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1ABB7FDF-FEC3-45BC-B404-185CE9B01D44}"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28" r:id="rId3"/>
    <sheet name="Control 1 (Frequency)" sheetId="34" state="hidden" r:id="rId4"/>
    <sheet name="Control 3" sheetId="29" state="hidden" r:id="rId5"/>
    <sheet name="Control 4" sheetId="30" state="hidden" r:id="rId6"/>
    <sheet name="Control 5" sheetId="31" state="hidden" r:id="rId7"/>
    <sheet name="Template" sheetId="32" state="hidden" r:id="rId8"/>
    <sheet name="Notes" sheetId="22" r:id="rId9"/>
  </sheets>
  <definedNames>
    <definedName name="_xlnm._FilterDatabase" localSheetId="3" hidden="1">'Control 1 (Frequency)'!$B$8:$F$8</definedName>
    <definedName name="AS2DocOpenMode" hidden="1">"AS2DocumentEdit"</definedName>
    <definedName name="_xlnm.Print_Area" localSheetId="2">'Control 1'!$A$1:$R$256</definedName>
    <definedName name="_xlnm.Print_Area" localSheetId="4">'Control 3'!$A$1:$R$256</definedName>
    <definedName name="_xlnm.Print_Area" localSheetId="5">'Control 4'!$A$1:$R$256</definedName>
    <definedName name="_xlnm.Print_Area" localSheetId="6">'Control 5'!$A$1:$R$256</definedName>
    <definedName name="_xlnm.Print_Area" localSheetId="1">'Executive Summary'!$A$1:$J$43</definedName>
    <definedName name="_xlnm.Print_Area" localSheetId="0">Instructions!$B$1:$I$23</definedName>
    <definedName name="_xlnm.Print_Area" localSheetId="8">Notes!$B$1:$I$39</definedName>
    <definedName name="_xlnm.Print_Area" localSheetId="7">Template!$A$1:$R$256</definedName>
    <definedName name="TextRefCopyRangeCount" hidden="1">31</definedName>
  </definedNames>
  <calcPr calcId="191029"/>
</workbook>
</file>

<file path=xl/calcChain.xml><?xml version="1.0" encoding="utf-8"?>
<calcChain xmlns="http://schemas.openxmlformats.org/spreadsheetml/2006/main">
  <c r="M151" i="34" l="1"/>
  <c r="B3" i="34" s="1"/>
  <c r="D3" i="34" s="1"/>
  <c r="F431" i="34"/>
  <c r="B2" i="34" s="1"/>
  <c r="D2" i="34" s="1"/>
  <c r="I41" i="1" l="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E3" i="1"/>
  <c r="F32" i="1" l="1"/>
  <c r="F36" i="1"/>
  <c r="I32" i="1"/>
  <c r="I36" i="1"/>
  <c r="H30" i="1"/>
  <c r="H32" i="1"/>
  <c r="G32" i="1"/>
  <c r="H34" i="1"/>
  <c r="G36" i="1"/>
  <c r="H36" i="1"/>
  <c r="I37" i="1"/>
  <c r="I30" i="1"/>
  <c r="I34" i="1"/>
  <c r="I33" i="1"/>
  <c r="I31" i="1"/>
  <c r="H33" i="1"/>
  <c r="H37" i="1"/>
  <c r="H31" i="1"/>
  <c r="G33" i="1"/>
  <c r="G37" i="1"/>
  <c r="G30" i="1"/>
  <c r="G34" i="1"/>
  <c r="G31" i="1"/>
  <c r="F37" i="1"/>
  <c r="F30" i="1"/>
  <c r="F34" i="1"/>
  <c r="F33" i="1"/>
  <c r="F31" i="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<sst xmlns="http://schemas.openxmlformats.org/spreadsheetml/2006/main" count="950" uniqueCount="217">
  <si>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</si>
  <si>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</si>
  <si>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</si>
  <si>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</si>
  <si>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</si>
  <si>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</si>
  <si>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</si>
  <si>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</si>
  <si>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</si>
  <si>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</si>
  <si>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</si>
  <si>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</si>
  <si>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</si>
  <si>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</si>
  <si>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</si>
  <si>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</si>
  <si>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</si>
  <si>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</si>
  <si>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</si>
  <si>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</si>
  <si>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</si>
  <si>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</si>
  <si>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</si>
  <si>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</si>
  <si>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</si>
  <si>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</si>
  <si>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</si>
  <si>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</si>
  <si>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</si>
  <si>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</si>
  <si>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</si>
  <si>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</si>
  <si>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</si>
  <si>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</si>
  <si>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</si>
  <si>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</si>
  <si>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</si>
  <si>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</si>
  <si>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</si>
  <si>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</si>
  <si>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</si>
  <si>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</si>
  <si>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</si>
  <si>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</si>
  <si>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</si>
  <si>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</si>
  <si>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</si>
  <si>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</si>
  <si>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</si>
  <si>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</si>
  <si>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</si>
  <si>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</si>
  <si>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</si>
  <si>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</si>
  <si>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</si>
  <si>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</si>
  <si>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</si>
  <si>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</si>
  <si>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</si>
  <si>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</si>
  <si>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</si>
  <si>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</si>
  <si>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</si>
  <si>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</si>
  <si>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</si>
  <si>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</si>
  <si>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</si>
  <si>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</si>
  <si>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</si>
  <si>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</si>
  <si>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</si>
  <si>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</si>
  <si>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</si>
  <si>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</si>
  <si>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</si>
  <si>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</si>
  <si>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</si>
  <si>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</si>
  <si>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</si>
  <si>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</si>
  <si>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</si>
  <si>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</si>
  <si>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</si>
  <si>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</si>
  <si>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</si>
  <si>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</si>
  <si>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</si>
  <si>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</si>
  <si>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</si>
  <si>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</si>
  <si>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</si>
  <si>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</si>
  <si>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</si>
  <si>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</si>
  <si>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</si>
  <si>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</si>
  <si>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</si>
  <si>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</si>
  <si>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</si>
  <si>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</si>
  <si>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</si>
  <si>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</si>
  <si>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</si>
  <si>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</si>
  <si>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</si>
  <si>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</si>
  <si>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</si>
  <si>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</si>
  <si>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</si>
  <si>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</si>
  <si>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</si>
  <si>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</si>
  <si>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</si>
  <si>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</si>
  <si>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</si>
  <si>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</si>
  <si>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</si>
  <si>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</si>
  <si>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</si>
  <si>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</si>
  <si>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</si>
  <si>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</si>
  <si>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</si>
  <si>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</si>
  <si>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</si>
  <si>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</si>
  <si>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</si>
  <si>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</si>
  <si>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</si>
  <si>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</si>
  <si>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</si>
  <si>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</si>
  <si>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</si>
  <si>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</si>
  <si>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</si>
  <si>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</si>
  <si>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</si>
  <si>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</si>
  <si>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</si>
  <si>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</si>
  <si>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</si>
  <si>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</si>
  <si>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</si>
  <si>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</si>
  <si>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</si>
  <si>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</si>
  <si>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</si>
  <si>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</si>
  <si>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</si>
  <si>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</si>
  <si>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</si>
  <si>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</si>
  <si>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</si>
  <si>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</si>
  <si>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</si>
  <si>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</si>
  <si>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</si>
  <si>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</si>
  <si>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</si>
  <si>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</si>
  <si>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</si>
  <si>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</si>
  <si>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</si>
  <si>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</si>
  <si>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</si>
  <si>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</si>
  <si>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</si>
  <si>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</si>
  <si>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</si>
  <si>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</si>
  <si>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</si>
  <si>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</si>
  <si>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</si>
  <si>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</si>
  <si>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</si>
  <si>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</si>
  <si>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</si>
  <si>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</si>
  <si>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</si>
  <si>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</si>
  <si>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</si>
  <si>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</si>
  <si>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</si>
  <si>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</si>
  <si>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No Performance</t>
  </si>
  <si>
    <t xml:space="preserve">Tax expenses may not be computed in accordance with ITO 1984. </t>
  </si>
  <si>
    <t>Accuracy</t>
  </si>
  <si>
    <t>1. Level of aggregation is high, control is performed at the year end,
2. Predictability is high as the control owner is aware about the potential misstatement that may occur.</t>
  </si>
  <si>
    <t>Income Tax is calculated on profit for the year by Deputy General Manager (Financial control-Taxation).</t>
  </si>
  <si>
    <t>G/L Account</t>
  </si>
  <si>
    <t>Document Number</t>
  </si>
  <si>
    <t>Posting Date</t>
  </si>
  <si>
    <t>Amount in BDT</t>
  </si>
  <si>
    <t>Amount in USD</t>
  </si>
  <si>
    <t>Particulars</t>
  </si>
  <si>
    <t>No. of controls</t>
  </si>
  <si>
    <t>No. of days in the period (as on 30-Apr-21</t>
  </si>
  <si>
    <t xml:space="preserve">Daily Controls frequency </t>
  </si>
  <si>
    <t>Total controls in the 10 Months</t>
  </si>
  <si>
    <t>Total controls in unique days within 10 Months</t>
  </si>
  <si>
    <t>Control occurred</t>
  </si>
  <si>
    <t>Total control occurred</t>
  </si>
  <si>
    <t>Total control occurred in unique day</t>
  </si>
  <si>
    <r>
      <t xml:space="preserve">Purpose: </t>
    </r>
    <r>
      <rPr>
        <sz val="11"/>
        <color theme="1"/>
        <rFont val="Calibri"/>
        <family val="2"/>
      </rPr>
      <t>To indentify frequency of control occurred.</t>
    </r>
  </si>
  <si>
    <r>
      <t xml:space="preserve">Conclusion: </t>
    </r>
    <r>
      <rPr>
        <sz val="11"/>
        <color theme="1"/>
        <rFont val="Calibri"/>
        <family val="2"/>
      </rPr>
      <t>Control occurred one in two day.</t>
    </r>
  </si>
  <si>
    <t>Income Tax Calculation sheet</t>
  </si>
  <si>
    <t>The control is performed yearly. Frequency and consistency of the control is appropriate.</t>
  </si>
  <si>
    <t>Tax expense is properly calculated and approved by designated person.</t>
  </si>
  <si>
    <t>Investigation threshold is not applicable. Because, the control owner critically examines tax calculation sheet at the end of the year.</t>
  </si>
  <si>
    <r>
      <t xml:space="preserve">1. The nature and materiality of misstatements that the control is intended to prevent-Tax expenses may not be computed in accordance with ITO 1984.;
2. The inherent risk associated with the risk of material misstatement - lower risk;
3. Whether there have been changes in the volume or nature of transactions that might adversely affect the control's design - No such issues;
4. Whether the account has a history of errors - No such issues;
5. The effectiveness of entity (Level controls, specially controls that monitor other controls) - Effective;
6. The nature of the control and the frequency with which it operates - The control is performed yearly.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</si>
  <si>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Income tax is calculated by Deputy General Manager (Financial control-Taxation) and approved by VP-Finance.</t>
  </si>
  <si>
    <t>We will take the income tax calculation sheet for the tax and ensure it is approved by  VP- Finance.</t>
  </si>
  <si>
    <r>
      <rPr>
        <b/>
        <sz val="9"/>
        <rFont val="Verdana"/>
        <family val="2"/>
        <scheme val="minor"/>
      </rPr>
      <t>Documents:</t>
    </r>
    <r>
      <rPr>
        <sz val="9"/>
        <rFont val="Verdana"/>
        <family val="2"/>
        <scheme val="minor"/>
      </rPr>
      <t xml:space="preserve"> Income tax calculation sheet
</t>
    </r>
    <r>
      <rPr>
        <b/>
        <sz val="9"/>
        <rFont val="Verdana"/>
        <family val="2"/>
        <scheme val="minor"/>
      </rPr>
      <t>Assertion:</t>
    </r>
    <r>
      <rPr>
        <sz val="9"/>
        <rFont val="Verdana"/>
        <family val="2"/>
        <scheme val="minor"/>
      </rPr>
      <t xml:space="preserve"> Accuracy
</t>
    </r>
    <r>
      <rPr>
        <b/>
        <sz val="9"/>
        <rFont val="Verdana"/>
        <family val="2"/>
        <scheme val="minor"/>
      </rPr>
      <t>Correlation to the Risk/Assertion:</t>
    </r>
    <r>
      <rPr>
        <sz val="9"/>
        <rFont val="Verdana"/>
        <family val="2"/>
        <scheme val="minor"/>
      </rPr>
      <t xml:space="preserve"> Income tax is calculated by Deputy General Manager (Financial control-Taxation) and approved by VP-Finance.</t>
    </r>
  </si>
  <si>
    <t>Deputy General Manager (Financial control-Taxation) and  VP-Finance.</t>
  </si>
  <si>
    <t>1. Authority of Deputy General Manager (Financial control-Taxation) and  VP-Finance are the appropriate level of authority as per the company's policy.
2. Mr Golam Mowla and Mr Himanshu gupta are competent and has the appropriate level of authority to perform the control effectively. Mr Golam Mowla is a chartered Accountant and Mr Himanshu has completed CIMA Degree.
3. Manual control.</t>
  </si>
  <si>
    <t xml:space="preserve">We will take the income tax calculation sheet for the tax and ensure it is approved by CFO and is in accordance with ITO 1984. </t>
  </si>
  <si>
    <t>RS-28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</si>
</sst>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
  </numFmts>
  <fonts count="37"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sz val="11"/>
      <color theme="1"/>
      <name val="Verdana"/>
      <family val="2"/>
      <scheme val="minor"/>
    </font>
    <font>
      <sz val="11"/>
      <color theme="1"/>
      <name val="Calibri"/>
      <family val="2"/>
    </font>
    <font>
      <b/>
      <sz val="11"/>
      <color theme="0"/>
      <name val="Calibri"/>
      <family val="2"/>
    </font>
    <font>
      <b/>
      <sz val="11"/>
      <color theme="1"/>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theme="1"/>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7">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43" fontId="33" fillId="0" borderId="0" applyFont="0" applyFill="0" applyBorder="0" applyAlignment="0" applyProtection="0"/>
  </cellStyleXfs>
  <cellXfs count="339">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14" fillId="8" borderId="15" xfId="0" applyFont="1" applyFill="1" applyBorder="1" applyAlignment="1">
      <alignment horizontal="left" vertical="top" wrapText="1"/>
    </xf>
    <xf numFmtId="0" fontId="6" fillId="2" borderId="1" xfId="0" applyFont="1" applyFill="1" applyBorder="1" applyAlignment="1">
      <alignment horizontal="left" vertical="top"/>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8" fillId="2"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34" fillId="0" borderId="0" xfId="0" applyFont="1"/>
    <xf numFmtId="164" fontId="34" fillId="0" borderId="24" xfId="6" applyNumberFormat="1" applyFont="1" applyBorder="1" applyAlignment="1">
      <alignment horizontal="right" vertical="top"/>
    </xf>
    <xf numFmtId="0" fontId="34" fillId="11" borderId="24" xfId="0" applyFont="1" applyFill="1" applyBorder="1" applyAlignment="1">
      <alignment vertical="top"/>
    </xf>
    <xf numFmtId="0" fontId="35" fillId="12" borderId="24" xfId="0" applyFont="1" applyFill="1" applyBorder="1" applyAlignment="1">
      <alignment horizontal="center" vertical="center" wrapText="1"/>
    </xf>
    <xf numFmtId="0" fontId="35" fillId="11" borderId="24" xfId="0" applyFont="1" applyFill="1" applyBorder="1" applyAlignment="1">
      <alignment horizontal="center" vertical="center" wrapText="1"/>
    </xf>
    <xf numFmtId="0" fontId="34" fillId="0" borderId="24" xfId="0" applyNumberFormat="1" applyFont="1" applyBorder="1" applyAlignment="1">
      <alignment vertical="top"/>
    </xf>
    <xf numFmtId="165" fontId="34" fillId="0" borderId="24" xfId="0" applyNumberFormat="1" applyFont="1" applyBorder="1" applyAlignment="1">
      <alignment horizontal="right" vertical="top"/>
    </xf>
    <xf numFmtId="0" fontId="34" fillId="0" borderId="24" xfId="0" applyFont="1" applyBorder="1"/>
    <xf numFmtId="0" fontId="36" fillId="0" borderId="24" xfId="0" applyFont="1" applyBorder="1"/>
    <xf numFmtId="0" fontId="34" fillId="0" borderId="0" xfId="0" applyNumberFormat="1" applyFont="1" applyFill="1" applyBorder="1" applyAlignment="1">
      <alignment vertical="top"/>
    </xf>
    <xf numFmtId="165" fontId="34" fillId="0" borderId="0" xfId="0" applyNumberFormat="1" applyFont="1" applyFill="1" applyBorder="1" applyAlignment="1">
      <alignment horizontal="right" vertical="top"/>
    </xf>
    <xf numFmtId="164" fontId="34" fillId="0" borderId="0" xfId="6" applyNumberFormat="1" applyFont="1" applyFill="1" applyBorder="1" applyAlignment="1">
      <alignment horizontal="right" vertical="top"/>
    </xf>
    <xf numFmtId="0" fontId="34" fillId="0" borderId="0" xfId="0" applyFont="1" applyFill="1" applyBorder="1" applyAlignment="1">
      <alignment vertical="top"/>
    </xf>
    <xf numFmtId="0" fontId="36" fillId="0" borderId="0" xfId="0" applyFont="1" applyFill="1" applyBorder="1"/>
    <xf numFmtId="0" fontId="34" fillId="0" borderId="24" xfId="0" applyFont="1" applyBorder="1" applyAlignment="1">
      <alignment wrapText="1"/>
    </xf>
    <xf numFmtId="2" fontId="34" fillId="0" borderId="24" xfId="0" applyNumberFormat="1" applyFont="1" applyBorder="1"/>
    <xf numFmtId="0" fontId="36" fillId="0" borderId="0" xfId="0" applyFont="1"/>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3" fillId="3"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18"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2" borderId="0"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2" borderId="13" xfId="0" applyFont="1" applyFill="1" applyBorder="1" applyAlignment="1">
      <alignment horizontal="left" vertical="top" wrapText="1"/>
    </xf>
    <xf numFmtId="0" fontId="13" fillId="3" borderId="24" xfId="0" applyFont="1" applyFill="1" applyBorder="1" applyAlignment="1">
      <alignment horizontal="center" vertical="top" wrapText="1"/>
    </xf>
    <xf numFmtId="0" fontId="30" fillId="2" borderId="24"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30" fillId="2" borderId="19" xfId="0" applyFont="1" applyFill="1" applyBorder="1" applyAlignment="1">
      <alignment horizontal="center"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14" fillId="6" borderId="1" xfId="0" applyFont="1" applyFill="1" applyBorder="1" applyAlignment="1">
      <alignment horizontal="left" vertical="center"/>
    </xf>
    <xf numFmtId="0" fontId="30"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165" fontId="36" fillId="0" borderId="0" xfId="0" applyNumberFormat="1" applyFont="1" applyFill="1" applyBorder="1" applyAlignment="1">
      <alignment horizontal="center"/>
    </xf>
    <xf numFmtId="0" fontId="36" fillId="0" borderId="24" xfId="0" applyFont="1" applyBorder="1" applyAlignment="1">
      <alignment horizontal="center"/>
    </xf>
    <xf numFmtId="165" fontId="36" fillId="0" borderId="24" xfId="0" applyNumberFormat="1" applyFont="1" applyBorder="1" applyAlignment="1">
      <alignment horizontal="center"/>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7">
    <cellStyle name="Comma" xfId="6" builtinId="3"/>
    <cellStyle name="Hyperlink" xfId="4" builtinId="8"/>
    <cellStyle name="Normal" xfId="0" builtinId="0"/>
    <cellStyle name="Normal 2" xfId="1" xr:uid="{00000000-0005-0000-0000-000003000000}"/>
    <cellStyle name="Normal 3" xfId="3" xr:uid="{00000000-0005-0000-0000-000004000000}"/>
    <cellStyle name="Normal_SHEET" xfId="2" xr:uid="{00000000-0005-0000-0000-000005000000}"/>
    <cellStyle name="NoteTabLinks" xfId="5" xr:uid="{00000000-0005-0000-0000-000006000000}"/>
  </cellStyles>
  <dxfs count="3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election activeCell="A89" sqref="A89:A109"/>
    </sheetView>
  </sheetViews>
  <sheetFormatPr defaultColWidth="9.2109375" defaultRowHeight="12" customHeight="1" x14ac:dyDescent="0.25"/>
  <cols>
    <col min="1" max="1" width="0.92578125" style="84" customWidth="1"/>
    <col min="2" max="2" width="12.28515625" style="84" customWidth="1"/>
    <col min="3" max="3" width="21.92578125" style="84" customWidth="1"/>
    <col min="4" max="6" width="13.5703125" style="84" customWidth="1"/>
    <col min="7" max="7" width="35.92578125" style="84" customWidth="1"/>
    <col min="8" max="8" width="34.28515625" style="84" customWidth="1"/>
    <col min="9" max="9" width="3.42578125" style="84" customWidth="1"/>
    <col min="10" max="10" width="9.2109375" style="84"/>
    <col min="11" max="11" width="10.42578125" style="84" customWidth="1"/>
    <col min="12" max="16384" width="9.2109375" style="84"/>
  </cols>
  <sheetData>
    <row r="1" spans="1:15" s="92" customFormat="1" ht="18" customHeight="1" x14ac:dyDescent="0.3">
      <c r="A1" s="90"/>
      <c r="B1" s="128" t="s">
        <v>113</v>
      </c>
      <c r="C1" s="74"/>
      <c r="D1" s="74"/>
      <c r="E1" s="74"/>
      <c r="F1" s="74"/>
      <c r="G1" s="129" t="s">
        <v>167</v>
      </c>
      <c r="H1" s="78"/>
    </row>
    <row r="2" spans="1:15" s="92" customFormat="1" ht="18" customHeight="1" x14ac:dyDescent="0.25">
      <c r="A2" s="90"/>
      <c r="B2" s="91"/>
      <c r="C2" s="74"/>
      <c r="D2" s="74"/>
      <c r="E2" s="74"/>
      <c r="F2" s="74"/>
      <c r="G2" s="127"/>
      <c r="H2" s="78"/>
    </row>
    <row r="3" spans="1:15" s="92" customFormat="1" ht="11.5" x14ac:dyDescent="0.25">
      <c r="A3" s="90"/>
      <c r="B3" s="93" t="s">
        <v>23</v>
      </c>
      <c r="C3" s="80"/>
      <c r="D3" s="74"/>
      <c r="E3" s="74"/>
      <c r="G3" s="74"/>
      <c r="H3" s="78"/>
    </row>
    <row r="4" spans="1:15" s="92" customFormat="1" ht="11.5" x14ac:dyDescent="0.25">
      <c r="A4" s="90"/>
      <c r="B4" s="94"/>
      <c r="C4" s="80"/>
      <c r="D4" s="74"/>
      <c r="E4" s="74"/>
      <c r="G4" s="74"/>
      <c r="H4" s="78"/>
    </row>
    <row r="5" spans="1:15" s="92" customFormat="1" ht="11.5" x14ac:dyDescent="0.25">
      <c r="A5" s="90"/>
      <c r="B5" s="238" t="s">
        <v>112</v>
      </c>
      <c r="C5" s="239"/>
      <c r="D5" s="239"/>
      <c r="E5" s="239"/>
      <c r="F5" s="239"/>
      <c r="G5" s="239"/>
      <c r="H5" s="239"/>
    </row>
    <row r="6" spans="1:15" s="92" customFormat="1" ht="12.75" customHeight="1" x14ac:dyDescent="0.25">
      <c r="A6" s="90"/>
      <c r="B6" s="240" t="s">
        <v>180</v>
      </c>
      <c r="C6" s="240"/>
      <c r="D6" s="240"/>
      <c r="E6" s="240"/>
      <c r="F6" s="240"/>
      <c r="G6" s="240"/>
      <c r="H6" s="240"/>
    </row>
    <row r="7" spans="1:15" s="92" customFormat="1" ht="12.75" customHeight="1" x14ac:dyDescent="0.25">
      <c r="A7" s="90"/>
      <c r="B7" s="240"/>
      <c r="C7" s="240"/>
      <c r="D7" s="240"/>
      <c r="E7" s="240"/>
      <c r="F7" s="240"/>
      <c r="G7" s="240"/>
      <c r="H7" s="240"/>
      <c r="I7" s="95"/>
      <c r="J7" s="96"/>
      <c r="K7" s="96"/>
      <c r="L7" s="96"/>
      <c r="M7" s="96"/>
      <c r="N7" s="96"/>
      <c r="O7" s="96"/>
    </row>
    <row r="8" spans="1:15" s="92" customFormat="1" ht="82.5" customHeight="1" x14ac:dyDescent="0.25">
      <c r="A8" s="90"/>
      <c r="B8" s="240"/>
      <c r="C8" s="240"/>
      <c r="D8" s="240"/>
      <c r="E8" s="240"/>
      <c r="F8" s="240"/>
      <c r="G8" s="240"/>
      <c r="H8" s="240"/>
    </row>
    <row r="9" spans="1:15" s="92" customFormat="1" ht="11.5" x14ac:dyDescent="0.25">
      <c r="B9" s="241" t="s">
        <v>32</v>
      </c>
      <c r="C9" s="242"/>
      <c r="D9" s="242"/>
      <c r="E9" s="242"/>
      <c r="F9" s="242"/>
      <c r="G9" s="242"/>
      <c r="H9" s="242"/>
    </row>
    <row r="10" spans="1:15" ht="11.5" x14ac:dyDescent="0.25">
      <c r="B10" s="235" t="s">
        <v>76</v>
      </c>
      <c r="C10" s="235"/>
      <c r="D10" s="235"/>
      <c r="E10" s="235"/>
      <c r="F10" s="235"/>
      <c r="G10" s="235"/>
      <c r="H10" s="235"/>
    </row>
    <row r="11" spans="1:15" ht="28.5" customHeight="1" x14ac:dyDescent="0.25">
      <c r="B11" s="234" t="s">
        <v>166</v>
      </c>
      <c r="C11" s="235"/>
      <c r="D11" s="235"/>
      <c r="E11" s="235"/>
      <c r="F11" s="235"/>
      <c r="G11" s="235"/>
      <c r="H11" s="235"/>
    </row>
    <row r="12" spans="1:15" ht="34.5" customHeight="1" x14ac:dyDescent="0.25">
      <c r="B12" s="234" t="s">
        <v>78</v>
      </c>
      <c r="C12" s="234"/>
      <c r="D12" s="234"/>
      <c r="E12" s="234"/>
      <c r="F12" s="234"/>
      <c r="G12" s="234"/>
      <c r="H12" s="234"/>
    </row>
    <row r="13" spans="1:15" ht="11.5" x14ac:dyDescent="0.25">
      <c r="B13" s="234" t="s">
        <v>79</v>
      </c>
      <c r="C13" s="234"/>
      <c r="D13" s="234"/>
      <c r="E13" s="234"/>
      <c r="F13" s="234"/>
      <c r="G13" s="234"/>
      <c r="H13" s="234"/>
    </row>
    <row r="14" spans="1:15" ht="11.5" x14ac:dyDescent="0.25">
      <c r="B14" s="232" t="s">
        <v>80</v>
      </c>
      <c r="C14" s="233"/>
      <c r="D14" s="233"/>
      <c r="E14" s="233"/>
      <c r="F14" s="233"/>
      <c r="G14" s="233"/>
      <c r="H14" s="233"/>
    </row>
    <row r="15" spans="1:15" ht="11.5" x14ac:dyDescent="0.25">
      <c r="B15" s="234" t="s">
        <v>81</v>
      </c>
      <c r="C15" s="234"/>
      <c r="D15" s="234"/>
      <c r="E15" s="234"/>
      <c r="F15" s="234"/>
      <c r="G15" s="234"/>
      <c r="H15" s="234"/>
    </row>
    <row r="16" spans="1:15" ht="11.5" x14ac:dyDescent="0.25">
      <c r="B16" s="232" t="s">
        <v>82</v>
      </c>
      <c r="C16" s="233"/>
      <c r="D16" s="233"/>
      <c r="E16" s="233"/>
      <c r="F16" s="233"/>
      <c r="G16" s="233"/>
      <c r="H16" s="233"/>
    </row>
    <row r="17" spans="2:8" ht="18" customHeight="1" x14ac:dyDescent="0.25">
      <c r="B17" s="232" t="s">
        <v>83</v>
      </c>
      <c r="C17" s="233"/>
      <c r="D17" s="233"/>
      <c r="E17" s="233"/>
      <c r="F17" s="233"/>
      <c r="G17" s="233"/>
      <c r="H17" s="233"/>
    </row>
    <row r="18" spans="2:8" ht="11.5" x14ac:dyDescent="0.25">
      <c r="B18" s="232" t="s">
        <v>84</v>
      </c>
      <c r="C18" s="233"/>
      <c r="D18" s="233"/>
      <c r="E18" s="233"/>
      <c r="F18" s="233"/>
      <c r="G18" s="233"/>
      <c r="H18" s="233"/>
    </row>
    <row r="19" spans="2:8" ht="11.5" x14ac:dyDescent="0.25">
      <c r="B19" s="234" t="s">
        <v>85</v>
      </c>
      <c r="C19" s="234"/>
      <c r="D19" s="234"/>
      <c r="E19" s="234"/>
      <c r="F19" s="234"/>
      <c r="G19" s="234"/>
      <c r="H19" s="234"/>
    </row>
    <row r="20" spans="2:8" ht="30.75" customHeight="1" x14ac:dyDescent="0.25">
      <c r="B20" s="232" t="s">
        <v>86</v>
      </c>
      <c r="C20" s="233"/>
      <c r="D20" s="233"/>
      <c r="E20" s="233"/>
      <c r="F20" s="233"/>
      <c r="G20" s="233"/>
      <c r="H20" s="233"/>
    </row>
    <row r="21" spans="2:8" ht="71.25" customHeight="1" x14ac:dyDescent="0.25">
      <c r="B21" s="232" t="s">
        <v>165</v>
      </c>
      <c r="C21" s="233"/>
      <c r="D21" s="233"/>
      <c r="E21" s="233"/>
      <c r="F21" s="233"/>
      <c r="G21" s="233"/>
      <c r="H21" s="233"/>
    </row>
    <row r="22" spans="2:8" ht="11.5" x14ac:dyDescent="0.25">
      <c r="B22" s="236"/>
      <c r="C22" s="237"/>
      <c r="D22" s="237"/>
      <c r="E22" s="237"/>
      <c r="F22" s="237"/>
      <c r="G22" s="237"/>
      <c r="H22" s="237"/>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C1" sqref="C1"/>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hidden="1" customWidth="1"/>
    <col min="6" max="6" width="26.2109375" style="3" customWidth="1"/>
    <col min="7"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43" t="s">
        <v>5</v>
      </c>
      <c r="C2" s="244"/>
      <c r="D2" s="244"/>
      <c r="E2" s="97" t="e">
        <f>#REF!</f>
        <v>#REF!</v>
      </c>
      <c r="F2" s="177" t="str">
        <f>'Control 1'!$C$4</f>
        <v>RS-28</v>
      </c>
      <c r="G2" s="177" t="str">
        <f>'Control 3'!$C$4</f>
        <v>Control 3</v>
      </c>
      <c r="H2" s="177" t="str">
        <f>'Control 4'!$C$4</f>
        <v>Control 4</v>
      </c>
      <c r="I2" s="177" t="str">
        <f>'Control 5'!$C$4</f>
        <v>Control 5</v>
      </c>
    </row>
    <row r="3" spans="2:9" ht="39.65" customHeight="1" x14ac:dyDescent="0.25">
      <c r="B3" s="98"/>
      <c r="C3" s="198" t="s">
        <v>152</v>
      </c>
      <c r="D3" s="4"/>
      <c r="E3" s="199" t="e">
        <f>#REF!</f>
        <v>#REF!</v>
      </c>
      <c r="F3" s="199" t="str">
        <f>'Control 1'!$C$147</f>
        <v>Lower Risk of Material Misstatement - Not Higher Risk Associated with the Control</v>
      </c>
      <c r="G3" s="199" t="str">
        <f>'Control 3'!$C$147</f>
        <v>Lower Risk of Material Misstatement - Not Higher Risk Associated with the Control</v>
      </c>
      <c r="H3" s="199" t="str">
        <f>'Control 4'!$C$147</f>
        <v>Lower Risk of Material Misstatement - Not Higher Risk Associated with the Control</v>
      </c>
      <c r="I3" s="199" t="str">
        <f>'Control 5'!$C$147</f>
        <v>Lower Risk of Material Misstatement - Not Higher Risk Associated with the Control</v>
      </c>
    </row>
    <row r="4" spans="2:9" x14ac:dyDescent="0.25">
      <c r="B4" s="99"/>
      <c r="C4" s="5"/>
      <c r="D4" s="5"/>
      <c r="E4" s="6"/>
      <c r="F4" s="6"/>
      <c r="G4" s="6"/>
      <c r="H4" s="6"/>
      <c r="I4" s="6"/>
    </row>
    <row r="5" spans="2:9" ht="12.75" customHeight="1" x14ac:dyDescent="0.25">
      <c r="B5" s="250" t="s">
        <v>24</v>
      </c>
      <c r="C5" s="7" t="s">
        <v>72</v>
      </c>
      <c r="D5" s="8"/>
      <c r="E5" s="205"/>
      <c r="F5" s="205"/>
      <c r="G5" s="205"/>
      <c r="H5" s="205"/>
      <c r="I5" s="205"/>
    </row>
    <row r="6" spans="2:9" ht="12.75" customHeight="1" x14ac:dyDescent="0.25">
      <c r="B6" s="251"/>
      <c r="C6" s="28" t="s">
        <v>119</v>
      </c>
      <c r="D6" s="202"/>
      <c r="E6" s="207" t="e">
        <f>IF(#REF!="X",#REF!," ")</f>
        <v>#REF!</v>
      </c>
      <c r="F6" s="208" t="str">
        <f>IF('Control 1'!$I$17="X",'Control 1'!$G$17," ")</f>
        <v>Manual</v>
      </c>
      <c r="G6" s="208" t="str">
        <f>IF('Control 3'!$I$17="X",'Control 3'!$G$17," ")</f>
        <v>Manual</v>
      </c>
      <c r="H6" s="208" t="str">
        <f>IF('Control 4'!$I$17="X",'Control 4'!$G$17," ")</f>
        <v>Manual</v>
      </c>
      <c r="I6" s="209" t="str">
        <f>IF('Control 5'!$I$17="X",'Control 5'!$G$17," ")</f>
        <v xml:space="preserve"> </v>
      </c>
    </row>
    <row r="7" spans="2:9" ht="12.75" customHeight="1" x14ac:dyDescent="0.25">
      <c r="B7" s="251"/>
      <c r="C7" s="200"/>
      <c r="D7" s="203"/>
      <c r="E7" s="210" t="e">
        <f>IF(#REF!="X",#REF!," ")</f>
        <v>#REF!</v>
      </c>
      <c r="F7" s="211" t="str">
        <f>IF('Control 1'!$K$17="X",'Control 1'!$J$17," ")</f>
        <v xml:space="preserve"> </v>
      </c>
      <c r="G7" s="211" t="str">
        <f>IF('Control 3'!$K$17="X",'Control 3'!$J$17," ")</f>
        <v xml:space="preserve"> </v>
      </c>
      <c r="H7" s="211" t="str">
        <f>IF('Control 4'!$K$17="X",'Control 4'!$J$17," ")</f>
        <v xml:space="preserve"> </v>
      </c>
      <c r="I7" s="212" t="str">
        <f>IF('Control 5'!$K$17="X",'Control 5'!$J$17," ")</f>
        <v>Automated</v>
      </c>
    </row>
    <row r="8" spans="2:9" ht="12.75" customHeight="1" x14ac:dyDescent="0.25">
      <c r="B8" s="251"/>
      <c r="C8" s="28" t="s">
        <v>122</v>
      </c>
      <c r="D8" s="202"/>
      <c r="E8" s="213" t="e">
        <f>IF(#REF!="X",#REF!," ")</f>
        <v>#REF!</v>
      </c>
      <c r="F8" s="206" t="str">
        <f>IF('Control 1'!$I$19="X",'Control 1'!$G$19," ")</f>
        <v>Preventive</v>
      </c>
      <c r="G8" s="206" t="str">
        <f>IF('Control 3'!$I$19="X",'Control 3'!$G$19," ")</f>
        <v xml:space="preserve"> </v>
      </c>
      <c r="H8" s="206" t="str">
        <f>IF('Control 4'!$I$19="X",'Control 4'!$G$19," ")</f>
        <v>Preventive</v>
      </c>
      <c r="I8" s="214" t="str">
        <f>IF('Control 5'!$I$19="X",'Control 5'!$G$19," ")</f>
        <v>Preventive</v>
      </c>
    </row>
    <row r="9" spans="2:9" ht="12.75" customHeight="1" x14ac:dyDescent="0.25">
      <c r="B9" s="251"/>
      <c r="C9" s="200"/>
      <c r="D9" s="203"/>
      <c r="E9" s="210" t="e">
        <f>IF(#REF!="X",#REF!," ")</f>
        <v>#REF!</v>
      </c>
      <c r="F9" s="211" t="str">
        <f>IF('Control 1'!$K$19="X",'Control 1'!$J$19," ")</f>
        <v xml:space="preserve"> </v>
      </c>
      <c r="G9" s="211" t="str">
        <f>IF('Control 3'!$K$19="X",'Control 3'!$J$19," ")</f>
        <v>Detective</v>
      </c>
      <c r="H9" s="211" t="str">
        <f>IF('Control 4'!$K$19="X",'Control 4'!$J$19," ")</f>
        <v xml:space="preserve"> </v>
      </c>
      <c r="I9" s="212" t="str">
        <f>IF('Control 5'!$K$19="X",'Control 5'!$J$19," ")</f>
        <v xml:space="preserve"> </v>
      </c>
    </row>
    <row r="10" spans="2:9" ht="12.75" customHeight="1" x14ac:dyDescent="0.25">
      <c r="B10" s="251"/>
      <c r="C10" s="28" t="s">
        <v>125</v>
      </c>
      <c r="D10" s="202"/>
      <c r="E10" s="207" t="e">
        <f>IF(#REF!="X",#REF!," ")</f>
        <v>#REF!</v>
      </c>
      <c r="F10" s="208" t="str">
        <f>IF('Control 1'!$I$21="X",'Control 1'!$G$21," ")</f>
        <v>Verifications</v>
      </c>
      <c r="G10" s="208" t="str">
        <f>IF('Control 3'!$I$21="X",'Control 3'!$G$21," ")</f>
        <v xml:space="preserve"> </v>
      </c>
      <c r="H10" s="208" t="str">
        <f>IF('Control 4'!$I$21="X",'Control 4'!$G$21," ")</f>
        <v xml:space="preserve"> </v>
      </c>
      <c r="I10" s="209" t="str">
        <f>IF('Control 5'!$I$21="X",'Control 5'!$G$21," ")</f>
        <v>Verifications</v>
      </c>
    </row>
    <row r="11" spans="2:9" ht="12.75" customHeight="1" x14ac:dyDescent="0.25">
      <c r="B11" s="251"/>
      <c r="C11" s="201"/>
      <c r="D11" s="204"/>
      <c r="E11" s="213" t="e">
        <f>IF(#REF!="X",#REF!," ")</f>
        <v>#REF!</v>
      </c>
      <c r="F11" s="206" t="str">
        <f>IF('Control 1'!$K$21="X",'Control 1'!$J$21," ")</f>
        <v>Controls over IUC</v>
      </c>
      <c r="G11" s="206" t="str">
        <f>IF('Control 3'!$K$21="X",'Control 3'!$J$21," ")</f>
        <v xml:space="preserve"> </v>
      </c>
      <c r="H11" s="206" t="str">
        <f>IF('Control 4'!$K$21="X",'Control 4'!$J$21," ")</f>
        <v xml:space="preserve"> </v>
      </c>
      <c r="I11" s="214" t="str">
        <f>IF('Control 5'!$K$21="X",'Control 5'!$J$21," ")</f>
        <v xml:space="preserve"> </v>
      </c>
    </row>
    <row r="12" spans="2:9" ht="12.75" customHeight="1" x14ac:dyDescent="0.25">
      <c r="B12" s="251"/>
      <c r="C12" s="201"/>
      <c r="D12" s="204"/>
      <c r="E12" s="213" t="e">
        <f>IF(#REF!="X",#REF!," ")</f>
        <v>#REF!</v>
      </c>
      <c r="F12" s="206" t="str">
        <f>IF('Control 1'!$I$22="X",'Control 1'!$G$22," ")</f>
        <v xml:space="preserve"> </v>
      </c>
      <c r="G12" s="206" t="str">
        <f>IF('Control 3'!$I$22="X",'Control 3'!$G$22," ")</f>
        <v>Physical Controls and Counts</v>
      </c>
      <c r="H12" s="206" t="str">
        <f>IF('Control 4'!$I$22="X",'Control 4'!$G$22," ")</f>
        <v xml:space="preserve"> </v>
      </c>
      <c r="I12" s="214" t="str">
        <f>IF('Control 5'!$I$22="X",'Control 5'!$G$22," ")</f>
        <v xml:space="preserve"> </v>
      </c>
    </row>
    <row r="13" spans="2:9" ht="12.75" customHeight="1" x14ac:dyDescent="0.25">
      <c r="B13" s="251"/>
      <c r="C13" s="201"/>
      <c r="D13" s="204"/>
      <c r="E13" s="213" t="e">
        <f>IF(#REF!="X",#REF!," ")</f>
        <v>#REF!</v>
      </c>
      <c r="F13" s="206" t="str">
        <f>IF('Control 1'!$K$22="X",'Control 1'!$J$22," ")</f>
        <v xml:space="preserve"> </v>
      </c>
      <c r="G13" s="206" t="str">
        <f>IF('Control 3'!$K$22="X",'Control 3'!$J$22," ")</f>
        <v xml:space="preserve"> </v>
      </c>
      <c r="H13" s="206" t="str">
        <f>IF('Control 4'!$K$22="X",'Control 4'!$J$22," ")</f>
        <v>Reconciliations</v>
      </c>
      <c r="I13" s="214" t="str">
        <f>IF('Control 5'!$K$22="X",'Control 5'!$J$22," ")</f>
        <v xml:space="preserve"> </v>
      </c>
    </row>
    <row r="14" spans="2:9" ht="12.75" customHeight="1" x14ac:dyDescent="0.25">
      <c r="B14" s="251"/>
      <c r="C14" s="201"/>
      <c r="D14" s="204"/>
      <c r="E14" s="213" t="e">
        <f>IF(#REF!="X",#REF!," ")</f>
        <v>#REF!</v>
      </c>
      <c r="F14" s="206" t="str">
        <f>IF('Control 1'!$I$23="X",'Control 1'!$G$23," ")</f>
        <v>Authorizations and Approvals</v>
      </c>
      <c r="G14" s="206" t="str">
        <f>IF('Control 3'!$I$23="X",'Control 3'!$G$23," ")</f>
        <v xml:space="preserve"> </v>
      </c>
      <c r="H14" s="206" t="str">
        <f>IF('Control 4'!$I$23="X",'Control 4'!$G$23," ")</f>
        <v xml:space="preserve"> </v>
      </c>
      <c r="I14" s="214" t="str">
        <f>IF('Control 5'!$I$23="X",'Control 5'!$G$23," ")</f>
        <v>Authorizations and Approvals</v>
      </c>
    </row>
    <row r="15" spans="2:9" ht="12.75" customHeight="1" x14ac:dyDescent="0.25">
      <c r="B15" s="251"/>
      <c r="C15" s="200"/>
      <c r="D15" s="203"/>
      <c r="E15" s="210" t="e">
        <f>IF(#REF!="X",#REF!," ")</f>
        <v>#REF!</v>
      </c>
      <c r="F15" s="211" t="str">
        <f>IF('Control 1'!$K$23="X",'Control 1'!$J$23," ")</f>
        <v xml:space="preserve"> </v>
      </c>
      <c r="G15" s="211" t="str">
        <f>IF('Control 3'!$K$23="X",'Control 3'!$J$23," ")</f>
        <v xml:space="preserve"> </v>
      </c>
      <c r="H15" s="211" t="str">
        <f>IF('Control 4'!$K$23="X",'Control 4'!$J$23," ")</f>
        <v xml:space="preserve"> </v>
      </c>
      <c r="I15" s="212" t="str">
        <f>IF('Control 5'!$K$23="X",'Control 5'!$J$23," ")</f>
        <v>Controls with a Review Element</v>
      </c>
    </row>
    <row r="16" spans="2:9" ht="12.75" customHeight="1" x14ac:dyDescent="0.25">
      <c r="B16" s="251"/>
      <c r="C16" s="245" t="s">
        <v>54</v>
      </c>
      <c r="D16" s="246"/>
      <c r="E16" s="9" t="e">
        <f>#REF!</f>
        <v>#REF!</v>
      </c>
      <c r="F16" s="9" t="str">
        <f>'Control 1'!$C$112</f>
        <v>Effective</v>
      </c>
      <c r="G16" s="9" t="str">
        <f>'Control 3'!$C$112</f>
        <v>Effective</v>
      </c>
      <c r="H16" s="9" t="str">
        <f>'Control 4'!$C$112</f>
        <v>Effective</v>
      </c>
      <c r="I16" s="9" t="str">
        <f>'Control 5'!$C$112</f>
        <v>Effective</v>
      </c>
    </row>
    <row r="17" spans="2:9" ht="12.75" customHeight="1" x14ac:dyDescent="0.25">
      <c r="B17" s="251"/>
      <c r="C17" s="5"/>
      <c r="D17" s="5"/>
      <c r="E17" s="6"/>
      <c r="F17" s="6"/>
      <c r="G17" s="6"/>
      <c r="H17" s="6"/>
      <c r="I17" s="6"/>
    </row>
    <row r="18" spans="2:9" ht="12.75" hidden="1" customHeight="1" x14ac:dyDescent="0.25">
      <c r="B18" s="251"/>
      <c r="C18" s="7" t="s">
        <v>75</v>
      </c>
      <c r="D18" s="8"/>
      <c r="E18" s="8"/>
      <c r="F18" s="8"/>
      <c r="G18" s="8"/>
      <c r="H18" s="8"/>
      <c r="I18" s="8"/>
    </row>
    <row r="19" spans="2:9" hidden="1" x14ac:dyDescent="0.25">
      <c r="B19" s="251"/>
      <c r="C19" s="10" t="s">
        <v>52</v>
      </c>
      <c r="D19" s="4"/>
      <c r="E19" s="11" t="e">
        <f>IF(#REF!="X",#REF!," ")</f>
        <v>#REF!</v>
      </c>
      <c r="F19" s="11" t="str">
        <f>IF('Control 1'!$E$132="X",'Control 1'!$C$132," ")</f>
        <v xml:space="preserve"> </v>
      </c>
      <c r="G19" s="11" t="str">
        <f>IF('Control 3'!$E$132="X",'Control 3'!$C$132," ")</f>
        <v>Inquiry</v>
      </c>
      <c r="H19" s="11" t="str">
        <f>IF('Control 4'!$E$132="X",'Control 4'!$C$132," ")</f>
        <v>Inquiry</v>
      </c>
      <c r="I19" s="11" t="str">
        <f>IF('Control 5'!$E$132="X",'Control 5'!$C$132," ")</f>
        <v>Inquiry</v>
      </c>
    </row>
    <row r="20" spans="2:9" hidden="1" x14ac:dyDescent="0.25">
      <c r="B20" s="251"/>
      <c r="C20" s="12"/>
      <c r="D20" s="13"/>
      <c r="E20" s="14" t="e">
        <f>IF(#REF!="X",#REF!," ")</f>
        <v>#REF!</v>
      </c>
      <c r="F20" s="14" t="str">
        <f>IF('Control 1'!$G$132="X",'Control 1'!$F$132,"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51"/>
      <c r="C21" s="12"/>
      <c r="D21" s="13"/>
      <c r="E21" s="14" t="e">
        <f>IF(#REF!="X",#REF!," ")</f>
        <v>#REF!</v>
      </c>
      <c r="F21" s="14" t="str">
        <f>IF('Control 1'!$I$132="X",'Control 1'!$H$132," ")</f>
        <v xml:space="preserve"> </v>
      </c>
      <c r="G21" s="14" t="str">
        <f>IF('Control 3'!$I$132="X",'Control 3'!$H$132," ")</f>
        <v>Inspection</v>
      </c>
      <c r="H21" s="14" t="str">
        <f>IF('Control 4'!$I$132="X",'Control 4'!$H$132," ")</f>
        <v>Inspection</v>
      </c>
      <c r="I21" s="14" t="str">
        <f>IF('Control 5'!$I$132="X",'Control 5'!$H$132," ")</f>
        <v>Inspection</v>
      </c>
    </row>
    <row r="22" spans="2:9" hidden="1" x14ac:dyDescent="0.25">
      <c r="B22" s="251"/>
      <c r="C22" s="15"/>
      <c r="D22" s="5"/>
      <c r="E22" s="16" t="e">
        <f>IF(#REF!="X",#REF!," ")</f>
        <v>#REF!</v>
      </c>
      <c r="F22" s="16" t="str">
        <f>IF('Control 1'!$K$132="X",'Control 1'!$J$132," ")</f>
        <v xml:space="preserve"> </v>
      </c>
      <c r="G22" s="16" t="str">
        <f>IF('Control 3'!$K$132="X",'Control 3'!$J$132," ")</f>
        <v>Reperformance</v>
      </c>
      <c r="H22" s="16" t="str">
        <f>IF('Control 4'!$K$132="X",'Control 4'!$J$132," ")</f>
        <v>Reperformance</v>
      </c>
      <c r="I22" s="16" t="str">
        <f>IF('Control 5'!$K$132="X",'Control 5'!$J$132," ")</f>
        <v>Reperformance</v>
      </c>
    </row>
    <row r="23" spans="2:9" s="19" customFormat="1" hidden="1" x14ac:dyDescent="0.25">
      <c r="B23" s="251"/>
      <c r="C23" s="10" t="s">
        <v>48</v>
      </c>
      <c r="D23" s="17"/>
      <c r="E23" s="18" t="e">
        <f>#REF!</f>
        <v>#REF!</v>
      </c>
      <c r="F23" s="18" t="str">
        <f>'Control 1'!$C$139</f>
        <v>Interim/Rollforward</v>
      </c>
      <c r="G23" s="18" t="str">
        <f>'Control 3'!$C$139</f>
        <v>Interim/Rollforward</v>
      </c>
      <c r="H23" s="18" t="str">
        <f>'Control 4'!$C$139</f>
        <v>Interim/Rollforward</v>
      </c>
      <c r="I23" s="18" t="str">
        <f>'Control 5'!$C$139</f>
        <v>Interim/Rollforward</v>
      </c>
    </row>
    <row r="24" spans="2:9" s="19" customFormat="1" hidden="1" x14ac:dyDescent="0.25">
      <c r="B24" s="251"/>
      <c r="C24" s="10" t="s">
        <v>51</v>
      </c>
      <c r="D24" s="17"/>
      <c r="E24" s="18" t="e">
        <f>#REF!</f>
        <v>#REF!</v>
      </c>
      <c r="F24" s="18">
        <f>'Control 1'!$C$150</f>
        <v>2</v>
      </c>
      <c r="G24" s="18">
        <f>'Control 3'!$C$150</f>
        <v>2</v>
      </c>
      <c r="H24" s="18">
        <f>'Control 4'!$C$150</f>
        <v>2</v>
      </c>
      <c r="I24" s="18">
        <f>'Control 5'!$C$150</f>
        <v>2</v>
      </c>
    </row>
    <row r="25" spans="2:9" s="19" customFormat="1" hidden="1" x14ac:dyDescent="0.25">
      <c r="B25" s="251"/>
      <c r="C25" s="12"/>
      <c r="D25" s="20"/>
      <c r="E25" s="21"/>
      <c r="F25" s="21"/>
      <c r="G25" s="21"/>
      <c r="H25" s="21"/>
      <c r="I25" s="21"/>
    </row>
    <row r="26" spans="2:9" hidden="1" x14ac:dyDescent="0.25">
      <c r="B26" s="251"/>
      <c r="C26" s="23" t="s">
        <v>53</v>
      </c>
      <c r="D26" s="5"/>
      <c r="E26" s="24" t="e">
        <f>#REF!</f>
        <v>#REF!</v>
      </c>
      <c r="F26" s="24">
        <f>'Control 1'!$C$149</f>
        <v>4</v>
      </c>
      <c r="G26" s="24">
        <f>'Control 3'!$C$149</f>
        <v>4</v>
      </c>
      <c r="H26" s="24">
        <f>'Control 4'!$C$149</f>
        <v>4</v>
      </c>
      <c r="I26" s="24">
        <f>'Control 5'!$C$149</f>
        <v>4</v>
      </c>
    </row>
    <row r="27" spans="2:9" hidden="1" x14ac:dyDescent="0.25">
      <c r="B27" s="251"/>
      <c r="C27" s="13" t="s">
        <v>47</v>
      </c>
      <c r="D27" s="13"/>
      <c r="E27" s="14" t="e">
        <f>#REF!</f>
        <v>#REF!</v>
      </c>
      <c r="F27" s="14" t="str">
        <f>'Control 1'!$C$161</f>
        <v>No</v>
      </c>
      <c r="G27" s="14" t="str">
        <f>'Control 3'!$C$161</f>
        <v>No</v>
      </c>
      <c r="H27" s="14" t="str">
        <f>'Control 4'!$C$161</f>
        <v>No</v>
      </c>
      <c r="I27" s="14" t="str">
        <f>'Control 5'!$C$161</f>
        <v>No</v>
      </c>
    </row>
    <row r="28" spans="2:9" s="27" customFormat="1" hidden="1" x14ac:dyDescent="0.25">
      <c r="B28" s="251"/>
      <c r="C28" s="25" t="s">
        <v>49</v>
      </c>
      <c r="D28" s="25"/>
      <c r="E28" s="26" t="e">
        <f>#REF!</f>
        <v>#REF!</v>
      </c>
      <c r="F28" s="26" t="str">
        <f>'Control 1'!$C$163</f>
        <v>N/A</v>
      </c>
      <c r="G28" s="26" t="str">
        <f>'Control 3'!$C$163</f>
        <v>N/A</v>
      </c>
      <c r="H28" s="26" t="str">
        <f>'Control 4'!$C$163</f>
        <v>N/A</v>
      </c>
      <c r="I28" s="26" t="str">
        <f>'Control 5'!$C$163</f>
        <v>N/A</v>
      </c>
    </row>
    <row r="29" spans="2:9" ht="12" hidden="1" x14ac:dyDescent="0.25">
      <c r="B29" s="251"/>
      <c r="C29" s="7" t="s">
        <v>110</v>
      </c>
      <c r="D29" s="8"/>
      <c r="E29" s="8"/>
      <c r="F29" s="8"/>
      <c r="G29" s="8"/>
      <c r="H29" s="8"/>
      <c r="I29" s="8"/>
    </row>
    <row r="30" spans="2:9" hidden="1" x14ac:dyDescent="0.25">
      <c r="B30" s="251"/>
      <c r="C30" s="28" t="s">
        <v>57</v>
      </c>
      <c r="D30" s="29"/>
      <c r="E30" s="30" t="e">
        <f>IF(E23="Apportion","   ",#REF!)</f>
        <v>#REF!</v>
      </c>
      <c r="F30" s="30">
        <f>IF(F23="Apportion","   ",'Control 1'!$C$167)</f>
        <v>0</v>
      </c>
      <c r="G30" s="30">
        <f>IF(G23="Apportion","   ",'Control 3'!$C$167)</f>
        <v>0</v>
      </c>
      <c r="H30" s="30">
        <f>IF(H23="Apportion","   ",'Control 4'!$C$167)</f>
        <v>0</v>
      </c>
      <c r="I30" s="30">
        <f>IF(I23="Apportion","   ",'Control 5'!$C$167)</f>
        <v>0</v>
      </c>
    </row>
    <row r="31" spans="2:9" hidden="1" x14ac:dyDescent="0.25">
      <c r="B31" s="251"/>
      <c r="C31" s="10" t="s">
        <v>61</v>
      </c>
      <c r="D31" s="4"/>
      <c r="E31" s="11" t="e">
        <f>IF(E23="Apportion","  ",IF(#REF!="X",#REF!," "))</f>
        <v>#REF!</v>
      </c>
      <c r="F31" s="11" t="str">
        <f>IF(F23="Apportion","  ",IF('Control 1'!$E$169="X",'Control 1'!$C$169,"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51"/>
      <c r="C32" s="12"/>
      <c r="D32" s="13"/>
      <c r="E32" s="14" t="e">
        <f>IF(E23="Apportion","  ",IF(#REF!="X",#REF!," "))</f>
        <v>#REF!</v>
      </c>
      <c r="F32" s="14" t="str">
        <f>IF(F23="Apportion","  ",IF('Control 1'!$G$169="X",'Control 1'!$F$169,"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51"/>
      <c r="C33" s="12"/>
      <c r="D33" s="13"/>
      <c r="E33" s="14" t="e">
        <f>IF(E23="Apportion","  ",IF(#REF!="X",#REF!," "))</f>
        <v>#REF!</v>
      </c>
      <c r="F33" s="14" t="str">
        <f>IF(F23="Apportion","  ",IF('Control 1'!$I$169="X",'Control 1'!$H$169,"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51"/>
      <c r="C34" s="12"/>
      <c r="D34" s="13"/>
      <c r="E34" s="14" t="e">
        <f>IF(E23="Apportion","  ",IF(#REF!="X",#REF!," "))</f>
        <v>#REF!</v>
      </c>
      <c r="F34" s="14" t="str">
        <f>IF(F23="Apportion","  ",IF('Control 1'!$K$169="X",'Control 1'!$J$169,"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51"/>
      <c r="C35" s="31" t="s">
        <v>48</v>
      </c>
      <c r="D35" s="32"/>
      <c r="E35" s="33" t="e">
        <f>IF(E23="Apportion","  ",#REF!)</f>
        <v>#REF!</v>
      </c>
      <c r="F35" s="33">
        <f>IF(F23="Apportion","  ",'Control 1'!$C$176)</f>
        <v>0</v>
      </c>
      <c r="G35" s="33">
        <f>IF(G23="Apportion","  ",'Control 3'!$C$176)</f>
        <v>0</v>
      </c>
      <c r="H35" s="33">
        <f>IF(H23="Apportion","  ",'Control 4'!$C$176)</f>
        <v>0</v>
      </c>
      <c r="I35" s="33">
        <f>IF(I23="Apportion","  ",'Control 5'!$C$176)</f>
        <v>0</v>
      </c>
    </row>
    <row r="36" spans="2:9" ht="27" hidden="1" customHeight="1" x14ac:dyDescent="0.25">
      <c r="B36" s="251"/>
      <c r="C36" s="20" t="s">
        <v>51</v>
      </c>
      <c r="D36" s="13"/>
      <c r="E36" s="34" t="e">
        <f>IF(E23="Apportion","  ",#REF!)</f>
        <v>#REF!</v>
      </c>
      <c r="F36" s="34">
        <f>IF(F23="Apportion","  ",'Control 1'!$C$186)</f>
        <v>0</v>
      </c>
      <c r="G36" s="34">
        <f>IF(G23="Apportion","  ",'Control 3'!$C$186)</f>
        <v>1</v>
      </c>
      <c r="H36" s="34">
        <f>IF(H23="Apportion","  ",'Control 4'!$C$186)</f>
        <v>1</v>
      </c>
      <c r="I36" s="34">
        <f>IF(I23="Apportion","  ",'Control 5'!$C$186)</f>
        <v>1</v>
      </c>
    </row>
    <row r="37" spans="2:9" hidden="1" x14ac:dyDescent="0.25">
      <c r="B37" s="251"/>
      <c r="C37" s="35" t="s">
        <v>47</v>
      </c>
      <c r="D37" s="4"/>
      <c r="E37" s="11" t="e">
        <f>IF(E23="Apportion","  ",#REF!)</f>
        <v>#REF!</v>
      </c>
      <c r="F37" s="11" t="str">
        <f>IF(F23="Apportion","  ",'Control 1'!$C$197)</f>
        <v>No</v>
      </c>
      <c r="G37" s="11" t="str">
        <f>IF(G23="Apportion","  ",'Control 3'!$C$197)</f>
        <v>No</v>
      </c>
      <c r="H37" s="11" t="str">
        <f>IF(H23="Apportion","  ",'Control 4'!$C$197)</f>
        <v>No</v>
      </c>
      <c r="I37" s="11" t="str">
        <f>IF(I23="Apportion","  ",'Control 5'!$C$197)</f>
        <v>No</v>
      </c>
    </row>
    <row r="38" spans="2:9" s="38" customFormat="1" hidden="1" x14ac:dyDescent="0.25">
      <c r="B38" s="252"/>
      <c r="C38" s="36" t="s">
        <v>49</v>
      </c>
      <c r="D38" s="36"/>
      <c r="E38" s="37" t="e">
        <f>IF(#REF!=0," ",#REF!)</f>
        <v>#REF!</v>
      </c>
      <c r="F38" s="37" t="str">
        <f>IF('Control 1'!$C$199=0," ",'Control 1'!$C$199)</f>
        <v>N/A</v>
      </c>
      <c r="G38" s="37" t="str">
        <f>IF('Control 3'!$C$199=0," ",'Control 3'!$C$199)</f>
        <v>N/A</v>
      </c>
      <c r="H38" s="37" t="str">
        <f>IF('Control 4'!$C$199=0," ",'Control 4'!$C$199)</f>
        <v>N/A</v>
      </c>
      <c r="I38" s="37" t="str">
        <f>IF('Control 5'!$C$199=0," ",'Control 5'!$C$199)</f>
        <v>N/A</v>
      </c>
    </row>
    <row r="39" spans="2:9" ht="12.75" hidden="1" customHeight="1" x14ac:dyDescent="0.25">
      <c r="B39" s="247" t="s">
        <v>0</v>
      </c>
      <c r="C39" s="39"/>
      <c r="D39" s="40"/>
      <c r="E39" s="11"/>
      <c r="F39" s="11"/>
      <c r="G39" s="11"/>
      <c r="H39" s="11"/>
      <c r="I39" s="11"/>
    </row>
    <row r="40" spans="2:9" ht="15.65" hidden="1" customHeight="1" x14ac:dyDescent="0.25">
      <c r="B40" s="248"/>
      <c r="C40" s="22"/>
      <c r="D40" s="41"/>
      <c r="E40" s="14"/>
      <c r="F40" s="14"/>
      <c r="G40" s="14"/>
      <c r="H40" s="14"/>
      <c r="I40" s="14"/>
    </row>
    <row r="41" spans="2:9" ht="15" hidden="1" customHeight="1" x14ac:dyDescent="0.25">
      <c r="B41" s="248"/>
      <c r="C41" s="13" t="s">
        <v>0</v>
      </c>
      <c r="D41" s="13"/>
      <c r="E41" s="14" t="e">
        <f>#REF!</f>
        <v>#REF!</v>
      </c>
      <c r="F41" s="14" t="str">
        <f>'Control 1'!$C$246</f>
        <v>Effective</v>
      </c>
      <c r="G41" s="14" t="str">
        <f>'Control 3'!$C$246</f>
        <v>Effective</v>
      </c>
      <c r="H41" s="14" t="str">
        <f>'Control 4'!$C$246</f>
        <v>Effective</v>
      </c>
      <c r="I41" s="14" t="str">
        <f>'Control 5'!$C$246</f>
        <v>Effective</v>
      </c>
    </row>
    <row r="42" spans="2:9" ht="15.75" hidden="1" customHeight="1" x14ac:dyDescent="0.25">
      <c r="B42" s="249"/>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29" priority="24">
      <formula>LEN(TRIM(E30))=0</formula>
    </cfRule>
  </conditionalFormatting>
  <conditionalFormatting sqref="F30:F42">
    <cfRule type="containsBlanks" dxfId="28" priority="4">
      <formula>LEN(TRIM(F30))=0</formula>
    </cfRule>
  </conditionalFormatting>
  <conditionalFormatting sqref="G30:G42">
    <cfRule type="containsBlanks" dxfId="27" priority="3">
      <formula>LEN(TRIM(G30))=0</formula>
    </cfRule>
  </conditionalFormatting>
  <conditionalFormatting sqref="H30:H42">
    <cfRule type="containsBlanks" dxfId="26" priority="2">
      <formula>LEN(TRIM(H30))=0</formula>
    </cfRule>
  </conditionalFormatting>
  <conditionalFormatting sqref="I30:I42">
    <cfRule type="containsBlanks" dxfId="2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90" zoomScaleNormal="90" workbookViewId="0">
      <selection activeCell="C10" sqref="C10:O15"/>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277" t="s">
        <v>216</v>
      </c>
      <c r="D4" s="277"/>
      <c r="E4" s="277"/>
      <c r="F4" s="277"/>
      <c r="G4" s="277"/>
      <c r="H4" s="277"/>
      <c r="I4" s="277"/>
      <c r="J4" s="277"/>
      <c r="K4" s="277"/>
      <c r="L4" s="277"/>
      <c r="M4" s="277"/>
      <c r="N4" s="277"/>
      <c r="O4" s="277"/>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277" t="s">
        <v>207</v>
      </c>
      <c r="D6" s="277"/>
      <c r="E6" s="277"/>
      <c r="F6" s="277"/>
      <c r="G6" s="277"/>
      <c r="H6" s="277"/>
      <c r="I6" s="277"/>
      <c r="J6" s="277"/>
      <c r="K6" s="277"/>
      <c r="L6" s="277"/>
      <c r="M6" s="277"/>
      <c r="N6" s="277"/>
      <c r="O6" s="277"/>
      <c r="P6" s="47"/>
      <c r="Q6" s="46"/>
      <c r="R6" s="46"/>
      <c r="S6" s="46"/>
      <c r="T6" s="46"/>
      <c r="U6" s="46"/>
      <c r="V6" s="46"/>
      <c r="W6" s="46"/>
      <c r="X6" s="46"/>
      <c r="Y6" s="46"/>
    </row>
    <row r="7" spans="1:25" s="134" customFormat="1" x14ac:dyDescent="0.25">
      <c r="A7" s="43"/>
      <c r="B7" s="106" t="s">
        <v>56</v>
      </c>
      <c r="C7" s="277"/>
      <c r="D7" s="277"/>
      <c r="E7" s="277"/>
      <c r="F7" s="277"/>
      <c r="G7" s="277"/>
      <c r="H7" s="277"/>
      <c r="I7" s="277"/>
      <c r="J7" s="277"/>
      <c r="K7" s="277"/>
      <c r="L7" s="277"/>
      <c r="M7" s="277"/>
      <c r="N7" s="277"/>
      <c r="O7" s="277"/>
      <c r="P7" s="47"/>
      <c r="Q7" s="46"/>
      <c r="R7" s="46"/>
      <c r="S7" s="46"/>
      <c r="T7" s="46"/>
      <c r="U7" s="46"/>
      <c r="V7" s="46"/>
      <c r="W7" s="46"/>
      <c r="X7" s="46"/>
      <c r="Y7" s="46"/>
    </row>
    <row r="8" spans="1:25" s="134" customFormat="1" x14ac:dyDescent="0.25">
      <c r="A8" s="43"/>
      <c r="B8" s="107"/>
      <c r="C8" s="277"/>
      <c r="D8" s="277"/>
      <c r="E8" s="277"/>
      <c r="F8" s="277"/>
      <c r="G8" s="277"/>
      <c r="H8" s="277"/>
      <c r="I8" s="277"/>
      <c r="J8" s="277"/>
      <c r="K8" s="277"/>
      <c r="L8" s="277"/>
      <c r="M8" s="277"/>
      <c r="N8" s="277"/>
      <c r="O8" s="277"/>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287" t="str">
        <f>Notes!B4</f>
        <v>Note 1</v>
      </c>
      <c r="B10" s="281" t="s">
        <v>161</v>
      </c>
      <c r="C10" s="277" t="s">
        <v>210</v>
      </c>
      <c r="D10" s="277"/>
      <c r="E10" s="277"/>
      <c r="F10" s="277"/>
      <c r="G10" s="277"/>
      <c r="H10" s="277"/>
      <c r="I10" s="277"/>
      <c r="J10" s="277"/>
      <c r="K10" s="277"/>
      <c r="L10" s="277"/>
      <c r="M10" s="277"/>
      <c r="N10" s="277"/>
      <c r="O10" s="277"/>
      <c r="P10" s="47"/>
      <c r="Q10" s="46"/>
      <c r="R10" s="46"/>
      <c r="S10" s="46"/>
      <c r="T10" s="46"/>
      <c r="U10" s="46"/>
      <c r="V10" s="46"/>
      <c r="W10" s="46"/>
      <c r="X10" s="46"/>
      <c r="Y10" s="46"/>
    </row>
    <row r="11" spans="1:25" s="134" customFormat="1" x14ac:dyDescent="0.25">
      <c r="A11" s="288"/>
      <c r="B11" s="282"/>
      <c r="C11" s="277"/>
      <c r="D11" s="277"/>
      <c r="E11" s="277"/>
      <c r="F11" s="277"/>
      <c r="G11" s="277"/>
      <c r="H11" s="277"/>
      <c r="I11" s="277"/>
      <c r="J11" s="277"/>
      <c r="K11" s="277"/>
      <c r="L11" s="277"/>
      <c r="M11" s="277"/>
      <c r="N11" s="277"/>
      <c r="O11" s="277"/>
      <c r="P11" s="47"/>
      <c r="Q11" s="46"/>
      <c r="R11" s="46"/>
      <c r="S11" s="46"/>
      <c r="T11" s="46"/>
      <c r="U11" s="46"/>
      <c r="V11" s="46"/>
      <c r="W11" s="46"/>
      <c r="X11" s="46"/>
      <c r="Y11" s="46"/>
    </row>
    <row r="12" spans="1:25" s="134" customFormat="1" x14ac:dyDescent="0.25">
      <c r="A12" s="288"/>
      <c r="B12" s="282"/>
      <c r="C12" s="277"/>
      <c r="D12" s="277"/>
      <c r="E12" s="277"/>
      <c r="F12" s="277"/>
      <c r="G12" s="277"/>
      <c r="H12" s="277"/>
      <c r="I12" s="277"/>
      <c r="J12" s="277"/>
      <c r="K12" s="277"/>
      <c r="L12" s="277"/>
      <c r="M12" s="277"/>
      <c r="N12" s="277"/>
      <c r="O12" s="277"/>
      <c r="P12" s="47"/>
      <c r="Q12" s="46"/>
      <c r="R12" s="46"/>
      <c r="S12" s="46"/>
      <c r="T12" s="46"/>
      <c r="U12" s="46"/>
      <c r="V12" s="46"/>
      <c r="W12" s="46"/>
      <c r="X12" s="46"/>
      <c r="Y12" s="46"/>
    </row>
    <row r="13" spans="1:25" s="134" customFormat="1" x14ac:dyDescent="0.25">
      <c r="A13" s="288"/>
      <c r="B13" s="282"/>
      <c r="C13" s="277"/>
      <c r="D13" s="277"/>
      <c r="E13" s="277"/>
      <c r="F13" s="277"/>
      <c r="G13" s="277"/>
      <c r="H13" s="277"/>
      <c r="I13" s="277"/>
      <c r="J13" s="277"/>
      <c r="K13" s="277"/>
      <c r="L13" s="277"/>
      <c r="M13" s="277"/>
      <c r="N13" s="277"/>
      <c r="O13" s="277"/>
      <c r="P13" s="47"/>
      <c r="Q13" s="46"/>
      <c r="R13" s="46"/>
      <c r="S13" s="46"/>
      <c r="T13" s="46"/>
      <c r="U13" s="46"/>
      <c r="V13" s="46"/>
      <c r="W13" s="46"/>
      <c r="X13" s="46"/>
      <c r="Y13" s="46"/>
    </row>
    <row r="14" spans="1:25" s="134" customFormat="1" x14ac:dyDescent="0.25">
      <c r="A14" s="288"/>
      <c r="B14" s="282"/>
      <c r="C14" s="277"/>
      <c r="D14" s="277"/>
      <c r="E14" s="277"/>
      <c r="F14" s="277"/>
      <c r="G14" s="277"/>
      <c r="H14" s="277"/>
      <c r="I14" s="277"/>
      <c r="J14" s="277"/>
      <c r="K14" s="277"/>
      <c r="L14" s="277"/>
      <c r="M14" s="277"/>
      <c r="N14" s="277"/>
      <c r="O14" s="277"/>
      <c r="P14" s="47"/>
      <c r="Q14" s="46"/>
      <c r="R14" s="46"/>
      <c r="S14" s="46"/>
      <c r="T14" s="46"/>
      <c r="U14" s="46"/>
      <c r="V14" s="46"/>
      <c r="W14" s="46"/>
      <c r="X14" s="46"/>
      <c r="Y14" s="46"/>
    </row>
    <row r="15" spans="1:25" s="134" customFormat="1" ht="12" thickBot="1" x14ac:dyDescent="0.3">
      <c r="A15" s="289"/>
      <c r="B15" s="283"/>
      <c r="C15" s="277"/>
      <c r="D15" s="277"/>
      <c r="E15" s="277"/>
      <c r="F15" s="277"/>
      <c r="G15" s="277"/>
      <c r="H15" s="277"/>
      <c r="I15" s="277"/>
      <c r="J15" s="277"/>
      <c r="K15" s="277"/>
      <c r="L15" s="277"/>
      <c r="M15" s="277"/>
      <c r="N15" s="277"/>
      <c r="O15" s="277"/>
      <c r="P15" s="47"/>
      <c r="Q15" s="46"/>
      <c r="R15" s="46"/>
      <c r="S15" s="46"/>
      <c r="T15" s="46"/>
      <c r="U15" s="46"/>
      <c r="V15" s="46"/>
      <c r="W15" s="46"/>
      <c r="X15" s="46"/>
      <c r="Y15" s="46"/>
    </row>
    <row r="16" spans="1:25" s="134" customFormat="1" ht="6" customHeight="1" x14ac:dyDescent="0.25">
      <c r="A16" s="287"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288"/>
      <c r="B17" s="190" t="s">
        <v>118</v>
      </c>
      <c r="C17" s="140" t="s">
        <v>119</v>
      </c>
      <c r="D17" s="141"/>
      <c r="E17" s="141"/>
      <c r="F17" s="141"/>
      <c r="G17" s="328" t="s">
        <v>120</v>
      </c>
      <c r="H17" s="328"/>
      <c r="I17" s="183" t="s">
        <v>46</v>
      </c>
      <c r="J17" s="188" t="s">
        <v>121</v>
      </c>
      <c r="K17" s="183"/>
      <c r="L17" s="185"/>
      <c r="M17" s="185"/>
      <c r="N17" s="185"/>
      <c r="O17" s="185"/>
      <c r="P17" s="47"/>
      <c r="Q17" s="46"/>
      <c r="R17" s="46"/>
      <c r="S17" s="46"/>
      <c r="T17" s="46"/>
      <c r="U17" s="46"/>
      <c r="V17" s="46"/>
      <c r="W17" s="46"/>
      <c r="X17" s="46"/>
      <c r="Y17" s="46"/>
    </row>
    <row r="18" spans="1:25" s="134" customFormat="1" ht="5.5" customHeight="1" x14ac:dyDescent="0.25">
      <c r="A18" s="288"/>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288"/>
      <c r="B19" s="191"/>
      <c r="C19" s="140" t="s">
        <v>122</v>
      </c>
      <c r="D19" s="141"/>
      <c r="E19" s="141"/>
      <c r="F19" s="141"/>
      <c r="G19" s="328" t="s">
        <v>123</v>
      </c>
      <c r="H19" s="328"/>
      <c r="I19" s="183" t="s">
        <v>46</v>
      </c>
      <c r="J19" s="188" t="s">
        <v>124</v>
      </c>
      <c r="K19" s="183"/>
      <c r="L19" s="185"/>
      <c r="M19" s="185"/>
      <c r="N19" s="185"/>
      <c r="O19" s="185"/>
      <c r="P19" s="47"/>
      <c r="Q19" s="46"/>
      <c r="R19" s="46"/>
      <c r="S19" s="46"/>
      <c r="T19" s="46"/>
      <c r="U19" s="46"/>
      <c r="V19" s="46"/>
      <c r="W19" s="46"/>
      <c r="X19" s="46"/>
      <c r="Y19" s="46"/>
    </row>
    <row r="20" spans="1:25" s="134" customFormat="1" ht="5.5" customHeight="1" x14ac:dyDescent="0.25">
      <c r="A20" s="288"/>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288"/>
      <c r="B21" s="191"/>
      <c r="C21" s="142" t="s">
        <v>125</v>
      </c>
      <c r="D21" s="143"/>
      <c r="E21" s="143"/>
      <c r="F21" s="143"/>
      <c r="G21" s="328" t="s">
        <v>126</v>
      </c>
      <c r="H21" s="328"/>
      <c r="I21" s="183" t="s">
        <v>46</v>
      </c>
      <c r="J21" s="188" t="s">
        <v>127</v>
      </c>
      <c r="K21" s="183" t="s">
        <v>46</v>
      </c>
      <c r="L21" s="185"/>
      <c r="M21" s="185"/>
      <c r="N21" s="185"/>
      <c r="O21" s="185"/>
      <c r="P21" s="47"/>
      <c r="Q21" s="46"/>
      <c r="R21" s="46"/>
      <c r="S21" s="46"/>
      <c r="T21" s="46"/>
      <c r="U21" s="46"/>
      <c r="V21" s="46"/>
      <c r="W21" s="46"/>
      <c r="X21" s="46"/>
      <c r="Y21" s="46"/>
    </row>
    <row r="22" spans="1:25" s="134" customFormat="1" x14ac:dyDescent="0.25">
      <c r="A22" s="288"/>
      <c r="B22" s="191"/>
      <c r="C22" s="185"/>
      <c r="D22" s="185"/>
      <c r="E22" s="185"/>
      <c r="F22" s="185"/>
      <c r="G22" s="328" t="s">
        <v>128</v>
      </c>
      <c r="H22" s="328"/>
      <c r="I22" s="183"/>
      <c r="J22" s="188" t="s">
        <v>129</v>
      </c>
      <c r="K22" s="183"/>
      <c r="L22" s="185"/>
      <c r="M22" s="185"/>
      <c r="N22" s="185"/>
      <c r="O22" s="185"/>
      <c r="P22" s="47"/>
      <c r="Q22" s="46"/>
      <c r="R22" s="46"/>
      <c r="S22" s="46"/>
      <c r="T22" s="46"/>
      <c r="U22" s="46"/>
      <c r="V22" s="46"/>
      <c r="W22" s="46"/>
      <c r="X22" s="46"/>
      <c r="Y22" s="46"/>
    </row>
    <row r="23" spans="1:25" s="134" customFormat="1" ht="12" thickBot="1" x14ac:dyDescent="0.3">
      <c r="A23" s="289"/>
      <c r="B23" s="168"/>
      <c r="C23" s="144"/>
      <c r="D23" s="144"/>
      <c r="E23" s="144"/>
      <c r="F23" s="144"/>
      <c r="G23" s="328" t="s">
        <v>130</v>
      </c>
      <c r="H23" s="328"/>
      <c r="I23" s="183" t="s">
        <v>46</v>
      </c>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323" t="s">
        <v>117</v>
      </c>
      <c r="C25" s="276" t="s">
        <v>185</v>
      </c>
      <c r="D25" s="277"/>
      <c r="E25" s="277"/>
      <c r="F25" s="277"/>
      <c r="G25" s="277"/>
      <c r="H25" s="277"/>
      <c r="I25" s="277"/>
      <c r="J25" s="277"/>
      <c r="K25" s="277"/>
      <c r="L25" s="277"/>
      <c r="M25" s="277"/>
      <c r="N25" s="277"/>
      <c r="O25" s="277"/>
      <c r="P25" s="47"/>
      <c r="Q25" s="326"/>
      <c r="R25" s="46"/>
      <c r="S25" s="46"/>
      <c r="T25" s="46"/>
      <c r="U25" s="46"/>
      <c r="V25" s="46"/>
      <c r="W25" s="46"/>
      <c r="X25" s="46"/>
      <c r="Y25" s="46"/>
    </row>
    <row r="26" spans="1:25" s="134" customFormat="1" x14ac:dyDescent="0.25">
      <c r="A26" s="52"/>
      <c r="B26" s="324"/>
      <c r="C26" s="276"/>
      <c r="D26" s="277"/>
      <c r="E26" s="277"/>
      <c r="F26" s="277"/>
      <c r="G26" s="277"/>
      <c r="H26" s="277"/>
      <c r="I26" s="277"/>
      <c r="J26" s="277"/>
      <c r="K26" s="277"/>
      <c r="L26" s="277"/>
      <c r="M26" s="277"/>
      <c r="N26" s="277"/>
      <c r="O26" s="277"/>
      <c r="P26" s="47"/>
      <c r="Q26" s="326"/>
      <c r="R26" s="46"/>
      <c r="S26" s="46"/>
      <c r="T26" s="46"/>
      <c r="U26" s="46"/>
      <c r="V26" s="46"/>
      <c r="W26" s="46"/>
      <c r="X26" s="46"/>
      <c r="Y26" s="46"/>
    </row>
    <row r="27" spans="1:25" s="134" customFormat="1" x14ac:dyDescent="0.25">
      <c r="A27" s="52"/>
      <c r="B27" s="324"/>
      <c r="C27" s="276"/>
      <c r="D27" s="277"/>
      <c r="E27" s="277"/>
      <c r="F27" s="277"/>
      <c r="G27" s="277"/>
      <c r="H27" s="277"/>
      <c r="I27" s="277"/>
      <c r="J27" s="277"/>
      <c r="K27" s="277"/>
      <c r="L27" s="277"/>
      <c r="M27" s="277"/>
      <c r="N27" s="277"/>
      <c r="O27" s="277"/>
      <c r="P27" s="47"/>
      <c r="Q27" s="326"/>
      <c r="R27" s="46"/>
      <c r="S27" s="46"/>
      <c r="T27" s="46"/>
      <c r="U27" s="46"/>
      <c r="V27" s="46"/>
      <c r="W27" s="46"/>
      <c r="X27" s="46"/>
      <c r="Y27" s="46"/>
    </row>
    <row r="28" spans="1:25" s="134" customFormat="1" x14ac:dyDescent="0.25">
      <c r="A28" s="52"/>
      <c r="B28" s="325"/>
      <c r="C28" s="327" t="s">
        <v>149</v>
      </c>
      <c r="D28" s="327"/>
      <c r="E28" s="327"/>
      <c r="F28" s="313"/>
      <c r="G28" s="196"/>
      <c r="H28" s="197" t="s">
        <v>150</v>
      </c>
      <c r="I28" s="182"/>
      <c r="J28" s="182"/>
      <c r="K28" s="182"/>
      <c r="L28" s="182"/>
      <c r="M28" s="182"/>
      <c r="N28" s="182"/>
      <c r="O28" s="182"/>
      <c r="P28" s="47"/>
      <c r="Q28" s="326"/>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326"/>
      <c r="R29" s="46"/>
      <c r="S29" s="46"/>
      <c r="T29" s="46"/>
      <c r="U29" s="46"/>
      <c r="V29" s="46"/>
      <c r="W29" s="46"/>
      <c r="X29" s="46"/>
      <c r="Y29" s="46"/>
    </row>
    <row r="30" spans="1:25" s="134" customFormat="1" x14ac:dyDescent="0.25">
      <c r="A30" s="43"/>
      <c r="B30" s="281" t="s">
        <v>97</v>
      </c>
      <c r="C30" s="277" t="s">
        <v>186</v>
      </c>
      <c r="D30" s="277"/>
      <c r="E30" s="277"/>
      <c r="F30" s="277"/>
      <c r="G30" s="277"/>
      <c r="H30" s="277"/>
      <c r="I30" s="277"/>
      <c r="J30" s="277"/>
      <c r="K30" s="277"/>
      <c r="L30" s="277"/>
      <c r="M30" s="277"/>
      <c r="N30" s="277"/>
      <c r="O30" s="277"/>
      <c r="P30" s="47"/>
      <c r="Q30" s="326"/>
      <c r="R30" s="46"/>
      <c r="S30" s="46"/>
      <c r="T30" s="46"/>
      <c r="U30" s="46"/>
      <c r="V30" s="46"/>
      <c r="W30" s="46"/>
      <c r="X30" s="46"/>
      <c r="Y30" s="46"/>
    </row>
    <row r="31" spans="1:25" s="134" customFormat="1" x14ac:dyDescent="0.25">
      <c r="A31" s="43"/>
      <c r="B31" s="282"/>
      <c r="C31" s="277"/>
      <c r="D31" s="277"/>
      <c r="E31" s="277"/>
      <c r="F31" s="277"/>
      <c r="G31" s="277"/>
      <c r="H31" s="277"/>
      <c r="I31" s="277"/>
      <c r="J31" s="277"/>
      <c r="K31" s="277"/>
      <c r="L31" s="277"/>
      <c r="M31" s="277"/>
      <c r="N31" s="277"/>
      <c r="O31" s="277"/>
      <c r="P31" s="47"/>
      <c r="Q31" s="326"/>
      <c r="R31" s="46"/>
      <c r="S31" s="46"/>
      <c r="T31" s="46"/>
      <c r="U31" s="46"/>
      <c r="V31" s="46"/>
      <c r="W31" s="46"/>
      <c r="X31" s="46"/>
      <c r="Y31" s="46"/>
    </row>
    <row r="32" spans="1:25" s="134" customFormat="1" x14ac:dyDescent="0.25">
      <c r="A32" s="43"/>
      <c r="B32" s="283"/>
      <c r="C32" s="277"/>
      <c r="D32" s="277"/>
      <c r="E32" s="277"/>
      <c r="F32" s="277"/>
      <c r="G32" s="277"/>
      <c r="H32" s="277"/>
      <c r="I32" s="277"/>
      <c r="J32" s="277"/>
      <c r="K32" s="277"/>
      <c r="L32" s="277"/>
      <c r="M32" s="277"/>
      <c r="N32" s="277"/>
      <c r="O32" s="277"/>
      <c r="P32" s="47"/>
      <c r="Q32" s="326"/>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320" t="str">
        <f>Notes!B10</f>
        <v>Note 4</v>
      </c>
      <c r="B37" s="281" t="s">
        <v>7</v>
      </c>
      <c r="C37" s="277" t="s">
        <v>211</v>
      </c>
      <c r="D37" s="277"/>
      <c r="E37" s="277"/>
      <c r="F37" s="277"/>
      <c r="G37" s="277"/>
      <c r="H37" s="277"/>
      <c r="I37" s="277"/>
      <c r="J37" s="277"/>
      <c r="K37" s="277"/>
      <c r="L37" s="277"/>
      <c r="M37" s="277"/>
      <c r="N37" s="277"/>
      <c r="O37" s="277"/>
      <c r="P37" s="47"/>
      <c r="Q37" s="46"/>
      <c r="R37" s="46"/>
      <c r="S37" s="46"/>
      <c r="T37" s="46"/>
      <c r="U37" s="46"/>
      <c r="V37" s="46"/>
      <c r="W37" s="46"/>
      <c r="X37" s="46"/>
      <c r="Y37" s="46"/>
    </row>
    <row r="38" spans="1:25" s="134" customFormat="1" outlineLevel="1" x14ac:dyDescent="0.25">
      <c r="A38" s="321"/>
      <c r="B38" s="282"/>
      <c r="C38" s="277"/>
      <c r="D38" s="277"/>
      <c r="E38" s="277"/>
      <c r="F38" s="277"/>
      <c r="G38" s="277"/>
      <c r="H38" s="277"/>
      <c r="I38" s="277"/>
      <c r="J38" s="277"/>
      <c r="K38" s="277"/>
      <c r="L38" s="277"/>
      <c r="M38" s="277"/>
      <c r="N38" s="277"/>
      <c r="O38" s="277"/>
      <c r="P38" s="47"/>
      <c r="Q38" s="46"/>
      <c r="R38" s="46"/>
      <c r="S38" s="46"/>
      <c r="T38" s="46"/>
      <c r="U38" s="46"/>
      <c r="V38" s="46"/>
      <c r="W38" s="46"/>
      <c r="X38" s="46"/>
      <c r="Y38" s="46"/>
    </row>
    <row r="39" spans="1:25" s="134" customFormat="1" outlineLevel="1" x14ac:dyDescent="0.25">
      <c r="A39" s="321"/>
      <c r="B39" s="282"/>
      <c r="C39" s="277"/>
      <c r="D39" s="277"/>
      <c r="E39" s="277"/>
      <c r="F39" s="277"/>
      <c r="G39" s="277"/>
      <c r="H39" s="277"/>
      <c r="I39" s="277"/>
      <c r="J39" s="277"/>
      <c r="K39" s="277"/>
      <c r="L39" s="277"/>
      <c r="M39" s="277"/>
      <c r="N39" s="277"/>
      <c r="O39" s="277"/>
      <c r="P39" s="47"/>
      <c r="Q39" s="46"/>
      <c r="R39" s="46"/>
      <c r="S39" s="46"/>
      <c r="T39" s="46"/>
      <c r="U39" s="46"/>
      <c r="V39" s="46"/>
      <c r="W39" s="46"/>
      <c r="X39" s="46"/>
      <c r="Y39" s="46"/>
    </row>
    <row r="40" spans="1:25" s="134" customFormat="1" outlineLevel="1" x14ac:dyDescent="0.25">
      <c r="A40" s="321"/>
      <c r="B40" s="282"/>
      <c r="C40" s="277"/>
      <c r="D40" s="277"/>
      <c r="E40" s="277"/>
      <c r="F40" s="277"/>
      <c r="G40" s="277"/>
      <c r="H40" s="277"/>
      <c r="I40" s="277"/>
      <c r="J40" s="277"/>
      <c r="K40" s="277"/>
      <c r="L40" s="277"/>
      <c r="M40" s="277"/>
      <c r="N40" s="277"/>
      <c r="O40" s="277"/>
      <c r="P40" s="47"/>
      <c r="Q40" s="46"/>
      <c r="R40" s="46"/>
      <c r="S40" s="46"/>
      <c r="T40" s="46"/>
      <c r="U40" s="46"/>
      <c r="V40" s="46"/>
      <c r="W40" s="46"/>
      <c r="X40" s="46"/>
      <c r="Y40" s="46"/>
    </row>
    <row r="41" spans="1:25" s="134" customFormat="1" outlineLevel="1" x14ac:dyDescent="0.25">
      <c r="A41" s="321"/>
      <c r="B41" s="282"/>
      <c r="C41" s="277"/>
      <c r="D41" s="277"/>
      <c r="E41" s="277"/>
      <c r="F41" s="277"/>
      <c r="G41" s="277"/>
      <c r="H41" s="277"/>
      <c r="I41" s="277"/>
      <c r="J41" s="277"/>
      <c r="K41" s="277"/>
      <c r="L41" s="277"/>
      <c r="M41" s="277"/>
      <c r="N41" s="277"/>
      <c r="O41" s="277"/>
      <c r="P41" s="47"/>
      <c r="Q41" s="46"/>
      <c r="R41" s="46"/>
      <c r="S41" s="46"/>
      <c r="T41" s="46"/>
      <c r="U41" s="46"/>
      <c r="V41" s="46"/>
      <c r="W41" s="46"/>
      <c r="X41" s="46"/>
      <c r="Y41" s="46"/>
    </row>
    <row r="42" spans="1:25" s="134" customFormat="1" outlineLevel="1" x14ac:dyDescent="0.25">
      <c r="A42" s="321"/>
      <c r="B42" s="283"/>
      <c r="C42" s="277"/>
      <c r="D42" s="277"/>
      <c r="E42" s="277"/>
      <c r="F42" s="277"/>
      <c r="G42" s="277"/>
      <c r="H42" s="277"/>
      <c r="I42" s="277"/>
      <c r="J42" s="277"/>
      <c r="K42" s="277"/>
      <c r="L42" s="277"/>
      <c r="M42" s="277"/>
      <c r="N42" s="277"/>
      <c r="O42" s="277"/>
      <c r="P42" s="47"/>
      <c r="Q42" s="46"/>
      <c r="R42" s="46"/>
      <c r="S42" s="46"/>
      <c r="T42" s="46"/>
      <c r="U42" s="46"/>
      <c r="V42" s="46"/>
      <c r="W42" s="46"/>
      <c r="X42" s="46"/>
      <c r="Y42" s="46"/>
    </row>
    <row r="43" spans="1:25" s="134" customFormat="1" ht="6.75" customHeight="1" outlineLevel="1" x14ac:dyDescent="0.25">
      <c r="A43" s="321"/>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321"/>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321"/>
      <c r="B45" s="263" t="s">
        <v>37</v>
      </c>
      <c r="C45" s="274" t="s">
        <v>212</v>
      </c>
      <c r="D45" s="275"/>
      <c r="E45" s="275"/>
      <c r="F45" s="275"/>
      <c r="G45" s="275"/>
      <c r="H45" s="275"/>
      <c r="I45" s="275"/>
      <c r="J45" s="275"/>
      <c r="K45" s="275"/>
      <c r="L45" s="275"/>
      <c r="M45" s="275"/>
      <c r="N45" s="275"/>
      <c r="O45" s="275"/>
      <c r="P45" s="47"/>
      <c r="Q45" s="46"/>
      <c r="R45" s="46"/>
      <c r="S45" s="46"/>
      <c r="T45" s="46"/>
      <c r="U45" s="46"/>
      <c r="V45" s="46"/>
      <c r="W45" s="46"/>
      <c r="X45" s="46"/>
      <c r="Y45" s="46"/>
    </row>
    <row r="46" spans="1:25" s="134" customFormat="1" outlineLevel="1" x14ac:dyDescent="0.25">
      <c r="A46" s="321"/>
      <c r="B46" s="264"/>
      <c r="C46" s="274"/>
      <c r="D46" s="275"/>
      <c r="E46" s="275"/>
      <c r="F46" s="275"/>
      <c r="G46" s="275"/>
      <c r="H46" s="275"/>
      <c r="I46" s="275"/>
      <c r="J46" s="275"/>
      <c r="K46" s="275"/>
      <c r="L46" s="275"/>
      <c r="M46" s="275"/>
      <c r="N46" s="275"/>
      <c r="O46" s="275"/>
      <c r="P46" s="47"/>
      <c r="Q46" s="46"/>
      <c r="R46" s="46"/>
      <c r="S46" s="46"/>
      <c r="T46" s="46"/>
      <c r="U46" s="46"/>
      <c r="V46" s="46"/>
      <c r="W46" s="46"/>
      <c r="X46" s="46"/>
      <c r="Y46" s="46"/>
    </row>
    <row r="47" spans="1:25" s="134" customFormat="1" outlineLevel="1" x14ac:dyDescent="0.25">
      <c r="A47" s="321"/>
      <c r="B47" s="264"/>
      <c r="C47" s="274"/>
      <c r="D47" s="275"/>
      <c r="E47" s="275"/>
      <c r="F47" s="275"/>
      <c r="G47" s="275"/>
      <c r="H47" s="275"/>
      <c r="I47" s="275"/>
      <c r="J47" s="275"/>
      <c r="K47" s="275"/>
      <c r="L47" s="275"/>
      <c r="M47" s="275"/>
      <c r="N47" s="275"/>
      <c r="O47" s="275"/>
      <c r="P47" s="47"/>
      <c r="Q47" s="46"/>
      <c r="R47" s="46"/>
      <c r="S47" s="46"/>
      <c r="T47" s="46"/>
      <c r="U47" s="46"/>
      <c r="V47" s="46"/>
      <c r="W47" s="46"/>
      <c r="X47" s="46"/>
      <c r="Y47" s="46"/>
    </row>
    <row r="48" spans="1:25" s="134" customFormat="1" outlineLevel="1" x14ac:dyDescent="0.25">
      <c r="A48" s="321"/>
      <c r="B48" s="264"/>
      <c r="C48" s="274"/>
      <c r="D48" s="275"/>
      <c r="E48" s="275"/>
      <c r="F48" s="275"/>
      <c r="G48" s="275"/>
      <c r="H48" s="275"/>
      <c r="I48" s="275"/>
      <c r="J48" s="275"/>
      <c r="K48" s="275"/>
      <c r="L48" s="275"/>
      <c r="M48" s="275"/>
      <c r="N48" s="275"/>
      <c r="O48" s="275"/>
      <c r="P48" s="47"/>
      <c r="Q48" s="46"/>
      <c r="R48" s="46"/>
      <c r="S48" s="46"/>
      <c r="T48" s="46"/>
      <c r="U48" s="46"/>
      <c r="V48" s="46"/>
      <c r="W48" s="46"/>
      <c r="X48" s="46"/>
      <c r="Y48" s="46"/>
    </row>
    <row r="49" spans="1:27" s="134" customFormat="1" outlineLevel="1" x14ac:dyDescent="0.25">
      <c r="A49" s="321"/>
      <c r="B49" s="264"/>
      <c r="C49" s="274"/>
      <c r="D49" s="275"/>
      <c r="E49" s="275"/>
      <c r="F49" s="275"/>
      <c r="G49" s="275"/>
      <c r="H49" s="275"/>
      <c r="I49" s="275"/>
      <c r="J49" s="275"/>
      <c r="K49" s="275"/>
      <c r="L49" s="275"/>
      <c r="M49" s="275"/>
      <c r="N49" s="275"/>
      <c r="O49" s="275"/>
      <c r="P49" s="47"/>
      <c r="Q49" s="46"/>
      <c r="R49" s="46"/>
      <c r="S49" s="46"/>
      <c r="T49" s="46"/>
      <c r="U49" s="46"/>
      <c r="V49" s="46"/>
      <c r="W49" s="46"/>
      <c r="X49" s="46"/>
      <c r="Y49" s="46"/>
    </row>
    <row r="50" spans="1:27" s="134" customFormat="1" outlineLevel="1" x14ac:dyDescent="0.25">
      <c r="A50" s="321"/>
      <c r="B50" s="186"/>
      <c r="C50" s="274"/>
      <c r="D50" s="275"/>
      <c r="E50" s="275"/>
      <c r="F50" s="275"/>
      <c r="G50" s="275"/>
      <c r="H50" s="275"/>
      <c r="I50" s="275"/>
      <c r="J50" s="275"/>
      <c r="K50" s="275"/>
      <c r="L50" s="275"/>
      <c r="M50" s="275"/>
      <c r="N50" s="275"/>
      <c r="O50" s="275"/>
      <c r="P50" s="47"/>
      <c r="Q50" s="46"/>
      <c r="R50" s="46"/>
      <c r="S50" s="46"/>
      <c r="T50" s="46"/>
      <c r="U50" s="46"/>
      <c r="V50" s="46"/>
      <c r="W50" s="46"/>
      <c r="X50" s="46"/>
      <c r="Y50" s="46"/>
    </row>
    <row r="51" spans="1:27" s="134" customFormat="1" outlineLevel="1" x14ac:dyDescent="0.25">
      <c r="A51" s="321"/>
      <c r="B51" s="110" t="str">
        <f>Notes!B12</f>
        <v>Note 5</v>
      </c>
      <c r="C51" s="274"/>
      <c r="D51" s="275"/>
      <c r="E51" s="275"/>
      <c r="F51" s="275"/>
      <c r="G51" s="275"/>
      <c r="H51" s="275"/>
      <c r="I51" s="275"/>
      <c r="J51" s="275"/>
      <c r="K51" s="275"/>
      <c r="L51" s="275"/>
      <c r="M51" s="275"/>
      <c r="N51" s="275"/>
      <c r="O51" s="275"/>
      <c r="P51" s="47"/>
      <c r="Q51" s="46"/>
      <c r="R51" s="46"/>
      <c r="S51" s="46"/>
      <c r="T51" s="46"/>
      <c r="U51" s="46"/>
      <c r="V51" s="46"/>
      <c r="W51" s="46"/>
      <c r="X51" s="46"/>
      <c r="Y51" s="46"/>
    </row>
    <row r="52" spans="1:27" s="134" customFormat="1" outlineLevel="1" x14ac:dyDescent="0.25">
      <c r="A52" s="321"/>
      <c r="B52" s="189"/>
      <c r="C52" s="274"/>
      <c r="D52" s="275"/>
      <c r="E52" s="275"/>
      <c r="F52" s="275"/>
      <c r="G52" s="275"/>
      <c r="H52" s="275"/>
      <c r="I52" s="275"/>
      <c r="J52" s="275"/>
      <c r="K52" s="275"/>
      <c r="L52" s="275"/>
      <c r="M52" s="275"/>
      <c r="N52" s="275"/>
      <c r="O52" s="275"/>
      <c r="P52" s="47"/>
      <c r="Q52" s="46"/>
      <c r="R52" s="55"/>
      <c r="S52" s="55"/>
      <c r="T52" s="55"/>
      <c r="U52" s="55"/>
      <c r="V52" s="55"/>
      <c r="W52" s="55"/>
      <c r="X52" s="55"/>
      <c r="Y52" s="55"/>
      <c r="Z52" s="136"/>
      <c r="AA52" s="136"/>
    </row>
    <row r="53" spans="1:27" s="134" customFormat="1" ht="6" customHeight="1" outlineLevel="1" x14ac:dyDescent="0.25">
      <c r="A53" s="321"/>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321"/>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321"/>
      <c r="B55" s="103" t="s">
        <v>43</v>
      </c>
      <c r="C55" s="274" t="s">
        <v>213</v>
      </c>
      <c r="D55" s="275"/>
      <c r="E55" s="275"/>
      <c r="F55" s="275"/>
      <c r="G55" s="275"/>
      <c r="H55" s="275"/>
      <c r="I55" s="275"/>
      <c r="J55" s="275"/>
      <c r="K55" s="275"/>
      <c r="L55" s="275"/>
      <c r="M55" s="275"/>
      <c r="N55" s="275"/>
      <c r="O55" s="275"/>
      <c r="P55" s="47"/>
      <c r="Q55" s="46"/>
      <c r="R55" s="46"/>
      <c r="S55" s="46"/>
      <c r="T55" s="46"/>
      <c r="U55" s="46"/>
      <c r="V55" s="46"/>
      <c r="W55" s="46"/>
      <c r="X55" s="46"/>
      <c r="Y55" s="46"/>
    </row>
    <row r="56" spans="1:27" s="134" customFormat="1" ht="6" customHeight="1" outlineLevel="1" x14ac:dyDescent="0.25">
      <c r="A56" s="321"/>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321"/>
      <c r="B57" s="263" t="s">
        <v>108</v>
      </c>
      <c r="C57" s="274" t="s">
        <v>214</v>
      </c>
      <c r="D57" s="275"/>
      <c r="E57" s="275"/>
      <c r="F57" s="275"/>
      <c r="G57" s="275"/>
      <c r="H57" s="275"/>
      <c r="I57" s="275"/>
      <c r="J57" s="275"/>
      <c r="K57" s="275"/>
      <c r="L57" s="275"/>
      <c r="M57" s="275"/>
      <c r="N57" s="275"/>
      <c r="O57" s="275"/>
      <c r="P57" s="47"/>
      <c r="Q57" s="46"/>
      <c r="R57" s="46"/>
      <c r="S57" s="46"/>
      <c r="T57" s="46"/>
      <c r="U57" s="46"/>
      <c r="V57" s="46"/>
      <c r="W57" s="46"/>
      <c r="X57" s="46"/>
      <c r="Y57" s="46"/>
    </row>
    <row r="58" spans="1:27" s="134" customFormat="1" outlineLevel="1" x14ac:dyDescent="0.25">
      <c r="A58" s="321"/>
      <c r="B58" s="264"/>
      <c r="C58" s="274"/>
      <c r="D58" s="275"/>
      <c r="E58" s="275"/>
      <c r="F58" s="275"/>
      <c r="G58" s="275"/>
      <c r="H58" s="275"/>
      <c r="I58" s="275"/>
      <c r="J58" s="275"/>
      <c r="K58" s="275"/>
      <c r="L58" s="275"/>
      <c r="M58" s="275"/>
      <c r="N58" s="275"/>
      <c r="O58" s="275"/>
      <c r="P58" s="47"/>
      <c r="Q58" s="46"/>
      <c r="R58" s="46"/>
      <c r="S58" s="46"/>
      <c r="T58" s="46"/>
      <c r="U58" s="46"/>
      <c r="V58" s="46"/>
      <c r="W58" s="46"/>
      <c r="X58" s="46"/>
      <c r="Y58" s="46"/>
    </row>
    <row r="59" spans="1:27" s="134" customFormat="1" outlineLevel="1" x14ac:dyDescent="0.25">
      <c r="A59" s="321"/>
      <c r="B59" s="264"/>
      <c r="C59" s="274"/>
      <c r="D59" s="275"/>
      <c r="E59" s="275"/>
      <c r="F59" s="275"/>
      <c r="G59" s="275"/>
      <c r="H59" s="275"/>
      <c r="I59" s="275"/>
      <c r="J59" s="275"/>
      <c r="K59" s="275"/>
      <c r="L59" s="275"/>
      <c r="M59" s="275"/>
      <c r="N59" s="275"/>
      <c r="O59" s="275"/>
      <c r="P59" s="47"/>
      <c r="Q59" s="46"/>
      <c r="R59" s="46"/>
      <c r="S59" s="46"/>
      <c r="T59" s="46"/>
      <c r="U59" s="46"/>
      <c r="V59" s="46"/>
      <c r="W59" s="46"/>
      <c r="X59" s="46"/>
      <c r="Y59" s="46"/>
    </row>
    <row r="60" spans="1:27" s="134" customFormat="1" outlineLevel="1" x14ac:dyDescent="0.25">
      <c r="A60" s="321"/>
      <c r="B60" s="264"/>
      <c r="C60" s="274"/>
      <c r="D60" s="275"/>
      <c r="E60" s="275"/>
      <c r="F60" s="275"/>
      <c r="G60" s="275"/>
      <c r="H60" s="275"/>
      <c r="I60" s="275"/>
      <c r="J60" s="275"/>
      <c r="K60" s="275"/>
      <c r="L60" s="275"/>
      <c r="M60" s="275"/>
      <c r="N60" s="275"/>
      <c r="O60" s="275"/>
      <c r="P60" s="47"/>
      <c r="Q60" s="46"/>
      <c r="R60" s="46"/>
      <c r="S60" s="46"/>
      <c r="T60" s="46"/>
      <c r="U60" s="46"/>
      <c r="V60" s="46"/>
      <c r="W60" s="46"/>
      <c r="X60" s="46"/>
      <c r="Y60" s="46"/>
    </row>
    <row r="61" spans="1:27" s="134" customFormat="1" outlineLevel="1" x14ac:dyDescent="0.25">
      <c r="A61" s="321"/>
      <c r="B61" s="264"/>
      <c r="C61" s="274"/>
      <c r="D61" s="275"/>
      <c r="E61" s="275"/>
      <c r="F61" s="275"/>
      <c r="G61" s="275"/>
      <c r="H61" s="275"/>
      <c r="I61" s="275"/>
      <c r="J61" s="275"/>
      <c r="K61" s="275"/>
      <c r="L61" s="275"/>
      <c r="M61" s="275"/>
      <c r="N61" s="275"/>
      <c r="O61" s="275"/>
      <c r="P61" s="47"/>
      <c r="Q61" s="46"/>
      <c r="R61" s="46"/>
      <c r="S61" s="46"/>
      <c r="T61" s="46"/>
      <c r="U61" s="46"/>
      <c r="V61" s="46"/>
      <c r="W61" s="46"/>
      <c r="X61" s="46"/>
      <c r="Y61" s="46"/>
    </row>
    <row r="62" spans="1:27" s="134" customFormat="1" outlineLevel="1" x14ac:dyDescent="0.25">
      <c r="A62" s="321"/>
      <c r="B62" s="264"/>
      <c r="C62" s="274"/>
      <c r="D62" s="275"/>
      <c r="E62" s="275"/>
      <c r="F62" s="275"/>
      <c r="G62" s="275"/>
      <c r="H62" s="275"/>
      <c r="I62" s="275"/>
      <c r="J62" s="275"/>
      <c r="K62" s="275"/>
      <c r="L62" s="275"/>
      <c r="M62" s="275"/>
      <c r="N62" s="275"/>
      <c r="O62" s="275"/>
      <c r="P62" s="47"/>
      <c r="Q62" s="46"/>
      <c r="R62" s="46"/>
      <c r="S62" s="46"/>
      <c r="T62" s="46"/>
      <c r="U62" s="46"/>
      <c r="V62" s="46"/>
      <c r="W62" s="46"/>
      <c r="X62" s="46"/>
      <c r="Y62" s="46"/>
    </row>
    <row r="63" spans="1:27" s="134" customFormat="1" outlineLevel="1" x14ac:dyDescent="0.25">
      <c r="A63" s="321"/>
      <c r="B63" s="264"/>
      <c r="C63" s="274"/>
      <c r="D63" s="275"/>
      <c r="E63" s="275"/>
      <c r="F63" s="275"/>
      <c r="G63" s="275"/>
      <c r="H63" s="275"/>
      <c r="I63" s="275"/>
      <c r="J63" s="275"/>
      <c r="K63" s="275"/>
      <c r="L63" s="275"/>
      <c r="M63" s="275"/>
      <c r="N63" s="275"/>
      <c r="O63" s="275"/>
      <c r="P63" s="47"/>
      <c r="Q63" s="46"/>
      <c r="R63" s="46"/>
      <c r="S63" s="46"/>
      <c r="T63" s="46"/>
      <c r="U63" s="46"/>
      <c r="V63" s="46"/>
      <c r="W63" s="46"/>
      <c r="X63" s="46"/>
      <c r="Y63" s="46"/>
    </row>
    <row r="64" spans="1:27" s="134" customFormat="1" outlineLevel="1" x14ac:dyDescent="0.25">
      <c r="A64" s="321"/>
      <c r="B64" s="265"/>
      <c r="C64" s="274"/>
      <c r="D64" s="275"/>
      <c r="E64" s="275"/>
      <c r="F64" s="275"/>
      <c r="G64" s="275"/>
      <c r="H64" s="275"/>
      <c r="I64" s="275"/>
      <c r="J64" s="275"/>
      <c r="K64" s="275"/>
      <c r="L64" s="275"/>
      <c r="M64" s="275"/>
      <c r="N64" s="275"/>
      <c r="O64" s="275"/>
      <c r="P64" s="47"/>
      <c r="Q64" s="46"/>
      <c r="R64" s="46"/>
      <c r="S64" s="46"/>
      <c r="T64" s="46"/>
      <c r="U64" s="46"/>
      <c r="V64" s="46"/>
      <c r="W64" s="46"/>
      <c r="X64" s="46"/>
      <c r="Y64" s="46"/>
    </row>
    <row r="65" spans="1:25" s="134" customFormat="1" ht="6" customHeight="1" outlineLevel="1" x14ac:dyDescent="0.25">
      <c r="A65" s="321"/>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321"/>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321"/>
      <c r="B67" s="281" t="s">
        <v>63</v>
      </c>
      <c r="C67" s="274" t="s">
        <v>206</v>
      </c>
      <c r="D67" s="275"/>
      <c r="E67" s="275"/>
      <c r="F67" s="275"/>
      <c r="G67" s="275"/>
      <c r="H67" s="275"/>
      <c r="I67" s="275"/>
      <c r="J67" s="275"/>
      <c r="K67" s="275"/>
      <c r="L67" s="275"/>
      <c r="M67" s="275"/>
      <c r="N67" s="275"/>
      <c r="O67" s="275"/>
      <c r="P67" s="47"/>
      <c r="Q67" s="46"/>
      <c r="R67" s="46"/>
      <c r="S67" s="46"/>
      <c r="T67" s="46"/>
      <c r="U67" s="46"/>
      <c r="V67" s="46"/>
      <c r="W67" s="46"/>
      <c r="X67" s="46"/>
      <c r="Y67" s="46"/>
    </row>
    <row r="68" spans="1:25" s="134" customFormat="1" outlineLevel="1" x14ac:dyDescent="0.25">
      <c r="A68" s="321"/>
      <c r="B68" s="282"/>
      <c r="C68" s="274"/>
      <c r="D68" s="275"/>
      <c r="E68" s="275"/>
      <c r="F68" s="275"/>
      <c r="G68" s="275"/>
      <c r="H68" s="275"/>
      <c r="I68" s="275"/>
      <c r="J68" s="275"/>
      <c r="K68" s="275"/>
      <c r="L68" s="275"/>
      <c r="M68" s="275"/>
      <c r="N68" s="275"/>
      <c r="O68" s="275"/>
      <c r="P68" s="47"/>
      <c r="Q68" s="46"/>
      <c r="R68" s="46"/>
      <c r="S68" s="46"/>
      <c r="T68" s="46"/>
      <c r="U68" s="46"/>
      <c r="V68" s="46"/>
      <c r="W68" s="46"/>
      <c r="X68" s="46"/>
      <c r="Y68" s="46"/>
    </row>
    <row r="69" spans="1:25" s="134" customFormat="1" outlineLevel="1" x14ac:dyDescent="0.25">
      <c r="A69" s="321"/>
      <c r="B69" s="282"/>
      <c r="C69" s="274"/>
      <c r="D69" s="275"/>
      <c r="E69" s="275"/>
      <c r="F69" s="275"/>
      <c r="G69" s="275"/>
      <c r="H69" s="275"/>
      <c r="I69" s="275"/>
      <c r="J69" s="275"/>
      <c r="K69" s="275"/>
      <c r="L69" s="275"/>
      <c r="M69" s="275"/>
      <c r="N69" s="275"/>
      <c r="O69" s="275"/>
      <c r="P69" s="47"/>
      <c r="Q69" s="46"/>
      <c r="R69" s="46"/>
      <c r="S69" s="46"/>
      <c r="T69" s="46"/>
      <c r="U69" s="46"/>
      <c r="V69" s="46"/>
      <c r="W69" s="46"/>
      <c r="X69" s="46"/>
      <c r="Y69" s="46"/>
    </row>
    <row r="70" spans="1:25" s="134" customFormat="1" outlineLevel="1" x14ac:dyDescent="0.25">
      <c r="A70" s="321"/>
      <c r="B70" s="283"/>
      <c r="C70" s="274"/>
      <c r="D70" s="275"/>
      <c r="E70" s="275"/>
      <c r="F70" s="275"/>
      <c r="G70" s="275"/>
      <c r="H70" s="275"/>
      <c r="I70" s="275"/>
      <c r="J70" s="275"/>
      <c r="K70" s="275"/>
      <c r="L70" s="275"/>
      <c r="M70" s="275"/>
      <c r="N70" s="275"/>
      <c r="O70" s="275"/>
      <c r="P70" s="47"/>
      <c r="Q70" s="46"/>
      <c r="R70" s="46"/>
      <c r="S70" s="46"/>
      <c r="T70" s="46"/>
      <c r="U70" s="46"/>
      <c r="V70" s="46"/>
      <c r="W70" s="46"/>
      <c r="X70" s="46"/>
      <c r="Y70" s="46"/>
    </row>
    <row r="71" spans="1:25" s="134" customFormat="1" ht="6" customHeight="1" outlineLevel="1" x14ac:dyDescent="0.25">
      <c r="A71" s="321"/>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321"/>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321"/>
      <c r="B73" s="281" t="s">
        <v>64</v>
      </c>
      <c r="C73" s="274" t="s">
        <v>187</v>
      </c>
      <c r="D73" s="275"/>
      <c r="E73" s="275"/>
      <c r="F73" s="275"/>
      <c r="G73" s="275"/>
      <c r="H73" s="275"/>
      <c r="I73" s="275"/>
      <c r="J73" s="275"/>
      <c r="K73" s="275"/>
      <c r="L73" s="275"/>
      <c r="M73" s="275"/>
      <c r="N73" s="275"/>
      <c r="O73" s="275"/>
      <c r="P73" s="47"/>
      <c r="Q73" s="46"/>
      <c r="R73" s="46"/>
      <c r="S73" s="46"/>
      <c r="T73" s="46"/>
      <c r="U73" s="46"/>
      <c r="V73" s="46"/>
      <c r="W73" s="46"/>
      <c r="X73" s="46"/>
      <c r="Y73" s="46"/>
    </row>
    <row r="74" spans="1:25" s="134" customFormat="1" outlineLevel="1" x14ac:dyDescent="0.25">
      <c r="A74" s="321"/>
      <c r="B74" s="282"/>
      <c r="C74" s="274"/>
      <c r="D74" s="275"/>
      <c r="E74" s="275"/>
      <c r="F74" s="275"/>
      <c r="G74" s="275"/>
      <c r="H74" s="275"/>
      <c r="I74" s="275"/>
      <c r="J74" s="275"/>
      <c r="K74" s="275"/>
      <c r="L74" s="275"/>
      <c r="M74" s="275"/>
      <c r="N74" s="275"/>
      <c r="O74" s="275"/>
      <c r="P74" s="47"/>
      <c r="Q74" s="46"/>
      <c r="R74" s="46"/>
      <c r="S74" s="46"/>
      <c r="T74" s="46"/>
      <c r="U74" s="46"/>
      <c r="V74" s="46"/>
      <c r="W74" s="46"/>
      <c r="X74" s="46"/>
      <c r="Y74" s="46"/>
    </row>
    <row r="75" spans="1:25" s="134" customFormat="1" outlineLevel="1" x14ac:dyDescent="0.25">
      <c r="A75" s="321"/>
      <c r="B75" s="282"/>
      <c r="C75" s="274"/>
      <c r="D75" s="275"/>
      <c r="E75" s="275"/>
      <c r="F75" s="275"/>
      <c r="G75" s="275"/>
      <c r="H75" s="275"/>
      <c r="I75" s="275"/>
      <c r="J75" s="275"/>
      <c r="K75" s="275"/>
      <c r="L75" s="275"/>
      <c r="M75" s="275"/>
      <c r="N75" s="275"/>
      <c r="O75" s="275"/>
      <c r="P75" s="47"/>
      <c r="Q75" s="46"/>
      <c r="R75" s="46"/>
      <c r="S75" s="46"/>
      <c r="T75" s="46"/>
      <c r="U75" s="46"/>
      <c r="V75" s="46"/>
      <c r="W75" s="46"/>
      <c r="X75" s="46"/>
      <c r="Y75" s="46"/>
    </row>
    <row r="76" spans="1:25" s="134" customFormat="1" outlineLevel="1" x14ac:dyDescent="0.25">
      <c r="A76" s="321"/>
      <c r="B76" s="283"/>
      <c r="C76" s="274"/>
      <c r="D76" s="275"/>
      <c r="E76" s="275"/>
      <c r="F76" s="275"/>
      <c r="G76" s="275"/>
      <c r="H76" s="275"/>
      <c r="I76" s="275"/>
      <c r="J76" s="275"/>
      <c r="K76" s="275"/>
      <c r="L76" s="275"/>
      <c r="M76" s="275"/>
      <c r="N76" s="275"/>
      <c r="O76" s="275"/>
      <c r="P76" s="47"/>
      <c r="Q76" s="46"/>
      <c r="R76" s="46"/>
      <c r="S76" s="46"/>
      <c r="T76" s="46"/>
      <c r="U76" s="46"/>
      <c r="V76" s="46"/>
      <c r="W76" s="46"/>
      <c r="X76" s="46"/>
      <c r="Y76" s="46"/>
    </row>
    <row r="77" spans="1:25" s="134" customFormat="1" ht="6" customHeight="1" outlineLevel="1" x14ac:dyDescent="0.25">
      <c r="A77" s="321"/>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321"/>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321"/>
      <c r="B79" s="281" t="s">
        <v>34</v>
      </c>
      <c r="C79" s="274" t="s">
        <v>208</v>
      </c>
      <c r="D79" s="275"/>
      <c r="E79" s="275"/>
      <c r="F79" s="275"/>
      <c r="G79" s="275"/>
      <c r="H79" s="275"/>
      <c r="I79" s="275"/>
      <c r="J79" s="275"/>
      <c r="K79" s="275"/>
      <c r="L79" s="275"/>
      <c r="M79" s="275"/>
      <c r="N79" s="275"/>
      <c r="O79" s="275"/>
      <c r="P79" s="47"/>
      <c r="Q79" s="46"/>
      <c r="R79" s="46"/>
      <c r="S79" s="46"/>
      <c r="T79" s="46"/>
      <c r="U79" s="46"/>
      <c r="V79" s="46"/>
      <c r="W79" s="46"/>
      <c r="X79" s="46"/>
      <c r="Y79" s="46"/>
    </row>
    <row r="80" spans="1:25" s="134" customFormat="1" outlineLevel="1" x14ac:dyDescent="0.25">
      <c r="A80" s="321"/>
      <c r="B80" s="282"/>
      <c r="C80" s="274"/>
      <c r="D80" s="275"/>
      <c r="E80" s="275"/>
      <c r="F80" s="275"/>
      <c r="G80" s="275"/>
      <c r="H80" s="275"/>
      <c r="I80" s="275"/>
      <c r="J80" s="275"/>
      <c r="K80" s="275"/>
      <c r="L80" s="275"/>
      <c r="M80" s="275"/>
      <c r="N80" s="275"/>
      <c r="O80" s="275"/>
      <c r="P80" s="47"/>
      <c r="Q80" s="46"/>
      <c r="R80" s="46"/>
      <c r="S80" s="46"/>
      <c r="T80" s="46"/>
      <c r="U80" s="46"/>
      <c r="V80" s="46"/>
      <c r="W80" s="46"/>
      <c r="X80" s="46"/>
      <c r="Y80" s="46"/>
    </row>
    <row r="81" spans="1:25" s="134" customFormat="1" outlineLevel="1" x14ac:dyDescent="0.25">
      <c r="A81" s="321"/>
      <c r="B81" s="282"/>
      <c r="C81" s="274"/>
      <c r="D81" s="275"/>
      <c r="E81" s="275"/>
      <c r="F81" s="275"/>
      <c r="G81" s="275"/>
      <c r="H81" s="275"/>
      <c r="I81" s="275"/>
      <c r="J81" s="275"/>
      <c r="K81" s="275"/>
      <c r="L81" s="275"/>
      <c r="M81" s="275"/>
      <c r="N81" s="275"/>
      <c r="O81" s="275"/>
      <c r="P81" s="47"/>
      <c r="Q81" s="46"/>
      <c r="R81" s="46"/>
      <c r="S81" s="46"/>
      <c r="T81" s="46"/>
      <c r="U81" s="46"/>
      <c r="V81" s="46"/>
      <c r="W81" s="46"/>
      <c r="X81" s="46"/>
      <c r="Y81" s="46"/>
    </row>
    <row r="82" spans="1:25" s="134" customFormat="1" outlineLevel="1" x14ac:dyDescent="0.25">
      <c r="A82" s="321"/>
      <c r="B82" s="179"/>
      <c r="C82" s="274"/>
      <c r="D82" s="275"/>
      <c r="E82" s="275"/>
      <c r="F82" s="275"/>
      <c r="G82" s="275"/>
      <c r="H82" s="275"/>
      <c r="I82" s="275"/>
      <c r="J82" s="275"/>
      <c r="K82" s="275"/>
      <c r="L82" s="275"/>
      <c r="M82" s="275"/>
      <c r="N82" s="275"/>
      <c r="O82" s="275"/>
      <c r="P82" s="47"/>
      <c r="Q82" s="46"/>
      <c r="R82" s="46"/>
      <c r="S82" s="46"/>
      <c r="T82" s="46"/>
      <c r="U82" s="46"/>
      <c r="V82" s="46"/>
      <c r="W82" s="46"/>
      <c r="X82" s="46"/>
      <c r="Y82" s="46"/>
    </row>
    <row r="83" spans="1:25" s="134" customFormat="1" outlineLevel="1" x14ac:dyDescent="0.25">
      <c r="A83" s="321"/>
      <c r="B83" s="112" t="str">
        <f>Notes!B14</f>
        <v>Note 6</v>
      </c>
      <c r="C83" s="274"/>
      <c r="D83" s="275"/>
      <c r="E83" s="275"/>
      <c r="F83" s="275"/>
      <c r="G83" s="275"/>
      <c r="H83" s="275"/>
      <c r="I83" s="275"/>
      <c r="J83" s="275"/>
      <c r="K83" s="275"/>
      <c r="L83" s="275"/>
      <c r="M83" s="275"/>
      <c r="N83" s="275"/>
      <c r="O83" s="275"/>
      <c r="P83" s="47"/>
      <c r="Q83" s="46"/>
      <c r="R83" s="46"/>
      <c r="S83" s="46"/>
      <c r="T83" s="46"/>
      <c r="U83" s="46"/>
      <c r="V83" s="46"/>
      <c r="W83" s="46"/>
      <c r="X83" s="46"/>
      <c r="Y83" s="46"/>
    </row>
    <row r="84" spans="1:25" s="134" customFormat="1" ht="10.5" customHeight="1" outlineLevel="1" x14ac:dyDescent="0.25">
      <c r="A84" s="321"/>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321"/>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321"/>
      <c r="B86" s="102" t="s">
        <v>6</v>
      </c>
      <c r="C86" s="304" t="s">
        <v>38</v>
      </c>
      <c r="D86" s="304"/>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321"/>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322"/>
      <c r="B88" s="114" t="s">
        <v>44</v>
      </c>
      <c r="C88" s="276"/>
      <c r="D88" s="277"/>
      <c r="E88" s="277"/>
      <c r="F88" s="277"/>
      <c r="G88" s="277"/>
      <c r="H88" s="277"/>
      <c r="I88" s="277"/>
      <c r="J88" s="277"/>
      <c r="K88" s="277"/>
      <c r="L88" s="277"/>
      <c r="M88" s="277"/>
      <c r="N88" s="277"/>
      <c r="O88" s="277"/>
      <c r="P88" s="47"/>
      <c r="Q88" s="46"/>
      <c r="R88" s="46"/>
      <c r="S88" s="46"/>
      <c r="T88" s="46"/>
      <c r="U88" s="46"/>
      <c r="V88" s="46"/>
      <c r="W88" s="46"/>
      <c r="X88" s="46"/>
      <c r="Y88" s="46"/>
    </row>
    <row r="89" spans="1:25" s="134" customFormat="1" ht="6" customHeight="1" outlineLevel="1" x14ac:dyDescent="0.25">
      <c r="A89" s="287"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288"/>
      <c r="B90" s="262" t="s">
        <v>90</v>
      </c>
      <c r="C90" s="262"/>
      <c r="D90" s="262"/>
      <c r="E90" s="262"/>
      <c r="F90" s="262"/>
      <c r="G90" s="303"/>
      <c r="H90" s="304" t="s">
        <v>38</v>
      </c>
      <c r="I90" s="304"/>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288"/>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288"/>
      <c r="B92" s="317" t="s">
        <v>157</v>
      </c>
      <c r="C92" s="316" t="s">
        <v>101</v>
      </c>
      <c r="D92" s="305"/>
      <c r="E92" s="276" t="s">
        <v>205</v>
      </c>
      <c r="F92" s="277"/>
      <c r="G92" s="65"/>
      <c r="H92" s="305" t="s">
        <v>172</v>
      </c>
      <c r="I92" s="305"/>
      <c r="J92" s="276" t="s">
        <v>188</v>
      </c>
      <c r="K92" s="277"/>
      <c r="L92" s="277"/>
      <c r="M92" s="277"/>
      <c r="N92" s="277"/>
      <c r="O92" s="277"/>
      <c r="P92" s="47"/>
      <c r="Q92" s="46"/>
      <c r="R92" s="46"/>
      <c r="S92" s="46"/>
      <c r="T92" s="46"/>
      <c r="U92" s="46"/>
      <c r="V92" s="46"/>
      <c r="W92" s="46"/>
      <c r="X92" s="46"/>
      <c r="Y92" s="46"/>
    </row>
    <row r="93" spans="1:25" s="134" customFormat="1" ht="8.25" customHeight="1" outlineLevel="1" x14ac:dyDescent="0.25">
      <c r="A93" s="288"/>
      <c r="B93" s="318"/>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288"/>
      <c r="B94" s="298" t="str">
        <f>Notes!B18</f>
        <v>Note 8</v>
      </c>
      <c r="C94" s="300" t="s">
        <v>168</v>
      </c>
      <c r="D94" s="301"/>
      <c r="E94" s="301"/>
      <c r="F94" s="301"/>
      <c r="G94" s="301"/>
      <c r="H94" s="30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288"/>
      <c r="B95" s="298"/>
      <c r="C95" s="185"/>
      <c r="D95" s="185"/>
      <c r="E95" s="185"/>
      <c r="F95" s="185"/>
      <c r="G95" s="185"/>
      <c r="H95" s="185"/>
      <c r="I95" s="185"/>
      <c r="J95" s="185"/>
      <c r="K95" s="185"/>
      <c r="L95" s="185"/>
      <c r="M95" s="185"/>
      <c r="N95" s="305" t="s">
        <v>171</v>
      </c>
      <c r="O95" s="305"/>
      <c r="P95" s="47"/>
      <c r="Q95" s="46"/>
      <c r="R95" s="46"/>
      <c r="S95" s="46"/>
      <c r="T95" s="46"/>
      <c r="U95" s="46"/>
      <c r="V95" s="46"/>
      <c r="W95" s="46"/>
      <c r="X95" s="46"/>
      <c r="Y95" s="46"/>
    </row>
    <row r="96" spans="1:25" s="134" customFormat="1" ht="45" customHeight="1" outlineLevel="1" x14ac:dyDescent="0.25">
      <c r="A96" s="288"/>
      <c r="B96" s="298"/>
      <c r="C96" s="316" t="s">
        <v>102</v>
      </c>
      <c r="D96" s="305"/>
      <c r="E96" s="310" t="s">
        <v>103</v>
      </c>
      <c r="F96" s="310"/>
      <c r="G96" s="311"/>
      <c r="H96" s="311"/>
      <c r="I96" s="311"/>
      <c r="J96" s="311"/>
      <c r="K96" s="311"/>
      <c r="L96" s="311"/>
      <c r="M96" s="311"/>
      <c r="N96" s="311"/>
      <c r="O96" s="311"/>
      <c r="P96" s="47"/>
      <c r="Q96" s="46"/>
      <c r="R96" s="46"/>
      <c r="S96" s="46"/>
      <c r="T96" s="46"/>
      <c r="U96" s="46"/>
      <c r="V96" s="46"/>
      <c r="W96" s="46"/>
      <c r="X96" s="46"/>
      <c r="Y96" s="46"/>
    </row>
    <row r="97" spans="1:25" s="134" customFormat="1" ht="30" customHeight="1" outlineLevel="1" x14ac:dyDescent="0.25">
      <c r="A97" s="288"/>
      <c r="B97" s="298"/>
      <c r="C97" s="316"/>
      <c r="D97" s="305"/>
      <c r="E97" s="312" t="s">
        <v>104</v>
      </c>
      <c r="F97" s="313"/>
      <c r="G97" s="304" t="s">
        <v>3</v>
      </c>
      <c r="H97" s="304"/>
      <c r="I97" s="297"/>
      <c r="J97" s="297"/>
      <c r="K97" s="297"/>
      <c r="L97" s="297"/>
      <c r="M97" s="297"/>
      <c r="N97" s="297"/>
      <c r="O97" s="297"/>
      <c r="P97" s="47"/>
      <c r="Q97" s="46"/>
      <c r="R97" s="46"/>
      <c r="S97" s="46"/>
      <c r="T97" s="46"/>
      <c r="U97" s="46"/>
      <c r="V97" s="46"/>
      <c r="W97" s="46"/>
      <c r="X97" s="46"/>
      <c r="Y97" s="46"/>
    </row>
    <row r="98" spans="1:25" s="134" customFormat="1" ht="45" customHeight="1" outlineLevel="1" x14ac:dyDescent="0.25">
      <c r="A98" s="288"/>
      <c r="B98" s="298"/>
      <c r="C98" s="316"/>
      <c r="D98" s="305"/>
      <c r="E98" s="310" t="s">
        <v>105</v>
      </c>
      <c r="F98" s="310"/>
      <c r="G98" s="319"/>
      <c r="H98" s="319"/>
      <c r="I98" s="311"/>
      <c r="J98" s="311"/>
      <c r="K98" s="311"/>
      <c r="L98" s="311"/>
      <c r="M98" s="311"/>
      <c r="N98" s="311"/>
      <c r="O98" s="311"/>
      <c r="P98" s="47"/>
      <c r="Q98" s="46"/>
      <c r="R98" s="46"/>
      <c r="S98" s="46"/>
      <c r="T98" s="46"/>
      <c r="U98" s="46"/>
      <c r="V98" s="46"/>
      <c r="W98" s="46"/>
      <c r="X98" s="46"/>
      <c r="Y98" s="46"/>
    </row>
    <row r="99" spans="1:25" s="134" customFormat="1" ht="30" customHeight="1" outlineLevel="1" x14ac:dyDescent="0.25">
      <c r="A99" s="288"/>
      <c r="B99" s="298"/>
      <c r="C99" s="316"/>
      <c r="D99" s="305"/>
      <c r="E99" s="312" t="s">
        <v>104</v>
      </c>
      <c r="F99" s="313"/>
      <c r="G99" s="304" t="s">
        <v>3</v>
      </c>
      <c r="H99" s="304"/>
      <c r="I99" s="297"/>
      <c r="J99" s="297"/>
      <c r="K99" s="297"/>
      <c r="L99" s="297"/>
      <c r="M99" s="297"/>
      <c r="N99" s="297"/>
      <c r="O99" s="297"/>
      <c r="P99" s="47"/>
      <c r="Q99" s="46"/>
      <c r="R99" s="46"/>
      <c r="S99" s="46"/>
      <c r="T99" s="46"/>
      <c r="U99" s="46"/>
      <c r="V99" s="46"/>
      <c r="W99" s="46"/>
      <c r="X99" s="46"/>
      <c r="Y99" s="46"/>
    </row>
    <row r="100" spans="1:25" s="134" customFormat="1" ht="8.25" customHeight="1" outlineLevel="1" x14ac:dyDescent="0.25">
      <c r="A100" s="288"/>
      <c r="B100" s="298"/>
      <c r="C100" s="185"/>
      <c r="D100" s="185"/>
      <c r="E100" s="185"/>
      <c r="F100" s="185"/>
      <c r="G100" s="185"/>
      <c r="H100" s="185"/>
      <c r="I100" s="185"/>
      <c r="J100" s="185"/>
      <c r="K100" s="185"/>
      <c r="L100" s="185"/>
      <c r="M100" s="185"/>
      <c r="N100" s="297"/>
      <c r="O100" s="297"/>
      <c r="P100" s="47"/>
      <c r="Q100" s="46"/>
      <c r="R100" s="46"/>
      <c r="S100" s="46"/>
      <c r="T100" s="46"/>
      <c r="U100" s="46"/>
      <c r="V100" s="46"/>
      <c r="W100" s="46"/>
      <c r="X100" s="46"/>
      <c r="Y100" s="46"/>
    </row>
    <row r="101" spans="1:25" s="134" customFormat="1" ht="60" customHeight="1" outlineLevel="1" x14ac:dyDescent="0.25">
      <c r="A101" s="288"/>
      <c r="B101" s="298"/>
      <c r="C101" s="316" t="s">
        <v>169</v>
      </c>
      <c r="D101" s="305"/>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34" customFormat="1" ht="8.25" customHeight="1" outlineLevel="1" x14ac:dyDescent="0.25">
      <c r="A102" s="288"/>
      <c r="B102" s="298"/>
      <c r="C102" s="262"/>
      <c r="D102" s="262"/>
      <c r="E102" s="262"/>
      <c r="F102" s="262"/>
      <c r="G102" s="262"/>
      <c r="H102" s="262"/>
      <c r="I102" s="262"/>
      <c r="J102" s="262"/>
      <c r="K102" s="262"/>
      <c r="L102" s="262"/>
      <c r="M102" s="262"/>
      <c r="N102" s="262"/>
      <c r="O102" s="262"/>
      <c r="P102" s="47"/>
      <c r="Q102" s="46"/>
      <c r="R102" s="46"/>
      <c r="S102" s="46"/>
      <c r="T102" s="46"/>
      <c r="U102" s="46"/>
      <c r="V102" s="46"/>
      <c r="W102" s="46"/>
      <c r="X102" s="46"/>
      <c r="Y102" s="46"/>
    </row>
    <row r="103" spans="1:25" s="134" customFormat="1" ht="30" customHeight="1" outlineLevel="1" x14ac:dyDescent="0.25">
      <c r="A103" s="288"/>
      <c r="B103" s="298"/>
      <c r="C103" s="185"/>
      <c r="D103" s="185"/>
      <c r="E103" s="185"/>
      <c r="F103" s="185"/>
      <c r="G103" s="185"/>
      <c r="H103" s="185"/>
      <c r="I103" s="185"/>
      <c r="J103" s="185"/>
      <c r="K103" s="185"/>
      <c r="L103" s="185"/>
      <c r="M103" s="185"/>
      <c r="N103" s="305" t="s">
        <v>171</v>
      </c>
      <c r="O103" s="305"/>
      <c r="P103" s="47"/>
      <c r="Q103" s="46"/>
      <c r="R103" s="46"/>
      <c r="S103" s="46"/>
      <c r="T103" s="46"/>
      <c r="U103" s="46"/>
      <c r="V103" s="46"/>
      <c r="W103" s="46"/>
      <c r="X103" s="46"/>
      <c r="Y103" s="46"/>
    </row>
    <row r="104" spans="1:25" s="134" customFormat="1" ht="45" customHeight="1" outlineLevel="1" x14ac:dyDescent="0.25">
      <c r="A104" s="288"/>
      <c r="B104" s="298"/>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34" customFormat="1" ht="30" customHeight="1" outlineLevel="1" x14ac:dyDescent="0.25">
      <c r="A105" s="288"/>
      <c r="B105" s="298"/>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34" customFormat="1" ht="6" customHeight="1" outlineLevel="1" x14ac:dyDescent="0.25">
      <c r="A106" s="288"/>
      <c r="B106" s="191"/>
      <c r="C106" s="297"/>
      <c r="D106" s="297"/>
      <c r="E106" s="297"/>
      <c r="F106" s="297"/>
      <c r="G106" s="297"/>
      <c r="H106" s="297"/>
      <c r="I106" s="297"/>
      <c r="J106" s="297"/>
      <c r="K106" s="297"/>
      <c r="L106" s="297"/>
      <c r="M106" s="297"/>
      <c r="N106" s="297"/>
      <c r="O106" s="297"/>
      <c r="P106" s="47"/>
      <c r="Q106" s="46"/>
      <c r="R106" s="46"/>
      <c r="S106" s="46"/>
      <c r="T106" s="46"/>
      <c r="U106" s="46"/>
      <c r="V106" s="46"/>
      <c r="W106" s="46"/>
      <c r="X106" s="46"/>
      <c r="Y106" s="46"/>
    </row>
    <row r="107" spans="1:25" s="134" customFormat="1" ht="25.5" customHeight="1" outlineLevel="1" x14ac:dyDescent="0.25">
      <c r="A107" s="288"/>
      <c r="B107" s="298" t="str">
        <f>Notes!B20</f>
        <v>Note 9</v>
      </c>
      <c r="C107" s="300" t="s">
        <v>177</v>
      </c>
      <c r="D107" s="301"/>
      <c r="E107" s="301"/>
      <c r="F107" s="301"/>
      <c r="G107" s="301"/>
      <c r="H107" s="301"/>
      <c r="I107" s="302"/>
      <c r="J107" s="297"/>
      <c r="K107" s="297"/>
      <c r="L107" s="297"/>
      <c r="M107" s="297"/>
      <c r="N107" s="297"/>
      <c r="O107" s="297"/>
      <c r="P107" s="47"/>
      <c r="Q107" s="46"/>
      <c r="R107" s="46"/>
      <c r="S107" s="46"/>
      <c r="T107" s="46"/>
      <c r="U107" s="46"/>
      <c r="V107" s="46"/>
      <c r="W107" s="46"/>
      <c r="X107" s="46"/>
      <c r="Y107" s="46"/>
    </row>
    <row r="108" spans="1:25" s="134" customFormat="1" ht="6" customHeight="1" outlineLevel="1" x14ac:dyDescent="0.25">
      <c r="A108" s="288"/>
      <c r="B108" s="298"/>
      <c r="C108" s="262"/>
      <c r="D108" s="262"/>
      <c r="E108" s="262"/>
      <c r="F108" s="262"/>
      <c r="G108" s="262"/>
      <c r="H108" s="262"/>
      <c r="I108" s="262"/>
      <c r="J108" s="262"/>
      <c r="K108" s="262"/>
      <c r="L108" s="262"/>
      <c r="M108" s="262"/>
      <c r="N108" s="262"/>
      <c r="O108" s="262"/>
      <c r="P108" s="47"/>
      <c r="Q108" s="46"/>
      <c r="R108" s="46"/>
      <c r="S108" s="46"/>
      <c r="T108" s="46"/>
      <c r="U108" s="46"/>
      <c r="V108" s="46"/>
      <c r="W108" s="46"/>
      <c r="X108" s="46"/>
      <c r="Y108" s="46"/>
    </row>
    <row r="109" spans="1:25" s="134" customFormat="1" ht="45" customHeight="1" outlineLevel="1" thickBot="1" x14ac:dyDescent="0.3">
      <c r="A109" s="289"/>
      <c r="B109" s="299"/>
      <c r="C109" s="277" t="s">
        <v>215</v>
      </c>
      <c r="D109" s="277"/>
      <c r="E109" s="277"/>
      <c r="F109" s="277"/>
      <c r="G109" s="277"/>
      <c r="H109" s="277"/>
      <c r="I109" s="277"/>
      <c r="J109" s="277"/>
      <c r="K109" s="277"/>
      <c r="L109" s="277"/>
      <c r="M109" s="277"/>
      <c r="N109" s="277"/>
      <c r="O109" s="277"/>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266" t="s">
        <v>1</v>
      </c>
      <c r="D112" s="2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276"/>
      <c r="D113" s="277"/>
      <c r="E113" s="277"/>
      <c r="F113" s="277"/>
      <c r="G113" s="277"/>
      <c r="H113" s="277"/>
      <c r="I113" s="277"/>
      <c r="J113" s="277"/>
      <c r="K113" s="277"/>
      <c r="L113" s="277"/>
      <c r="M113" s="277"/>
      <c r="N113" s="277"/>
      <c r="O113" s="277"/>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255" t="str">
        <f>Notes!B22</f>
        <v>Note 10</v>
      </c>
      <c r="B116" s="101" t="s">
        <v>170</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256"/>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256"/>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256"/>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22.5" customHeight="1" outlineLevel="1" x14ac:dyDescent="0.25">
      <c r="A120" s="256"/>
      <c r="B120" s="281" t="s">
        <v>68</v>
      </c>
      <c r="C120" s="277" t="s">
        <v>209</v>
      </c>
      <c r="D120" s="277"/>
      <c r="E120" s="277"/>
      <c r="F120" s="277"/>
      <c r="G120" s="277"/>
      <c r="H120" s="277"/>
      <c r="I120" s="277"/>
      <c r="J120" s="277"/>
      <c r="K120" s="277"/>
      <c r="L120" s="277"/>
      <c r="M120" s="277"/>
      <c r="N120" s="277"/>
      <c r="O120" s="277"/>
      <c r="P120" s="47"/>
      <c r="Q120" s="46"/>
      <c r="R120" s="46"/>
      <c r="S120" s="46"/>
      <c r="T120" s="46"/>
      <c r="U120" s="46"/>
      <c r="V120" s="46"/>
      <c r="W120" s="46"/>
      <c r="X120" s="46"/>
      <c r="Y120" s="46"/>
    </row>
    <row r="121" spans="1:25" s="134" customFormat="1" ht="22.5" customHeight="1" outlineLevel="1" x14ac:dyDescent="0.25">
      <c r="A121" s="256"/>
      <c r="B121" s="282"/>
      <c r="C121" s="277"/>
      <c r="D121" s="277"/>
      <c r="E121" s="277"/>
      <c r="F121" s="277"/>
      <c r="G121" s="277"/>
      <c r="H121" s="277"/>
      <c r="I121" s="277"/>
      <c r="J121" s="277"/>
      <c r="K121" s="277"/>
      <c r="L121" s="277"/>
      <c r="M121" s="277"/>
      <c r="N121" s="277"/>
      <c r="O121" s="277"/>
      <c r="P121" s="47"/>
      <c r="Q121" s="46"/>
      <c r="R121" s="46"/>
      <c r="S121" s="46"/>
      <c r="T121" s="46"/>
      <c r="U121" s="46"/>
      <c r="V121" s="46"/>
      <c r="W121" s="46"/>
      <c r="X121" s="46"/>
      <c r="Y121" s="46"/>
    </row>
    <row r="122" spans="1:25" s="134" customFormat="1" ht="22.5" customHeight="1" outlineLevel="1" x14ac:dyDescent="0.25">
      <c r="A122" s="256"/>
      <c r="B122" s="282"/>
      <c r="C122" s="277"/>
      <c r="D122" s="277"/>
      <c r="E122" s="277"/>
      <c r="F122" s="277"/>
      <c r="G122" s="277"/>
      <c r="H122" s="277"/>
      <c r="I122" s="277"/>
      <c r="J122" s="277"/>
      <c r="K122" s="277"/>
      <c r="L122" s="277"/>
      <c r="M122" s="277"/>
      <c r="N122" s="277"/>
      <c r="O122" s="277"/>
      <c r="P122" s="47"/>
      <c r="Q122" s="46"/>
      <c r="R122" s="46"/>
      <c r="S122" s="46"/>
      <c r="T122" s="46"/>
      <c r="U122" s="46"/>
      <c r="V122" s="46"/>
      <c r="W122" s="46"/>
      <c r="X122" s="46"/>
      <c r="Y122" s="46"/>
    </row>
    <row r="123" spans="1:25" s="134" customFormat="1" ht="22.5" customHeight="1" outlineLevel="1" x14ac:dyDescent="0.25">
      <c r="A123" s="256"/>
      <c r="B123" s="282"/>
      <c r="C123" s="277"/>
      <c r="D123" s="277"/>
      <c r="E123" s="277"/>
      <c r="F123" s="277"/>
      <c r="G123" s="277"/>
      <c r="H123" s="277"/>
      <c r="I123" s="277"/>
      <c r="J123" s="277"/>
      <c r="K123" s="277"/>
      <c r="L123" s="277"/>
      <c r="M123" s="277"/>
      <c r="N123" s="277"/>
      <c r="O123" s="277"/>
      <c r="P123" s="47"/>
      <c r="Q123" s="46"/>
      <c r="R123" s="46"/>
      <c r="S123" s="46"/>
      <c r="T123" s="46"/>
      <c r="U123" s="46"/>
      <c r="V123" s="46"/>
      <c r="W123" s="46"/>
      <c r="X123" s="46"/>
      <c r="Y123" s="46"/>
    </row>
    <row r="124" spans="1:25" s="134" customFormat="1" ht="22.5" customHeight="1" outlineLevel="1" x14ac:dyDescent="0.25">
      <c r="A124" s="256"/>
      <c r="B124" s="282"/>
      <c r="C124" s="277"/>
      <c r="D124" s="277"/>
      <c r="E124" s="277"/>
      <c r="F124" s="277"/>
      <c r="G124" s="277"/>
      <c r="H124" s="277"/>
      <c r="I124" s="277"/>
      <c r="J124" s="277"/>
      <c r="K124" s="277"/>
      <c r="L124" s="277"/>
      <c r="M124" s="277"/>
      <c r="N124" s="277"/>
      <c r="O124" s="277"/>
      <c r="P124" s="47"/>
      <c r="Q124" s="46"/>
      <c r="R124" s="46"/>
      <c r="S124" s="46"/>
      <c r="T124" s="46"/>
      <c r="U124" s="46"/>
      <c r="V124" s="46"/>
      <c r="W124" s="46"/>
      <c r="X124" s="46"/>
      <c r="Y124" s="46"/>
    </row>
    <row r="125" spans="1:25" s="134" customFormat="1" ht="22.5" customHeight="1" outlineLevel="1" x14ac:dyDescent="0.25">
      <c r="A125" s="256"/>
      <c r="B125" s="283"/>
      <c r="C125" s="277"/>
      <c r="D125" s="277"/>
      <c r="E125" s="277"/>
      <c r="F125" s="277"/>
      <c r="G125" s="277"/>
      <c r="H125" s="277"/>
      <c r="I125" s="277"/>
      <c r="J125" s="277"/>
      <c r="K125" s="277"/>
      <c r="L125" s="277"/>
      <c r="M125" s="277"/>
      <c r="N125" s="277"/>
      <c r="O125" s="277"/>
      <c r="P125" s="47"/>
      <c r="Q125" s="46"/>
      <c r="R125" s="46"/>
      <c r="S125" s="46"/>
      <c r="T125" s="46"/>
      <c r="U125" s="46"/>
      <c r="V125" s="46"/>
      <c r="W125" s="46"/>
      <c r="X125" s="46"/>
      <c r="Y125" s="46"/>
    </row>
    <row r="126" spans="1:25" s="134" customFormat="1" ht="6" hidden="1" customHeight="1" outlineLevel="1" thickBot="1" x14ac:dyDescent="0.3">
      <c r="A126" s="257"/>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hidden="1"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hidden="1"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hidden="1"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hidden="1" outlineLevel="1" thickBot="1" x14ac:dyDescent="0.3">
      <c r="A130" s="64"/>
      <c r="B130" s="278" t="s">
        <v>155</v>
      </c>
      <c r="C130" s="279"/>
      <c r="D130" s="279"/>
      <c r="E130" s="279"/>
      <c r="F130" s="279"/>
      <c r="G130" s="279"/>
      <c r="H130" s="279"/>
      <c r="I130" s="279"/>
      <c r="J130" s="279"/>
      <c r="K130" s="279"/>
      <c r="L130" s="279"/>
      <c r="M130" s="279"/>
      <c r="N130" s="279"/>
      <c r="O130" s="280"/>
      <c r="P130" s="47"/>
      <c r="Q130" s="46" t="s">
        <v>184</v>
      </c>
      <c r="R130" s="46"/>
      <c r="S130" s="46"/>
      <c r="T130" s="46"/>
      <c r="U130" s="46"/>
      <c r="V130" s="46"/>
      <c r="W130" s="46"/>
      <c r="X130" s="46"/>
      <c r="Y130" s="46"/>
    </row>
    <row r="131" spans="1:25" s="134" customFormat="1" ht="6" hidden="1"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hidden="1" customHeight="1" outlineLevel="1" x14ac:dyDescent="0.25">
      <c r="A132" s="255" t="str">
        <f>Notes!B24</f>
        <v>Note 11</v>
      </c>
      <c r="B132" s="178" t="s">
        <v>61</v>
      </c>
      <c r="C132" s="194" t="s">
        <v>39</v>
      </c>
      <c r="D132" s="195"/>
      <c r="E132" s="183"/>
      <c r="F132" s="155" t="s">
        <v>40</v>
      </c>
      <c r="G132" s="183" t="s">
        <v>50</v>
      </c>
      <c r="H132" s="155" t="s">
        <v>41</v>
      </c>
      <c r="I132" s="183"/>
      <c r="J132" s="155" t="s">
        <v>42</v>
      </c>
      <c r="K132" s="183"/>
      <c r="L132" s="65"/>
      <c r="M132" s="65"/>
      <c r="N132" s="65"/>
      <c r="O132" s="65"/>
      <c r="P132" s="47"/>
      <c r="Q132" s="46" t="s">
        <v>46</v>
      </c>
      <c r="R132" s="46"/>
      <c r="S132" s="46"/>
      <c r="T132" s="46"/>
      <c r="U132" s="46"/>
      <c r="V132" s="46"/>
      <c r="W132" s="46"/>
      <c r="X132" s="46"/>
      <c r="Y132" s="46"/>
    </row>
    <row r="133" spans="1:25" s="134" customFormat="1" hidden="1" outlineLevel="1" x14ac:dyDescent="0.25">
      <c r="A133" s="256"/>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hidden="1" outlineLevel="1" x14ac:dyDescent="0.25">
      <c r="A134" s="256"/>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hidden="1" outlineLevel="1" x14ac:dyDescent="0.25">
      <c r="A135" s="256"/>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hidden="1" outlineLevel="1" x14ac:dyDescent="0.25">
      <c r="A136" s="256"/>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hidden="1" outlineLevel="1" thickBot="1" x14ac:dyDescent="0.3">
      <c r="A137" s="257"/>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hidden="1" customHeight="1" outlineLevel="1" x14ac:dyDescent="0.25">
      <c r="A138" s="255"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hidden="1" customHeight="1" outlineLevel="1" x14ac:dyDescent="0.25">
      <c r="A139" s="256"/>
      <c r="B139" s="178" t="s">
        <v>48</v>
      </c>
      <c r="C139" s="290" t="s">
        <v>109</v>
      </c>
      <c r="D139" s="291"/>
      <c r="E139" s="291"/>
      <c r="F139" s="292"/>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hidden="1" customHeight="1" outlineLevel="1" x14ac:dyDescent="0.25">
      <c r="A140" s="256"/>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hidden="1" outlineLevel="1" x14ac:dyDescent="0.25">
      <c r="A141" s="256"/>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hidden="1" outlineLevel="1" x14ac:dyDescent="0.25">
      <c r="A142" s="256"/>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hidden="1" outlineLevel="1" x14ac:dyDescent="0.25">
      <c r="A143" s="256"/>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hidden="1" outlineLevel="1" x14ac:dyDescent="0.25">
      <c r="A144" s="256"/>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hidden="1" outlineLevel="1" x14ac:dyDescent="0.25">
      <c r="A145" s="256"/>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hidden="1" customHeight="1" outlineLevel="1" thickBot="1" x14ac:dyDescent="0.3">
      <c r="A146" s="257"/>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hidden="1" customHeight="1" outlineLevel="1" x14ac:dyDescent="0.25">
      <c r="A147" s="256" t="str">
        <f>Notes!B28</f>
        <v>Note 13</v>
      </c>
      <c r="B147" s="178" t="s">
        <v>62</v>
      </c>
      <c r="C147" s="274" t="s">
        <v>135</v>
      </c>
      <c r="D147" s="275"/>
      <c r="E147" s="275"/>
      <c r="F147" s="275"/>
      <c r="G147" s="275"/>
      <c r="H147" s="275"/>
      <c r="I147" s="65"/>
      <c r="J147" s="65"/>
      <c r="K147" s="65"/>
      <c r="L147" s="65"/>
      <c r="M147" s="65"/>
      <c r="N147" s="65"/>
      <c r="O147" s="65"/>
      <c r="P147" s="47"/>
      <c r="Q147" s="46"/>
      <c r="R147" s="46"/>
      <c r="S147" s="46"/>
      <c r="T147" s="46"/>
      <c r="U147" s="46"/>
      <c r="V147" s="46"/>
      <c r="W147" s="46"/>
      <c r="X147" s="46"/>
      <c r="Y147" s="46"/>
    </row>
    <row r="148" spans="1:25" s="134" customFormat="1" ht="4.5" hidden="1" customHeight="1" outlineLevel="1" x14ac:dyDescent="0.25">
      <c r="A148" s="256"/>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hidden="1" customHeight="1" outlineLevel="1" x14ac:dyDescent="0.25">
      <c r="A149" s="256"/>
      <c r="B149" s="179"/>
      <c r="C149" s="293">
        <v>4</v>
      </c>
      <c r="D149" s="294"/>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hidden="1" outlineLevel="1" x14ac:dyDescent="0.25">
      <c r="A150" s="256"/>
      <c r="B150" s="179"/>
      <c r="C150" s="272">
        <v>2</v>
      </c>
      <c r="D150" s="273"/>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hidden="1" customHeight="1" outlineLevel="1" x14ac:dyDescent="0.25">
      <c r="A151" s="256"/>
      <c r="B151" s="179"/>
      <c r="C151" s="295"/>
      <c r="D151" s="296"/>
      <c r="E151" s="296"/>
      <c r="F151" s="296"/>
      <c r="G151" s="296"/>
      <c r="H151" s="296"/>
      <c r="I151" s="296"/>
      <c r="J151" s="296"/>
      <c r="K151" s="296"/>
      <c r="L151" s="296"/>
      <c r="M151" s="296"/>
      <c r="N151" s="296"/>
      <c r="O151" s="296"/>
      <c r="P151" s="47"/>
      <c r="Q151" s="46" t="s">
        <v>136</v>
      </c>
      <c r="R151" s="46"/>
      <c r="S151" s="46"/>
      <c r="T151" s="46"/>
      <c r="U151" s="46"/>
      <c r="V151" s="46"/>
      <c r="W151" s="46"/>
      <c r="X151" s="46"/>
      <c r="Y151" s="46"/>
    </row>
    <row r="152" spans="1:25" s="134" customFormat="1" hidden="1" outlineLevel="1" x14ac:dyDescent="0.25">
      <c r="A152" s="256"/>
      <c r="B152" s="179"/>
      <c r="C152" s="295"/>
      <c r="D152" s="296"/>
      <c r="E152" s="296"/>
      <c r="F152" s="296"/>
      <c r="G152" s="296"/>
      <c r="H152" s="296"/>
      <c r="I152" s="296"/>
      <c r="J152" s="296"/>
      <c r="K152" s="296"/>
      <c r="L152" s="296"/>
      <c r="M152" s="296"/>
      <c r="N152" s="296"/>
      <c r="O152" s="296"/>
      <c r="P152" s="47"/>
      <c r="Q152" s="46" t="s">
        <v>137</v>
      </c>
      <c r="R152" s="46"/>
      <c r="S152" s="46"/>
      <c r="T152" s="46"/>
      <c r="U152" s="46"/>
      <c r="V152" s="46"/>
      <c r="W152" s="46"/>
      <c r="X152" s="46"/>
      <c r="Y152" s="46"/>
    </row>
    <row r="153" spans="1:25" s="134" customFormat="1" hidden="1" outlineLevel="1" x14ac:dyDescent="0.25">
      <c r="A153" s="256"/>
      <c r="B153" s="179"/>
      <c r="C153" s="295"/>
      <c r="D153" s="296"/>
      <c r="E153" s="296"/>
      <c r="F153" s="296"/>
      <c r="G153" s="296"/>
      <c r="H153" s="296"/>
      <c r="I153" s="296"/>
      <c r="J153" s="296"/>
      <c r="K153" s="296"/>
      <c r="L153" s="296"/>
      <c r="M153" s="296"/>
      <c r="N153" s="296"/>
      <c r="O153" s="296"/>
      <c r="P153" s="47"/>
      <c r="Q153" s="46" t="s">
        <v>138</v>
      </c>
      <c r="R153" s="46"/>
      <c r="S153" s="46"/>
      <c r="T153" s="46"/>
      <c r="U153" s="46"/>
      <c r="V153" s="46"/>
      <c r="W153" s="46"/>
      <c r="X153" s="46"/>
      <c r="Y153" s="46"/>
    </row>
    <row r="154" spans="1:25" s="134" customFormat="1" hidden="1" outlineLevel="1" x14ac:dyDescent="0.25">
      <c r="A154" s="256"/>
      <c r="B154" s="179"/>
      <c r="C154" s="295"/>
      <c r="D154" s="296"/>
      <c r="E154" s="296"/>
      <c r="F154" s="296"/>
      <c r="G154" s="296"/>
      <c r="H154" s="296"/>
      <c r="I154" s="296"/>
      <c r="J154" s="296"/>
      <c r="K154" s="296"/>
      <c r="L154" s="296"/>
      <c r="M154" s="296"/>
      <c r="N154" s="296"/>
      <c r="O154" s="296"/>
      <c r="P154" s="47"/>
      <c r="Q154" s="46" t="s">
        <v>139</v>
      </c>
      <c r="R154" s="46"/>
      <c r="S154" s="46"/>
      <c r="T154" s="46"/>
      <c r="U154" s="46"/>
      <c r="V154" s="46"/>
      <c r="W154" s="46"/>
      <c r="X154" s="46"/>
      <c r="Y154" s="46"/>
    </row>
    <row r="155" spans="1:25" s="134" customFormat="1" hidden="1" outlineLevel="1" x14ac:dyDescent="0.25">
      <c r="A155" s="256"/>
      <c r="B155" s="180"/>
      <c r="C155" s="295"/>
      <c r="D155" s="296"/>
      <c r="E155" s="296"/>
      <c r="F155" s="296"/>
      <c r="G155" s="296"/>
      <c r="H155" s="296"/>
      <c r="I155" s="296"/>
      <c r="J155" s="296"/>
      <c r="K155" s="296"/>
      <c r="L155" s="296"/>
      <c r="M155" s="296"/>
      <c r="N155" s="296"/>
      <c r="O155" s="296"/>
      <c r="P155" s="47"/>
      <c r="Q155" s="46" t="s">
        <v>140</v>
      </c>
      <c r="R155" s="46"/>
      <c r="S155" s="46"/>
      <c r="T155" s="46"/>
      <c r="U155" s="46"/>
      <c r="V155" s="46"/>
      <c r="W155" s="46"/>
      <c r="X155" s="46"/>
      <c r="Y155" s="46"/>
    </row>
    <row r="156" spans="1:25" s="134" customFormat="1" ht="6" hidden="1" customHeight="1" outlineLevel="1" thickBot="1" x14ac:dyDescent="0.3">
      <c r="A156" s="257"/>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hidden="1" customHeight="1" outlineLevel="1" x14ac:dyDescent="0.25">
      <c r="A157" s="287" t="str">
        <f>Notes!B30</f>
        <v>Note 14</v>
      </c>
      <c r="B157" s="119" t="s">
        <v>141</v>
      </c>
      <c r="C157" s="266" t="s">
        <v>38</v>
      </c>
      <c r="D157" s="2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hidden="1" customHeight="1" outlineLevel="1" x14ac:dyDescent="0.25">
      <c r="A158" s="288"/>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hidden="1" customHeight="1" outlineLevel="1" x14ac:dyDescent="0.25">
      <c r="A159" s="288"/>
      <c r="B159" s="119" t="s">
        <v>99</v>
      </c>
      <c r="C159" s="276"/>
      <c r="D159" s="277"/>
      <c r="E159" s="277"/>
      <c r="F159" s="277"/>
      <c r="G159" s="277"/>
      <c r="H159" s="277"/>
      <c r="I159" s="277"/>
      <c r="J159" s="277"/>
      <c r="K159" s="277"/>
      <c r="L159" s="277"/>
      <c r="M159" s="277"/>
      <c r="N159" s="277"/>
      <c r="O159" s="277"/>
      <c r="P159" s="47"/>
      <c r="Q159" s="46"/>
      <c r="R159" s="46"/>
      <c r="S159" s="46"/>
      <c r="T159" s="46"/>
      <c r="U159" s="46"/>
      <c r="V159" s="46"/>
      <c r="W159" s="46"/>
      <c r="X159" s="46"/>
      <c r="Y159" s="46"/>
    </row>
    <row r="160" spans="1:25" s="134" customFormat="1" ht="6" hidden="1" customHeight="1" outlineLevel="1" thickBot="1" x14ac:dyDescent="0.3">
      <c r="A160" s="289"/>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hidden="1" customHeight="1" outlineLevel="1" x14ac:dyDescent="0.25">
      <c r="A161" s="287" t="str">
        <f>Notes!B32</f>
        <v>Note 15</v>
      </c>
      <c r="B161" s="103" t="s">
        <v>77</v>
      </c>
      <c r="C161" s="266" t="s">
        <v>38</v>
      </c>
      <c r="D161" s="2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hidden="1" customHeight="1" outlineLevel="1" x14ac:dyDescent="0.25">
      <c r="A162" s="288"/>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hidden="1" customHeight="1" outlineLevel="1" x14ac:dyDescent="0.25">
      <c r="A163" s="288"/>
      <c r="B163" s="103" t="s">
        <v>49</v>
      </c>
      <c r="C163" s="266" t="s">
        <v>35</v>
      </c>
      <c r="D163" s="261"/>
      <c r="E163" s="261"/>
      <c r="F163" s="2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hidden="1" customHeight="1" outlineLevel="1" thickBot="1" x14ac:dyDescent="0.3">
      <c r="A164" s="289"/>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hidden="1" outlineLevel="1" thickBot="1" x14ac:dyDescent="0.3">
      <c r="A165" s="255" t="str">
        <f>Notes!B34</f>
        <v>Note 16</v>
      </c>
      <c r="B165" s="278" t="s">
        <v>154</v>
      </c>
      <c r="C165" s="279"/>
      <c r="D165" s="279"/>
      <c r="E165" s="279"/>
      <c r="F165" s="279"/>
      <c r="G165" s="279"/>
      <c r="H165" s="279"/>
      <c r="I165" s="279"/>
      <c r="J165" s="279"/>
      <c r="K165" s="279"/>
      <c r="L165" s="279"/>
      <c r="M165" s="279"/>
      <c r="N165" s="279"/>
      <c r="O165" s="280"/>
      <c r="P165" s="47"/>
      <c r="Q165" s="46"/>
      <c r="R165" s="46"/>
      <c r="S165" s="46"/>
      <c r="T165" s="46"/>
      <c r="U165" s="46"/>
      <c r="V165" s="46"/>
      <c r="W165" s="46"/>
      <c r="X165" s="46"/>
      <c r="Y165" s="46"/>
    </row>
    <row r="166" spans="1:25" s="134" customFormat="1" ht="6" hidden="1" customHeight="1" outlineLevel="1" x14ac:dyDescent="0.25">
      <c r="A166" s="256"/>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hidden="1" customHeight="1" outlineLevel="1" x14ac:dyDescent="0.25">
      <c r="A167" s="256"/>
      <c r="B167" s="103" t="s">
        <v>57</v>
      </c>
      <c r="C167" s="266"/>
      <c r="D167" s="261"/>
      <c r="E167" s="261"/>
      <c r="F167" s="261"/>
      <c r="G167" s="261"/>
      <c r="H167" s="65"/>
      <c r="I167" s="185"/>
      <c r="J167" s="65"/>
      <c r="K167" s="65"/>
      <c r="L167" s="65"/>
      <c r="M167" s="65"/>
      <c r="N167" s="65"/>
      <c r="O167" s="65"/>
      <c r="P167" s="47"/>
      <c r="Q167" s="46"/>
      <c r="R167" s="46"/>
      <c r="S167" s="46"/>
      <c r="T167" s="46"/>
      <c r="U167" s="46"/>
      <c r="V167" s="46"/>
      <c r="W167" s="46"/>
      <c r="X167" s="46"/>
      <c r="Y167" s="46"/>
    </row>
    <row r="168" spans="1:25" s="134" customFormat="1" ht="6" hidden="1" customHeight="1" outlineLevel="1" x14ac:dyDescent="0.25">
      <c r="A168" s="256"/>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hidden="1" customHeight="1" outlineLevel="1" x14ac:dyDescent="0.25">
      <c r="A169" s="256"/>
      <c r="B169" s="281" t="s">
        <v>61</v>
      </c>
      <c r="C169" s="284" t="s">
        <v>39</v>
      </c>
      <c r="D169" s="285"/>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hidden="1" outlineLevel="1" x14ac:dyDescent="0.25">
      <c r="A170" s="256"/>
      <c r="B170" s="282"/>
      <c r="C170" s="276"/>
      <c r="D170" s="277"/>
      <c r="E170" s="277"/>
      <c r="F170" s="277"/>
      <c r="G170" s="277"/>
      <c r="H170" s="277"/>
      <c r="I170" s="277"/>
      <c r="J170" s="277"/>
      <c r="K170" s="277"/>
      <c r="L170" s="277"/>
      <c r="M170" s="277"/>
      <c r="N170" s="277"/>
      <c r="O170" s="277"/>
      <c r="P170" s="47"/>
      <c r="Q170" s="46" t="s">
        <v>50</v>
      </c>
      <c r="R170" s="46"/>
      <c r="S170" s="46"/>
      <c r="T170" s="46"/>
      <c r="U170" s="46"/>
      <c r="V170" s="46"/>
      <c r="W170" s="46"/>
      <c r="X170" s="46"/>
      <c r="Y170" s="46"/>
    </row>
    <row r="171" spans="1:25" s="134" customFormat="1" hidden="1" outlineLevel="1" x14ac:dyDescent="0.25">
      <c r="A171" s="256"/>
      <c r="B171" s="282"/>
      <c r="C171" s="276"/>
      <c r="D171" s="277"/>
      <c r="E171" s="277"/>
      <c r="F171" s="277"/>
      <c r="G171" s="277"/>
      <c r="H171" s="277"/>
      <c r="I171" s="277"/>
      <c r="J171" s="277"/>
      <c r="K171" s="277"/>
      <c r="L171" s="277"/>
      <c r="M171" s="277"/>
      <c r="N171" s="277"/>
      <c r="O171" s="277"/>
      <c r="P171" s="47"/>
      <c r="Q171" s="46"/>
      <c r="R171" s="46"/>
      <c r="S171" s="46"/>
      <c r="T171" s="46"/>
      <c r="U171" s="46"/>
      <c r="V171" s="46"/>
      <c r="W171" s="46"/>
      <c r="X171" s="46"/>
      <c r="Y171" s="46"/>
    </row>
    <row r="172" spans="1:25" s="134" customFormat="1" hidden="1" outlineLevel="1" x14ac:dyDescent="0.25">
      <c r="A172" s="256"/>
      <c r="B172" s="282"/>
      <c r="C172" s="276"/>
      <c r="D172" s="277"/>
      <c r="E172" s="277"/>
      <c r="F172" s="277"/>
      <c r="G172" s="277"/>
      <c r="H172" s="277"/>
      <c r="I172" s="277"/>
      <c r="J172" s="277"/>
      <c r="K172" s="277"/>
      <c r="L172" s="277"/>
      <c r="M172" s="277"/>
      <c r="N172" s="277"/>
      <c r="O172" s="277"/>
      <c r="P172" s="47"/>
      <c r="Q172" s="46"/>
      <c r="R172" s="46"/>
      <c r="S172" s="46"/>
      <c r="T172" s="46"/>
      <c r="U172" s="46"/>
      <c r="V172" s="46"/>
      <c r="W172" s="46"/>
      <c r="X172" s="46"/>
      <c r="Y172" s="46"/>
    </row>
    <row r="173" spans="1:25" s="134" customFormat="1" hidden="1" outlineLevel="1" x14ac:dyDescent="0.25">
      <c r="A173" s="256"/>
      <c r="B173" s="282"/>
      <c r="C173" s="276"/>
      <c r="D173" s="277"/>
      <c r="E173" s="277"/>
      <c r="F173" s="277"/>
      <c r="G173" s="277"/>
      <c r="H173" s="277"/>
      <c r="I173" s="277"/>
      <c r="J173" s="277"/>
      <c r="K173" s="277"/>
      <c r="L173" s="277"/>
      <c r="M173" s="277"/>
      <c r="N173" s="277"/>
      <c r="O173" s="277"/>
      <c r="P173" s="47"/>
      <c r="Q173" s="46"/>
      <c r="R173" s="46"/>
      <c r="S173" s="46"/>
      <c r="T173" s="46"/>
      <c r="U173" s="46"/>
      <c r="V173" s="46"/>
      <c r="W173" s="46"/>
      <c r="X173" s="46"/>
      <c r="Y173" s="46"/>
    </row>
    <row r="174" spans="1:25" s="134" customFormat="1" hidden="1" outlineLevel="1" x14ac:dyDescent="0.25">
      <c r="A174" s="256"/>
      <c r="B174" s="283"/>
      <c r="C174" s="276"/>
      <c r="D174" s="277"/>
      <c r="E174" s="277"/>
      <c r="F174" s="277"/>
      <c r="G174" s="277"/>
      <c r="H174" s="277"/>
      <c r="I174" s="277"/>
      <c r="J174" s="277"/>
      <c r="K174" s="277"/>
      <c r="L174" s="277"/>
      <c r="M174" s="277"/>
      <c r="N174" s="277"/>
      <c r="O174" s="277"/>
      <c r="P174" s="47"/>
      <c r="Q174" s="46"/>
      <c r="R174" s="46"/>
      <c r="S174" s="46"/>
      <c r="T174" s="46"/>
      <c r="U174" s="46"/>
      <c r="V174" s="46"/>
      <c r="W174" s="46"/>
      <c r="X174" s="46"/>
      <c r="Y174" s="46"/>
    </row>
    <row r="175" spans="1:25" s="134" customFormat="1" ht="6" hidden="1" customHeight="1" outlineLevel="1" x14ac:dyDescent="0.25">
      <c r="A175" s="256"/>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hidden="1" customHeight="1" outlineLevel="1" x14ac:dyDescent="0.25">
      <c r="A176" s="256"/>
      <c r="B176" s="281" t="s">
        <v>48</v>
      </c>
      <c r="C176" s="276"/>
      <c r="D176" s="277"/>
      <c r="E176" s="277"/>
      <c r="F176" s="277"/>
      <c r="G176" s="277"/>
      <c r="H176" s="277"/>
      <c r="I176" s="277"/>
      <c r="J176" s="277"/>
      <c r="K176" s="277"/>
      <c r="L176" s="277"/>
      <c r="M176" s="277"/>
      <c r="N176" s="277"/>
      <c r="O176" s="277"/>
      <c r="P176" s="47"/>
      <c r="Q176" s="46"/>
      <c r="R176" s="46"/>
      <c r="S176" s="46"/>
      <c r="T176" s="46"/>
      <c r="U176" s="46"/>
      <c r="V176" s="46"/>
      <c r="W176" s="46"/>
      <c r="X176" s="46"/>
      <c r="Y176" s="46"/>
    </row>
    <row r="177" spans="1:25" s="134" customFormat="1" ht="15" hidden="1" customHeight="1" outlineLevel="1" x14ac:dyDescent="0.25">
      <c r="A177" s="256"/>
      <c r="B177" s="282"/>
      <c r="C177" s="276"/>
      <c r="D177" s="277"/>
      <c r="E177" s="277"/>
      <c r="F177" s="277"/>
      <c r="G177" s="277"/>
      <c r="H177" s="277"/>
      <c r="I177" s="277"/>
      <c r="J177" s="277"/>
      <c r="K177" s="277"/>
      <c r="L177" s="277"/>
      <c r="M177" s="277"/>
      <c r="N177" s="277"/>
      <c r="O177" s="277"/>
      <c r="P177" s="47"/>
      <c r="Q177" s="46"/>
      <c r="R177" s="46"/>
      <c r="S177" s="46"/>
      <c r="T177" s="46"/>
      <c r="U177" s="46"/>
      <c r="V177" s="46"/>
      <c r="W177" s="46"/>
      <c r="X177" s="46"/>
      <c r="Y177" s="46"/>
    </row>
    <row r="178" spans="1:25" s="134" customFormat="1" hidden="1" outlineLevel="1" x14ac:dyDescent="0.25">
      <c r="A178" s="256"/>
      <c r="B178" s="282"/>
      <c r="C178" s="276"/>
      <c r="D178" s="277"/>
      <c r="E178" s="277"/>
      <c r="F178" s="277"/>
      <c r="G178" s="277"/>
      <c r="H178" s="277"/>
      <c r="I178" s="277"/>
      <c r="J178" s="277"/>
      <c r="K178" s="277"/>
      <c r="L178" s="277"/>
      <c r="M178" s="277"/>
      <c r="N178" s="277"/>
      <c r="O178" s="277"/>
      <c r="P178" s="47"/>
      <c r="Q178" s="46"/>
      <c r="R178" s="46"/>
      <c r="S178" s="46"/>
      <c r="T178" s="46"/>
      <c r="U178" s="46"/>
      <c r="V178" s="46"/>
      <c r="W178" s="46"/>
      <c r="X178" s="46"/>
      <c r="Y178" s="46"/>
    </row>
    <row r="179" spans="1:25" s="134" customFormat="1" hidden="1" outlineLevel="1" x14ac:dyDescent="0.25">
      <c r="A179" s="256"/>
      <c r="B179" s="282"/>
      <c r="C179" s="276"/>
      <c r="D179" s="277"/>
      <c r="E179" s="277"/>
      <c r="F179" s="277"/>
      <c r="G179" s="277"/>
      <c r="H179" s="277"/>
      <c r="I179" s="277"/>
      <c r="J179" s="277"/>
      <c r="K179" s="277"/>
      <c r="L179" s="277"/>
      <c r="M179" s="277"/>
      <c r="N179" s="277"/>
      <c r="O179" s="277"/>
      <c r="P179" s="47"/>
      <c r="Q179" s="46"/>
      <c r="R179" s="46"/>
      <c r="S179" s="46"/>
      <c r="T179" s="46"/>
      <c r="U179" s="46"/>
      <c r="V179" s="46"/>
      <c r="W179" s="46"/>
      <c r="X179" s="46"/>
      <c r="Y179" s="46"/>
    </row>
    <row r="180" spans="1:25" s="134" customFormat="1" hidden="1" outlineLevel="1" x14ac:dyDescent="0.25">
      <c r="A180" s="256"/>
      <c r="B180" s="282"/>
      <c r="C180" s="276"/>
      <c r="D180" s="277"/>
      <c r="E180" s="277"/>
      <c r="F180" s="277"/>
      <c r="G180" s="277"/>
      <c r="H180" s="277"/>
      <c r="I180" s="277"/>
      <c r="J180" s="277"/>
      <c r="K180" s="277"/>
      <c r="L180" s="277"/>
      <c r="M180" s="277"/>
      <c r="N180" s="277"/>
      <c r="O180" s="277"/>
      <c r="P180" s="47"/>
      <c r="Q180" s="46"/>
      <c r="R180" s="46"/>
      <c r="S180" s="46"/>
      <c r="T180" s="46"/>
      <c r="U180" s="46"/>
      <c r="V180" s="46"/>
      <c r="W180" s="46"/>
      <c r="X180" s="46"/>
      <c r="Y180" s="46"/>
    </row>
    <row r="181" spans="1:25" s="134" customFormat="1" hidden="1" outlineLevel="1" x14ac:dyDescent="0.25">
      <c r="A181" s="256"/>
      <c r="B181" s="282"/>
      <c r="C181" s="276"/>
      <c r="D181" s="277"/>
      <c r="E181" s="277"/>
      <c r="F181" s="277"/>
      <c r="G181" s="277"/>
      <c r="H181" s="277"/>
      <c r="I181" s="277"/>
      <c r="J181" s="277"/>
      <c r="K181" s="277"/>
      <c r="L181" s="277"/>
      <c r="M181" s="277"/>
      <c r="N181" s="277"/>
      <c r="O181" s="277"/>
      <c r="P181" s="47"/>
      <c r="Q181" s="46"/>
      <c r="R181" s="46"/>
      <c r="S181" s="46"/>
      <c r="T181" s="46"/>
      <c r="U181" s="46"/>
      <c r="V181" s="46"/>
      <c r="W181" s="46"/>
      <c r="X181" s="46"/>
      <c r="Y181" s="46"/>
    </row>
    <row r="182" spans="1:25" s="134" customFormat="1" hidden="1" outlineLevel="1" x14ac:dyDescent="0.25">
      <c r="A182" s="256"/>
      <c r="B182" s="283"/>
      <c r="C182" s="276"/>
      <c r="D182" s="277"/>
      <c r="E182" s="277"/>
      <c r="F182" s="277"/>
      <c r="G182" s="277"/>
      <c r="H182" s="277"/>
      <c r="I182" s="277"/>
      <c r="J182" s="277"/>
      <c r="K182" s="277"/>
      <c r="L182" s="277"/>
      <c r="M182" s="277"/>
      <c r="N182" s="277"/>
      <c r="O182" s="277"/>
      <c r="P182" s="47"/>
      <c r="Q182" s="46"/>
      <c r="R182" s="46"/>
      <c r="S182" s="46"/>
      <c r="T182" s="46"/>
      <c r="U182" s="46"/>
      <c r="V182" s="46"/>
      <c r="W182" s="46"/>
      <c r="X182" s="46"/>
      <c r="Y182" s="46"/>
    </row>
    <row r="183" spans="1:25" s="134" customFormat="1" ht="6" hidden="1" customHeight="1" outlineLevel="1" x14ac:dyDescent="0.25">
      <c r="A183" s="256"/>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hidden="1" customHeight="1" outlineLevel="1" x14ac:dyDescent="0.25">
      <c r="A184" s="256"/>
      <c r="B184" s="178" t="s">
        <v>62</v>
      </c>
      <c r="C184" s="272" t="s">
        <v>35</v>
      </c>
      <c r="D184" s="286"/>
      <c r="E184" s="286"/>
      <c r="F184" s="273"/>
      <c r="G184" s="65"/>
      <c r="H184" s="65"/>
      <c r="I184" s="65"/>
      <c r="J184" s="65"/>
      <c r="K184" s="65"/>
      <c r="L184" s="65"/>
      <c r="M184" s="65"/>
      <c r="N184" s="65"/>
      <c r="O184" s="65"/>
      <c r="P184" s="47"/>
      <c r="Q184" s="46"/>
      <c r="R184" s="46"/>
      <c r="S184" s="46"/>
      <c r="T184" s="46"/>
      <c r="U184" s="46"/>
      <c r="V184" s="46"/>
      <c r="W184" s="46"/>
      <c r="X184" s="46"/>
      <c r="Y184" s="46"/>
    </row>
    <row r="185" spans="1:25" s="134" customFormat="1" ht="4.5" hidden="1" customHeight="1" outlineLevel="1" x14ac:dyDescent="0.25">
      <c r="A185" s="256"/>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hidden="1" customHeight="1" outlineLevel="1" x14ac:dyDescent="0.25">
      <c r="A186" s="256"/>
      <c r="B186" s="282"/>
      <c r="C186" s="272"/>
      <c r="D186" s="273"/>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hidden="1" customHeight="1" outlineLevel="1" x14ac:dyDescent="0.25">
      <c r="A187" s="256"/>
      <c r="B187" s="282"/>
      <c r="C187" s="274"/>
      <c r="D187" s="275"/>
      <c r="E187" s="275"/>
      <c r="F187" s="275"/>
      <c r="G187" s="275"/>
      <c r="H187" s="275"/>
      <c r="I187" s="275"/>
      <c r="J187" s="275"/>
      <c r="K187" s="275"/>
      <c r="L187" s="275"/>
      <c r="M187" s="275"/>
      <c r="N187" s="275"/>
      <c r="O187" s="275"/>
      <c r="P187" s="47"/>
      <c r="Q187" s="46" t="s">
        <v>136</v>
      </c>
      <c r="R187" s="46"/>
      <c r="S187" s="46"/>
      <c r="T187" s="46"/>
      <c r="U187" s="46"/>
      <c r="V187" s="46"/>
      <c r="W187" s="46"/>
      <c r="X187" s="46"/>
      <c r="Y187" s="46"/>
    </row>
    <row r="188" spans="1:25" s="134" customFormat="1" hidden="1" outlineLevel="1" x14ac:dyDescent="0.25">
      <c r="A188" s="256"/>
      <c r="B188" s="282"/>
      <c r="C188" s="274"/>
      <c r="D188" s="275"/>
      <c r="E188" s="275"/>
      <c r="F188" s="275"/>
      <c r="G188" s="275"/>
      <c r="H188" s="275"/>
      <c r="I188" s="275"/>
      <c r="J188" s="275"/>
      <c r="K188" s="275"/>
      <c r="L188" s="275"/>
      <c r="M188" s="275"/>
      <c r="N188" s="275"/>
      <c r="O188" s="275"/>
      <c r="P188" s="47"/>
      <c r="Q188" s="46" t="s">
        <v>137</v>
      </c>
      <c r="R188" s="46"/>
      <c r="S188" s="46"/>
      <c r="T188" s="46"/>
      <c r="U188" s="46"/>
      <c r="V188" s="46"/>
      <c r="W188" s="46"/>
      <c r="X188" s="46"/>
      <c r="Y188" s="46"/>
    </row>
    <row r="189" spans="1:25" s="134" customFormat="1" hidden="1" outlineLevel="1" x14ac:dyDescent="0.25">
      <c r="A189" s="256"/>
      <c r="B189" s="282"/>
      <c r="C189" s="274"/>
      <c r="D189" s="275"/>
      <c r="E189" s="275"/>
      <c r="F189" s="275"/>
      <c r="G189" s="275"/>
      <c r="H189" s="275"/>
      <c r="I189" s="275"/>
      <c r="J189" s="275"/>
      <c r="K189" s="275"/>
      <c r="L189" s="275"/>
      <c r="M189" s="275"/>
      <c r="N189" s="275"/>
      <c r="O189" s="275"/>
      <c r="P189" s="47"/>
      <c r="Q189" s="46" t="s">
        <v>138</v>
      </c>
      <c r="R189" s="46"/>
      <c r="S189" s="46"/>
      <c r="T189" s="46"/>
      <c r="U189" s="46"/>
      <c r="V189" s="46"/>
      <c r="W189" s="46"/>
      <c r="X189" s="46"/>
      <c r="Y189" s="46"/>
    </row>
    <row r="190" spans="1:25" s="134" customFormat="1" hidden="1" outlineLevel="1" x14ac:dyDescent="0.25">
      <c r="A190" s="256"/>
      <c r="B190" s="282"/>
      <c r="C190" s="274"/>
      <c r="D190" s="275"/>
      <c r="E190" s="275"/>
      <c r="F190" s="275"/>
      <c r="G190" s="275"/>
      <c r="H190" s="275"/>
      <c r="I190" s="275"/>
      <c r="J190" s="275"/>
      <c r="K190" s="275"/>
      <c r="L190" s="275"/>
      <c r="M190" s="275"/>
      <c r="N190" s="275"/>
      <c r="O190" s="275"/>
      <c r="P190" s="47"/>
      <c r="Q190" s="46" t="s">
        <v>139</v>
      </c>
      <c r="R190" s="46"/>
      <c r="S190" s="46"/>
      <c r="T190" s="46"/>
      <c r="U190" s="46"/>
      <c r="V190" s="46"/>
      <c r="W190" s="46"/>
      <c r="X190" s="46"/>
      <c r="Y190" s="46"/>
    </row>
    <row r="191" spans="1:25" s="134" customFormat="1" hidden="1" outlineLevel="1" x14ac:dyDescent="0.25">
      <c r="A191" s="256"/>
      <c r="B191" s="283"/>
      <c r="C191" s="274"/>
      <c r="D191" s="275"/>
      <c r="E191" s="275"/>
      <c r="F191" s="275"/>
      <c r="G191" s="275"/>
      <c r="H191" s="275"/>
      <c r="I191" s="275"/>
      <c r="J191" s="275"/>
      <c r="K191" s="275"/>
      <c r="L191" s="275"/>
      <c r="M191" s="275"/>
      <c r="N191" s="275"/>
      <c r="O191" s="275"/>
      <c r="P191" s="47"/>
      <c r="Q191" s="46" t="s">
        <v>140</v>
      </c>
      <c r="R191" s="46"/>
      <c r="S191" s="46"/>
      <c r="T191" s="46"/>
      <c r="U191" s="46"/>
      <c r="V191" s="46"/>
      <c r="W191" s="46"/>
      <c r="X191" s="46"/>
      <c r="Y191" s="46"/>
    </row>
    <row r="192" spans="1:25" s="134" customFormat="1" ht="6" hidden="1" customHeight="1" outlineLevel="1" x14ac:dyDescent="0.25">
      <c r="A192" s="256"/>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3" hidden="1" outlineLevel="1" x14ac:dyDescent="0.25">
      <c r="A193" s="256"/>
      <c r="B193" s="114" t="s">
        <v>142</v>
      </c>
      <c r="C193" s="266" t="s">
        <v>38</v>
      </c>
      <c r="D193" s="2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hidden="1" customHeight="1" outlineLevel="1" x14ac:dyDescent="0.25">
      <c r="A194" s="256"/>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4.5" hidden="1" outlineLevel="1" x14ac:dyDescent="0.25">
      <c r="A195" s="256"/>
      <c r="B195" s="115" t="s">
        <v>99</v>
      </c>
      <c r="C195" s="276"/>
      <c r="D195" s="277"/>
      <c r="E195" s="277"/>
      <c r="F195" s="277"/>
      <c r="G195" s="277"/>
      <c r="H195" s="277"/>
      <c r="I195" s="277"/>
      <c r="J195" s="277"/>
      <c r="K195" s="277"/>
      <c r="L195" s="277"/>
      <c r="M195" s="277"/>
      <c r="N195" s="277"/>
      <c r="O195" s="277"/>
      <c r="P195" s="47"/>
      <c r="Q195" s="46"/>
      <c r="R195" s="46"/>
      <c r="S195" s="46"/>
      <c r="T195" s="46"/>
      <c r="U195" s="46"/>
      <c r="V195" s="46"/>
      <c r="W195" s="46"/>
      <c r="X195" s="46"/>
      <c r="Y195" s="46"/>
    </row>
    <row r="196" spans="1:25" s="134" customFormat="1" ht="6" hidden="1" customHeight="1" outlineLevel="1" x14ac:dyDescent="0.25">
      <c r="A196" s="256"/>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hidden="1" customHeight="1" outlineLevel="1" x14ac:dyDescent="0.25">
      <c r="A197" s="256"/>
      <c r="B197" s="103" t="s">
        <v>77</v>
      </c>
      <c r="C197" s="266" t="s">
        <v>38</v>
      </c>
      <c r="D197" s="2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hidden="1" customHeight="1" outlineLevel="1" x14ac:dyDescent="0.25">
      <c r="A198" s="256"/>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hidden="1" customHeight="1" outlineLevel="1" x14ac:dyDescent="0.25">
      <c r="A199" s="256"/>
      <c r="B199" s="103" t="s">
        <v>49</v>
      </c>
      <c r="C199" s="266" t="s">
        <v>35</v>
      </c>
      <c r="D199" s="261"/>
      <c r="E199" s="261"/>
      <c r="F199" s="2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hidden="1" customHeight="1" outlineLevel="1" thickBot="1" x14ac:dyDescent="0.3">
      <c r="A200" s="257"/>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hidden="1" collapsed="1"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hidden="1"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hidden="1"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hidden="1"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hidden="1"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hidden="1" outlineLevel="1" x14ac:dyDescent="0.25">
      <c r="A206" s="43"/>
      <c r="B206" s="267" t="str">
        <f>Notes!B36</f>
        <v>Note 17</v>
      </c>
      <c r="C206" s="268"/>
      <c r="D206" s="268"/>
      <c r="E206" s="268"/>
      <c r="F206" s="268"/>
      <c r="G206" s="268"/>
      <c r="H206" s="268"/>
      <c r="I206" s="268"/>
      <c r="J206" s="268"/>
      <c r="K206" s="268"/>
      <c r="L206" s="268"/>
      <c r="M206" s="268"/>
      <c r="N206" s="269"/>
      <c r="O206" s="163" t="str">
        <f>Notes!B38</f>
        <v>Note 18</v>
      </c>
      <c r="P206" s="67"/>
      <c r="Q206" s="44"/>
      <c r="R206" s="44"/>
      <c r="S206" s="44"/>
      <c r="T206" s="44"/>
      <c r="U206" s="44"/>
      <c r="V206" s="44"/>
      <c r="W206" s="44"/>
      <c r="X206" s="44"/>
      <c r="Y206" s="44"/>
    </row>
    <row r="207" spans="1:25" ht="23" hidden="1" outlineLevel="1" x14ac:dyDescent="0.25">
      <c r="A207" s="43"/>
      <c r="B207" s="123" t="s">
        <v>19</v>
      </c>
      <c r="C207" s="270" t="s">
        <v>22</v>
      </c>
      <c r="D207" s="270"/>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hidden="1" outlineLevel="1" x14ac:dyDescent="0.25">
      <c r="A208" s="43"/>
      <c r="B208" s="123"/>
      <c r="C208" s="271"/>
      <c r="D208" s="271"/>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hidden="1" outlineLevel="1" x14ac:dyDescent="0.25">
      <c r="A209" s="43"/>
      <c r="B209" s="124"/>
      <c r="C209" s="253"/>
      <c r="D209" s="25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hidden="1" outlineLevel="1" x14ac:dyDescent="0.25">
      <c r="A210" s="43"/>
      <c r="B210" s="124"/>
      <c r="C210" s="253"/>
      <c r="D210" s="25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hidden="1" outlineLevel="1" x14ac:dyDescent="0.25">
      <c r="A211" s="43"/>
      <c r="B211" s="124"/>
      <c r="C211" s="253"/>
      <c r="D211" s="25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hidden="1" outlineLevel="1" x14ac:dyDescent="0.25">
      <c r="A212" s="43"/>
      <c r="B212" s="124"/>
      <c r="C212" s="253"/>
      <c r="D212" s="25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hidden="1" outlineLevel="1" x14ac:dyDescent="0.25">
      <c r="A213" s="43"/>
      <c r="B213" s="124"/>
      <c r="C213" s="253"/>
      <c r="D213" s="25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hidden="1" outlineLevel="1" x14ac:dyDescent="0.25">
      <c r="A214" s="43"/>
      <c r="B214" s="124"/>
      <c r="C214" s="253"/>
      <c r="D214" s="25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hidden="1" outlineLevel="1" x14ac:dyDescent="0.25">
      <c r="A215" s="43"/>
      <c r="B215" s="124"/>
      <c r="C215" s="253"/>
      <c r="D215" s="25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hidden="1" outlineLevel="1" x14ac:dyDescent="0.25">
      <c r="A216" s="43"/>
      <c r="B216" s="124"/>
      <c r="C216" s="253"/>
      <c r="D216" s="25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hidden="1" outlineLevel="1" x14ac:dyDescent="0.25">
      <c r="A217" s="43"/>
      <c r="B217" s="124"/>
      <c r="C217" s="253"/>
      <c r="D217" s="25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hidden="1" outlineLevel="1" x14ac:dyDescent="0.25">
      <c r="A218" s="43"/>
      <c r="B218" s="124"/>
      <c r="C218" s="253"/>
      <c r="D218" s="25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hidden="1" outlineLevel="1" x14ac:dyDescent="0.25">
      <c r="A219" s="43"/>
      <c r="B219" s="124"/>
      <c r="C219" s="253"/>
      <c r="D219" s="25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hidden="1" outlineLevel="1" x14ac:dyDescent="0.25">
      <c r="A220" s="43"/>
      <c r="B220" s="124"/>
      <c r="C220" s="253"/>
      <c r="D220" s="25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25"/>
      <c r="C221" s="254"/>
      <c r="D221" s="25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hidden="1" collapsed="1"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hidden="1"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hidden="1"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hidden="1"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hidden="1"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hidden="1" outlineLevel="1" x14ac:dyDescent="0.25">
      <c r="A227" s="43"/>
      <c r="B227" s="267" t="str">
        <f>Notes!B36</f>
        <v>Note 17</v>
      </c>
      <c r="C227" s="268"/>
      <c r="D227" s="268"/>
      <c r="E227" s="268"/>
      <c r="F227" s="268"/>
      <c r="G227" s="268"/>
      <c r="H227" s="268"/>
      <c r="I227" s="268"/>
      <c r="J227" s="268"/>
      <c r="K227" s="268"/>
      <c r="L227" s="268"/>
      <c r="M227" s="268"/>
      <c r="N227" s="269"/>
      <c r="O227" s="163" t="str">
        <f>Notes!B38</f>
        <v>Note 18</v>
      </c>
      <c r="P227" s="67"/>
      <c r="Q227" s="44"/>
      <c r="R227" s="71"/>
      <c r="S227" s="44"/>
      <c r="T227" s="44"/>
      <c r="U227" s="44"/>
      <c r="V227" s="44"/>
      <c r="W227" s="44"/>
      <c r="X227" s="44"/>
      <c r="Y227" s="44"/>
    </row>
    <row r="228" spans="1:25" ht="23" hidden="1" outlineLevel="1" x14ac:dyDescent="0.25">
      <c r="A228" s="43"/>
      <c r="B228" s="123" t="s">
        <v>19</v>
      </c>
      <c r="C228" s="270" t="s">
        <v>22</v>
      </c>
      <c r="D228" s="270"/>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hidden="1" outlineLevel="1" x14ac:dyDescent="0.25">
      <c r="A229" s="43"/>
      <c r="B229" s="123"/>
      <c r="C229" s="253"/>
      <c r="D229" s="25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hidden="1" outlineLevel="1" x14ac:dyDescent="0.25">
      <c r="A230" s="43"/>
      <c r="B230" s="124"/>
      <c r="C230" s="253"/>
      <c r="D230" s="25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hidden="1" outlineLevel="1" x14ac:dyDescent="0.25">
      <c r="A231" s="43"/>
      <c r="B231" s="124"/>
      <c r="C231" s="253"/>
      <c r="D231" s="25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hidden="1" outlineLevel="1" x14ac:dyDescent="0.25">
      <c r="A232" s="43"/>
      <c r="B232" s="124"/>
      <c r="C232" s="253"/>
      <c r="D232" s="25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hidden="1" outlineLevel="1" x14ac:dyDescent="0.25">
      <c r="A233" s="43"/>
      <c r="B233" s="124"/>
      <c r="C233" s="253"/>
      <c r="D233" s="25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hidden="1" outlineLevel="1" x14ac:dyDescent="0.25">
      <c r="A234" s="43"/>
      <c r="B234" s="124"/>
      <c r="C234" s="253"/>
      <c r="D234" s="25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hidden="1" outlineLevel="1" x14ac:dyDescent="0.25">
      <c r="A235" s="43"/>
      <c r="B235" s="124"/>
      <c r="C235" s="253"/>
      <c r="D235" s="25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hidden="1" outlineLevel="1" x14ac:dyDescent="0.25">
      <c r="A236" s="43"/>
      <c r="B236" s="124"/>
      <c r="C236" s="253"/>
      <c r="D236" s="25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hidden="1" outlineLevel="1" x14ac:dyDescent="0.25">
      <c r="A237" s="43"/>
      <c r="B237" s="124"/>
      <c r="C237" s="253"/>
      <c r="D237" s="25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hidden="1" outlineLevel="1" x14ac:dyDescent="0.25">
      <c r="A238" s="43"/>
      <c r="B238" s="124"/>
      <c r="C238" s="253"/>
      <c r="D238" s="25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hidden="1" outlineLevel="1" x14ac:dyDescent="0.25">
      <c r="A239" s="43"/>
      <c r="B239" s="124"/>
      <c r="C239" s="253"/>
      <c r="D239" s="25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hidden="1" outlineLevel="1" x14ac:dyDescent="0.25">
      <c r="A240" s="43"/>
      <c r="B240" s="124"/>
      <c r="C240" s="253"/>
      <c r="D240" s="25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hidden="1" outlineLevel="1" x14ac:dyDescent="0.25">
      <c r="A241" s="43"/>
      <c r="B241" s="124"/>
      <c r="C241" s="253"/>
      <c r="D241" s="25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25"/>
      <c r="C242" s="254"/>
      <c r="D242" s="2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hidden="1" thickBot="1" x14ac:dyDescent="0.3">
      <c r="A244" s="255"/>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hidden="1" customHeight="1" outlineLevel="1" x14ac:dyDescent="0.25">
      <c r="A245" s="256"/>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hidden="1" outlineLevel="1" x14ac:dyDescent="0.25">
      <c r="A246" s="256"/>
      <c r="B246" s="258" t="s">
        <v>0</v>
      </c>
      <c r="C246" s="261" t="s">
        <v>1</v>
      </c>
      <c r="D246" s="261"/>
      <c r="E246" s="185"/>
      <c r="F246" s="262"/>
      <c r="G246" s="262"/>
      <c r="H246" s="262"/>
      <c r="I246" s="262"/>
      <c r="J246" s="262"/>
      <c r="K246" s="185"/>
      <c r="L246" s="185"/>
      <c r="M246" s="185"/>
      <c r="N246" s="185"/>
      <c r="O246" s="185"/>
      <c r="P246" s="47"/>
      <c r="Q246" s="44"/>
      <c r="R246" s="44"/>
      <c r="S246" s="46"/>
      <c r="T246" s="46"/>
      <c r="U246" s="46"/>
      <c r="V246" s="46"/>
      <c r="W246" s="46"/>
      <c r="X246" s="46"/>
      <c r="Y246" s="46"/>
    </row>
    <row r="247" spans="1:25" s="134" customFormat="1" ht="5.25" hidden="1" customHeight="1" outlineLevel="1" x14ac:dyDescent="0.25">
      <c r="A247" s="256"/>
      <c r="B247" s="259"/>
      <c r="C247" s="261"/>
      <c r="D247" s="2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hidden="1" outlineLevel="1" x14ac:dyDescent="0.25">
      <c r="A248" s="256"/>
      <c r="B248" s="260"/>
      <c r="C248" s="261"/>
      <c r="D248" s="261"/>
      <c r="E248" s="185"/>
      <c r="F248" s="262"/>
      <c r="G248" s="262"/>
      <c r="H248" s="262"/>
      <c r="I248" s="262"/>
      <c r="J248" s="262"/>
      <c r="K248" s="185"/>
      <c r="L248" s="185"/>
      <c r="M248" s="185"/>
      <c r="N248" s="185"/>
      <c r="O248" s="185"/>
      <c r="P248" s="47"/>
      <c r="Q248" s="46"/>
      <c r="R248" s="44"/>
      <c r="S248" s="46"/>
      <c r="T248" s="46"/>
      <c r="U248" s="46"/>
      <c r="V248" s="46"/>
      <c r="W248" s="46"/>
      <c r="X248" s="46"/>
      <c r="Y248" s="46"/>
    </row>
    <row r="249" spans="1:25" s="134" customFormat="1" ht="6.75" hidden="1" customHeight="1" outlineLevel="1" x14ac:dyDescent="0.25">
      <c r="A249" s="256"/>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hidden="1" outlineLevel="1" x14ac:dyDescent="0.25">
      <c r="A250" s="256"/>
      <c r="B250" s="263" t="s">
        <v>100</v>
      </c>
      <c r="C250" s="266"/>
      <c r="D250" s="261"/>
      <c r="E250" s="261"/>
      <c r="F250" s="261"/>
      <c r="G250" s="261"/>
      <c r="H250" s="261"/>
      <c r="I250" s="261"/>
      <c r="J250" s="261"/>
      <c r="K250" s="261"/>
      <c r="L250" s="261"/>
      <c r="M250" s="261"/>
      <c r="N250" s="261"/>
      <c r="O250" s="261"/>
      <c r="P250" s="47"/>
      <c r="Q250" s="44"/>
      <c r="R250" s="44"/>
      <c r="S250" s="46"/>
      <c r="T250" s="46"/>
      <c r="U250" s="46"/>
      <c r="V250" s="46"/>
      <c r="W250" s="46"/>
      <c r="X250" s="46"/>
      <c r="Y250" s="46"/>
    </row>
    <row r="251" spans="1:25" s="134" customFormat="1" hidden="1" outlineLevel="1" x14ac:dyDescent="0.25">
      <c r="A251" s="256"/>
      <c r="B251" s="264"/>
      <c r="C251" s="266"/>
      <c r="D251" s="261"/>
      <c r="E251" s="261"/>
      <c r="F251" s="261"/>
      <c r="G251" s="261"/>
      <c r="H251" s="261"/>
      <c r="I251" s="261"/>
      <c r="J251" s="261"/>
      <c r="K251" s="261"/>
      <c r="L251" s="261"/>
      <c r="M251" s="261"/>
      <c r="N251" s="261"/>
      <c r="O251" s="261"/>
      <c r="P251" s="47"/>
      <c r="Q251" s="44"/>
      <c r="R251" s="44"/>
      <c r="S251" s="46"/>
      <c r="T251" s="46"/>
      <c r="U251" s="46"/>
      <c r="V251" s="46"/>
      <c r="W251" s="46"/>
      <c r="X251" s="46"/>
      <c r="Y251" s="46"/>
    </row>
    <row r="252" spans="1:25" s="134" customFormat="1" hidden="1" outlineLevel="1" x14ac:dyDescent="0.25">
      <c r="A252" s="256"/>
      <c r="B252" s="264"/>
      <c r="C252" s="266"/>
      <c r="D252" s="261"/>
      <c r="E252" s="261"/>
      <c r="F252" s="261"/>
      <c r="G252" s="261"/>
      <c r="H252" s="261"/>
      <c r="I252" s="261"/>
      <c r="J252" s="261"/>
      <c r="K252" s="261"/>
      <c r="L252" s="261"/>
      <c r="M252" s="261"/>
      <c r="N252" s="261"/>
      <c r="O252" s="261"/>
      <c r="P252" s="47"/>
      <c r="Q252" s="44"/>
      <c r="R252" s="44"/>
      <c r="S252" s="46"/>
      <c r="T252" s="46"/>
      <c r="U252" s="46"/>
      <c r="V252" s="46"/>
      <c r="W252" s="46"/>
      <c r="X252" s="46"/>
      <c r="Y252" s="46"/>
    </row>
    <row r="253" spans="1:25" s="134" customFormat="1" hidden="1" outlineLevel="1" x14ac:dyDescent="0.25">
      <c r="A253" s="256"/>
      <c r="B253" s="264"/>
      <c r="C253" s="266"/>
      <c r="D253" s="261"/>
      <c r="E253" s="261"/>
      <c r="F253" s="261"/>
      <c r="G253" s="261"/>
      <c r="H253" s="261"/>
      <c r="I253" s="261"/>
      <c r="J253" s="261"/>
      <c r="K253" s="261"/>
      <c r="L253" s="261"/>
      <c r="M253" s="261"/>
      <c r="N253" s="261"/>
      <c r="O253" s="261"/>
      <c r="P253" s="47"/>
      <c r="Q253" s="44"/>
      <c r="R253" s="44"/>
      <c r="S253" s="46"/>
      <c r="T253" s="46"/>
      <c r="U253" s="46"/>
      <c r="V253" s="46"/>
      <c r="W253" s="46"/>
      <c r="X253" s="46"/>
      <c r="Y253" s="46"/>
    </row>
    <row r="254" spans="1:25" s="134" customFormat="1" hidden="1" outlineLevel="1" x14ac:dyDescent="0.25">
      <c r="A254" s="256"/>
      <c r="B254" s="265"/>
      <c r="C254" s="266"/>
      <c r="D254" s="261"/>
      <c r="E254" s="261"/>
      <c r="F254" s="261"/>
      <c r="G254" s="261"/>
      <c r="H254" s="261"/>
      <c r="I254" s="261"/>
      <c r="J254" s="261"/>
      <c r="K254" s="261"/>
      <c r="L254" s="261"/>
      <c r="M254" s="261"/>
      <c r="N254" s="261"/>
      <c r="O254" s="261"/>
      <c r="P254" s="47"/>
      <c r="Q254" s="44"/>
      <c r="R254" s="44"/>
      <c r="S254" s="46"/>
      <c r="T254" s="46"/>
      <c r="U254" s="46"/>
      <c r="V254" s="46"/>
      <c r="W254" s="46"/>
      <c r="X254" s="46"/>
      <c r="Y254" s="46"/>
    </row>
    <row r="255" spans="1:25" s="134" customFormat="1" ht="6" hidden="1" customHeight="1" outlineLevel="1" thickBot="1" x14ac:dyDescent="0.3">
      <c r="A255" s="257"/>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hidden="1" collapsed="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hidden="1"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hidden="1"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hidden="1"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hidden="1"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2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2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2000000}">
      <formula1>0</formula1>
    </dataValidation>
    <dataValidation type="list" allowBlank="1" showInputMessage="1" showErrorMessage="1" sqref="C184:F184" xr:uid="{00000000-0002-0000-02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200-000004000000}">
      <formula1>$Q$150:$Q$155</formula1>
    </dataValidation>
    <dataValidation type="list" allowBlank="1" showInputMessage="1" showErrorMessage="1" sqref="C199" xr:uid="{00000000-0002-0000-0200-000005000000}">
      <formula1>$Q$198:$Q$200</formula1>
    </dataValidation>
    <dataValidation type="list" allowBlank="1" showInputMessage="1" showErrorMessage="1" sqref="C163" xr:uid="{00000000-0002-0000-0200-000006000000}">
      <formula1>$Q$162:$Q$164</formula1>
    </dataValidation>
    <dataValidation type="list" allowBlank="1" showInputMessage="1" showErrorMessage="1" sqref="E169 K169 I169 G169" xr:uid="{00000000-0002-0000-02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2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A000000}">
      <formula1>0</formula1>
    </dataValidation>
    <dataValidation type="list" allowBlank="1" showInputMessage="1" showErrorMessage="1" sqref="C197:D197" xr:uid="{00000000-0002-0000-0200-00000B000000}">
      <formula1>"Yes,No,N/A"</formula1>
    </dataValidation>
    <dataValidation type="list" allowBlank="1" showInputMessage="1" showErrorMessage="1" sqref="C249 C246" xr:uid="{00000000-0002-0000-0200-00000C000000}">
      <formula1>"N/A for approach, Effective, Ineffective"</formula1>
    </dataValidation>
    <dataValidation type="list" allowBlank="1" showInputMessage="1" showErrorMessage="1" sqref="C161:D161 C157:D157 C193:D193 G97:H97 G99:H99 G105:H105 C86:D86 H90:I90" xr:uid="{00000000-0002-0000-0200-00000D000000}">
      <formula1>"Yes,No"</formula1>
    </dataValidation>
    <dataValidation type="list" allowBlank="1" showInputMessage="1" showErrorMessage="1" sqref="H118" xr:uid="{00000000-0002-0000-0200-00000E000000}">
      <formula1>"Not Higher, Higher"</formula1>
    </dataValidation>
    <dataValidation type="list" allowBlank="1" showInputMessage="1" showErrorMessage="1" sqref="K118:M118 E118 G118 I118" xr:uid="{00000000-0002-0000-0200-00000F000000}">
      <formula1>"low risk, normal risk, high risk"</formula1>
    </dataValidation>
    <dataValidation type="list" allowBlank="1" showInputMessage="1" showErrorMessage="1" sqref="O244 O35 O202 O223" xr:uid="{00000000-0002-0000-0200-000010000000}">
      <formula1>"Open, Ready for Review, Reviewed, Final"</formula1>
    </dataValidation>
    <dataValidation type="list" allowBlank="1" showInputMessage="1" showErrorMessage="1" sqref="C112" xr:uid="{00000000-0002-0000-0200-000011000000}">
      <formula1>"Effective, Ineffective"</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31"/>
  <sheetViews>
    <sheetView topLeftCell="B129" workbookViewId="0">
      <selection activeCell="M151" sqref="M151"/>
    </sheetView>
  </sheetViews>
  <sheetFormatPr defaultColWidth="8.78515625" defaultRowHeight="14.5" x14ac:dyDescent="0.35"/>
  <cols>
    <col min="1" max="1" width="18.78515625" style="215" customWidth="1"/>
    <col min="2" max="2" width="14.7109375" style="215" customWidth="1"/>
    <col min="3" max="3" width="13.92578125" style="215" customWidth="1"/>
    <col min="4" max="4" width="12.7109375" style="215" customWidth="1"/>
    <col min="5" max="6" width="8.78515625" style="215"/>
    <col min="7" max="7" width="1.42578125" style="215" customWidth="1"/>
    <col min="8" max="16384" width="8.78515625" style="215"/>
  </cols>
  <sheetData>
    <row r="1" spans="1:13" ht="43.5" x14ac:dyDescent="0.35">
      <c r="A1" s="218" t="s">
        <v>194</v>
      </c>
      <c r="B1" s="218" t="s">
        <v>195</v>
      </c>
      <c r="C1" s="218" t="s">
        <v>196</v>
      </c>
      <c r="D1" s="218" t="s">
        <v>197</v>
      </c>
    </row>
    <row r="2" spans="1:13" ht="29" x14ac:dyDescent="0.35">
      <c r="A2" s="229" t="s">
        <v>198</v>
      </c>
      <c r="B2" s="222">
        <f>F431</f>
        <v>422</v>
      </c>
      <c r="C2" s="222">
        <v>305</v>
      </c>
      <c r="D2" s="230">
        <f>B2/C2</f>
        <v>1.3836065573770491</v>
      </c>
    </row>
    <row r="3" spans="1:13" ht="29" x14ac:dyDescent="0.35">
      <c r="A3" s="229" t="s">
        <v>199</v>
      </c>
      <c r="B3" s="222">
        <f>M151</f>
        <v>142</v>
      </c>
      <c r="C3" s="222">
        <v>305</v>
      </c>
      <c r="D3" s="230">
        <f>B3/C3</f>
        <v>0.46557377049180326</v>
      </c>
    </row>
    <row r="5" spans="1:13" x14ac:dyDescent="0.35">
      <c r="A5" s="231" t="s">
        <v>203</v>
      </c>
    </row>
    <row r="6" spans="1:13" x14ac:dyDescent="0.35">
      <c r="A6" s="231" t="s">
        <v>204</v>
      </c>
    </row>
    <row r="8" spans="1:13" ht="29" x14ac:dyDescent="0.35">
      <c r="A8" s="218" t="s">
        <v>191</v>
      </c>
      <c r="B8" s="218" t="s">
        <v>189</v>
      </c>
      <c r="C8" s="218" t="s">
        <v>190</v>
      </c>
      <c r="D8" s="218" t="s">
        <v>192</v>
      </c>
      <c r="E8" s="218" t="s">
        <v>193</v>
      </c>
      <c r="F8" s="219" t="s">
        <v>200</v>
      </c>
      <c r="H8" s="218" t="s">
        <v>191</v>
      </c>
      <c r="I8" s="218" t="s">
        <v>189</v>
      </c>
      <c r="J8" s="218" t="s">
        <v>190</v>
      </c>
      <c r="K8" s="218" t="s">
        <v>192</v>
      </c>
      <c r="L8" s="218" t="s">
        <v>193</v>
      </c>
      <c r="M8" s="219" t="s">
        <v>200</v>
      </c>
    </row>
    <row r="9" spans="1:13" x14ac:dyDescent="0.35">
      <c r="A9" s="221">
        <v>44014</v>
      </c>
      <c r="B9" s="220">
        <v>50801001</v>
      </c>
      <c r="C9" s="220">
        <v>2009000021</v>
      </c>
      <c r="D9" s="216">
        <v>183942.01</v>
      </c>
      <c r="E9" s="216">
        <v>2191.09</v>
      </c>
      <c r="F9" s="217">
        <v>1</v>
      </c>
      <c r="H9" s="221">
        <v>44014</v>
      </c>
      <c r="I9" s="220">
        <v>50801001</v>
      </c>
      <c r="J9" s="220">
        <v>2009000021</v>
      </c>
      <c r="K9" s="216">
        <v>183942.01</v>
      </c>
      <c r="L9" s="216">
        <v>2191.09</v>
      </c>
      <c r="M9" s="217">
        <v>1</v>
      </c>
    </row>
    <row r="10" spans="1:13" x14ac:dyDescent="0.35">
      <c r="A10" s="221">
        <v>44014</v>
      </c>
      <c r="B10" s="220">
        <v>50801001</v>
      </c>
      <c r="C10" s="220">
        <v>2009000022</v>
      </c>
      <c r="D10" s="216">
        <v>1971.15</v>
      </c>
      <c r="E10" s="216">
        <v>23.48</v>
      </c>
      <c r="F10" s="217">
        <v>1</v>
      </c>
      <c r="H10" s="221">
        <v>44017</v>
      </c>
      <c r="I10" s="220">
        <v>50801001</v>
      </c>
      <c r="J10" s="220">
        <v>2009000000</v>
      </c>
      <c r="K10" s="216">
        <v>118544.12</v>
      </c>
      <c r="L10" s="216">
        <v>1412.08</v>
      </c>
      <c r="M10" s="217">
        <v>1</v>
      </c>
    </row>
    <row r="11" spans="1:13" x14ac:dyDescent="0.35">
      <c r="A11" s="221">
        <v>44017</v>
      </c>
      <c r="B11" s="220">
        <v>50801001</v>
      </c>
      <c r="C11" s="220">
        <v>2009000000</v>
      </c>
      <c r="D11" s="216">
        <v>118544.12</v>
      </c>
      <c r="E11" s="216">
        <v>1412.08</v>
      </c>
      <c r="F11" s="217">
        <v>1</v>
      </c>
      <c r="H11" s="221">
        <v>44018</v>
      </c>
      <c r="I11" s="220">
        <v>50801001</v>
      </c>
      <c r="J11" s="220">
        <v>2009000025</v>
      </c>
      <c r="K11" s="216">
        <v>30747.53</v>
      </c>
      <c r="L11" s="216">
        <v>366.26</v>
      </c>
      <c r="M11" s="217">
        <v>1</v>
      </c>
    </row>
    <row r="12" spans="1:13" x14ac:dyDescent="0.35">
      <c r="A12" s="221">
        <v>44017</v>
      </c>
      <c r="B12" s="220">
        <v>50801001</v>
      </c>
      <c r="C12" s="220">
        <v>2009000023</v>
      </c>
      <c r="D12" s="216">
        <v>23439.68</v>
      </c>
      <c r="E12" s="216">
        <v>279.20999999999998</v>
      </c>
      <c r="F12" s="217">
        <v>1</v>
      </c>
      <c r="H12" s="221">
        <v>44019</v>
      </c>
      <c r="I12" s="220">
        <v>50801001</v>
      </c>
      <c r="J12" s="220">
        <v>2009000001</v>
      </c>
      <c r="K12" s="216">
        <v>31397.3</v>
      </c>
      <c r="L12" s="216">
        <v>374</v>
      </c>
      <c r="M12" s="217">
        <v>1</v>
      </c>
    </row>
    <row r="13" spans="1:13" x14ac:dyDescent="0.35">
      <c r="A13" s="221">
        <v>44017</v>
      </c>
      <c r="B13" s="220">
        <v>50801001</v>
      </c>
      <c r="C13" s="220">
        <v>2009000024</v>
      </c>
      <c r="D13" s="216">
        <v>158460.66</v>
      </c>
      <c r="E13" s="216">
        <v>1887.56</v>
      </c>
      <c r="F13" s="217">
        <v>1</v>
      </c>
      <c r="H13" s="221">
        <v>44024</v>
      </c>
      <c r="I13" s="220">
        <v>50801001</v>
      </c>
      <c r="J13" s="220">
        <v>2009000009</v>
      </c>
      <c r="K13" s="216">
        <v>344948.87</v>
      </c>
      <c r="L13" s="216">
        <v>4108.9799999999996</v>
      </c>
      <c r="M13" s="217">
        <v>1</v>
      </c>
    </row>
    <row r="14" spans="1:13" x14ac:dyDescent="0.35">
      <c r="A14" s="221">
        <v>44018</v>
      </c>
      <c r="B14" s="220">
        <v>50801001</v>
      </c>
      <c r="C14" s="220">
        <v>2009000025</v>
      </c>
      <c r="D14" s="216">
        <v>30747.53</v>
      </c>
      <c r="E14" s="216">
        <v>366.26</v>
      </c>
      <c r="F14" s="217">
        <v>1</v>
      </c>
      <c r="H14" s="221">
        <v>44025</v>
      </c>
      <c r="I14" s="220">
        <v>50801001</v>
      </c>
      <c r="J14" s="220">
        <v>2009000037</v>
      </c>
      <c r="K14" s="216">
        <v>26490.42</v>
      </c>
      <c r="L14" s="216">
        <v>315.55</v>
      </c>
      <c r="M14" s="217">
        <v>1</v>
      </c>
    </row>
    <row r="15" spans="1:13" x14ac:dyDescent="0.35">
      <c r="A15" s="221">
        <v>44018</v>
      </c>
      <c r="B15" s="220">
        <v>50801001</v>
      </c>
      <c r="C15" s="220">
        <v>2009000028</v>
      </c>
      <c r="D15" s="216">
        <v>6449.04</v>
      </c>
      <c r="E15" s="216">
        <v>76.819999999999993</v>
      </c>
      <c r="F15" s="217">
        <v>1</v>
      </c>
      <c r="H15" s="221">
        <v>44027</v>
      </c>
      <c r="I15" s="220">
        <v>50801001</v>
      </c>
      <c r="J15" s="220">
        <v>2009000040</v>
      </c>
      <c r="K15" s="216">
        <v>64931.13</v>
      </c>
      <c r="L15" s="216">
        <v>773.45</v>
      </c>
      <c r="M15" s="217">
        <v>1</v>
      </c>
    </row>
    <row r="16" spans="1:13" x14ac:dyDescent="0.35">
      <c r="A16" s="221">
        <v>44018</v>
      </c>
      <c r="B16" s="220">
        <v>50801001</v>
      </c>
      <c r="C16" s="220">
        <v>2009000029</v>
      </c>
      <c r="D16" s="216">
        <v>5269.54</v>
      </c>
      <c r="E16" s="216">
        <v>62.77</v>
      </c>
      <c r="F16" s="217">
        <v>1</v>
      </c>
      <c r="H16" s="221">
        <v>44028</v>
      </c>
      <c r="I16" s="220">
        <v>50801001</v>
      </c>
      <c r="J16" s="220">
        <v>2009000005</v>
      </c>
      <c r="K16" s="216">
        <v>167092.4</v>
      </c>
      <c r="L16" s="216">
        <v>1990.38</v>
      </c>
      <c r="M16" s="217">
        <v>1</v>
      </c>
    </row>
    <row r="17" spans="1:13" x14ac:dyDescent="0.35">
      <c r="A17" s="221">
        <v>44018</v>
      </c>
      <c r="B17" s="220">
        <v>50801001</v>
      </c>
      <c r="C17" s="220">
        <v>2009000030</v>
      </c>
      <c r="D17" s="216">
        <v>212413.65</v>
      </c>
      <c r="E17" s="216">
        <v>2530.2399999999998</v>
      </c>
      <c r="F17" s="217">
        <v>1</v>
      </c>
      <c r="H17" s="221">
        <v>44031</v>
      </c>
      <c r="I17" s="220">
        <v>50801001</v>
      </c>
      <c r="J17" s="220">
        <v>2009000003</v>
      </c>
      <c r="K17" s="216">
        <v>43608.67</v>
      </c>
      <c r="L17" s="216">
        <v>519.46</v>
      </c>
      <c r="M17" s="217">
        <v>1</v>
      </c>
    </row>
    <row r="18" spans="1:13" x14ac:dyDescent="0.35">
      <c r="A18" s="221">
        <v>44019</v>
      </c>
      <c r="B18" s="220">
        <v>50801001</v>
      </c>
      <c r="C18" s="220">
        <v>2009000001</v>
      </c>
      <c r="D18" s="216">
        <v>31397.3</v>
      </c>
      <c r="E18" s="216">
        <v>374</v>
      </c>
      <c r="F18" s="217">
        <v>1</v>
      </c>
      <c r="H18" s="221">
        <v>44033</v>
      </c>
      <c r="I18" s="220">
        <v>50801001</v>
      </c>
      <c r="J18" s="220">
        <v>2009000006</v>
      </c>
      <c r="K18" s="216">
        <v>40651.949999999997</v>
      </c>
      <c r="L18" s="216">
        <v>484.24</v>
      </c>
      <c r="M18" s="217">
        <v>1</v>
      </c>
    </row>
    <row r="19" spans="1:13" x14ac:dyDescent="0.35">
      <c r="A19" s="221">
        <v>44019</v>
      </c>
      <c r="B19" s="220">
        <v>50801001</v>
      </c>
      <c r="C19" s="220">
        <v>2009000002</v>
      </c>
      <c r="D19" s="216">
        <v>5507.96</v>
      </c>
      <c r="E19" s="216">
        <v>65.61</v>
      </c>
      <c r="F19" s="217">
        <v>1</v>
      </c>
      <c r="H19" s="221">
        <v>44034</v>
      </c>
      <c r="I19" s="220">
        <v>50801001</v>
      </c>
      <c r="J19" s="220">
        <v>2009000010</v>
      </c>
      <c r="K19" s="216">
        <v>18914.77</v>
      </c>
      <c r="L19" s="216">
        <v>225.31</v>
      </c>
      <c r="M19" s="217">
        <v>1</v>
      </c>
    </row>
    <row r="20" spans="1:13" x14ac:dyDescent="0.35">
      <c r="A20" s="221">
        <v>44019</v>
      </c>
      <c r="B20" s="220">
        <v>50801001</v>
      </c>
      <c r="C20" s="220">
        <v>2009000031</v>
      </c>
      <c r="D20" s="216">
        <v>281336.59999999998</v>
      </c>
      <c r="E20" s="216">
        <v>3351.24</v>
      </c>
      <c r="F20" s="217">
        <v>1</v>
      </c>
      <c r="H20" s="221">
        <v>44035</v>
      </c>
      <c r="I20" s="220">
        <v>50801001</v>
      </c>
      <c r="J20" s="220">
        <v>2009000017</v>
      </c>
      <c r="K20" s="216">
        <v>8868.48</v>
      </c>
      <c r="L20" s="216">
        <v>105.64</v>
      </c>
      <c r="M20" s="217">
        <v>1</v>
      </c>
    </row>
    <row r="21" spans="1:13" x14ac:dyDescent="0.35">
      <c r="A21" s="221">
        <v>44019</v>
      </c>
      <c r="B21" s="220">
        <v>50801001</v>
      </c>
      <c r="C21" s="220">
        <v>2009000032</v>
      </c>
      <c r="D21" s="216">
        <v>4801.1000000000004</v>
      </c>
      <c r="E21" s="216">
        <v>57.19</v>
      </c>
      <c r="F21" s="217">
        <v>1</v>
      </c>
      <c r="H21" s="221">
        <v>44037</v>
      </c>
      <c r="I21" s="220">
        <v>50801001</v>
      </c>
      <c r="J21" s="220">
        <v>2009000027</v>
      </c>
      <c r="K21" s="216">
        <v>194837.04</v>
      </c>
      <c r="L21" s="216">
        <v>2320.87</v>
      </c>
      <c r="M21" s="217">
        <v>1</v>
      </c>
    </row>
    <row r="22" spans="1:13" x14ac:dyDescent="0.35">
      <c r="A22" s="221">
        <v>44024</v>
      </c>
      <c r="B22" s="220">
        <v>50801001</v>
      </c>
      <c r="C22" s="220">
        <v>2009000009</v>
      </c>
      <c r="D22" s="216">
        <v>344948.87</v>
      </c>
      <c r="E22" s="216">
        <v>4108.9799999999996</v>
      </c>
      <c r="F22" s="217">
        <v>1</v>
      </c>
      <c r="H22" s="221">
        <v>44038</v>
      </c>
      <c r="I22" s="220">
        <v>50801001</v>
      </c>
      <c r="J22" s="220">
        <v>2009000011</v>
      </c>
      <c r="K22" s="216">
        <v>19613.240000000002</v>
      </c>
      <c r="L22" s="216">
        <v>233.63</v>
      </c>
      <c r="M22" s="217">
        <v>1</v>
      </c>
    </row>
    <row r="23" spans="1:13" x14ac:dyDescent="0.35">
      <c r="A23" s="221">
        <v>44024</v>
      </c>
      <c r="B23" s="220">
        <v>50801001</v>
      </c>
      <c r="C23" s="220">
        <v>2009000033</v>
      </c>
      <c r="D23" s="216">
        <v>23723.43</v>
      </c>
      <c r="E23" s="216">
        <v>282.58999999999997</v>
      </c>
      <c r="F23" s="217">
        <v>1</v>
      </c>
      <c r="H23" s="221">
        <v>44039</v>
      </c>
      <c r="I23" s="220">
        <v>50801001</v>
      </c>
      <c r="J23" s="220">
        <v>2009000004</v>
      </c>
      <c r="K23" s="216">
        <v>56638.55</v>
      </c>
      <c r="L23" s="216">
        <v>674.67</v>
      </c>
      <c r="M23" s="217">
        <v>1</v>
      </c>
    </row>
    <row r="24" spans="1:13" x14ac:dyDescent="0.35">
      <c r="A24" s="221">
        <v>44024</v>
      </c>
      <c r="B24" s="220">
        <v>50801001</v>
      </c>
      <c r="C24" s="220">
        <v>2009000039</v>
      </c>
      <c r="D24" s="216">
        <v>178670.79</v>
      </c>
      <c r="E24" s="216">
        <v>2128.3000000000002</v>
      </c>
      <c r="F24" s="217">
        <v>1</v>
      </c>
      <c r="H24" s="221">
        <v>44040</v>
      </c>
      <c r="I24" s="220">
        <v>50801001</v>
      </c>
      <c r="J24" s="220">
        <v>2009000007</v>
      </c>
      <c r="K24" s="216">
        <v>188770.81</v>
      </c>
      <c r="L24" s="216">
        <v>2248.61</v>
      </c>
      <c r="M24" s="217">
        <v>1</v>
      </c>
    </row>
    <row r="25" spans="1:13" x14ac:dyDescent="0.35">
      <c r="A25" s="221">
        <v>44025</v>
      </c>
      <c r="B25" s="220">
        <v>50801001</v>
      </c>
      <c r="C25" s="220">
        <v>2009000037</v>
      </c>
      <c r="D25" s="216">
        <v>26490.42</v>
      </c>
      <c r="E25" s="216">
        <v>315.55</v>
      </c>
      <c r="F25" s="217">
        <v>1</v>
      </c>
      <c r="H25" s="221">
        <v>44041</v>
      </c>
      <c r="I25" s="220">
        <v>50801001</v>
      </c>
      <c r="J25" s="220">
        <v>2009000012</v>
      </c>
      <c r="K25" s="216">
        <v>68269.820000000007</v>
      </c>
      <c r="L25" s="216">
        <v>813.22</v>
      </c>
      <c r="M25" s="217">
        <v>1</v>
      </c>
    </row>
    <row r="26" spans="1:13" x14ac:dyDescent="0.35">
      <c r="A26" s="221">
        <v>44027</v>
      </c>
      <c r="B26" s="220">
        <v>50801001</v>
      </c>
      <c r="C26" s="220">
        <v>2009000040</v>
      </c>
      <c r="D26" s="216">
        <v>64931.13</v>
      </c>
      <c r="E26" s="216">
        <v>773.45</v>
      </c>
      <c r="F26" s="217">
        <v>1</v>
      </c>
      <c r="H26" s="221">
        <v>44042</v>
      </c>
      <c r="I26" s="220">
        <v>50801001</v>
      </c>
      <c r="J26" s="220">
        <v>2009000048</v>
      </c>
      <c r="K26" s="216">
        <v>375109.59</v>
      </c>
      <c r="L26" s="216">
        <v>4468.25</v>
      </c>
      <c r="M26" s="217">
        <v>1</v>
      </c>
    </row>
    <row r="27" spans="1:13" x14ac:dyDescent="0.35">
      <c r="A27" s="221">
        <v>44028</v>
      </c>
      <c r="B27" s="220">
        <v>50801001</v>
      </c>
      <c r="C27" s="220">
        <v>2009000005</v>
      </c>
      <c r="D27" s="216">
        <v>167092.4</v>
      </c>
      <c r="E27" s="216">
        <v>1990.38</v>
      </c>
      <c r="F27" s="217">
        <v>1</v>
      </c>
      <c r="H27" s="221">
        <v>44047</v>
      </c>
      <c r="I27" s="220">
        <v>50801001</v>
      </c>
      <c r="J27" s="220">
        <v>2009000056</v>
      </c>
      <c r="K27" s="216">
        <v>3871.77</v>
      </c>
      <c r="L27" s="216">
        <v>46.12</v>
      </c>
      <c r="M27" s="217">
        <v>1</v>
      </c>
    </row>
    <row r="28" spans="1:13" x14ac:dyDescent="0.35">
      <c r="A28" s="221">
        <v>44028</v>
      </c>
      <c r="B28" s="220">
        <v>50801001</v>
      </c>
      <c r="C28" s="220">
        <v>2009000014</v>
      </c>
      <c r="D28" s="216">
        <v>77573.16</v>
      </c>
      <c r="E28" s="216">
        <v>924.04</v>
      </c>
      <c r="F28" s="217">
        <v>1</v>
      </c>
      <c r="H28" s="221">
        <v>44049</v>
      </c>
      <c r="I28" s="220">
        <v>50801001</v>
      </c>
      <c r="J28" s="220">
        <v>2009000060</v>
      </c>
      <c r="K28" s="216">
        <v>380382.49</v>
      </c>
      <c r="L28" s="216">
        <v>4531.0600000000004</v>
      </c>
      <c r="M28" s="217">
        <v>1</v>
      </c>
    </row>
    <row r="29" spans="1:13" x14ac:dyDescent="0.35">
      <c r="A29" s="221">
        <v>44028</v>
      </c>
      <c r="B29" s="220">
        <v>50801001</v>
      </c>
      <c r="C29" s="220">
        <v>2009000020</v>
      </c>
      <c r="D29" s="216">
        <v>657.33</v>
      </c>
      <c r="E29" s="216">
        <v>7.83</v>
      </c>
      <c r="F29" s="217">
        <v>1</v>
      </c>
      <c r="H29" s="221">
        <v>44053</v>
      </c>
      <c r="I29" s="220">
        <v>50801001</v>
      </c>
      <c r="J29" s="220">
        <v>2009000061</v>
      </c>
      <c r="K29" s="216">
        <v>5109.2</v>
      </c>
      <c r="L29" s="216">
        <v>60.86</v>
      </c>
      <c r="M29" s="217">
        <v>1</v>
      </c>
    </row>
    <row r="30" spans="1:13" x14ac:dyDescent="0.35">
      <c r="A30" s="221">
        <v>44028</v>
      </c>
      <c r="B30" s="220">
        <v>50801001</v>
      </c>
      <c r="C30" s="220">
        <v>2009000026</v>
      </c>
      <c r="D30" s="216">
        <v>10727.13</v>
      </c>
      <c r="E30" s="216">
        <v>127.78</v>
      </c>
      <c r="F30" s="217">
        <v>1</v>
      </c>
      <c r="H30" s="221">
        <v>44056</v>
      </c>
      <c r="I30" s="220">
        <v>50801001</v>
      </c>
      <c r="J30" s="220">
        <v>2009000062</v>
      </c>
      <c r="K30" s="216">
        <v>251374</v>
      </c>
      <c r="L30" s="216">
        <v>2994.33</v>
      </c>
      <c r="M30" s="217">
        <v>1</v>
      </c>
    </row>
    <row r="31" spans="1:13" x14ac:dyDescent="0.35">
      <c r="A31" s="221">
        <v>44031</v>
      </c>
      <c r="B31" s="220">
        <v>50801001</v>
      </c>
      <c r="C31" s="220">
        <v>2009000003</v>
      </c>
      <c r="D31" s="216">
        <v>43608.67</v>
      </c>
      <c r="E31" s="216">
        <v>519.46</v>
      </c>
      <c r="F31" s="217">
        <v>1</v>
      </c>
      <c r="H31" s="221">
        <v>44059</v>
      </c>
      <c r="I31" s="220">
        <v>50801001</v>
      </c>
      <c r="J31" s="220">
        <v>2009000068</v>
      </c>
      <c r="K31" s="216">
        <v>36472.92</v>
      </c>
      <c r="L31" s="216">
        <v>434.46</v>
      </c>
      <c r="M31" s="217">
        <v>1</v>
      </c>
    </row>
    <row r="32" spans="1:13" x14ac:dyDescent="0.35">
      <c r="A32" s="221">
        <v>44033</v>
      </c>
      <c r="B32" s="220">
        <v>50801001</v>
      </c>
      <c r="C32" s="220">
        <v>2009000006</v>
      </c>
      <c r="D32" s="216">
        <v>40651.949999999997</v>
      </c>
      <c r="E32" s="216">
        <v>484.24</v>
      </c>
      <c r="F32" s="217">
        <v>1</v>
      </c>
      <c r="H32" s="221">
        <v>44060</v>
      </c>
      <c r="I32" s="220">
        <v>50801001</v>
      </c>
      <c r="J32" s="220">
        <v>2009000069</v>
      </c>
      <c r="K32" s="216">
        <v>155920.34</v>
      </c>
      <c r="L32" s="216">
        <v>1857.3</v>
      </c>
      <c r="M32" s="217">
        <v>1</v>
      </c>
    </row>
    <row r="33" spans="1:13" x14ac:dyDescent="0.35">
      <c r="A33" s="221">
        <v>44033</v>
      </c>
      <c r="B33" s="220">
        <v>50801001</v>
      </c>
      <c r="C33" s="220">
        <v>2009000015</v>
      </c>
      <c r="D33" s="216">
        <v>362998.96</v>
      </c>
      <c r="E33" s="216">
        <v>4323.99</v>
      </c>
      <c r="F33" s="217">
        <v>1</v>
      </c>
      <c r="H33" s="221">
        <v>44061</v>
      </c>
      <c r="I33" s="220">
        <v>50801001</v>
      </c>
      <c r="J33" s="220">
        <v>2009000073</v>
      </c>
      <c r="K33" s="216">
        <v>24036.560000000001</v>
      </c>
      <c r="L33" s="216">
        <v>286.32</v>
      </c>
      <c r="M33" s="217">
        <v>1</v>
      </c>
    </row>
    <row r="34" spans="1:13" x14ac:dyDescent="0.35">
      <c r="A34" s="221">
        <v>44033</v>
      </c>
      <c r="B34" s="220">
        <v>50801001</v>
      </c>
      <c r="C34" s="220">
        <v>2009000016</v>
      </c>
      <c r="D34" s="216">
        <v>102221.72</v>
      </c>
      <c r="E34" s="216">
        <v>1217.6500000000001</v>
      </c>
      <c r="F34" s="217">
        <v>1</v>
      </c>
      <c r="H34" s="221">
        <v>44063</v>
      </c>
      <c r="I34" s="220">
        <v>50801001</v>
      </c>
      <c r="J34" s="220">
        <v>2009000083</v>
      </c>
      <c r="K34" s="216">
        <v>46245.54</v>
      </c>
      <c r="L34" s="216">
        <v>550.87</v>
      </c>
      <c r="M34" s="217">
        <v>1</v>
      </c>
    </row>
    <row r="35" spans="1:13" x14ac:dyDescent="0.35">
      <c r="A35" s="221">
        <v>44034</v>
      </c>
      <c r="B35" s="220">
        <v>50801001</v>
      </c>
      <c r="C35" s="220">
        <v>2009000010</v>
      </c>
      <c r="D35" s="216">
        <v>18914.77</v>
      </c>
      <c r="E35" s="216">
        <v>225.31</v>
      </c>
      <c r="F35" s="217">
        <v>1</v>
      </c>
      <c r="H35" s="221">
        <v>44067</v>
      </c>
      <c r="I35" s="220">
        <v>50801001</v>
      </c>
      <c r="J35" s="220">
        <v>2009000074</v>
      </c>
      <c r="K35" s="216">
        <v>50402.74</v>
      </c>
      <c r="L35" s="216">
        <v>600.39</v>
      </c>
      <c r="M35" s="217">
        <v>1</v>
      </c>
    </row>
    <row r="36" spans="1:13" x14ac:dyDescent="0.35">
      <c r="A36" s="221">
        <v>44035</v>
      </c>
      <c r="B36" s="220">
        <v>50801001</v>
      </c>
      <c r="C36" s="220">
        <v>2009000017</v>
      </c>
      <c r="D36" s="216">
        <v>8868.48</v>
      </c>
      <c r="E36" s="216">
        <v>105.64</v>
      </c>
      <c r="F36" s="217">
        <v>1</v>
      </c>
      <c r="H36" s="221">
        <v>44068</v>
      </c>
      <c r="I36" s="220">
        <v>50801001</v>
      </c>
      <c r="J36" s="220">
        <v>2009000072</v>
      </c>
      <c r="K36" s="216">
        <v>12303.71</v>
      </c>
      <c r="L36" s="216">
        <v>146.56</v>
      </c>
      <c r="M36" s="217">
        <v>1</v>
      </c>
    </row>
    <row r="37" spans="1:13" x14ac:dyDescent="0.35">
      <c r="A37" s="221">
        <v>44035</v>
      </c>
      <c r="B37" s="220">
        <v>50801001</v>
      </c>
      <c r="C37" s="220">
        <v>2009000018</v>
      </c>
      <c r="D37" s="216">
        <v>94910.51</v>
      </c>
      <c r="E37" s="216">
        <v>1130.56</v>
      </c>
      <c r="F37" s="217">
        <v>1</v>
      </c>
      <c r="H37" s="221">
        <v>44069</v>
      </c>
      <c r="I37" s="220">
        <v>50801001</v>
      </c>
      <c r="J37" s="220">
        <v>2009000084</v>
      </c>
      <c r="K37" s="216">
        <v>136856.97</v>
      </c>
      <c r="L37" s="216">
        <v>1630.22</v>
      </c>
      <c r="M37" s="217">
        <v>1</v>
      </c>
    </row>
    <row r="38" spans="1:13" x14ac:dyDescent="0.35">
      <c r="A38" s="221">
        <v>44035</v>
      </c>
      <c r="B38" s="220">
        <v>50801001</v>
      </c>
      <c r="C38" s="220">
        <v>2009000019</v>
      </c>
      <c r="D38" s="216">
        <v>15789.32</v>
      </c>
      <c r="E38" s="216">
        <v>188.08</v>
      </c>
      <c r="F38" s="217">
        <v>1</v>
      </c>
      <c r="H38" s="221">
        <v>44070</v>
      </c>
      <c r="I38" s="220">
        <v>50801001</v>
      </c>
      <c r="J38" s="220">
        <v>2009000086</v>
      </c>
      <c r="K38" s="216">
        <v>26153.78</v>
      </c>
      <c r="L38" s="216">
        <v>311.54000000000002</v>
      </c>
      <c r="M38" s="217">
        <v>1</v>
      </c>
    </row>
    <row r="39" spans="1:13" x14ac:dyDescent="0.35">
      <c r="A39" s="221">
        <v>44037</v>
      </c>
      <c r="B39" s="220">
        <v>50801001</v>
      </c>
      <c r="C39" s="220">
        <v>2009000027</v>
      </c>
      <c r="D39" s="216">
        <v>194837.04</v>
      </c>
      <c r="E39" s="216">
        <v>2320.87</v>
      </c>
      <c r="F39" s="217">
        <v>1</v>
      </c>
      <c r="H39" s="221">
        <v>44074</v>
      </c>
      <c r="I39" s="220">
        <v>50402038</v>
      </c>
      <c r="J39" s="220">
        <v>2003001387</v>
      </c>
      <c r="K39" s="216">
        <v>68430</v>
      </c>
      <c r="L39" s="216">
        <v>805.53</v>
      </c>
      <c r="M39" s="217">
        <v>1</v>
      </c>
    </row>
    <row r="40" spans="1:13" x14ac:dyDescent="0.35">
      <c r="A40" s="221">
        <v>44038</v>
      </c>
      <c r="B40" s="220">
        <v>50801001</v>
      </c>
      <c r="C40" s="220">
        <v>2009000011</v>
      </c>
      <c r="D40" s="216">
        <v>19613.240000000002</v>
      </c>
      <c r="E40" s="216">
        <v>233.63</v>
      </c>
      <c r="F40" s="217">
        <v>1</v>
      </c>
      <c r="H40" s="221">
        <v>44075</v>
      </c>
      <c r="I40" s="220">
        <v>50801001</v>
      </c>
      <c r="J40" s="220">
        <v>2009000101</v>
      </c>
      <c r="K40" s="216">
        <v>115072.78</v>
      </c>
      <c r="L40" s="216">
        <v>1370.73</v>
      </c>
      <c r="M40" s="217">
        <v>1</v>
      </c>
    </row>
    <row r="41" spans="1:13" x14ac:dyDescent="0.35">
      <c r="A41" s="221">
        <v>44038</v>
      </c>
      <c r="B41" s="220">
        <v>50801001</v>
      </c>
      <c r="C41" s="220">
        <v>2009000034</v>
      </c>
      <c r="D41" s="216">
        <v>25167.37</v>
      </c>
      <c r="E41" s="216">
        <v>299.79000000000002</v>
      </c>
      <c r="F41" s="217">
        <v>1</v>
      </c>
      <c r="H41" s="221">
        <v>44076</v>
      </c>
      <c r="I41" s="220">
        <v>50801001</v>
      </c>
      <c r="J41" s="220">
        <v>2009000109</v>
      </c>
      <c r="K41" s="216">
        <v>88918.16</v>
      </c>
      <c r="L41" s="216">
        <v>1059.18</v>
      </c>
      <c r="M41" s="217">
        <v>1</v>
      </c>
    </row>
    <row r="42" spans="1:13" x14ac:dyDescent="0.35">
      <c r="A42" s="221">
        <v>44038</v>
      </c>
      <c r="B42" s="220">
        <v>50801001</v>
      </c>
      <c r="C42" s="220">
        <v>2009000035</v>
      </c>
      <c r="D42" s="216">
        <v>207260.79999999999</v>
      </c>
      <c r="E42" s="216">
        <v>2468.86</v>
      </c>
      <c r="F42" s="217">
        <v>1</v>
      </c>
      <c r="H42" s="221">
        <v>44077</v>
      </c>
      <c r="I42" s="220">
        <v>50801001</v>
      </c>
      <c r="J42" s="220">
        <v>2009000099</v>
      </c>
      <c r="K42" s="216">
        <v>41006.22</v>
      </c>
      <c r="L42" s="216">
        <v>488.46</v>
      </c>
      <c r="M42" s="217">
        <v>1</v>
      </c>
    </row>
    <row r="43" spans="1:13" x14ac:dyDescent="0.35">
      <c r="A43" s="221">
        <v>44038</v>
      </c>
      <c r="B43" s="220">
        <v>50801001</v>
      </c>
      <c r="C43" s="220">
        <v>2009000036</v>
      </c>
      <c r="D43" s="216">
        <v>202290.12</v>
      </c>
      <c r="E43" s="216">
        <v>2409.65</v>
      </c>
      <c r="F43" s="217">
        <v>1</v>
      </c>
      <c r="H43" s="221">
        <v>44080</v>
      </c>
      <c r="I43" s="220">
        <v>50801001</v>
      </c>
      <c r="J43" s="220">
        <v>2009000114</v>
      </c>
      <c r="K43" s="216">
        <v>103729.46</v>
      </c>
      <c r="L43" s="216">
        <v>1235.6099999999999</v>
      </c>
      <c r="M43" s="217">
        <v>1</v>
      </c>
    </row>
    <row r="44" spans="1:13" x14ac:dyDescent="0.35">
      <c r="A44" s="221">
        <v>44038</v>
      </c>
      <c r="B44" s="220">
        <v>50801001</v>
      </c>
      <c r="C44" s="220">
        <v>2009000038</v>
      </c>
      <c r="D44" s="216">
        <v>60519.56</v>
      </c>
      <c r="E44" s="216">
        <v>720.9</v>
      </c>
      <c r="F44" s="217">
        <v>1</v>
      </c>
      <c r="H44" s="221">
        <v>44081</v>
      </c>
      <c r="I44" s="220">
        <v>50801001</v>
      </c>
      <c r="J44" s="220">
        <v>2009000117</v>
      </c>
      <c r="K44" s="216">
        <v>23298.639999999999</v>
      </c>
      <c r="L44" s="216">
        <v>277.52999999999997</v>
      </c>
      <c r="M44" s="217">
        <v>1</v>
      </c>
    </row>
    <row r="45" spans="1:13" x14ac:dyDescent="0.35">
      <c r="A45" s="221">
        <v>44038</v>
      </c>
      <c r="B45" s="220">
        <v>50801001</v>
      </c>
      <c r="C45" s="220">
        <v>2009000055</v>
      </c>
      <c r="D45" s="216">
        <v>17534.64</v>
      </c>
      <c r="E45" s="216">
        <v>208.87</v>
      </c>
      <c r="F45" s="217">
        <v>1</v>
      </c>
      <c r="H45" s="221">
        <v>44083</v>
      </c>
      <c r="I45" s="220">
        <v>50801001</v>
      </c>
      <c r="J45" s="220">
        <v>2009000118</v>
      </c>
      <c r="K45" s="216">
        <v>79858.28</v>
      </c>
      <c r="L45" s="216">
        <v>951.26</v>
      </c>
      <c r="M45" s="217">
        <v>1</v>
      </c>
    </row>
    <row r="46" spans="1:13" x14ac:dyDescent="0.35">
      <c r="A46" s="221">
        <v>44039</v>
      </c>
      <c r="B46" s="220">
        <v>50801001</v>
      </c>
      <c r="C46" s="220">
        <v>2009000004</v>
      </c>
      <c r="D46" s="216">
        <v>56638.55</v>
      </c>
      <c r="E46" s="216">
        <v>674.67</v>
      </c>
      <c r="F46" s="217">
        <v>1</v>
      </c>
      <c r="H46" s="221">
        <v>44084</v>
      </c>
      <c r="I46" s="220">
        <v>50801001</v>
      </c>
      <c r="J46" s="220">
        <v>2009000102</v>
      </c>
      <c r="K46" s="216">
        <v>1147.5999999999999</v>
      </c>
      <c r="L46" s="216">
        <v>13.67</v>
      </c>
      <c r="M46" s="217">
        <v>1</v>
      </c>
    </row>
    <row r="47" spans="1:13" x14ac:dyDescent="0.35">
      <c r="A47" s="221">
        <v>44039</v>
      </c>
      <c r="B47" s="220">
        <v>50801001</v>
      </c>
      <c r="C47" s="220">
        <v>2009000008</v>
      </c>
      <c r="D47" s="216">
        <v>53575.21</v>
      </c>
      <c r="E47" s="216">
        <v>638.17999999999995</v>
      </c>
      <c r="F47" s="217">
        <v>1</v>
      </c>
      <c r="H47" s="221">
        <v>44088</v>
      </c>
      <c r="I47" s="220">
        <v>50801001</v>
      </c>
      <c r="J47" s="220">
        <v>2009000104</v>
      </c>
      <c r="K47" s="216">
        <v>109741.12</v>
      </c>
      <c r="L47" s="216">
        <v>1307.22</v>
      </c>
      <c r="M47" s="217">
        <v>1</v>
      </c>
    </row>
    <row r="48" spans="1:13" x14ac:dyDescent="0.35">
      <c r="A48" s="221">
        <v>44039</v>
      </c>
      <c r="B48" s="220">
        <v>50801001</v>
      </c>
      <c r="C48" s="220">
        <v>2009000041</v>
      </c>
      <c r="D48" s="216">
        <v>45560.5</v>
      </c>
      <c r="E48" s="216">
        <v>542.71</v>
      </c>
      <c r="F48" s="217">
        <v>1</v>
      </c>
      <c r="H48" s="221">
        <v>44089</v>
      </c>
      <c r="I48" s="220">
        <v>50801001</v>
      </c>
      <c r="J48" s="220">
        <v>2009000123</v>
      </c>
      <c r="K48" s="216">
        <v>105580.56</v>
      </c>
      <c r="L48" s="216">
        <v>1257.6600000000001</v>
      </c>
      <c r="M48" s="217">
        <v>1</v>
      </c>
    </row>
    <row r="49" spans="1:13" x14ac:dyDescent="0.35">
      <c r="A49" s="221">
        <v>44039</v>
      </c>
      <c r="B49" s="220">
        <v>50801001</v>
      </c>
      <c r="C49" s="220">
        <v>2009000042</v>
      </c>
      <c r="D49" s="216">
        <v>42168.09</v>
      </c>
      <c r="E49" s="216">
        <v>502.3</v>
      </c>
      <c r="F49" s="217">
        <v>1</v>
      </c>
      <c r="H49" s="221">
        <v>44090</v>
      </c>
      <c r="I49" s="220">
        <v>50801001</v>
      </c>
      <c r="J49" s="220">
        <v>2009000105</v>
      </c>
      <c r="K49" s="216">
        <v>26868.2</v>
      </c>
      <c r="L49" s="216">
        <v>320.05</v>
      </c>
      <c r="M49" s="217">
        <v>1</v>
      </c>
    </row>
    <row r="50" spans="1:13" x14ac:dyDescent="0.35">
      <c r="A50" s="221">
        <v>44039</v>
      </c>
      <c r="B50" s="220">
        <v>50801001</v>
      </c>
      <c r="C50" s="220">
        <v>2009000043</v>
      </c>
      <c r="D50" s="216">
        <v>22452.43</v>
      </c>
      <c r="E50" s="216">
        <v>267.45</v>
      </c>
      <c r="F50" s="217">
        <v>1</v>
      </c>
      <c r="H50" s="221">
        <v>44091</v>
      </c>
      <c r="I50" s="220">
        <v>50801001</v>
      </c>
      <c r="J50" s="220">
        <v>2009000100</v>
      </c>
      <c r="K50" s="216">
        <v>44335.67</v>
      </c>
      <c r="L50" s="216">
        <v>528.12</v>
      </c>
      <c r="M50" s="217">
        <v>1</v>
      </c>
    </row>
    <row r="51" spans="1:13" x14ac:dyDescent="0.35">
      <c r="A51" s="221">
        <v>44039</v>
      </c>
      <c r="B51" s="220">
        <v>50801001</v>
      </c>
      <c r="C51" s="220">
        <v>2009000044</v>
      </c>
      <c r="D51" s="216">
        <v>5192.3100000000004</v>
      </c>
      <c r="E51" s="216">
        <v>61.85</v>
      </c>
      <c r="F51" s="217">
        <v>1</v>
      </c>
      <c r="H51" s="221">
        <v>44095</v>
      </c>
      <c r="I51" s="220">
        <v>50801001</v>
      </c>
      <c r="J51" s="220">
        <v>2009000132</v>
      </c>
      <c r="K51" s="216">
        <v>78355.570000000007</v>
      </c>
      <c r="L51" s="216">
        <v>933.36</v>
      </c>
      <c r="M51" s="217">
        <v>1</v>
      </c>
    </row>
    <row r="52" spans="1:13" x14ac:dyDescent="0.35">
      <c r="A52" s="221">
        <v>44040</v>
      </c>
      <c r="B52" s="220">
        <v>50801001</v>
      </c>
      <c r="C52" s="220">
        <v>2009000007</v>
      </c>
      <c r="D52" s="216">
        <v>188770.81</v>
      </c>
      <c r="E52" s="216">
        <v>2248.61</v>
      </c>
      <c r="F52" s="217">
        <v>1</v>
      </c>
      <c r="H52" s="221">
        <v>44098</v>
      </c>
      <c r="I52" s="220">
        <v>50801001</v>
      </c>
      <c r="J52" s="220">
        <v>2009000135</v>
      </c>
      <c r="K52" s="216">
        <v>58241.15</v>
      </c>
      <c r="L52" s="216">
        <v>693.76</v>
      </c>
      <c r="M52" s="217">
        <v>1</v>
      </c>
    </row>
    <row r="53" spans="1:13" x14ac:dyDescent="0.35">
      <c r="A53" s="221">
        <v>44040</v>
      </c>
      <c r="B53" s="220">
        <v>50801001</v>
      </c>
      <c r="C53" s="220">
        <v>2009000045</v>
      </c>
      <c r="D53" s="216">
        <v>292001.61</v>
      </c>
      <c r="E53" s="216">
        <v>3478.28</v>
      </c>
      <c r="F53" s="217">
        <v>1</v>
      </c>
      <c r="H53" s="221">
        <v>44102</v>
      </c>
      <c r="I53" s="220">
        <v>50801001</v>
      </c>
      <c r="J53" s="220">
        <v>2009000139</v>
      </c>
      <c r="K53" s="216">
        <v>158776.31</v>
      </c>
      <c r="L53" s="216">
        <v>1891.32</v>
      </c>
      <c r="M53" s="217">
        <v>1</v>
      </c>
    </row>
    <row r="54" spans="1:13" x14ac:dyDescent="0.35">
      <c r="A54" s="221">
        <v>44040</v>
      </c>
      <c r="B54" s="220">
        <v>50801001</v>
      </c>
      <c r="C54" s="220">
        <v>2009000046</v>
      </c>
      <c r="D54" s="216">
        <v>13549.53</v>
      </c>
      <c r="E54" s="216">
        <v>161.4</v>
      </c>
      <c r="F54" s="217">
        <v>1</v>
      </c>
      <c r="H54" s="221">
        <v>44104</v>
      </c>
      <c r="I54" s="220">
        <v>50801001</v>
      </c>
      <c r="J54" s="220">
        <v>2009000140</v>
      </c>
      <c r="K54" s="216">
        <v>33196.35</v>
      </c>
      <c r="L54" s="216">
        <v>395.43</v>
      </c>
      <c r="M54" s="217">
        <v>1</v>
      </c>
    </row>
    <row r="55" spans="1:13" x14ac:dyDescent="0.35">
      <c r="A55" s="221">
        <v>44041</v>
      </c>
      <c r="B55" s="220">
        <v>50801001</v>
      </c>
      <c r="C55" s="220">
        <v>2009000012</v>
      </c>
      <c r="D55" s="216">
        <v>68269.820000000007</v>
      </c>
      <c r="E55" s="216">
        <v>813.22</v>
      </c>
      <c r="F55" s="217">
        <v>1</v>
      </c>
      <c r="H55" s="221">
        <v>44105</v>
      </c>
      <c r="I55" s="220">
        <v>50801001</v>
      </c>
      <c r="J55" s="220">
        <v>2009000148</v>
      </c>
      <c r="K55" s="216">
        <v>215410.66</v>
      </c>
      <c r="L55" s="216">
        <v>2565.94</v>
      </c>
      <c r="M55" s="217">
        <v>1</v>
      </c>
    </row>
    <row r="56" spans="1:13" x14ac:dyDescent="0.35">
      <c r="A56" s="221">
        <v>44041</v>
      </c>
      <c r="B56" s="220">
        <v>50801001</v>
      </c>
      <c r="C56" s="220">
        <v>2009000047</v>
      </c>
      <c r="D56" s="216">
        <v>33356.69</v>
      </c>
      <c r="E56" s="216">
        <v>397.34</v>
      </c>
      <c r="F56" s="217">
        <v>1</v>
      </c>
      <c r="H56" s="221">
        <v>44108</v>
      </c>
      <c r="I56" s="220">
        <v>50801001</v>
      </c>
      <c r="J56" s="220">
        <v>2009000154</v>
      </c>
      <c r="K56" s="216">
        <v>76041.91</v>
      </c>
      <c r="L56" s="216">
        <v>905.8</v>
      </c>
      <c r="M56" s="217">
        <v>1</v>
      </c>
    </row>
    <row r="57" spans="1:13" x14ac:dyDescent="0.35">
      <c r="A57" s="221">
        <v>44042</v>
      </c>
      <c r="B57" s="220">
        <v>50801001</v>
      </c>
      <c r="C57" s="220">
        <v>2009000048</v>
      </c>
      <c r="D57" s="216">
        <v>375109.59</v>
      </c>
      <c r="E57" s="216">
        <v>4468.25</v>
      </c>
      <c r="F57" s="217">
        <v>1</v>
      </c>
      <c r="H57" s="221">
        <v>44111</v>
      </c>
      <c r="I57" s="220">
        <v>50801001</v>
      </c>
      <c r="J57" s="220">
        <v>2009000165</v>
      </c>
      <c r="K57" s="216">
        <v>174824.2</v>
      </c>
      <c r="L57" s="216">
        <v>2082.48</v>
      </c>
      <c r="M57" s="217">
        <v>1</v>
      </c>
    </row>
    <row r="58" spans="1:13" x14ac:dyDescent="0.35">
      <c r="A58" s="221">
        <v>44042</v>
      </c>
      <c r="B58" s="220">
        <v>50801001</v>
      </c>
      <c r="C58" s="220">
        <v>2009000048</v>
      </c>
      <c r="D58" s="216">
        <v>375109.59</v>
      </c>
      <c r="E58" s="216">
        <v>4468.25</v>
      </c>
      <c r="F58" s="217">
        <v>1</v>
      </c>
      <c r="H58" s="221">
        <v>44112</v>
      </c>
      <c r="I58" s="220">
        <v>50801001</v>
      </c>
      <c r="J58" s="220">
        <v>2009000172</v>
      </c>
      <c r="K58" s="216">
        <v>177494.65</v>
      </c>
      <c r="L58" s="216">
        <v>2114.29</v>
      </c>
      <c r="M58" s="217">
        <v>1</v>
      </c>
    </row>
    <row r="59" spans="1:13" x14ac:dyDescent="0.35">
      <c r="A59" s="221">
        <v>44047</v>
      </c>
      <c r="B59" s="220">
        <v>50801001</v>
      </c>
      <c r="C59" s="220">
        <v>2009000056</v>
      </c>
      <c r="D59" s="216">
        <v>3871.77</v>
      </c>
      <c r="E59" s="216">
        <v>46.12</v>
      </c>
      <c r="F59" s="217">
        <v>1</v>
      </c>
      <c r="H59" s="221">
        <v>44116</v>
      </c>
      <c r="I59" s="220">
        <v>50801001</v>
      </c>
      <c r="J59" s="220">
        <v>2009000164</v>
      </c>
      <c r="K59" s="216">
        <v>112574.43</v>
      </c>
      <c r="L59" s="216">
        <v>1340.97</v>
      </c>
      <c r="M59" s="217">
        <v>1</v>
      </c>
    </row>
    <row r="60" spans="1:13" x14ac:dyDescent="0.35">
      <c r="A60" s="221">
        <v>44047</v>
      </c>
      <c r="B60" s="220">
        <v>50801001</v>
      </c>
      <c r="C60" s="220">
        <v>2009000057</v>
      </c>
      <c r="D60" s="216">
        <v>21186.46</v>
      </c>
      <c r="E60" s="216">
        <v>252.37</v>
      </c>
      <c r="F60" s="217">
        <v>1</v>
      </c>
      <c r="H60" s="221">
        <v>44118</v>
      </c>
      <c r="I60" s="220">
        <v>50801001</v>
      </c>
      <c r="J60" s="220">
        <v>2009000176</v>
      </c>
      <c r="K60" s="216">
        <v>26849.73</v>
      </c>
      <c r="L60" s="216">
        <v>319.83</v>
      </c>
      <c r="M60" s="217">
        <v>1</v>
      </c>
    </row>
    <row r="61" spans="1:13" x14ac:dyDescent="0.35">
      <c r="A61" s="221">
        <v>44047</v>
      </c>
      <c r="B61" s="220">
        <v>50801001</v>
      </c>
      <c r="C61" s="220">
        <v>2009000058</v>
      </c>
      <c r="D61" s="216">
        <v>24416.02</v>
      </c>
      <c r="E61" s="216">
        <v>290.83999999999997</v>
      </c>
      <c r="F61" s="217">
        <v>1</v>
      </c>
      <c r="H61" s="221">
        <v>44119</v>
      </c>
      <c r="I61" s="220">
        <v>50801001</v>
      </c>
      <c r="J61" s="220">
        <v>2009000179</v>
      </c>
      <c r="K61" s="216">
        <v>470856.24</v>
      </c>
      <c r="L61" s="216">
        <v>5608.77</v>
      </c>
      <c r="M61" s="217">
        <v>1</v>
      </c>
    </row>
    <row r="62" spans="1:13" x14ac:dyDescent="0.35">
      <c r="A62" s="221">
        <v>44047</v>
      </c>
      <c r="B62" s="220">
        <v>50801001</v>
      </c>
      <c r="C62" s="220">
        <v>2009000059</v>
      </c>
      <c r="D62" s="216">
        <v>125250.88</v>
      </c>
      <c r="E62" s="216">
        <v>1491.97</v>
      </c>
      <c r="F62" s="217">
        <v>1</v>
      </c>
      <c r="H62" s="221">
        <v>44122</v>
      </c>
      <c r="I62" s="220">
        <v>50801001</v>
      </c>
      <c r="J62" s="220">
        <v>2009000182</v>
      </c>
      <c r="K62" s="216">
        <v>19277.439999999999</v>
      </c>
      <c r="L62" s="216">
        <v>229.63</v>
      </c>
      <c r="M62" s="217">
        <v>1</v>
      </c>
    </row>
    <row r="63" spans="1:13" x14ac:dyDescent="0.35">
      <c r="A63" s="221">
        <v>44049</v>
      </c>
      <c r="B63" s="220">
        <v>50801001</v>
      </c>
      <c r="C63" s="220">
        <v>2009000060</v>
      </c>
      <c r="D63" s="216">
        <v>380382.49</v>
      </c>
      <c r="E63" s="216">
        <v>4531.0600000000004</v>
      </c>
      <c r="F63" s="217">
        <v>1</v>
      </c>
      <c r="H63" s="221">
        <v>44123</v>
      </c>
      <c r="I63" s="220">
        <v>50801001</v>
      </c>
      <c r="J63" s="220">
        <v>2009000190</v>
      </c>
      <c r="K63" s="216">
        <v>37473.599999999999</v>
      </c>
      <c r="L63" s="216">
        <v>446.38</v>
      </c>
      <c r="M63" s="217">
        <v>1</v>
      </c>
    </row>
    <row r="64" spans="1:13" x14ac:dyDescent="0.35">
      <c r="A64" s="221">
        <v>44049</v>
      </c>
      <c r="B64" s="220">
        <v>50801001</v>
      </c>
      <c r="C64" s="220">
        <v>2009000060</v>
      </c>
      <c r="D64" s="216">
        <v>380382.49</v>
      </c>
      <c r="E64" s="216">
        <v>4531.0600000000004</v>
      </c>
      <c r="F64" s="217">
        <v>1</v>
      </c>
      <c r="H64" s="221">
        <v>44125</v>
      </c>
      <c r="I64" s="220">
        <v>50801001</v>
      </c>
      <c r="J64" s="220">
        <v>2009000192</v>
      </c>
      <c r="K64" s="216">
        <v>75304.83</v>
      </c>
      <c r="L64" s="216">
        <v>897.02</v>
      </c>
      <c r="M64" s="217">
        <v>1</v>
      </c>
    </row>
    <row r="65" spans="1:13" x14ac:dyDescent="0.35">
      <c r="A65" s="221">
        <v>44053</v>
      </c>
      <c r="B65" s="220">
        <v>50801001</v>
      </c>
      <c r="C65" s="220">
        <v>2009000061</v>
      </c>
      <c r="D65" s="216">
        <v>5109.2</v>
      </c>
      <c r="E65" s="216">
        <v>60.86</v>
      </c>
      <c r="F65" s="217">
        <v>1</v>
      </c>
      <c r="H65" s="221">
        <v>44126</v>
      </c>
      <c r="I65" s="220">
        <v>50801001</v>
      </c>
      <c r="J65" s="220">
        <v>2009000193</v>
      </c>
      <c r="K65" s="216">
        <v>63273.120000000003</v>
      </c>
      <c r="L65" s="216">
        <v>753.7</v>
      </c>
      <c r="M65" s="217">
        <v>1</v>
      </c>
    </row>
    <row r="66" spans="1:13" x14ac:dyDescent="0.35">
      <c r="A66" s="221">
        <v>44056</v>
      </c>
      <c r="B66" s="220">
        <v>50801001</v>
      </c>
      <c r="C66" s="220">
        <v>2009000062</v>
      </c>
      <c r="D66" s="216">
        <v>251374</v>
      </c>
      <c r="E66" s="216">
        <v>2994.33</v>
      </c>
      <c r="F66" s="217">
        <v>1</v>
      </c>
      <c r="H66" s="221">
        <v>44129</v>
      </c>
      <c r="I66" s="220">
        <v>50801001</v>
      </c>
      <c r="J66" s="220">
        <v>2009000194</v>
      </c>
      <c r="K66" s="216">
        <v>87930.07</v>
      </c>
      <c r="L66" s="216">
        <v>1047.4100000000001</v>
      </c>
      <c r="M66" s="217">
        <v>1</v>
      </c>
    </row>
    <row r="67" spans="1:13" x14ac:dyDescent="0.35">
      <c r="A67" s="221">
        <v>44056</v>
      </c>
      <c r="B67" s="220">
        <v>50801001</v>
      </c>
      <c r="C67" s="220">
        <v>2009000063</v>
      </c>
      <c r="D67" s="216">
        <v>93375.91</v>
      </c>
      <c r="E67" s="216">
        <v>1112.28</v>
      </c>
      <c r="F67" s="217">
        <v>1</v>
      </c>
      <c r="H67" s="221">
        <v>44133</v>
      </c>
      <c r="I67" s="220">
        <v>50801001</v>
      </c>
      <c r="J67" s="220">
        <v>2009000196</v>
      </c>
      <c r="K67" s="216">
        <v>102191.5</v>
      </c>
      <c r="L67" s="216">
        <v>1217.29</v>
      </c>
      <c r="M67" s="217">
        <v>1</v>
      </c>
    </row>
    <row r="68" spans="1:13" x14ac:dyDescent="0.35">
      <c r="A68" s="221">
        <v>44056</v>
      </c>
      <c r="B68" s="220">
        <v>50801001</v>
      </c>
      <c r="C68" s="220">
        <v>2009000064</v>
      </c>
      <c r="D68" s="216">
        <v>28185.37</v>
      </c>
      <c r="E68" s="216">
        <v>335.74</v>
      </c>
      <c r="F68" s="217">
        <v>1</v>
      </c>
      <c r="H68" s="221">
        <v>44136</v>
      </c>
      <c r="I68" s="220">
        <v>50801001</v>
      </c>
      <c r="J68" s="220">
        <v>2009000200</v>
      </c>
      <c r="K68" s="216">
        <v>56874.45</v>
      </c>
      <c r="L68" s="216">
        <v>677.48</v>
      </c>
      <c r="M68" s="217">
        <v>1</v>
      </c>
    </row>
    <row r="69" spans="1:13" x14ac:dyDescent="0.35">
      <c r="A69" s="221">
        <v>44056</v>
      </c>
      <c r="B69" s="220">
        <v>50801001</v>
      </c>
      <c r="C69" s="220">
        <v>2009000065</v>
      </c>
      <c r="D69" s="216">
        <v>155594.60999999999</v>
      </c>
      <c r="E69" s="216">
        <v>1853.42</v>
      </c>
      <c r="F69" s="217">
        <v>1</v>
      </c>
      <c r="H69" s="221">
        <v>44137</v>
      </c>
      <c r="I69" s="220">
        <v>50801001</v>
      </c>
      <c r="J69" s="220">
        <v>2009000202</v>
      </c>
      <c r="K69" s="216">
        <v>373852.02</v>
      </c>
      <c r="L69" s="216">
        <v>4453.2700000000004</v>
      </c>
      <c r="M69" s="217">
        <v>1</v>
      </c>
    </row>
    <row r="70" spans="1:13" x14ac:dyDescent="0.35">
      <c r="A70" s="221">
        <v>44056</v>
      </c>
      <c r="B70" s="220">
        <v>50801001</v>
      </c>
      <c r="C70" s="220">
        <v>2009000066</v>
      </c>
      <c r="D70" s="216">
        <v>9915.33</v>
      </c>
      <c r="E70" s="216">
        <v>118.11</v>
      </c>
      <c r="F70" s="217">
        <v>1</v>
      </c>
      <c r="H70" s="221">
        <v>44138</v>
      </c>
      <c r="I70" s="220">
        <v>50801001</v>
      </c>
      <c r="J70" s="220">
        <v>2009000211</v>
      </c>
      <c r="K70" s="216">
        <v>276251.75</v>
      </c>
      <c r="L70" s="216">
        <v>3290.67</v>
      </c>
      <c r="M70" s="217">
        <v>1</v>
      </c>
    </row>
    <row r="71" spans="1:13" x14ac:dyDescent="0.35">
      <c r="A71" s="221">
        <v>44056</v>
      </c>
      <c r="B71" s="220">
        <v>50801001</v>
      </c>
      <c r="C71" s="220">
        <v>2009000067</v>
      </c>
      <c r="D71" s="216">
        <v>114334.02</v>
      </c>
      <c r="E71" s="216">
        <v>1361.93</v>
      </c>
      <c r="F71" s="217">
        <v>1</v>
      </c>
      <c r="H71" s="221">
        <v>44139</v>
      </c>
      <c r="I71" s="220">
        <v>50801001</v>
      </c>
      <c r="J71" s="220">
        <v>2009000212</v>
      </c>
      <c r="K71" s="216">
        <v>74524.929999999993</v>
      </c>
      <c r="L71" s="216">
        <v>887.73</v>
      </c>
      <c r="M71" s="217">
        <v>1</v>
      </c>
    </row>
    <row r="72" spans="1:13" x14ac:dyDescent="0.35">
      <c r="A72" s="221">
        <v>44059</v>
      </c>
      <c r="B72" s="220">
        <v>50801001</v>
      </c>
      <c r="C72" s="220">
        <v>2009000068</v>
      </c>
      <c r="D72" s="216">
        <v>36472.92</v>
      </c>
      <c r="E72" s="216">
        <v>434.46</v>
      </c>
      <c r="F72" s="217">
        <v>1</v>
      </c>
      <c r="H72" s="221">
        <v>44143</v>
      </c>
      <c r="I72" s="220">
        <v>50801001</v>
      </c>
      <c r="J72" s="220">
        <v>2009000213</v>
      </c>
      <c r="K72" s="216">
        <v>48642.31</v>
      </c>
      <c r="L72" s="216">
        <v>579.41999999999996</v>
      </c>
      <c r="M72" s="217">
        <v>1</v>
      </c>
    </row>
    <row r="73" spans="1:13" x14ac:dyDescent="0.35">
      <c r="A73" s="221">
        <v>44059</v>
      </c>
      <c r="B73" s="220">
        <v>50801001</v>
      </c>
      <c r="C73" s="220">
        <v>2009000078</v>
      </c>
      <c r="D73" s="216">
        <v>139644.95000000001</v>
      </c>
      <c r="E73" s="216">
        <v>1663.43</v>
      </c>
      <c r="F73" s="217">
        <v>1</v>
      </c>
      <c r="H73" s="221">
        <v>44146</v>
      </c>
      <c r="I73" s="220">
        <v>50801001</v>
      </c>
      <c r="J73" s="220">
        <v>2009000214</v>
      </c>
      <c r="K73" s="216">
        <v>22697.56</v>
      </c>
      <c r="L73" s="216">
        <v>270.37</v>
      </c>
      <c r="M73" s="217">
        <v>1</v>
      </c>
    </row>
    <row r="74" spans="1:13" x14ac:dyDescent="0.35">
      <c r="A74" s="221">
        <v>44060</v>
      </c>
      <c r="B74" s="220">
        <v>50801001</v>
      </c>
      <c r="C74" s="220">
        <v>2009000069</v>
      </c>
      <c r="D74" s="216">
        <v>155920.34</v>
      </c>
      <c r="E74" s="216">
        <v>1857.3</v>
      </c>
      <c r="F74" s="217">
        <v>1</v>
      </c>
      <c r="H74" s="221">
        <v>44147</v>
      </c>
      <c r="I74" s="220">
        <v>50801001</v>
      </c>
      <c r="J74" s="220">
        <v>2009000215</v>
      </c>
      <c r="K74" s="216">
        <v>188989.92</v>
      </c>
      <c r="L74" s="216">
        <v>2251.2199999999998</v>
      </c>
      <c r="M74" s="217">
        <v>1</v>
      </c>
    </row>
    <row r="75" spans="1:13" x14ac:dyDescent="0.35">
      <c r="A75" s="221">
        <v>44060</v>
      </c>
      <c r="B75" s="220">
        <v>50801001</v>
      </c>
      <c r="C75" s="220">
        <v>2009000079</v>
      </c>
      <c r="D75" s="216">
        <v>45580.65</v>
      </c>
      <c r="E75" s="216">
        <v>542.95000000000005</v>
      </c>
      <c r="F75" s="217">
        <v>1</v>
      </c>
      <c r="H75" s="221">
        <v>44150</v>
      </c>
      <c r="I75" s="220">
        <v>50801001</v>
      </c>
      <c r="J75" s="220">
        <v>2009000218</v>
      </c>
      <c r="K75" s="216">
        <v>348856.74</v>
      </c>
      <c r="L75" s="216">
        <v>4155.53</v>
      </c>
      <c r="M75" s="217">
        <v>1</v>
      </c>
    </row>
    <row r="76" spans="1:13" x14ac:dyDescent="0.35">
      <c r="A76" s="221">
        <v>44060</v>
      </c>
      <c r="B76" s="220">
        <v>50801001</v>
      </c>
      <c r="C76" s="220">
        <v>2009000081</v>
      </c>
      <c r="D76" s="216">
        <v>79812.94</v>
      </c>
      <c r="E76" s="216">
        <v>950.72</v>
      </c>
      <c r="F76" s="217">
        <v>1</v>
      </c>
      <c r="H76" s="221">
        <v>44153</v>
      </c>
      <c r="I76" s="220">
        <v>50801001</v>
      </c>
      <c r="J76" s="220">
        <v>2009000221</v>
      </c>
      <c r="K76" s="216">
        <v>290747.39</v>
      </c>
      <c r="L76" s="216">
        <v>3463.34</v>
      </c>
      <c r="M76" s="217">
        <v>1</v>
      </c>
    </row>
    <row r="77" spans="1:13" x14ac:dyDescent="0.35">
      <c r="A77" s="221">
        <v>44061</v>
      </c>
      <c r="B77" s="220">
        <v>50801001</v>
      </c>
      <c r="C77" s="220">
        <v>2009000073</v>
      </c>
      <c r="D77" s="216">
        <v>24036.560000000001</v>
      </c>
      <c r="E77" s="216">
        <v>286.32</v>
      </c>
      <c r="F77" s="217">
        <v>1</v>
      </c>
      <c r="H77" s="221">
        <v>44154</v>
      </c>
      <c r="I77" s="220">
        <v>50801001</v>
      </c>
      <c r="J77" s="220">
        <v>2009000228</v>
      </c>
      <c r="K77" s="216">
        <v>16456.72</v>
      </c>
      <c r="L77" s="216">
        <v>196.03</v>
      </c>
      <c r="M77" s="217">
        <v>1</v>
      </c>
    </row>
    <row r="78" spans="1:13" x14ac:dyDescent="0.35">
      <c r="A78" s="221">
        <v>44061</v>
      </c>
      <c r="B78" s="220">
        <v>50801001</v>
      </c>
      <c r="C78" s="220">
        <v>2009000075</v>
      </c>
      <c r="D78" s="216">
        <v>243734.55</v>
      </c>
      <c r="E78" s="216">
        <v>2903.33</v>
      </c>
      <c r="F78" s="217">
        <v>1</v>
      </c>
      <c r="H78" s="221">
        <v>44157</v>
      </c>
      <c r="I78" s="220">
        <v>50801001</v>
      </c>
      <c r="J78" s="220">
        <v>2009000233</v>
      </c>
      <c r="K78" s="216">
        <v>79020.460000000006</v>
      </c>
      <c r="L78" s="216">
        <v>941.28</v>
      </c>
      <c r="M78" s="217">
        <v>1</v>
      </c>
    </row>
    <row r="79" spans="1:13" x14ac:dyDescent="0.35">
      <c r="A79" s="221">
        <v>44061</v>
      </c>
      <c r="B79" s="220">
        <v>50801001</v>
      </c>
      <c r="C79" s="220">
        <v>2009000080</v>
      </c>
      <c r="D79" s="216">
        <v>13509.23</v>
      </c>
      <c r="E79" s="216">
        <v>160.91999999999999</v>
      </c>
      <c r="F79" s="217">
        <v>1</v>
      </c>
      <c r="H79" s="221">
        <v>44158</v>
      </c>
      <c r="I79" s="220">
        <v>50801001</v>
      </c>
      <c r="J79" s="220">
        <v>2009000240</v>
      </c>
      <c r="K79" s="216">
        <v>18242.34</v>
      </c>
      <c r="L79" s="216">
        <v>217.3</v>
      </c>
      <c r="M79" s="217">
        <v>1</v>
      </c>
    </row>
    <row r="80" spans="1:13" x14ac:dyDescent="0.35">
      <c r="A80" s="221">
        <v>44061</v>
      </c>
      <c r="B80" s="220">
        <v>50801001</v>
      </c>
      <c r="C80" s="220">
        <v>2009000082</v>
      </c>
      <c r="D80" s="216">
        <v>279332.71000000002</v>
      </c>
      <c r="E80" s="216">
        <v>3327.37</v>
      </c>
      <c r="F80" s="217">
        <v>1</v>
      </c>
      <c r="H80" s="221">
        <v>44160</v>
      </c>
      <c r="I80" s="220">
        <v>50801001</v>
      </c>
      <c r="J80" s="220">
        <v>2009000242</v>
      </c>
      <c r="K80" s="216">
        <v>170167.49</v>
      </c>
      <c r="L80" s="216">
        <v>2027.01</v>
      </c>
      <c r="M80" s="217">
        <v>1</v>
      </c>
    </row>
    <row r="81" spans="1:13" x14ac:dyDescent="0.35">
      <c r="A81" s="221">
        <v>44063</v>
      </c>
      <c r="B81" s="220">
        <v>50801001</v>
      </c>
      <c r="C81" s="220">
        <v>2009000083</v>
      </c>
      <c r="D81" s="216">
        <v>46245.54</v>
      </c>
      <c r="E81" s="216">
        <v>550.87</v>
      </c>
      <c r="F81" s="217">
        <v>1</v>
      </c>
      <c r="H81" s="221">
        <v>44161</v>
      </c>
      <c r="I81" s="220">
        <v>50801001</v>
      </c>
      <c r="J81" s="220">
        <v>2009000246</v>
      </c>
      <c r="K81" s="216">
        <v>27155.31</v>
      </c>
      <c r="L81" s="216">
        <v>323.47000000000003</v>
      </c>
      <c r="M81" s="217">
        <v>1</v>
      </c>
    </row>
    <row r="82" spans="1:13" x14ac:dyDescent="0.35">
      <c r="A82" s="221">
        <v>44067</v>
      </c>
      <c r="B82" s="220">
        <v>50801001</v>
      </c>
      <c r="C82" s="220">
        <v>2009000074</v>
      </c>
      <c r="D82" s="216">
        <v>50402.74</v>
      </c>
      <c r="E82" s="216">
        <v>600.39</v>
      </c>
      <c r="F82" s="217">
        <v>1</v>
      </c>
      <c r="H82" s="221">
        <v>44165</v>
      </c>
      <c r="I82" s="220">
        <v>50801001</v>
      </c>
      <c r="J82" s="220">
        <v>2009000251</v>
      </c>
      <c r="K82" s="216">
        <v>269976.48</v>
      </c>
      <c r="L82" s="216">
        <v>3215.92</v>
      </c>
      <c r="M82" s="217">
        <v>1</v>
      </c>
    </row>
    <row r="83" spans="1:13" x14ac:dyDescent="0.35">
      <c r="A83" s="221">
        <v>44067</v>
      </c>
      <c r="B83" s="220">
        <v>50801001</v>
      </c>
      <c r="C83" s="220">
        <v>2009000088</v>
      </c>
      <c r="D83" s="216">
        <v>242047.16</v>
      </c>
      <c r="E83" s="216">
        <v>2883.23</v>
      </c>
      <c r="F83" s="217">
        <v>1</v>
      </c>
      <c r="H83" s="221">
        <v>44166</v>
      </c>
      <c r="I83" s="220">
        <v>50801001</v>
      </c>
      <c r="J83" s="220">
        <v>2009000253</v>
      </c>
      <c r="K83" s="216">
        <v>13578.91</v>
      </c>
      <c r="L83" s="216">
        <v>161.75</v>
      </c>
      <c r="M83" s="217">
        <v>1</v>
      </c>
    </row>
    <row r="84" spans="1:13" x14ac:dyDescent="0.35">
      <c r="A84" s="221">
        <v>44067</v>
      </c>
      <c r="B84" s="220">
        <v>50801001</v>
      </c>
      <c r="C84" s="220">
        <v>2009000088</v>
      </c>
      <c r="D84" s="216">
        <v>242047.16</v>
      </c>
      <c r="E84" s="216">
        <v>2883.23</v>
      </c>
      <c r="F84" s="217">
        <v>1</v>
      </c>
      <c r="H84" s="221">
        <v>44167</v>
      </c>
      <c r="I84" s="220">
        <v>50801001</v>
      </c>
      <c r="J84" s="220">
        <v>2009000254</v>
      </c>
      <c r="K84" s="216">
        <v>139081.64000000001</v>
      </c>
      <c r="L84" s="216">
        <v>1656.72</v>
      </c>
      <c r="M84" s="217">
        <v>1</v>
      </c>
    </row>
    <row r="85" spans="1:13" x14ac:dyDescent="0.35">
      <c r="A85" s="221">
        <v>44068</v>
      </c>
      <c r="B85" s="220">
        <v>50801001</v>
      </c>
      <c r="C85" s="220">
        <v>2009000072</v>
      </c>
      <c r="D85" s="216">
        <v>12303.71</v>
      </c>
      <c r="E85" s="216">
        <v>146.56</v>
      </c>
      <c r="F85" s="217">
        <v>1</v>
      </c>
      <c r="H85" s="221">
        <v>44172</v>
      </c>
      <c r="I85" s="220">
        <v>50801001</v>
      </c>
      <c r="J85" s="220">
        <v>2009000257</v>
      </c>
      <c r="K85" s="216">
        <v>13982.71</v>
      </c>
      <c r="L85" s="216">
        <v>166.56</v>
      </c>
      <c r="M85" s="217">
        <v>1</v>
      </c>
    </row>
    <row r="86" spans="1:13" x14ac:dyDescent="0.35">
      <c r="A86" s="221">
        <v>44068</v>
      </c>
      <c r="B86" s="220">
        <v>50801001</v>
      </c>
      <c r="C86" s="220">
        <v>2009000076</v>
      </c>
      <c r="D86" s="216">
        <v>11991.42</v>
      </c>
      <c r="E86" s="216">
        <v>142.84</v>
      </c>
      <c r="F86" s="217">
        <v>1</v>
      </c>
      <c r="H86" s="221">
        <v>44173</v>
      </c>
      <c r="I86" s="220">
        <v>50801001</v>
      </c>
      <c r="J86" s="220">
        <v>2009000258</v>
      </c>
      <c r="K86" s="216">
        <v>100630.03</v>
      </c>
      <c r="L86" s="216">
        <v>1198.69</v>
      </c>
      <c r="M86" s="217">
        <v>1</v>
      </c>
    </row>
    <row r="87" spans="1:13" x14ac:dyDescent="0.35">
      <c r="A87" s="221">
        <v>44068</v>
      </c>
      <c r="B87" s="220">
        <v>50801001</v>
      </c>
      <c r="C87" s="220">
        <v>2009000085</v>
      </c>
      <c r="D87" s="216">
        <v>5003.42</v>
      </c>
      <c r="E87" s="216">
        <v>59.6</v>
      </c>
      <c r="F87" s="217">
        <v>1</v>
      </c>
      <c r="H87" s="221">
        <v>44174</v>
      </c>
      <c r="I87" s="220">
        <v>50801001</v>
      </c>
      <c r="J87" s="220">
        <v>2009000263</v>
      </c>
      <c r="K87" s="216">
        <v>89542.75</v>
      </c>
      <c r="L87" s="216">
        <v>1066.6199999999999</v>
      </c>
      <c r="M87" s="217">
        <v>1</v>
      </c>
    </row>
    <row r="88" spans="1:13" x14ac:dyDescent="0.35">
      <c r="A88" s="221">
        <v>44069</v>
      </c>
      <c r="B88" s="220">
        <v>50801001</v>
      </c>
      <c r="C88" s="220">
        <v>2009000084</v>
      </c>
      <c r="D88" s="216">
        <v>136856.97</v>
      </c>
      <c r="E88" s="216">
        <v>1630.22</v>
      </c>
      <c r="F88" s="217">
        <v>1</v>
      </c>
      <c r="H88" s="221">
        <v>44178</v>
      </c>
      <c r="I88" s="220">
        <v>50801001</v>
      </c>
      <c r="J88" s="220">
        <v>2009000262</v>
      </c>
      <c r="K88" s="216">
        <v>310981.02</v>
      </c>
      <c r="L88" s="216">
        <v>3704.36</v>
      </c>
      <c r="M88" s="217">
        <v>1</v>
      </c>
    </row>
    <row r="89" spans="1:13" x14ac:dyDescent="0.35">
      <c r="A89" s="221">
        <v>44070</v>
      </c>
      <c r="B89" s="220">
        <v>50801001</v>
      </c>
      <c r="C89" s="220">
        <v>2009000086</v>
      </c>
      <c r="D89" s="216">
        <v>26153.78</v>
      </c>
      <c r="E89" s="216">
        <v>311.54000000000002</v>
      </c>
      <c r="F89" s="217">
        <v>1</v>
      </c>
      <c r="H89" s="221">
        <v>44179</v>
      </c>
      <c r="I89" s="220">
        <v>50801001</v>
      </c>
      <c r="J89" s="220">
        <v>2009000266</v>
      </c>
      <c r="K89" s="216">
        <v>153040.01</v>
      </c>
      <c r="L89" s="216">
        <v>1822.99</v>
      </c>
      <c r="M89" s="217">
        <v>1</v>
      </c>
    </row>
    <row r="90" spans="1:13" x14ac:dyDescent="0.35">
      <c r="A90" s="221">
        <v>44070</v>
      </c>
      <c r="B90" s="220">
        <v>50801001</v>
      </c>
      <c r="C90" s="220">
        <v>2009000087</v>
      </c>
      <c r="D90" s="216">
        <v>18189.45</v>
      </c>
      <c r="E90" s="216">
        <v>216.67</v>
      </c>
      <c r="F90" s="217">
        <v>1</v>
      </c>
      <c r="H90" s="221">
        <v>44182</v>
      </c>
      <c r="I90" s="220">
        <v>50801001</v>
      </c>
      <c r="J90" s="220">
        <v>2009000271</v>
      </c>
      <c r="K90" s="216">
        <v>62211.99</v>
      </c>
      <c r="L90" s="216">
        <v>741.06</v>
      </c>
      <c r="M90" s="217">
        <v>1</v>
      </c>
    </row>
    <row r="91" spans="1:13" x14ac:dyDescent="0.35">
      <c r="A91" s="221">
        <v>44074</v>
      </c>
      <c r="B91" s="220">
        <v>50402038</v>
      </c>
      <c r="C91" s="220">
        <v>2003001387</v>
      </c>
      <c r="D91" s="216">
        <v>68430</v>
      </c>
      <c r="E91" s="216">
        <v>805.53</v>
      </c>
      <c r="F91" s="217">
        <v>1</v>
      </c>
      <c r="H91" s="221">
        <v>44186</v>
      </c>
      <c r="I91" s="220">
        <v>50801001</v>
      </c>
      <c r="J91" s="220">
        <v>2009000275</v>
      </c>
      <c r="K91" s="216">
        <v>4981.59</v>
      </c>
      <c r="L91" s="216">
        <v>59.34</v>
      </c>
      <c r="M91" s="217">
        <v>1</v>
      </c>
    </row>
    <row r="92" spans="1:13" x14ac:dyDescent="0.35">
      <c r="A92" s="221">
        <v>44074</v>
      </c>
      <c r="B92" s="220">
        <v>50801001</v>
      </c>
      <c r="C92" s="220">
        <v>2009000077</v>
      </c>
      <c r="D92" s="216">
        <v>260455.71</v>
      </c>
      <c r="E92" s="216">
        <v>3102.51</v>
      </c>
      <c r="F92" s="217">
        <v>1</v>
      </c>
      <c r="H92" s="221">
        <v>44187</v>
      </c>
      <c r="I92" s="220">
        <v>50801001</v>
      </c>
      <c r="J92" s="220">
        <v>2009000287</v>
      </c>
      <c r="K92" s="216">
        <v>227530.52</v>
      </c>
      <c r="L92" s="216">
        <v>2710.31</v>
      </c>
      <c r="M92" s="217">
        <v>1</v>
      </c>
    </row>
    <row r="93" spans="1:13" x14ac:dyDescent="0.35">
      <c r="A93" s="221">
        <v>44074</v>
      </c>
      <c r="B93" s="220">
        <v>50801001</v>
      </c>
      <c r="C93" s="220">
        <v>2009000089</v>
      </c>
      <c r="D93" s="216">
        <v>69077.42</v>
      </c>
      <c r="E93" s="216">
        <v>822.84</v>
      </c>
      <c r="F93" s="217">
        <v>1</v>
      </c>
      <c r="H93" s="221">
        <v>44188</v>
      </c>
      <c r="I93" s="220">
        <v>50801001</v>
      </c>
      <c r="J93" s="220">
        <v>2009000278</v>
      </c>
      <c r="K93" s="216">
        <v>38817.64</v>
      </c>
      <c r="L93" s="216">
        <v>462.39</v>
      </c>
      <c r="M93" s="217">
        <v>1</v>
      </c>
    </row>
    <row r="94" spans="1:13" x14ac:dyDescent="0.35">
      <c r="A94" s="221">
        <v>44074</v>
      </c>
      <c r="B94" s="220">
        <v>50801001</v>
      </c>
      <c r="C94" s="220">
        <v>2009000090</v>
      </c>
      <c r="D94" s="216">
        <v>23691.53</v>
      </c>
      <c r="E94" s="216">
        <v>282.20999999999998</v>
      </c>
      <c r="F94" s="217">
        <v>1</v>
      </c>
      <c r="H94" s="221">
        <v>44189</v>
      </c>
      <c r="I94" s="220">
        <v>50801001</v>
      </c>
      <c r="J94" s="220">
        <v>2009000277</v>
      </c>
      <c r="K94" s="216">
        <v>214574.52</v>
      </c>
      <c r="L94" s="216">
        <v>2555.98</v>
      </c>
      <c r="M94" s="217">
        <v>1</v>
      </c>
    </row>
    <row r="95" spans="1:13" x14ac:dyDescent="0.35">
      <c r="A95" s="221">
        <v>44075</v>
      </c>
      <c r="B95" s="220">
        <v>50801001</v>
      </c>
      <c r="C95" s="220">
        <v>2009000101</v>
      </c>
      <c r="D95" s="216">
        <v>115072.78</v>
      </c>
      <c r="E95" s="216">
        <v>1370.73</v>
      </c>
      <c r="F95" s="217">
        <v>1</v>
      </c>
      <c r="H95" s="221">
        <v>44192</v>
      </c>
      <c r="I95" s="220">
        <v>50801001</v>
      </c>
      <c r="J95" s="220">
        <v>2009000280</v>
      </c>
      <c r="K95" s="216">
        <v>259926.83</v>
      </c>
      <c r="L95" s="216">
        <v>3096.21</v>
      </c>
      <c r="M95" s="217">
        <v>1</v>
      </c>
    </row>
    <row r="96" spans="1:13" x14ac:dyDescent="0.35">
      <c r="A96" s="221">
        <v>44075</v>
      </c>
      <c r="B96" s="220">
        <v>50801001</v>
      </c>
      <c r="C96" s="220">
        <v>2009000106</v>
      </c>
      <c r="D96" s="216">
        <v>79739.91</v>
      </c>
      <c r="E96" s="216">
        <v>949.85</v>
      </c>
      <c r="F96" s="217">
        <v>1</v>
      </c>
      <c r="H96" s="221">
        <v>44193</v>
      </c>
      <c r="I96" s="220">
        <v>50801001</v>
      </c>
      <c r="J96" s="220">
        <v>2009000281</v>
      </c>
      <c r="K96" s="216">
        <v>112490.48</v>
      </c>
      <c r="L96" s="216">
        <v>1339.97</v>
      </c>
      <c r="M96" s="217">
        <v>1</v>
      </c>
    </row>
    <row r="97" spans="1:13" x14ac:dyDescent="0.35">
      <c r="A97" s="221">
        <v>44075</v>
      </c>
      <c r="B97" s="220">
        <v>50801001</v>
      </c>
      <c r="C97" s="220">
        <v>2009000107</v>
      </c>
      <c r="D97" s="216">
        <v>55841.86</v>
      </c>
      <c r="E97" s="216">
        <v>665.18</v>
      </c>
      <c r="F97" s="217">
        <v>1</v>
      </c>
      <c r="H97" s="221">
        <v>44194</v>
      </c>
      <c r="I97" s="220">
        <v>50801001</v>
      </c>
      <c r="J97" s="220">
        <v>2009000282</v>
      </c>
      <c r="K97" s="216">
        <v>2607.4899999999998</v>
      </c>
      <c r="L97" s="216">
        <v>31.06</v>
      </c>
      <c r="M97" s="217">
        <v>1</v>
      </c>
    </row>
    <row r="98" spans="1:13" x14ac:dyDescent="0.35">
      <c r="A98" s="221">
        <v>44075</v>
      </c>
      <c r="B98" s="220">
        <v>50801001</v>
      </c>
      <c r="C98" s="220">
        <v>2009000108</v>
      </c>
      <c r="D98" s="216">
        <v>3959.08</v>
      </c>
      <c r="E98" s="216">
        <v>47.16</v>
      </c>
      <c r="F98" s="217">
        <v>1</v>
      </c>
      <c r="H98" s="221">
        <v>44195</v>
      </c>
      <c r="I98" s="220">
        <v>50801001</v>
      </c>
      <c r="J98" s="220">
        <v>2009000283</v>
      </c>
      <c r="K98" s="216">
        <v>169841.76</v>
      </c>
      <c r="L98" s="216">
        <v>2023.13</v>
      </c>
      <c r="M98" s="217">
        <v>1</v>
      </c>
    </row>
    <row r="99" spans="1:13" x14ac:dyDescent="0.35">
      <c r="A99" s="221">
        <v>44076</v>
      </c>
      <c r="B99" s="220">
        <v>50801001</v>
      </c>
      <c r="C99" s="220">
        <v>2009000109</v>
      </c>
      <c r="D99" s="216">
        <v>88918.16</v>
      </c>
      <c r="E99" s="216">
        <v>1059.18</v>
      </c>
      <c r="F99" s="217">
        <v>1</v>
      </c>
      <c r="H99" s="221">
        <v>44200</v>
      </c>
      <c r="I99" s="220">
        <v>50801001</v>
      </c>
      <c r="J99" s="220">
        <v>2009000291</v>
      </c>
      <c r="K99" s="216">
        <v>40813.129999999997</v>
      </c>
      <c r="L99" s="216">
        <v>486.16</v>
      </c>
      <c r="M99" s="217">
        <v>1</v>
      </c>
    </row>
    <row r="100" spans="1:13" x14ac:dyDescent="0.35">
      <c r="A100" s="221">
        <v>44077</v>
      </c>
      <c r="B100" s="220">
        <v>50801001</v>
      </c>
      <c r="C100" s="220">
        <v>2009000099</v>
      </c>
      <c r="D100" s="216">
        <v>41006.22</v>
      </c>
      <c r="E100" s="216">
        <v>488.46</v>
      </c>
      <c r="F100" s="217">
        <v>1</v>
      </c>
      <c r="H100" s="221">
        <v>44202</v>
      </c>
      <c r="I100" s="220">
        <v>50801001</v>
      </c>
      <c r="J100" s="220">
        <v>2009000296</v>
      </c>
      <c r="K100" s="216">
        <v>407037.45</v>
      </c>
      <c r="L100" s="216">
        <v>4848.57</v>
      </c>
      <c r="M100" s="217">
        <v>1</v>
      </c>
    </row>
    <row r="101" spans="1:13" x14ac:dyDescent="0.35">
      <c r="A101" s="221">
        <v>44077</v>
      </c>
      <c r="B101" s="220">
        <v>50801001</v>
      </c>
      <c r="C101" s="220">
        <v>2009000110</v>
      </c>
      <c r="D101" s="216">
        <v>6925.88</v>
      </c>
      <c r="E101" s="216">
        <v>82.5</v>
      </c>
      <c r="F101" s="217">
        <v>1</v>
      </c>
      <c r="H101" s="221">
        <v>44203</v>
      </c>
      <c r="I101" s="220">
        <v>50801001</v>
      </c>
      <c r="J101" s="220">
        <v>2009000320</v>
      </c>
      <c r="K101" s="216">
        <v>147479.16</v>
      </c>
      <c r="L101" s="216">
        <v>1756.75</v>
      </c>
      <c r="M101" s="217">
        <v>1</v>
      </c>
    </row>
    <row r="102" spans="1:13" x14ac:dyDescent="0.35">
      <c r="A102" s="221">
        <v>44077</v>
      </c>
      <c r="B102" s="220">
        <v>50801001</v>
      </c>
      <c r="C102" s="220">
        <v>2009000111</v>
      </c>
      <c r="D102" s="216">
        <v>321772.78999999998</v>
      </c>
      <c r="E102" s="216">
        <v>3832.91</v>
      </c>
      <c r="F102" s="217">
        <v>1</v>
      </c>
      <c r="H102" s="221">
        <v>44207</v>
      </c>
      <c r="I102" s="220">
        <v>50801001</v>
      </c>
      <c r="J102" s="220">
        <v>2009000299</v>
      </c>
      <c r="K102" s="216">
        <v>9672.7199999999993</v>
      </c>
      <c r="L102" s="216">
        <v>115.22</v>
      </c>
      <c r="M102" s="217">
        <v>1</v>
      </c>
    </row>
    <row r="103" spans="1:13" x14ac:dyDescent="0.35">
      <c r="A103" s="221">
        <v>44077</v>
      </c>
      <c r="B103" s="220">
        <v>50801001</v>
      </c>
      <c r="C103" s="220">
        <v>2009000112</v>
      </c>
      <c r="D103" s="216">
        <v>79148.899999999994</v>
      </c>
      <c r="E103" s="216">
        <v>942.81</v>
      </c>
      <c r="F103" s="217">
        <v>1</v>
      </c>
      <c r="H103" s="221">
        <v>44208</v>
      </c>
      <c r="I103" s="220">
        <v>50801001</v>
      </c>
      <c r="J103" s="220">
        <v>2009000306</v>
      </c>
      <c r="K103" s="216">
        <v>33900.69</v>
      </c>
      <c r="L103" s="216">
        <v>403.82</v>
      </c>
      <c r="M103" s="217">
        <v>1</v>
      </c>
    </row>
    <row r="104" spans="1:13" x14ac:dyDescent="0.35">
      <c r="A104" s="221">
        <v>44077</v>
      </c>
      <c r="B104" s="220">
        <v>50801001</v>
      </c>
      <c r="C104" s="220">
        <v>2009000113</v>
      </c>
      <c r="D104" s="216">
        <v>154938.96</v>
      </c>
      <c r="E104" s="216">
        <v>1845.61</v>
      </c>
      <c r="F104" s="217">
        <v>1</v>
      </c>
      <c r="H104" s="221">
        <v>44210</v>
      </c>
      <c r="I104" s="220">
        <v>50801001</v>
      </c>
      <c r="J104" s="220">
        <v>2009000308</v>
      </c>
      <c r="K104" s="216">
        <v>159789.59</v>
      </c>
      <c r="L104" s="216">
        <v>1903.39</v>
      </c>
      <c r="M104" s="217">
        <v>1</v>
      </c>
    </row>
    <row r="105" spans="1:13" x14ac:dyDescent="0.35">
      <c r="A105" s="221">
        <v>44077</v>
      </c>
      <c r="B105" s="220">
        <v>50801001</v>
      </c>
      <c r="C105" s="220">
        <v>2009000115</v>
      </c>
      <c r="D105" s="216">
        <v>39078.730000000003</v>
      </c>
      <c r="E105" s="216">
        <v>465.5</v>
      </c>
      <c r="F105" s="217">
        <v>1</v>
      </c>
      <c r="H105" s="221">
        <v>44214</v>
      </c>
      <c r="I105" s="220">
        <v>50801001</v>
      </c>
      <c r="J105" s="220">
        <v>2009000312</v>
      </c>
      <c r="K105" s="216">
        <v>323511.40000000002</v>
      </c>
      <c r="L105" s="216">
        <v>3853.62</v>
      </c>
      <c r="M105" s="217">
        <v>1</v>
      </c>
    </row>
    <row r="106" spans="1:13" x14ac:dyDescent="0.35">
      <c r="A106" s="221">
        <v>44077</v>
      </c>
      <c r="B106" s="220">
        <v>50801001</v>
      </c>
      <c r="C106" s="220">
        <v>2009000157</v>
      </c>
      <c r="D106" s="216">
        <v>81706.86</v>
      </c>
      <c r="E106" s="216">
        <v>973.28</v>
      </c>
      <c r="F106" s="217">
        <v>1</v>
      </c>
      <c r="H106" s="221">
        <v>44216</v>
      </c>
      <c r="I106" s="220">
        <v>50801001</v>
      </c>
      <c r="J106" s="220">
        <v>2009000316</v>
      </c>
      <c r="K106" s="216">
        <v>76960.320000000007</v>
      </c>
      <c r="L106" s="216">
        <v>916.74</v>
      </c>
      <c r="M106" s="217">
        <v>1</v>
      </c>
    </row>
    <row r="107" spans="1:13" x14ac:dyDescent="0.35">
      <c r="A107" s="221">
        <v>44080</v>
      </c>
      <c r="B107" s="220">
        <v>50801001</v>
      </c>
      <c r="C107" s="220">
        <v>2009000114</v>
      </c>
      <c r="D107" s="216">
        <v>103729.46</v>
      </c>
      <c r="E107" s="216">
        <v>1235.6099999999999</v>
      </c>
      <c r="F107" s="217">
        <v>1</v>
      </c>
      <c r="H107" s="221">
        <v>44217</v>
      </c>
      <c r="I107" s="220">
        <v>50801001</v>
      </c>
      <c r="J107" s="220">
        <v>2009000319</v>
      </c>
      <c r="K107" s="216">
        <v>26916.05</v>
      </c>
      <c r="L107" s="216">
        <v>320.62</v>
      </c>
      <c r="M107" s="217">
        <v>1</v>
      </c>
    </row>
    <row r="108" spans="1:13" x14ac:dyDescent="0.35">
      <c r="A108" s="221">
        <v>44081</v>
      </c>
      <c r="B108" s="220">
        <v>50801001</v>
      </c>
      <c r="C108" s="220">
        <v>2009000117</v>
      </c>
      <c r="D108" s="216">
        <v>23298.639999999999</v>
      </c>
      <c r="E108" s="216">
        <v>277.52999999999997</v>
      </c>
      <c r="F108" s="217">
        <v>1</v>
      </c>
      <c r="H108" s="221">
        <v>44221</v>
      </c>
      <c r="I108" s="220">
        <v>50801001</v>
      </c>
      <c r="J108" s="220">
        <v>2009000328</v>
      </c>
      <c r="K108" s="216">
        <v>2439.59</v>
      </c>
      <c r="L108" s="216">
        <v>29.06</v>
      </c>
      <c r="M108" s="217">
        <v>1</v>
      </c>
    </row>
    <row r="109" spans="1:13" x14ac:dyDescent="0.35">
      <c r="A109" s="221">
        <v>44083</v>
      </c>
      <c r="B109" s="220">
        <v>50801001</v>
      </c>
      <c r="C109" s="220">
        <v>2009000118</v>
      </c>
      <c r="D109" s="216">
        <v>79858.28</v>
      </c>
      <c r="E109" s="216">
        <v>951.26</v>
      </c>
      <c r="F109" s="217">
        <v>1</v>
      </c>
      <c r="H109" s="221">
        <v>44222</v>
      </c>
      <c r="I109" s="220">
        <v>50801001</v>
      </c>
      <c r="J109" s="220">
        <v>2009000330</v>
      </c>
      <c r="K109" s="216">
        <v>290106.84999999998</v>
      </c>
      <c r="L109" s="216">
        <v>3455.71</v>
      </c>
      <c r="M109" s="217">
        <v>1</v>
      </c>
    </row>
    <row r="110" spans="1:13" x14ac:dyDescent="0.35">
      <c r="A110" s="221">
        <v>44083</v>
      </c>
      <c r="B110" s="220">
        <v>50801001</v>
      </c>
      <c r="C110" s="220">
        <v>2009000119</v>
      </c>
      <c r="D110" s="216">
        <v>14130.46</v>
      </c>
      <c r="E110" s="216">
        <v>168.32</v>
      </c>
      <c r="F110" s="217">
        <v>1</v>
      </c>
      <c r="H110" s="221">
        <v>44224</v>
      </c>
      <c r="I110" s="220">
        <v>50801001</v>
      </c>
      <c r="J110" s="220">
        <v>2009000334</v>
      </c>
      <c r="K110" s="216">
        <v>4903.5200000000004</v>
      </c>
      <c r="L110" s="216">
        <v>58.41</v>
      </c>
      <c r="M110" s="217">
        <v>1</v>
      </c>
    </row>
    <row r="111" spans="1:13" x14ac:dyDescent="0.35">
      <c r="A111" s="221">
        <v>44084</v>
      </c>
      <c r="B111" s="220">
        <v>50801001</v>
      </c>
      <c r="C111" s="220">
        <v>2009000102</v>
      </c>
      <c r="D111" s="216">
        <v>1147.5999999999999</v>
      </c>
      <c r="E111" s="216">
        <v>13.67</v>
      </c>
      <c r="F111" s="217">
        <v>1</v>
      </c>
      <c r="H111" s="221">
        <v>44227</v>
      </c>
      <c r="I111" s="220">
        <v>50801001</v>
      </c>
      <c r="J111" s="220">
        <v>2009000336</v>
      </c>
      <c r="K111" s="216">
        <v>384546.41</v>
      </c>
      <c r="L111" s="216">
        <v>4580.66</v>
      </c>
      <c r="M111" s="217">
        <v>1</v>
      </c>
    </row>
    <row r="112" spans="1:13" x14ac:dyDescent="0.35">
      <c r="A112" s="221">
        <v>44084</v>
      </c>
      <c r="B112" s="220">
        <v>50801001</v>
      </c>
      <c r="C112" s="220">
        <v>2009000103</v>
      </c>
      <c r="D112" s="216">
        <v>159933.15</v>
      </c>
      <c r="E112" s="216">
        <v>1905.1</v>
      </c>
      <c r="F112" s="217">
        <v>1</v>
      </c>
      <c r="H112" s="221">
        <v>44229</v>
      </c>
      <c r="I112" s="220">
        <v>50801001</v>
      </c>
      <c r="J112" s="220">
        <v>2009000346</v>
      </c>
      <c r="K112" s="216">
        <v>31056.46</v>
      </c>
      <c r="L112" s="216">
        <v>369.94</v>
      </c>
      <c r="M112" s="217">
        <v>1</v>
      </c>
    </row>
    <row r="113" spans="1:13" x14ac:dyDescent="0.35">
      <c r="A113" s="221">
        <v>44084</v>
      </c>
      <c r="B113" s="220">
        <v>50801001</v>
      </c>
      <c r="C113" s="220">
        <v>2009000120</v>
      </c>
      <c r="D113" s="216">
        <v>106287.42</v>
      </c>
      <c r="E113" s="216">
        <v>1266.08</v>
      </c>
      <c r="F113" s="217">
        <v>1</v>
      </c>
      <c r="H113" s="221">
        <v>44230</v>
      </c>
      <c r="I113" s="220">
        <v>50801001</v>
      </c>
      <c r="J113" s="220">
        <v>2009000347</v>
      </c>
      <c r="K113" s="216">
        <v>67665.38</v>
      </c>
      <c r="L113" s="216">
        <v>806.02</v>
      </c>
      <c r="M113" s="217">
        <v>1</v>
      </c>
    </row>
    <row r="114" spans="1:13" x14ac:dyDescent="0.35">
      <c r="A114" s="221">
        <v>44084</v>
      </c>
      <c r="B114" s="220">
        <v>50801001</v>
      </c>
      <c r="C114" s="220">
        <v>2009000121</v>
      </c>
      <c r="D114" s="216">
        <v>2490.8000000000002</v>
      </c>
      <c r="E114" s="216">
        <v>29.67</v>
      </c>
      <c r="F114" s="217">
        <v>1</v>
      </c>
      <c r="H114" s="221">
        <v>44234</v>
      </c>
      <c r="I114" s="220">
        <v>50801001</v>
      </c>
      <c r="J114" s="220">
        <v>2009000348</v>
      </c>
      <c r="K114" s="216">
        <v>57817.2</v>
      </c>
      <c r="L114" s="216">
        <v>688.71</v>
      </c>
      <c r="M114" s="217">
        <v>1</v>
      </c>
    </row>
    <row r="115" spans="1:13" x14ac:dyDescent="0.35">
      <c r="A115" s="221">
        <v>44084</v>
      </c>
      <c r="B115" s="220">
        <v>50801001</v>
      </c>
      <c r="C115" s="220">
        <v>2009000122</v>
      </c>
      <c r="D115" s="216">
        <v>29139.88</v>
      </c>
      <c r="E115" s="216">
        <v>347.11</v>
      </c>
      <c r="F115" s="217">
        <v>1</v>
      </c>
      <c r="H115" s="221">
        <v>44237</v>
      </c>
      <c r="I115" s="220">
        <v>50801001</v>
      </c>
      <c r="J115" s="220">
        <v>2009000350</v>
      </c>
      <c r="K115" s="216">
        <v>15140.38</v>
      </c>
      <c r="L115" s="216">
        <v>180.35</v>
      </c>
      <c r="M115" s="217">
        <v>1</v>
      </c>
    </row>
    <row r="116" spans="1:13" x14ac:dyDescent="0.35">
      <c r="A116" s="221">
        <v>44084</v>
      </c>
      <c r="B116" s="220">
        <v>50801001</v>
      </c>
      <c r="C116" s="220">
        <v>2009000127</v>
      </c>
      <c r="D116" s="216">
        <v>279310.05</v>
      </c>
      <c r="E116" s="216">
        <v>3327.1</v>
      </c>
      <c r="F116" s="217">
        <v>1</v>
      </c>
      <c r="H116" s="221">
        <v>44238</v>
      </c>
      <c r="I116" s="220">
        <v>50801001</v>
      </c>
      <c r="J116" s="220">
        <v>2009000362</v>
      </c>
      <c r="K116" s="216">
        <v>7141.63</v>
      </c>
      <c r="L116" s="216">
        <v>85.07</v>
      </c>
      <c r="M116" s="217">
        <v>1</v>
      </c>
    </row>
    <row r="117" spans="1:13" x14ac:dyDescent="0.35">
      <c r="A117" s="221">
        <v>44088</v>
      </c>
      <c r="B117" s="220">
        <v>50801001</v>
      </c>
      <c r="C117" s="220">
        <v>2009000104</v>
      </c>
      <c r="D117" s="216">
        <v>109741.12</v>
      </c>
      <c r="E117" s="216">
        <v>1307.22</v>
      </c>
      <c r="F117" s="217">
        <v>1</v>
      </c>
      <c r="H117" s="221">
        <v>44241</v>
      </c>
      <c r="I117" s="220">
        <v>50801001</v>
      </c>
      <c r="J117" s="220">
        <v>2009000363</v>
      </c>
      <c r="K117" s="216">
        <v>264951.24</v>
      </c>
      <c r="L117" s="216">
        <v>3156.06</v>
      </c>
      <c r="M117" s="217">
        <v>1</v>
      </c>
    </row>
    <row r="118" spans="1:13" x14ac:dyDescent="0.35">
      <c r="A118" s="221">
        <v>44088</v>
      </c>
      <c r="B118" s="220">
        <v>50801001</v>
      </c>
      <c r="C118" s="220">
        <v>2009000124</v>
      </c>
      <c r="D118" s="216">
        <v>4006.93</v>
      </c>
      <c r="E118" s="216">
        <v>47.73</v>
      </c>
      <c r="F118" s="217">
        <v>1</v>
      </c>
      <c r="H118" s="221">
        <v>44243</v>
      </c>
      <c r="I118" s="220">
        <v>50402038</v>
      </c>
      <c r="J118" s="220">
        <v>2003007026</v>
      </c>
      <c r="K118" s="216">
        <v>69697</v>
      </c>
      <c r="L118" s="216">
        <v>820.45</v>
      </c>
      <c r="M118" s="217">
        <v>1</v>
      </c>
    </row>
    <row r="119" spans="1:13" x14ac:dyDescent="0.35">
      <c r="A119" s="221">
        <v>44088</v>
      </c>
      <c r="B119" s="220">
        <v>50801001</v>
      </c>
      <c r="C119" s="220">
        <v>2009000125</v>
      </c>
      <c r="D119" s="216">
        <v>4540.8599999999997</v>
      </c>
      <c r="E119" s="216">
        <v>54.09</v>
      </c>
      <c r="F119" s="217">
        <v>1</v>
      </c>
      <c r="H119" s="221">
        <v>44244</v>
      </c>
      <c r="I119" s="220">
        <v>50801001</v>
      </c>
      <c r="J119" s="220">
        <v>2009000351</v>
      </c>
      <c r="K119" s="216">
        <v>26422.42</v>
      </c>
      <c r="L119" s="216">
        <v>314.74</v>
      </c>
      <c r="M119" s="217">
        <v>1</v>
      </c>
    </row>
    <row r="120" spans="1:13" x14ac:dyDescent="0.35">
      <c r="A120" s="221">
        <v>44088</v>
      </c>
      <c r="B120" s="220">
        <v>50801001</v>
      </c>
      <c r="C120" s="220">
        <v>2009000160</v>
      </c>
      <c r="D120" s="216">
        <v>1424.63</v>
      </c>
      <c r="E120" s="216">
        <v>16.97</v>
      </c>
      <c r="F120" s="217">
        <v>1</v>
      </c>
      <c r="H120" s="221">
        <v>44245</v>
      </c>
      <c r="I120" s="220">
        <v>50801001</v>
      </c>
      <c r="J120" s="220">
        <v>2009000352</v>
      </c>
      <c r="K120" s="216">
        <v>63239.54</v>
      </c>
      <c r="L120" s="216">
        <v>753.3</v>
      </c>
      <c r="M120" s="217">
        <v>1</v>
      </c>
    </row>
    <row r="121" spans="1:13" x14ac:dyDescent="0.35">
      <c r="A121" s="221">
        <v>44089</v>
      </c>
      <c r="B121" s="220">
        <v>50801001</v>
      </c>
      <c r="C121" s="220">
        <v>2009000123</v>
      </c>
      <c r="D121" s="216">
        <v>105580.56</v>
      </c>
      <c r="E121" s="216">
        <v>1257.6600000000001</v>
      </c>
      <c r="F121" s="217">
        <v>1</v>
      </c>
      <c r="H121" s="221">
        <v>44250</v>
      </c>
      <c r="I121" s="220">
        <v>50801001</v>
      </c>
      <c r="J121" s="220">
        <v>2009000354</v>
      </c>
      <c r="K121" s="216">
        <v>2165.91</v>
      </c>
      <c r="L121" s="216">
        <v>25.8</v>
      </c>
      <c r="M121" s="217">
        <v>1</v>
      </c>
    </row>
    <row r="122" spans="1:13" x14ac:dyDescent="0.35">
      <c r="A122" s="221">
        <v>44089</v>
      </c>
      <c r="B122" s="220">
        <v>50801001</v>
      </c>
      <c r="C122" s="220">
        <v>2009000126</v>
      </c>
      <c r="D122" s="216">
        <v>15640.72</v>
      </c>
      <c r="E122" s="216">
        <v>186.31</v>
      </c>
      <c r="F122" s="217">
        <v>1</v>
      </c>
      <c r="H122" s="221">
        <v>44252</v>
      </c>
      <c r="I122" s="220">
        <v>50801001</v>
      </c>
      <c r="J122" s="220">
        <v>2009000355</v>
      </c>
      <c r="K122" s="216">
        <v>11533.05</v>
      </c>
      <c r="L122" s="216">
        <v>137.38</v>
      </c>
      <c r="M122" s="217">
        <v>1</v>
      </c>
    </row>
    <row r="123" spans="1:13" x14ac:dyDescent="0.35">
      <c r="A123" s="221">
        <v>44090</v>
      </c>
      <c r="B123" s="220">
        <v>50801001</v>
      </c>
      <c r="C123" s="220">
        <v>2009000105</v>
      </c>
      <c r="D123" s="216">
        <v>26868.2</v>
      </c>
      <c r="E123" s="216">
        <v>320.05</v>
      </c>
      <c r="F123" s="217">
        <v>1</v>
      </c>
      <c r="H123" s="221">
        <v>44255</v>
      </c>
      <c r="I123" s="220">
        <v>50801001</v>
      </c>
      <c r="J123" s="220">
        <v>2009000376</v>
      </c>
      <c r="K123" s="216">
        <v>284462.06</v>
      </c>
      <c r="L123" s="216">
        <v>3388.47</v>
      </c>
      <c r="M123" s="217">
        <v>1</v>
      </c>
    </row>
    <row r="124" spans="1:13" x14ac:dyDescent="0.35">
      <c r="A124" s="221">
        <v>44090</v>
      </c>
      <c r="B124" s="220">
        <v>50801001</v>
      </c>
      <c r="C124" s="220">
        <v>2009000128</v>
      </c>
      <c r="D124" s="216">
        <v>51014.74</v>
      </c>
      <c r="E124" s="216">
        <v>607.67999999999995</v>
      </c>
      <c r="F124" s="217">
        <v>1</v>
      </c>
      <c r="H124" s="221">
        <v>44256</v>
      </c>
      <c r="I124" s="220">
        <v>50801001</v>
      </c>
      <c r="J124" s="220">
        <v>2009000378</v>
      </c>
      <c r="K124" s="216">
        <v>24437.85</v>
      </c>
      <c r="L124" s="216">
        <v>291.10000000000002</v>
      </c>
      <c r="M124" s="217">
        <v>1</v>
      </c>
    </row>
    <row r="125" spans="1:13" x14ac:dyDescent="0.35">
      <c r="A125" s="221">
        <v>44090</v>
      </c>
      <c r="B125" s="220">
        <v>50801001</v>
      </c>
      <c r="C125" s="220">
        <v>2009000129</v>
      </c>
      <c r="D125" s="216">
        <v>30548.57</v>
      </c>
      <c r="E125" s="216">
        <v>363.89</v>
      </c>
      <c r="F125" s="217">
        <v>1</v>
      </c>
      <c r="H125" s="221">
        <v>44258</v>
      </c>
      <c r="I125" s="220">
        <v>50801001</v>
      </c>
      <c r="J125" s="220">
        <v>2009000379</v>
      </c>
      <c r="K125" s="216">
        <v>79112.800000000003</v>
      </c>
      <c r="L125" s="216">
        <v>942.38</v>
      </c>
      <c r="M125" s="217">
        <v>1</v>
      </c>
    </row>
    <row r="126" spans="1:13" x14ac:dyDescent="0.35">
      <c r="A126" s="221">
        <v>44090</v>
      </c>
      <c r="B126" s="220">
        <v>50801001</v>
      </c>
      <c r="C126" s="220">
        <v>2009000130</v>
      </c>
      <c r="D126" s="216">
        <v>323137.82</v>
      </c>
      <c r="E126" s="216">
        <v>3849.17</v>
      </c>
      <c r="F126" s="217">
        <v>1</v>
      </c>
      <c r="H126" s="221">
        <v>44262</v>
      </c>
      <c r="I126" s="220">
        <v>50801001</v>
      </c>
      <c r="J126" s="220">
        <v>2009000384</v>
      </c>
      <c r="K126" s="216">
        <v>210934.45</v>
      </c>
      <c r="L126" s="216">
        <v>2512.62</v>
      </c>
      <c r="M126" s="217">
        <v>1</v>
      </c>
    </row>
    <row r="127" spans="1:13" x14ac:dyDescent="0.35">
      <c r="A127" s="221">
        <v>44091</v>
      </c>
      <c r="B127" s="220">
        <v>50801001</v>
      </c>
      <c r="C127" s="220">
        <v>2009000100</v>
      </c>
      <c r="D127" s="216">
        <v>44335.67</v>
      </c>
      <c r="E127" s="216">
        <v>528.12</v>
      </c>
      <c r="F127" s="217">
        <v>1</v>
      </c>
      <c r="H127" s="221">
        <v>44263</v>
      </c>
      <c r="I127" s="220">
        <v>50801001</v>
      </c>
      <c r="J127" s="220">
        <v>2009000386</v>
      </c>
      <c r="K127" s="216">
        <v>101264.69</v>
      </c>
      <c r="L127" s="216">
        <v>1206.25</v>
      </c>
      <c r="M127" s="217">
        <v>1</v>
      </c>
    </row>
    <row r="128" spans="1:13" x14ac:dyDescent="0.35">
      <c r="A128" s="221">
        <v>44091</v>
      </c>
      <c r="B128" s="220">
        <v>50801001</v>
      </c>
      <c r="C128" s="220">
        <v>2009000131</v>
      </c>
      <c r="D128" s="216">
        <v>188059.75</v>
      </c>
      <c r="E128" s="216">
        <v>2240.14</v>
      </c>
      <c r="F128" s="217">
        <v>1</v>
      </c>
      <c r="H128" s="221">
        <v>44264</v>
      </c>
      <c r="I128" s="220">
        <v>50801001</v>
      </c>
      <c r="J128" s="220">
        <v>2009000388</v>
      </c>
      <c r="K128" s="216">
        <v>92950.28</v>
      </c>
      <c r="L128" s="216">
        <v>1107.21</v>
      </c>
      <c r="M128" s="217">
        <v>1</v>
      </c>
    </row>
    <row r="129" spans="1:13" x14ac:dyDescent="0.35">
      <c r="A129" s="221">
        <v>44091</v>
      </c>
      <c r="B129" s="220">
        <v>50801001</v>
      </c>
      <c r="C129" s="220">
        <v>2009000145</v>
      </c>
      <c r="D129" s="216">
        <v>19860.89</v>
      </c>
      <c r="E129" s="216">
        <v>236.58</v>
      </c>
      <c r="F129" s="217">
        <v>1</v>
      </c>
      <c r="H129" s="221">
        <v>44265</v>
      </c>
      <c r="I129" s="220">
        <v>50801001</v>
      </c>
      <c r="J129" s="220">
        <v>2009000391</v>
      </c>
      <c r="K129" s="216">
        <v>105775.32</v>
      </c>
      <c r="L129" s="216">
        <v>1259.98</v>
      </c>
      <c r="M129" s="217">
        <v>1</v>
      </c>
    </row>
    <row r="130" spans="1:13" x14ac:dyDescent="0.35">
      <c r="A130" s="221">
        <v>44095</v>
      </c>
      <c r="B130" s="220">
        <v>50801001</v>
      </c>
      <c r="C130" s="220">
        <v>2009000132</v>
      </c>
      <c r="D130" s="216">
        <v>78355.570000000007</v>
      </c>
      <c r="E130" s="216">
        <v>933.36</v>
      </c>
      <c r="F130" s="217">
        <v>1</v>
      </c>
      <c r="H130" s="221">
        <v>44269</v>
      </c>
      <c r="I130" s="220">
        <v>50801001</v>
      </c>
      <c r="J130" s="220">
        <v>2009000392</v>
      </c>
      <c r="K130" s="216">
        <v>145113.45000000001</v>
      </c>
      <c r="L130" s="216">
        <v>1728.57</v>
      </c>
      <c r="M130" s="217">
        <v>1</v>
      </c>
    </row>
    <row r="131" spans="1:13" x14ac:dyDescent="0.35">
      <c r="A131" s="221">
        <v>44095</v>
      </c>
      <c r="B131" s="220">
        <v>50801001</v>
      </c>
      <c r="C131" s="220">
        <v>2009000133</v>
      </c>
      <c r="D131" s="216">
        <v>2789.66</v>
      </c>
      <c r="E131" s="216">
        <v>33.229999999999997</v>
      </c>
      <c r="F131" s="217">
        <v>1</v>
      </c>
      <c r="H131" s="221">
        <v>44271</v>
      </c>
      <c r="I131" s="220">
        <v>50801001</v>
      </c>
      <c r="J131" s="220">
        <v>2009000395</v>
      </c>
      <c r="K131" s="216">
        <v>236043.89</v>
      </c>
      <c r="L131" s="216">
        <v>2811.72</v>
      </c>
      <c r="M131" s="217">
        <v>1</v>
      </c>
    </row>
    <row r="132" spans="1:13" x14ac:dyDescent="0.35">
      <c r="A132" s="221">
        <v>44095</v>
      </c>
      <c r="B132" s="220">
        <v>50801001</v>
      </c>
      <c r="C132" s="220">
        <v>2009000134</v>
      </c>
      <c r="D132" s="216">
        <v>10028.67</v>
      </c>
      <c r="E132" s="216">
        <v>119.46</v>
      </c>
      <c r="F132" s="217">
        <v>1</v>
      </c>
      <c r="H132" s="221">
        <v>44276</v>
      </c>
      <c r="I132" s="220">
        <v>50801001</v>
      </c>
      <c r="J132" s="220">
        <v>2009000399</v>
      </c>
      <c r="K132" s="216">
        <v>50320.47</v>
      </c>
      <c r="L132" s="216">
        <v>599.41</v>
      </c>
      <c r="M132" s="217">
        <v>1</v>
      </c>
    </row>
    <row r="133" spans="1:13" x14ac:dyDescent="0.35">
      <c r="A133" s="221">
        <v>44098</v>
      </c>
      <c r="B133" s="220">
        <v>50801001</v>
      </c>
      <c r="C133" s="220">
        <v>2009000135</v>
      </c>
      <c r="D133" s="216">
        <v>58241.15</v>
      </c>
      <c r="E133" s="216">
        <v>693.76</v>
      </c>
      <c r="F133" s="217">
        <v>1</v>
      </c>
      <c r="H133" s="221">
        <v>44277</v>
      </c>
      <c r="I133" s="220">
        <v>50801001</v>
      </c>
      <c r="J133" s="220">
        <v>2009000402</v>
      </c>
      <c r="K133" s="216">
        <v>27610.32</v>
      </c>
      <c r="L133" s="216">
        <v>328.89</v>
      </c>
      <c r="M133" s="217">
        <v>1</v>
      </c>
    </row>
    <row r="134" spans="1:13" x14ac:dyDescent="0.35">
      <c r="A134" s="221">
        <v>44098</v>
      </c>
      <c r="B134" s="220">
        <v>50801001</v>
      </c>
      <c r="C134" s="220">
        <v>2009000136</v>
      </c>
      <c r="D134" s="216">
        <v>381185.89</v>
      </c>
      <c r="E134" s="216">
        <v>4540.63</v>
      </c>
      <c r="F134" s="217">
        <v>1</v>
      </c>
      <c r="H134" s="221">
        <v>44279</v>
      </c>
      <c r="I134" s="220">
        <v>50801001</v>
      </c>
      <c r="J134" s="220">
        <v>2009000410</v>
      </c>
      <c r="K134" s="216">
        <v>386542.74</v>
      </c>
      <c r="L134" s="216">
        <v>4604.4399999999996</v>
      </c>
      <c r="M134" s="217">
        <v>1</v>
      </c>
    </row>
    <row r="135" spans="1:13" x14ac:dyDescent="0.35">
      <c r="A135" s="221">
        <v>44098</v>
      </c>
      <c r="B135" s="220">
        <v>50801001</v>
      </c>
      <c r="C135" s="220">
        <v>2009000137</v>
      </c>
      <c r="D135" s="216">
        <v>21725.42</v>
      </c>
      <c r="E135" s="216">
        <v>258.79000000000002</v>
      </c>
      <c r="F135" s="217">
        <v>1</v>
      </c>
      <c r="H135" s="221">
        <v>44280</v>
      </c>
      <c r="I135" s="220">
        <v>50801001</v>
      </c>
      <c r="J135" s="220">
        <v>2009000413</v>
      </c>
      <c r="K135" s="216">
        <v>17676.509999999998</v>
      </c>
      <c r="L135" s="216">
        <v>210.56</v>
      </c>
      <c r="M135" s="217">
        <v>1</v>
      </c>
    </row>
    <row r="136" spans="1:13" x14ac:dyDescent="0.35">
      <c r="A136" s="221">
        <v>44098</v>
      </c>
      <c r="B136" s="220">
        <v>50801001</v>
      </c>
      <c r="C136" s="220">
        <v>2009000138</v>
      </c>
      <c r="D136" s="216">
        <v>283056.73</v>
      </c>
      <c r="E136" s="216">
        <v>3371.73</v>
      </c>
      <c r="F136" s="217">
        <v>1</v>
      </c>
      <c r="H136" s="221">
        <v>44283</v>
      </c>
      <c r="I136" s="220">
        <v>50801001</v>
      </c>
      <c r="J136" s="220">
        <v>2009000420</v>
      </c>
      <c r="K136" s="216">
        <v>159659.47</v>
      </c>
      <c r="L136" s="216">
        <v>1901.84</v>
      </c>
      <c r="M136" s="217">
        <v>1</v>
      </c>
    </row>
    <row r="137" spans="1:13" x14ac:dyDescent="0.35">
      <c r="A137" s="221">
        <v>44098</v>
      </c>
      <c r="B137" s="220">
        <v>50801001</v>
      </c>
      <c r="C137" s="220">
        <v>2009000149</v>
      </c>
      <c r="D137" s="216">
        <v>30170.79</v>
      </c>
      <c r="E137" s="216">
        <v>359.39</v>
      </c>
      <c r="F137" s="217">
        <v>1</v>
      </c>
      <c r="H137" s="221">
        <v>44284</v>
      </c>
      <c r="I137" s="220">
        <v>50801001</v>
      </c>
      <c r="J137" s="220">
        <v>2009000421</v>
      </c>
      <c r="K137" s="216">
        <v>1807.44</v>
      </c>
      <c r="L137" s="216">
        <v>21.53</v>
      </c>
      <c r="M137" s="217">
        <v>1</v>
      </c>
    </row>
    <row r="138" spans="1:13" x14ac:dyDescent="0.35">
      <c r="A138" s="221">
        <v>44098</v>
      </c>
      <c r="B138" s="220">
        <v>50801001</v>
      </c>
      <c r="C138" s="220">
        <v>2009000155</v>
      </c>
      <c r="D138" s="216">
        <v>13771.16</v>
      </c>
      <c r="E138" s="216">
        <v>164.04</v>
      </c>
      <c r="F138" s="217">
        <v>1</v>
      </c>
      <c r="H138" s="221">
        <v>44286</v>
      </c>
      <c r="I138" s="220">
        <v>50801001</v>
      </c>
      <c r="J138" s="220">
        <v>2009000424</v>
      </c>
      <c r="K138" s="216">
        <v>259869.74</v>
      </c>
      <c r="L138" s="216">
        <v>3095.53</v>
      </c>
      <c r="M138" s="217">
        <v>1</v>
      </c>
    </row>
    <row r="139" spans="1:13" x14ac:dyDescent="0.35">
      <c r="A139" s="221">
        <v>44102</v>
      </c>
      <c r="B139" s="220">
        <v>50801001</v>
      </c>
      <c r="C139" s="220">
        <v>2009000139</v>
      </c>
      <c r="D139" s="216">
        <v>158776.31</v>
      </c>
      <c r="E139" s="216">
        <v>1891.32</v>
      </c>
      <c r="F139" s="217">
        <v>1</v>
      </c>
      <c r="H139" s="221">
        <v>44290</v>
      </c>
      <c r="I139" s="220">
        <v>50801001</v>
      </c>
      <c r="J139" s="220">
        <v>2009000426</v>
      </c>
      <c r="K139" s="216">
        <v>236927.89</v>
      </c>
      <c r="L139" s="216">
        <v>2822.25</v>
      </c>
      <c r="M139" s="217">
        <v>1</v>
      </c>
    </row>
    <row r="140" spans="1:13" x14ac:dyDescent="0.35">
      <c r="A140" s="221">
        <v>44104</v>
      </c>
      <c r="B140" s="220">
        <v>50801001</v>
      </c>
      <c r="C140" s="220">
        <v>2009000140</v>
      </c>
      <c r="D140" s="216">
        <v>33196.35</v>
      </c>
      <c r="E140" s="216">
        <v>395.43</v>
      </c>
      <c r="F140" s="217">
        <v>1</v>
      </c>
      <c r="H140" s="221">
        <v>44291</v>
      </c>
      <c r="I140" s="220">
        <v>50801001</v>
      </c>
      <c r="J140" s="220">
        <v>2009000429</v>
      </c>
      <c r="K140" s="216">
        <v>7973.57</v>
      </c>
      <c r="L140" s="216">
        <v>94.98</v>
      </c>
      <c r="M140" s="217">
        <v>1</v>
      </c>
    </row>
    <row r="141" spans="1:13" x14ac:dyDescent="0.35">
      <c r="A141" s="221">
        <v>44104</v>
      </c>
      <c r="B141" s="220">
        <v>50801001</v>
      </c>
      <c r="C141" s="220">
        <v>2009000141</v>
      </c>
      <c r="D141" s="216">
        <v>23246.59</v>
      </c>
      <c r="E141" s="216">
        <v>276.91000000000003</v>
      </c>
      <c r="F141" s="217">
        <v>1</v>
      </c>
      <c r="H141" s="221">
        <v>44292</v>
      </c>
      <c r="I141" s="220">
        <v>50801001</v>
      </c>
      <c r="J141" s="220">
        <v>2009000431</v>
      </c>
      <c r="K141" s="216">
        <v>98990.48</v>
      </c>
      <c r="L141" s="216">
        <v>1179.1600000000001</v>
      </c>
      <c r="M141" s="217">
        <v>1</v>
      </c>
    </row>
    <row r="142" spans="1:13" x14ac:dyDescent="0.35">
      <c r="A142" s="221">
        <v>44104</v>
      </c>
      <c r="B142" s="220">
        <v>50801001</v>
      </c>
      <c r="C142" s="220">
        <v>2009000142</v>
      </c>
      <c r="D142" s="216">
        <v>23825.01</v>
      </c>
      <c r="E142" s="216">
        <v>283.8</v>
      </c>
      <c r="F142" s="217">
        <v>1</v>
      </c>
      <c r="H142" s="221">
        <v>44297</v>
      </c>
      <c r="I142" s="220">
        <v>50801001</v>
      </c>
      <c r="J142" s="220">
        <v>2009000442</v>
      </c>
      <c r="K142" s="216">
        <v>239062.74</v>
      </c>
      <c r="L142" s="216">
        <v>2847.68</v>
      </c>
      <c r="M142" s="217">
        <v>1</v>
      </c>
    </row>
    <row r="143" spans="1:13" x14ac:dyDescent="0.35">
      <c r="A143" s="221">
        <v>44104</v>
      </c>
      <c r="B143" s="220">
        <v>50801001</v>
      </c>
      <c r="C143" s="220">
        <v>2009000143</v>
      </c>
      <c r="D143" s="216">
        <v>4361.2</v>
      </c>
      <c r="E143" s="216">
        <v>51.95</v>
      </c>
      <c r="F143" s="217">
        <v>1</v>
      </c>
      <c r="H143" s="221">
        <v>44301</v>
      </c>
      <c r="I143" s="220">
        <v>50801001</v>
      </c>
      <c r="J143" s="220">
        <v>2009000444</v>
      </c>
      <c r="K143" s="216">
        <v>55465.77</v>
      </c>
      <c r="L143" s="216">
        <v>660.7</v>
      </c>
      <c r="M143" s="217">
        <v>1</v>
      </c>
    </row>
    <row r="144" spans="1:13" x14ac:dyDescent="0.35">
      <c r="A144" s="221">
        <v>44104</v>
      </c>
      <c r="B144" s="220">
        <v>50801001</v>
      </c>
      <c r="C144" s="220">
        <v>2009000144</v>
      </c>
      <c r="D144" s="216">
        <v>1747.84</v>
      </c>
      <c r="E144" s="216">
        <v>20.82</v>
      </c>
      <c r="F144" s="217">
        <v>1</v>
      </c>
      <c r="H144" s="221">
        <v>44304</v>
      </c>
      <c r="I144" s="220">
        <v>50801001</v>
      </c>
      <c r="J144" s="220">
        <v>2009000449</v>
      </c>
      <c r="K144" s="216">
        <v>59475.22</v>
      </c>
      <c r="L144" s="216">
        <v>708.46</v>
      </c>
      <c r="M144" s="217">
        <v>1</v>
      </c>
    </row>
    <row r="145" spans="1:13" x14ac:dyDescent="0.35">
      <c r="A145" s="221">
        <v>44104</v>
      </c>
      <c r="B145" s="220">
        <v>50801001</v>
      </c>
      <c r="C145" s="220">
        <v>2009000146</v>
      </c>
      <c r="D145" s="216">
        <v>50390.99</v>
      </c>
      <c r="E145" s="216">
        <v>600.25</v>
      </c>
      <c r="F145" s="217">
        <v>1</v>
      </c>
      <c r="H145" s="221">
        <v>44306</v>
      </c>
      <c r="I145" s="220">
        <v>50801001</v>
      </c>
      <c r="J145" s="220">
        <v>2009000455</v>
      </c>
      <c r="K145" s="216">
        <v>4035.48</v>
      </c>
      <c r="L145" s="216">
        <v>48.07</v>
      </c>
      <c r="M145" s="217">
        <v>1</v>
      </c>
    </row>
    <row r="146" spans="1:13" x14ac:dyDescent="0.35">
      <c r="A146" s="221">
        <v>44104</v>
      </c>
      <c r="B146" s="220">
        <v>50801001</v>
      </c>
      <c r="C146" s="220">
        <v>2009000147</v>
      </c>
      <c r="D146" s="216">
        <v>358152.53</v>
      </c>
      <c r="E146" s="216">
        <v>4266.26</v>
      </c>
      <c r="F146" s="217">
        <v>1</v>
      </c>
      <c r="H146" s="221">
        <v>44307</v>
      </c>
      <c r="I146" s="220">
        <v>50801001</v>
      </c>
      <c r="J146" s="220">
        <v>2009000457</v>
      </c>
      <c r="K146" s="216">
        <v>22962.84</v>
      </c>
      <c r="L146" s="216">
        <v>273.52999999999997</v>
      </c>
      <c r="M146" s="217">
        <v>1</v>
      </c>
    </row>
    <row r="147" spans="1:13" x14ac:dyDescent="0.35">
      <c r="A147" s="221">
        <v>44104</v>
      </c>
      <c r="B147" s="220">
        <v>50801001</v>
      </c>
      <c r="C147" s="220">
        <v>2009000153</v>
      </c>
      <c r="D147" s="216">
        <v>98103.97</v>
      </c>
      <c r="E147" s="216">
        <v>1168.5999999999999</v>
      </c>
      <c r="F147" s="217">
        <v>1</v>
      </c>
      <c r="H147" s="221">
        <v>44311</v>
      </c>
      <c r="I147" s="220">
        <v>50801001</v>
      </c>
      <c r="J147" s="220">
        <v>2009000461</v>
      </c>
      <c r="K147" s="216">
        <v>140525.57999999999</v>
      </c>
      <c r="L147" s="216">
        <v>1673.92</v>
      </c>
      <c r="M147" s="217">
        <v>1</v>
      </c>
    </row>
    <row r="148" spans="1:13" x14ac:dyDescent="0.35">
      <c r="A148" s="221">
        <v>44104</v>
      </c>
      <c r="B148" s="220">
        <v>50801001</v>
      </c>
      <c r="C148" s="220">
        <v>2009000158</v>
      </c>
      <c r="D148" s="216">
        <v>48838.75</v>
      </c>
      <c r="E148" s="216">
        <v>581.76</v>
      </c>
      <c r="F148" s="217">
        <v>1</v>
      </c>
      <c r="H148" s="221">
        <v>44312</v>
      </c>
      <c r="I148" s="220">
        <v>50801001</v>
      </c>
      <c r="J148" s="220">
        <v>2009000462</v>
      </c>
      <c r="K148" s="216">
        <v>44574.93</v>
      </c>
      <c r="L148" s="216">
        <v>530.97</v>
      </c>
      <c r="M148" s="217">
        <v>1</v>
      </c>
    </row>
    <row r="149" spans="1:13" x14ac:dyDescent="0.35">
      <c r="A149" s="221">
        <v>44104</v>
      </c>
      <c r="B149" s="220">
        <v>50801001</v>
      </c>
      <c r="C149" s="220">
        <v>2009000159</v>
      </c>
      <c r="D149" s="216">
        <v>27549.87</v>
      </c>
      <c r="E149" s="216">
        <v>328.17</v>
      </c>
      <c r="F149" s="217">
        <v>1</v>
      </c>
      <c r="H149" s="221">
        <v>44314</v>
      </c>
      <c r="I149" s="220">
        <v>50801001</v>
      </c>
      <c r="J149" s="220">
        <v>2009000466</v>
      </c>
      <c r="K149" s="216">
        <v>197356.38</v>
      </c>
      <c r="L149" s="216">
        <v>2350.88</v>
      </c>
      <c r="M149" s="217">
        <v>1</v>
      </c>
    </row>
    <row r="150" spans="1:13" x14ac:dyDescent="0.35">
      <c r="A150" s="221">
        <v>44105</v>
      </c>
      <c r="B150" s="220">
        <v>50801001</v>
      </c>
      <c r="C150" s="220">
        <v>2009000148</v>
      </c>
      <c r="D150" s="216">
        <v>215410.66</v>
      </c>
      <c r="E150" s="216">
        <v>2565.94</v>
      </c>
      <c r="F150" s="217">
        <v>1</v>
      </c>
      <c r="H150" s="221">
        <v>44315</v>
      </c>
      <c r="I150" s="220">
        <v>50801001</v>
      </c>
      <c r="J150" s="220">
        <v>2009000468</v>
      </c>
      <c r="K150" s="216">
        <v>152752.06</v>
      </c>
      <c r="L150" s="216">
        <v>1819.56</v>
      </c>
      <c r="M150" s="217">
        <v>1</v>
      </c>
    </row>
    <row r="151" spans="1:13" x14ac:dyDescent="0.35">
      <c r="A151" s="221">
        <v>44105</v>
      </c>
      <c r="B151" s="220">
        <v>50801001</v>
      </c>
      <c r="C151" s="220">
        <v>2009000148</v>
      </c>
      <c r="D151" s="216">
        <v>215410.66</v>
      </c>
      <c r="E151" s="216">
        <v>2565.94</v>
      </c>
      <c r="F151" s="217">
        <v>1</v>
      </c>
      <c r="H151" s="330" t="s">
        <v>202</v>
      </c>
      <c r="I151" s="330"/>
      <c r="J151" s="330"/>
      <c r="K151" s="330"/>
      <c r="L151" s="330"/>
      <c r="M151" s="222">
        <f>SUM(M9:M150)</f>
        <v>142</v>
      </c>
    </row>
    <row r="152" spans="1:13" x14ac:dyDescent="0.35">
      <c r="A152" s="221">
        <v>44105</v>
      </c>
      <c r="B152" s="220">
        <v>50801001</v>
      </c>
      <c r="C152" s="220">
        <v>2009000150</v>
      </c>
      <c r="D152" s="216">
        <v>33249.24</v>
      </c>
      <c r="E152" s="216">
        <v>396.06</v>
      </c>
      <c r="F152" s="217">
        <v>1</v>
      </c>
      <c r="H152" s="224"/>
      <c r="I152" s="224"/>
      <c r="J152" s="225"/>
      <c r="K152" s="226"/>
      <c r="L152" s="226"/>
      <c r="M152" s="227"/>
    </row>
    <row r="153" spans="1:13" x14ac:dyDescent="0.35">
      <c r="A153" s="221">
        <v>44105</v>
      </c>
      <c r="B153" s="220">
        <v>50801001</v>
      </c>
      <c r="C153" s="220">
        <v>2009000151</v>
      </c>
      <c r="D153" s="216">
        <v>134267.95000000001</v>
      </c>
      <c r="E153" s="216">
        <v>1599.38</v>
      </c>
      <c r="F153" s="217">
        <v>1</v>
      </c>
      <c r="H153" s="224"/>
      <c r="I153" s="224"/>
      <c r="J153" s="225"/>
      <c r="K153" s="226"/>
      <c r="L153" s="226"/>
      <c r="M153" s="227"/>
    </row>
    <row r="154" spans="1:13" x14ac:dyDescent="0.35">
      <c r="A154" s="221">
        <v>44105</v>
      </c>
      <c r="B154" s="220">
        <v>50801001</v>
      </c>
      <c r="C154" s="220">
        <v>2009000152</v>
      </c>
      <c r="D154" s="216">
        <v>620.39</v>
      </c>
      <c r="E154" s="216">
        <v>7.39</v>
      </c>
      <c r="F154" s="217">
        <v>1</v>
      </c>
      <c r="H154" s="224"/>
      <c r="I154" s="224"/>
      <c r="J154" s="225"/>
      <c r="K154" s="226"/>
      <c r="L154" s="226"/>
      <c r="M154" s="227"/>
    </row>
    <row r="155" spans="1:13" x14ac:dyDescent="0.35">
      <c r="A155" s="221">
        <v>44108</v>
      </c>
      <c r="B155" s="220">
        <v>50801001</v>
      </c>
      <c r="C155" s="220">
        <v>2009000154</v>
      </c>
      <c r="D155" s="216">
        <v>76041.91</v>
      </c>
      <c r="E155" s="216">
        <v>905.8</v>
      </c>
      <c r="F155" s="217">
        <v>1</v>
      </c>
      <c r="H155" s="224"/>
      <c r="I155" s="224"/>
      <c r="J155" s="225"/>
      <c r="K155" s="226"/>
      <c r="L155" s="226"/>
      <c r="M155" s="227"/>
    </row>
    <row r="156" spans="1:13" x14ac:dyDescent="0.35">
      <c r="A156" s="221">
        <v>44111</v>
      </c>
      <c r="B156" s="220">
        <v>50801001</v>
      </c>
      <c r="C156" s="220">
        <v>2009000165</v>
      </c>
      <c r="D156" s="216">
        <v>174824.2</v>
      </c>
      <c r="E156" s="216">
        <v>2082.48</v>
      </c>
      <c r="F156" s="217">
        <v>1</v>
      </c>
      <c r="H156" s="224"/>
      <c r="I156" s="224"/>
      <c r="J156" s="225"/>
      <c r="K156" s="226"/>
      <c r="L156" s="226"/>
      <c r="M156" s="227"/>
    </row>
    <row r="157" spans="1:13" x14ac:dyDescent="0.35">
      <c r="A157" s="221">
        <v>44111</v>
      </c>
      <c r="B157" s="220">
        <v>50801001</v>
      </c>
      <c r="C157" s="220">
        <v>2009000168</v>
      </c>
      <c r="D157" s="216">
        <v>5030.28</v>
      </c>
      <c r="E157" s="216">
        <v>59.92</v>
      </c>
      <c r="F157" s="217">
        <v>1</v>
      </c>
      <c r="H157" s="224"/>
      <c r="I157" s="224"/>
      <c r="J157" s="225"/>
      <c r="K157" s="226"/>
      <c r="L157" s="226"/>
      <c r="M157" s="227"/>
    </row>
    <row r="158" spans="1:13" x14ac:dyDescent="0.35">
      <c r="A158" s="221">
        <v>44111</v>
      </c>
      <c r="B158" s="220">
        <v>50801001</v>
      </c>
      <c r="C158" s="220">
        <v>2009000169</v>
      </c>
      <c r="D158" s="216">
        <v>64121.01</v>
      </c>
      <c r="E158" s="216">
        <v>763.8</v>
      </c>
      <c r="F158" s="217">
        <v>1</v>
      </c>
      <c r="H158" s="224"/>
      <c r="I158" s="224"/>
      <c r="J158" s="225"/>
      <c r="K158" s="226"/>
      <c r="L158" s="226"/>
      <c r="M158" s="227"/>
    </row>
    <row r="159" spans="1:13" x14ac:dyDescent="0.35">
      <c r="A159" s="221">
        <v>44111</v>
      </c>
      <c r="B159" s="220">
        <v>50801001</v>
      </c>
      <c r="C159" s="220">
        <v>2009000170</v>
      </c>
      <c r="D159" s="216">
        <v>12804.89</v>
      </c>
      <c r="E159" s="216">
        <v>152.53</v>
      </c>
      <c r="F159" s="217">
        <v>1</v>
      </c>
      <c r="H159" s="224"/>
      <c r="I159" s="224"/>
      <c r="J159" s="225"/>
      <c r="K159" s="226"/>
      <c r="L159" s="226"/>
      <c r="M159" s="227"/>
    </row>
    <row r="160" spans="1:13" x14ac:dyDescent="0.35">
      <c r="A160" s="221">
        <v>44111</v>
      </c>
      <c r="B160" s="220">
        <v>50801001</v>
      </c>
      <c r="C160" s="220">
        <v>2009000171</v>
      </c>
      <c r="D160" s="216">
        <v>27493.63</v>
      </c>
      <c r="E160" s="216">
        <v>327.5</v>
      </c>
      <c r="F160" s="217">
        <v>1</v>
      </c>
      <c r="H160" s="224"/>
      <c r="I160" s="224"/>
      <c r="J160" s="225"/>
      <c r="K160" s="226"/>
      <c r="L160" s="226"/>
      <c r="M160" s="227"/>
    </row>
    <row r="161" spans="1:13" x14ac:dyDescent="0.35">
      <c r="A161" s="221">
        <v>44111</v>
      </c>
      <c r="B161" s="220">
        <v>50801001</v>
      </c>
      <c r="C161" s="220">
        <v>2009000184</v>
      </c>
      <c r="D161" s="216">
        <v>107275.51</v>
      </c>
      <c r="E161" s="216">
        <v>1277.8499999999999</v>
      </c>
      <c r="F161" s="217">
        <v>1</v>
      </c>
      <c r="H161" s="224"/>
      <c r="I161" s="224"/>
      <c r="J161" s="225"/>
      <c r="K161" s="226"/>
      <c r="L161" s="226"/>
      <c r="M161" s="227"/>
    </row>
    <row r="162" spans="1:13" x14ac:dyDescent="0.35">
      <c r="A162" s="221">
        <v>44111</v>
      </c>
      <c r="B162" s="220">
        <v>50801001</v>
      </c>
      <c r="C162" s="220">
        <v>2009000185</v>
      </c>
      <c r="D162" s="216">
        <v>2787.14</v>
      </c>
      <c r="E162" s="216">
        <v>33.200000000000003</v>
      </c>
      <c r="F162" s="217">
        <v>1</v>
      </c>
      <c r="H162" s="224"/>
      <c r="I162" s="224"/>
      <c r="J162" s="225"/>
      <c r="K162" s="226"/>
      <c r="L162" s="226"/>
      <c r="M162" s="227"/>
    </row>
    <row r="163" spans="1:13" x14ac:dyDescent="0.35">
      <c r="A163" s="221">
        <v>44111</v>
      </c>
      <c r="B163" s="220">
        <v>50801001</v>
      </c>
      <c r="C163" s="220">
        <v>2009000186</v>
      </c>
      <c r="D163" s="216">
        <v>2897.11</v>
      </c>
      <c r="E163" s="216">
        <v>34.51</v>
      </c>
      <c r="F163" s="217">
        <v>1</v>
      </c>
      <c r="H163" s="224"/>
      <c r="I163" s="224"/>
      <c r="J163" s="225"/>
      <c r="K163" s="226"/>
      <c r="L163" s="226"/>
      <c r="M163" s="227"/>
    </row>
    <row r="164" spans="1:13" x14ac:dyDescent="0.35">
      <c r="A164" s="221">
        <v>44112</v>
      </c>
      <c r="B164" s="220">
        <v>50801001</v>
      </c>
      <c r="C164" s="220">
        <v>2009000172</v>
      </c>
      <c r="D164" s="216">
        <v>177494.65</v>
      </c>
      <c r="E164" s="216">
        <v>2114.29</v>
      </c>
      <c r="F164" s="217">
        <v>1</v>
      </c>
      <c r="H164" s="224"/>
      <c r="I164" s="224"/>
      <c r="J164" s="225"/>
      <c r="K164" s="226"/>
      <c r="L164" s="226"/>
      <c r="M164" s="227"/>
    </row>
    <row r="165" spans="1:13" x14ac:dyDescent="0.35">
      <c r="A165" s="221">
        <v>44116</v>
      </c>
      <c r="B165" s="220">
        <v>50801001</v>
      </c>
      <c r="C165" s="220">
        <v>2009000164</v>
      </c>
      <c r="D165" s="216">
        <v>112574.43</v>
      </c>
      <c r="E165" s="216">
        <v>1340.97</v>
      </c>
      <c r="F165" s="217">
        <v>1</v>
      </c>
      <c r="H165" s="224"/>
      <c r="I165" s="224"/>
      <c r="J165" s="225"/>
      <c r="K165" s="226"/>
      <c r="L165" s="226"/>
      <c r="M165" s="227"/>
    </row>
    <row r="166" spans="1:13" x14ac:dyDescent="0.35">
      <c r="A166" s="221">
        <v>44116</v>
      </c>
      <c r="B166" s="220">
        <v>50801001</v>
      </c>
      <c r="C166" s="220">
        <v>2009000173</v>
      </c>
      <c r="D166" s="216">
        <v>3670.29</v>
      </c>
      <c r="E166" s="216">
        <v>43.72</v>
      </c>
      <c r="F166" s="217">
        <v>1</v>
      </c>
      <c r="H166" s="224"/>
      <c r="I166" s="224"/>
      <c r="J166" s="225"/>
      <c r="K166" s="226"/>
      <c r="L166" s="226"/>
      <c r="M166" s="227"/>
    </row>
    <row r="167" spans="1:13" x14ac:dyDescent="0.35">
      <c r="A167" s="221">
        <v>44116</v>
      </c>
      <c r="B167" s="220">
        <v>50801001</v>
      </c>
      <c r="C167" s="220">
        <v>2009000174</v>
      </c>
      <c r="D167" s="216">
        <v>2527.73</v>
      </c>
      <c r="E167" s="216">
        <v>30.11</v>
      </c>
      <c r="F167" s="217">
        <v>1</v>
      </c>
      <c r="H167" s="224"/>
      <c r="I167" s="224"/>
      <c r="J167" s="225"/>
      <c r="K167" s="226"/>
      <c r="L167" s="226"/>
      <c r="M167" s="227"/>
    </row>
    <row r="168" spans="1:13" x14ac:dyDescent="0.35">
      <c r="A168" s="221">
        <v>44116</v>
      </c>
      <c r="B168" s="220">
        <v>50801001</v>
      </c>
      <c r="C168" s="220">
        <v>2009000175</v>
      </c>
      <c r="D168" s="216">
        <v>334561.74</v>
      </c>
      <c r="E168" s="216">
        <v>3985.25</v>
      </c>
      <c r="F168" s="217">
        <v>1</v>
      </c>
      <c r="H168" s="224"/>
      <c r="I168" s="224"/>
      <c r="J168" s="225"/>
      <c r="K168" s="226"/>
      <c r="L168" s="226"/>
      <c r="M168" s="227"/>
    </row>
    <row r="169" spans="1:13" x14ac:dyDescent="0.35">
      <c r="A169" s="221">
        <v>44116</v>
      </c>
      <c r="B169" s="220">
        <v>50801001</v>
      </c>
      <c r="C169" s="220">
        <v>2009000187</v>
      </c>
      <c r="D169" s="216">
        <v>31649.99</v>
      </c>
      <c r="E169" s="216">
        <v>377.01</v>
      </c>
      <c r="F169" s="217">
        <v>1</v>
      </c>
      <c r="H169" s="224"/>
      <c r="I169" s="224"/>
      <c r="J169" s="225"/>
      <c r="K169" s="226"/>
      <c r="L169" s="226"/>
      <c r="M169" s="227"/>
    </row>
    <row r="170" spans="1:13" x14ac:dyDescent="0.35">
      <c r="A170" s="221">
        <v>44118</v>
      </c>
      <c r="B170" s="220">
        <v>50801001</v>
      </c>
      <c r="C170" s="220">
        <v>2009000176</v>
      </c>
      <c r="D170" s="216">
        <v>26849.73</v>
      </c>
      <c r="E170" s="216">
        <v>319.83</v>
      </c>
      <c r="F170" s="217">
        <v>1</v>
      </c>
      <c r="H170" s="224"/>
      <c r="I170" s="224"/>
      <c r="J170" s="225"/>
      <c r="K170" s="226"/>
      <c r="L170" s="226"/>
      <c r="M170" s="227"/>
    </row>
    <row r="171" spans="1:13" x14ac:dyDescent="0.35">
      <c r="A171" s="221">
        <v>44118</v>
      </c>
      <c r="B171" s="220">
        <v>50801001</v>
      </c>
      <c r="C171" s="220">
        <v>2009000177</v>
      </c>
      <c r="D171" s="216">
        <v>1222.31</v>
      </c>
      <c r="E171" s="216">
        <v>14.56</v>
      </c>
      <c r="F171" s="217">
        <v>1</v>
      </c>
      <c r="H171" s="224"/>
      <c r="I171" s="224"/>
      <c r="J171" s="225"/>
      <c r="K171" s="226"/>
      <c r="L171" s="226"/>
      <c r="M171" s="227"/>
    </row>
    <row r="172" spans="1:13" x14ac:dyDescent="0.35">
      <c r="A172" s="221">
        <v>44118</v>
      </c>
      <c r="B172" s="220">
        <v>50801001</v>
      </c>
      <c r="C172" s="220">
        <v>2009000178</v>
      </c>
      <c r="D172" s="216">
        <v>13408.49</v>
      </c>
      <c r="E172" s="216">
        <v>159.72</v>
      </c>
      <c r="F172" s="217">
        <v>1</v>
      </c>
      <c r="H172" s="224"/>
      <c r="I172" s="224"/>
      <c r="J172" s="225"/>
      <c r="K172" s="226"/>
      <c r="L172" s="226"/>
      <c r="M172" s="227"/>
    </row>
    <row r="173" spans="1:13" x14ac:dyDescent="0.35">
      <c r="A173" s="221">
        <v>44119</v>
      </c>
      <c r="B173" s="220">
        <v>50801001</v>
      </c>
      <c r="C173" s="220">
        <v>2009000179</v>
      </c>
      <c r="D173" s="216">
        <v>470856.24</v>
      </c>
      <c r="E173" s="216">
        <v>5608.77</v>
      </c>
      <c r="F173" s="217">
        <v>1</v>
      </c>
      <c r="H173" s="224"/>
      <c r="I173" s="224"/>
      <c r="J173" s="225"/>
      <c r="K173" s="226"/>
      <c r="L173" s="226"/>
      <c r="M173" s="227"/>
    </row>
    <row r="174" spans="1:13" x14ac:dyDescent="0.35">
      <c r="A174" s="221">
        <v>44119</v>
      </c>
      <c r="B174" s="220">
        <v>50801001</v>
      </c>
      <c r="C174" s="220">
        <v>2009000180</v>
      </c>
      <c r="D174" s="216">
        <v>96937.9</v>
      </c>
      <c r="E174" s="216">
        <v>1154.71</v>
      </c>
      <c r="F174" s="217">
        <v>1</v>
      </c>
      <c r="H174" s="224"/>
      <c r="I174" s="224"/>
      <c r="J174" s="225"/>
      <c r="K174" s="226"/>
      <c r="L174" s="226"/>
      <c r="M174" s="227"/>
    </row>
    <row r="175" spans="1:13" x14ac:dyDescent="0.35">
      <c r="A175" s="221">
        <v>44119</v>
      </c>
      <c r="B175" s="220">
        <v>50801001</v>
      </c>
      <c r="C175" s="220">
        <v>2009000181</v>
      </c>
      <c r="D175" s="216">
        <v>22503.64</v>
      </c>
      <c r="E175" s="216">
        <v>268.06</v>
      </c>
      <c r="F175" s="217">
        <v>1</v>
      </c>
      <c r="H175" s="224"/>
      <c r="I175" s="224"/>
      <c r="J175" s="225"/>
      <c r="K175" s="226"/>
      <c r="L175" s="226"/>
      <c r="M175" s="227"/>
    </row>
    <row r="176" spans="1:13" x14ac:dyDescent="0.35">
      <c r="A176" s="221">
        <v>44119</v>
      </c>
      <c r="B176" s="220">
        <v>50801001</v>
      </c>
      <c r="C176" s="220">
        <v>2009000188</v>
      </c>
      <c r="D176" s="216">
        <v>13668.74</v>
      </c>
      <c r="E176" s="216">
        <v>162.82</v>
      </c>
      <c r="F176" s="217">
        <v>1</v>
      </c>
      <c r="H176" s="224"/>
      <c r="I176" s="224"/>
      <c r="J176" s="225"/>
      <c r="K176" s="226"/>
      <c r="L176" s="226"/>
      <c r="M176" s="227"/>
    </row>
    <row r="177" spans="1:13" x14ac:dyDescent="0.35">
      <c r="A177" s="221">
        <v>44122</v>
      </c>
      <c r="B177" s="220">
        <v>50801001</v>
      </c>
      <c r="C177" s="220">
        <v>2009000182</v>
      </c>
      <c r="D177" s="216">
        <v>19277.439999999999</v>
      </c>
      <c r="E177" s="216">
        <v>229.63</v>
      </c>
      <c r="F177" s="217">
        <v>1</v>
      </c>
      <c r="H177" s="224"/>
      <c r="I177" s="224"/>
      <c r="J177" s="225"/>
      <c r="K177" s="226"/>
      <c r="L177" s="226"/>
      <c r="M177" s="227"/>
    </row>
    <row r="178" spans="1:13" x14ac:dyDescent="0.35">
      <c r="A178" s="221">
        <v>44122</v>
      </c>
      <c r="B178" s="220">
        <v>50801001</v>
      </c>
      <c r="C178" s="220">
        <v>2009000183</v>
      </c>
      <c r="D178" s="216">
        <v>1259.25</v>
      </c>
      <c r="E178" s="216">
        <v>15</v>
      </c>
      <c r="F178" s="217">
        <v>1</v>
      </c>
      <c r="H178" s="224"/>
      <c r="I178" s="224"/>
      <c r="J178" s="225"/>
      <c r="K178" s="226"/>
      <c r="L178" s="226"/>
      <c r="M178" s="227"/>
    </row>
    <row r="179" spans="1:13" x14ac:dyDescent="0.35">
      <c r="A179" s="221">
        <v>44122</v>
      </c>
      <c r="B179" s="220">
        <v>50801001</v>
      </c>
      <c r="C179" s="220">
        <v>2009000189</v>
      </c>
      <c r="D179" s="216">
        <v>68676.14</v>
      </c>
      <c r="E179" s="216">
        <v>818.06</v>
      </c>
      <c r="F179" s="217">
        <v>1</v>
      </c>
      <c r="H179" s="224"/>
      <c r="I179" s="224"/>
      <c r="J179" s="225"/>
      <c r="K179" s="226"/>
      <c r="L179" s="226"/>
      <c r="M179" s="227"/>
    </row>
    <row r="180" spans="1:13" x14ac:dyDescent="0.35">
      <c r="A180" s="221">
        <v>44123</v>
      </c>
      <c r="B180" s="220">
        <v>50801001</v>
      </c>
      <c r="C180" s="220">
        <v>2009000190</v>
      </c>
      <c r="D180" s="216">
        <v>37473.599999999999</v>
      </c>
      <c r="E180" s="216">
        <v>446.38</v>
      </c>
      <c r="F180" s="217">
        <v>1</v>
      </c>
      <c r="H180" s="224"/>
      <c r="I180" s="224"/>
      <c r="J180" s="225"/>
      <c r="K180" s="226"/>
      <c r="L180" s="226"/>
      <c r="M180" s="227"/>
    </row>
    <row r="181" spans="1:13" x14ac:dyDescent="0.35">
      <c r="A181" s="221">
        <v>44123</v>
      </c>
      <c r="B181" s="220">
        <v>50801001</v>
      </c>
      <c r="C181" s="220">
        <v>2009000198</v>
      </c>
      <c r="D181" s="216">
        <v>87121.63</v>
      </c>
      <c r="E181" s="216">
        <v>1037.78</v>
      </c>
      <c r="F181" s="217">
        <v>1</v>
      </c>
      <c r="H181" s="224"/>
      <c r="I181" s="224"/>
      <c r="J181" s="225"/>
      <c r="K181" s="226"/>
      <c r="L181" s="226"/>
      <c r="M181" s="227"/>
    </row>
    <row r="182" spans="1:13" x14ac:dyDescent="0.35">
      <c r="A182" s="221">
        <v>44125</v>
      </c>
      <c r="B182" s="220">
        <v>50801001</v>
      </c>
      <c r="C182" s="220">
        <v>2009000192</v>
      </c>
      <c r="D182" s="216">
        <v>75304.83</v>
      </c>
      <c r="E182" s="216">
        <v>897.02</v>
      </c>
      <c r="F182" s="217">
        <v>1</v>
      </c>
      <c r="H182" s="224"/>
      <c r="I182" s="224"/>
      <c r="J182" s="225"/>
      <c r="K182" s="226"/>
      <c r="L182" s="226"/>
      <c r="M182" s="227"/>
    </row>
    <row r="183" spans="1:13" x14ac:dyDescent="0.35">
      <c r="A183" s="221">
        <v>44126</v>
      </c>
      <c r="B183" s="220">
        <v>50801001</v>
      </c>
      <c r="C183" s="220">
        <v>2009000193</v>
      </c>
      <c r="D183" s="216">
        <v>63273.120000000003</v>
      </c>
      <c r="E183" s="216">
        <v>753.7</v>
      </c>
      <c r="F183" s="217">
        <v>1</v>
      </c>
      <c r="H183" s="224"/>
      <c r="I183" s="224"/>
      <c r="J183" s="225"/>
      <c r="K183" s="226"/>
      <c r="L183" s="226"/>
      <c r="M183" s="227"/>
    </row>
    <row r="184" spans="1:13" x14ac:dyDescent="0.35">
      <c r="A184" s="221">
        <v>44126</v>
      </c>
      <c r="B184" s="220">
        <v>50801001</v>
      </c>
      <c r="C184" s="220">
        <v>2009000195</v>
      </c>
      <c r="D184" s="216">
        <v>82393.570000000007</v>
      </c>
      <c r="E184" s="216">
        <v>981.46</v>
      </c>
      <c r="F184" s="217">
        <v>1</v>
      </c>
      <c r="H184" s="224"/>
      <c r="I184" s="224"/>
      <c r="J184" s="225"/>
      <c r="K184" s="226"/>
      <c r="L184" s="226"/>
      <c r="M184" s="227"/>
    </row>
    <row r="185" spans="1:13" x14ac:dyDescent="0.35">
      <c r="A185" s="221">
        <v>44129</v>
      </c>
      <c r="B185" s="220">
        <v>50801001</v>
      </c>
      <c r="C185" s="220">
        <v>2009000194</v>
      </c>
      <c r="D185" s="216">
        <v>87930.07</v>
      </c>
      <c r="E185" s="216">
        <v>1047.4100000000001</v>
      </c>
      <c r="F185" s="217">
        <v>1</v>
      </c>
      <c r="H185" s="224"/>
      <c r="I185" s="224"/>
      <c r="J185" s="225"/>
      <c r="K185" s="226"/>
      <c r="L185" s="226"/>
      <c r="M185" s="227"/>
    </row>
    <row r="186" spans="1:13" x14ac:dyDescent="0.35">
      <c r="A186" s="221">
        <v>44133</v>
      </c>
      <c r="B186" s="220">
        <v>50801001</v>
      </c>
      <c r="C186" s="220">
        <v>2009000196</v>
      </c>
      <c r="D186" s="216">
        <v>102191.5</v>
      </c>
      <c r="E186" s="216">
        <v>1217.29</v>
      </c>
      <c r="F186" s="217">
        <v>1</v>
      </c>
      <c r="H186" s="224"/>
      <c r="I186" s="224"/>
      <c r="J186" s="225"/>
      <c r="K186" s="226"/>
      <c r="L186" s="226"/>
      <c r="M186" s="227"/>
    </row>
    <row r="187" spans="1:13" x14ac:dyDescent="0.35">
      <c r="A187" s="221">
        <v>44136</v>
      </c>
      <c r="B187" s="220">
        <v>50801001</v>
      </c>
      <c r="C187" s="220">
        <v>2009000200</v>
      </c>
      <c r="D187" s="216">
        <v>56874.45</v>
      </c>
      <c r="E187" s="216">
        <v>677.48</v>
      </c>
      <c r="F187" s="217">
        <v>1</v>
      </c>
      <c r="H187" s="224"/>
      <c r="I187" s="224"/>
      <c r="J187" s="225"/>
      <c r="K187" s="226"/>
      <c r="L187" s="226"/>
      <c r="M187" s="227"/>
    </row>
    <row r="188" spans="1:13" x14ac:dyDescent="0.35">
      <c r="A188" s="221">
        <v>44136</v>
      </c>
      <c r="B188" s="220">
        <v>50801001</v>
      </c>
      <c r="C188" s="220">
        <v>2009000201</v>
      </c>
      <c r="D188" s="216">
        <v>152418.78</v>
      </c>
      <c r="E188" s="216">
        <v>1815.59</v>
      </c>
      <c r="F188" s="217">
        <v>1</v>
      </c>
      <c r="H188" s="224"/>
      <c r="I188" s="224"/>
      <c r="J188" s="225"/>
      <c r="K188" s="226"/>
      <c r="L188" s="226"/>
      <c r="M188" s="227"/>
    </row>
    <row r="189" spans="1:13" x14ac:dyDescent="0.35">
      <c r="A189" s="221">
        <v>44136</v>
      </c>
      <c r="B189" s="220">
        <v>50801001</v>
      </c>
      <c r="C189" s="220">
        <v>2009000232</v>
      </c>
      <c r="D189" s="216">
        <v>21722.06</v>
      </c>
      <c r="E189" s="216">
        <v>258.75</v>
      </c>
      <c r="F189" s="217">
        <v>1</v>
      </c>
      <c r="H189" s="224"/>
      <c r="I189" s="224"/>
      <c r="J189" s="225"/>
      <c r="K189" s="226"/>
      <c r="L189" s="226"/>
      <c r="M189" s="227"/>
    </row>
    <row r="190" spans="1:13" x14ac:dyDescent="0.35">
      <c r="A190" s="221">
        <v>44137</v>
      </c>
      <c r="B190" s="220">
        <v>50801001</v>
      </c>
      <c r="C190" s="220">
        <v>2009000202</v>
      </c>
      <c r="D190" s="216">
        <v>373852.02</v>
      </c>
      <c r="E190" s="216">
        <v>4453.2700000000004</v>
      </c>
      <c r="F190" s="217">
        <v>1</v>
      </c>
      <c r="H190" s="224"/>
      <c r="I190" s="224"/>
      <c r="J190" s="225"/>
      <c r="K190" s="226"/>
      <c r="L190" s="226"/>
      <c r="M190" s="227"/>
    </row>
    <row r="191" spans="1:13" x14ac:dyDescent="0.35">
      <c r="A191" s="221">
        <v>44137</v>
      </c>
      <c r="B191" s="220">
        <v>50801001</v>
      </c>
      <c r="C191" s="220">
        <v>2009000203</v>
      </c>
      <c r="D191" s="216">
        <v>167148.65</v>
      </c>
      <c r="E191" s="216">
        <v>1991.05</v>
      </c>
      <c r="F191" s="217">
        <v>1</v>
      </c>
      <c r="H191" s="224"/>
      <c r="I191" s="224"/>
      <c r="J191" s="225"/>
      <c r="K191" s="226"/>
      <c r="L191" s="226"/>
      <c r="M191" s="227"/>
    </row>
    <row r="192" spans="1:13" x14ac:dyDescent="0.35">
      <c r="A192" s="221">
        <v>44138</v>
      </c>
      <c r="B192" s="220">
        <v>50801001</v>
      </c>
      <c r="C192" s="220">
        <v>2009000211</v>
      </c>
      <c r="D192" s="216">
        <v>276251.75</v>
      </c>
      <c r="E192" s="216">
        <v>3290.67</v>
      </c>
      <c r="F192" s="217">
        <v>1</v>
      </c>
      <c r="H192" s="224"/>
      <c r="I192" s="224"/>
      <c r="J192" s="225"/>
      <c r="K192" s="226"/>
      <c r="L192" s="226"/>
      <c r="M192" s="227"/>
    </row>
    <row r="193" spans="1:13" x14ac:dyDescent="0.35">
      <c r="A193" s="221">
        <v>44138</v>
      </c>
      <c r="B193" s="220">
        <v>50801001</v>
      </c>
      <c r="C193" s="220">
        <v>2009000234</v>
      </c>
      <c r="D193" s="216">
        <v>70288.820000000007</v>
      </c>
      <c r="E193" s="216">
        <v>837.27</v>
      </c>
      <c r="F193" s="217">
        <v>1</v>
      </c>
      <c r="H193" s="224"/>
      <c r="I193" s="224"/>
      <c r="J193" s="225"/>
      <c r="K193" s="226"/>
      <c r="L193" s="226"/>
      <c r="M193" s="227"/>
    </row>
    <row r="194" spans="1:13" x14ac:dyDescent="0.35">
      <c r="A194" s="221">
        <v>44139</v>
      </c>
      <c r="B194" s="220">
        <v>50801001</v>
      </c>
      <c r="C194" s="220">
        <v>2009000212</v>
      </c>
      <c r="D194" s="216">
        <v>74524.929999999993</v>
      </c>
      <c r="E194" s="216">
        <v>887.73</v>
      </c>
      <c r="F194" s="217">
        <v>1</v>
      </c>
      <c r="H194" s="224"/>
      <c r="I194" s="224"/>
      <c r="J194" s="225"/>
      <c r="K194" s="226"/>
      <c r="L194" s="226"/>
      <c r="M194" s="227"/>
    </row>
    <row r="195" spans="1:13" x14ac:dyDescent="0.35">
      <c r="A195" s="221">
        <v>44139</v>
      </c>
      <c r="B195" s="220">
        <v>50801001</v>
      </c>
      <c r="C195" s="220">
        <v>2009000225</v>
      </c>
      <c r="D195" s="216">
        <v>34369.129999999997</v>
      </c>
      <c r="E195" s="216">
        <v>409.4</v>
      </c>
      <c r="F195" s="217">
        <v>1</v>
      </c>
      <c r="H195" s="224"/>
      <c r="I195" s="224"/>
      <c r="J195" s="225"/>
      <c r="K195" s="226"/>
      <c r="L195" s="226"/>
      <c r="M195" s="227"/>
    </row>
    <row r="196" spans="1:13" x14ac:dyDescent="0.35">
      <c r="A196" s="221">
        <v>44139</v>
      </c>
      <c r="B196" s="220">
        <v>50801001</v>
      </c>
      <c r="C196" s="220">
        <v>2009000235</v>
      </c>
      <c r="D196" s="216">
        <v>63000.28</v>
      </c>
      <c r="E196" s="216">
        <v>750.45</v>
      </c>
      <c r="F196" s="217">
        <v>1</v>
      </c>
      <c r="H196" s="224"/>
      <c r="I196" s="224"/>
      <c r="J196" s="225"/>
      <c r="K196" s="226"/>
      <c r="L196" s="226"/>
      <c r="M196" s="227"/>
    </row>
    <row r="197" spans="1:13" x14ac:dyDescent="0.35">
      <c r="A197" s="221">
        <v>44143</v>
      </c>
      <c r="B197" s="220">
        <v>50801001</v>
      </c>
      <c r="C197" s="220">
        <v>2009000213</v>
      </c>
      <c r="D197" s="216">
        <v>48642.31</v>
      </c>
      <c r="E197" s="216">
        <v>579.41999999999996</v>
      </c>
      <c r="F197" s="217">
        <v>1</v>
      </c>
      <c r="H197" s="224"/>
      <c r="I197" s="224"/>
      <c r="J197" s="225"/>
      <c r="K197" s="226"/>
      <c r="L197" s="226"/>
      <c r="M197" s="227"/>
    </row>
    <row r="198" spans="1:13" x14ac:dyDescent="0.35">
      <c r="A198" s="221">
        <v>44143</v>
      </c>
      <c r="B198" s="220">
        <v>50801001</v>
      </c>
      <c r="C198" s="220">
        <v>2009000236</v>
      </c>
      <c r="D198" s="216">
        <v>17599.28</v>
      </c>
      <c r="E198" s="216">
        <v>209.64</v>
      </c>
      <c r="F198" s="217">
        <v>1</v>
      </c>
      <c r="H198" s="224"/>
      <c r="I198" s="224"/>
      <c r="J198" s="225"/>
      <c r="K198" s="226"/>
      <c r="L198" s="226"/>
      <c r="M198" s="227"/>
    </row>
    <row r="199" spans="1:13" x14ac:dyDescent="0.35">
      <c r="A199" s="221">
        <v>44146</v>
      </c>
      <c r="B199" s="220">
        <v>50801001</v>
      </c>
      <c r="C199" s="220">
        <v>2009000214</v>
      </c>
      <c r="D199" s="216">
        <v>22697.56</v>
      </c>
      <c r="E199" s="216">
        <v>270.37</v>
      </c>
      <c r="F199" s="217">
        <v>1</v>
      </c>
      <c r="H199" s="224"/>
      <c r="I199" s="224"/>
      <c r="J199" s="225"/>
      <c r="K199" s="226"/>
      <c r="L199" s="226"/>
      <c r="M199" s="227"/>
    </row>
    <row r="200" spans="1:13" x14ac:dyDescent="0.35">
      <c r="A200" s="221">
        <v>44146</v>
      </c>
      <c r="B200" s="220">
        <v>50801001</v>
      </c>
      <c r="C200" s="220">
        <v>2009000229</v>
      </c>
      <c r="D200" s="216">
        <v>14071.7</v>
      </c>
      <c r="E200" s="216">
        <v>167.62</v>
      </c>
      <c r="F200" s="217">
        <v>1</v>
      </c>
      <c r="H200" s="224"/>
      <c r="I200" s="224"/>
      <c r="J200" s="225"/>
      <c r="K200" s="226"/>
      <c r="L200" s="226"/>
      <c r="M200" s="227"/>
    </row>
    <row r="201" spans="1:13" x14ac:dyDescent="0.35">
      <c r="A201" s="221">
        <v>44146</v>
      </c>
      <c r="B201" s="220">
        <v>50801001</v>
      </c>
      <c r="C201" s="220">
        <v>2009000230</v>
      </c>
      <c r="D201" s="216">
        <v>1103.94</v>
      </c>
      <c r="E201" s="216">
        <v>13.15</v>
      </c>
      <c r="F201" s="217">
        <v>1</v>
      </c>
      <c r="H201" s="224"/>
      <c r="I201" s="224"/>
      <c r="J201" s="225"/>
      <c r="K201" s="226"/>
      <c r="L201" s="226"/>
      <c r="M201" s="227"/>
    </row>
    <row r="202" spans="1:13" x14ac:dyDescent="0.35">
      <c r="A202" s="221">
        <v>44146</v>
      </c>
      <c r="B202" s="220">
        <v>50801001</v>
      </c>
      <c r="C202" s="220">
        <v>2009000237</v>
      </c>
      <c r="D202" s="216">
        <v>12789.78</v>
      </c>
      <c r="E202" s="216">
        <v>152.35</v>
      </c>
      <c r="F202" s="217">
        <v>1</v>
      </c>
      <c r="H202" s="224"/>
      <c r="I202" s="224"/>
      <c r="J202" s="225"/>
      <c r="K202" s="226"/>
      <c r="L202" s="226"/>
      <c r="M202" s="227"/>
    </row>
    <row r="203" spans="1:13" x14ac:dyDescent="0.35">
      <c r="A203" s="221">
        <v>44147</v>
      </c>
      <c r="B203" s="220">
        <v>50801001</v>
      </c>
      <c r="C203" s="220">
        <v>2009000215</v>
      </c>
      <c r="D203" s="216">
        <v>188989.92</v>
      </c>
      <c r="E203" s="216">
        <v>2251.2199999999998</v>
      </c>
      <c r="F203" s="217">
        <v>1</v>
      </c>
      <c r="H203" s="224"/>
      <c r="I203" s="224"/>
      <c r="J203" s="225"/>
      <c r="K203" s="226"/>
      <c r="L203" s="226"/>
      <c r="M203" s="227"/>
    </row>
    <row r="204" spans="1:13" x14ac:dyDescent="0.35">
      <c r="A204" s="221">
        <v>44147</v>
      </c>
      <c r="B204" s="220">
        <v>50801001</v>
      </c>
      <c r="C204" s="220">
        <v>2009000216</v>
      </c>
      <c r="D204" s="216">
        <v>22571.64</v>
      </c>
      <c r="E204" s="216">
        <v>268.87</v>
      </c>
      <c r="F204" s="217">
        <v>1</v>
      </c>
      <c r="H204" s="224"/>
      <c r="I204" s="224"/>
      <c r="J204" s="225"/>
      <c r="K204" s="226"/>
      <c r="L204" s="226"/>
      <c r="M204" s="227"/>
    </row>
    <row r="205" spans="1:13" x14ac:dyDescent="0.35">
      <c r="A205" s="221">
        <v>44147</v>
      </c>
      <c r="B205" s="220">
        <v>50801001</v>
      </c>
      <c r="C205" s="220">
        <v>2009000217</v>
      </c>
      <c r="D205" s="216">
        <v>3710.59</v>
      </c>
      <c r="E205" s="216">
        <v>44.2</v>
      </c>
      <c r="F205" s="217">
        <v>1</v>
      </c>
      <c r="H205" s="224"/>
      <c r="I205" s="224"/>
      <c r="J205" s="225"/>
      <c r="K205" s="226"/>
      <c r="L205" s="226"/>
      <c r="M205" s="227"/>
    </row>
    <row r="206" spans="1:13" x14ac:dyDescent="0.35">
      <c r="A206" s="221">
        <v>44150</v>
      </c>
      <c r="B206" s="220">
        <v>50801001</v>
      </c>
      <c r="C206" s="220">
        <v>2009000218</v>
      </c>
      <c r="D206" s="216">
        <v>348856.74</v>
      </c>
      <c r="E206" s="216">
        <v>4155.53</v>
      </c>
      <c r="F206" s="217">
        <v>1</v>
      </c>
      <c r="H206" s="224"/>
      <c r="I206" s="224"/>
      <c r="J206" s="225"/>
      <c r="K206" s="226"/>
      <c r="L206" s="226"/>
      <c r="M206" s="227"/>
    </row>
    <row r="207" spans="1:13" x14ac:dyDescent="0.35">
      <c r="A207" s="221">
        <v>44150</v>
      </c>
      <c r="B207" s="220">
        <v>50801001</v>
      </c>
      <c r="C207" s="220">
        <v>2009000219</v>
      </c>
      <c r="D207" s="216">
        <v>280257.84000000003</v>
      </c>
      <c r="E207" s="216">
        <v>3338.39</v>
      </c>
      <c r="F207" s="217">
        <v>1</v>
      </c>
      <c r="H207" s="224"/>
      <c r="I207" s="224"/>
      <c r="J207" s="225"/>
      <c r="K207" s="226"/>
      <c r="L207" s="226"/>
      <c r="M207" s="227"/>
    </row>
    <row r="208" spans="1:13" x14ac:dyDescent="0.35">
      <c r="A208" s="221">
        <v>44150</v>
      </c>
      <c r="B208" s="220">
        <v>50801001</v>
      </c>
      <c r="C208" s="220">
        <v>2009000219</v>
      </c>
      <c r="D208" s="216">
        <v>280257.84000000003</v>
      </c>
      <c r="E208" s="216">
        <v>3338.39</v>
      </c>
      <c r="F208" s="217">
        <v>1</v>
      </c>
      <c r="H208" s="224"/>
      <c r="I208" s="224"/>
      <c r="J208" s="225"/>
      <c r="K208" s="226"/>
      <c r="L208" s="226"/>
      <c r="M208" s="227"/>
    </row>
    <row r="209" spans="1:13" x14ac:dyDescent="0.35">
      <c r="A209" s="221">
        <v>44150</v>
      </c>
      <c r="B209" s="220">
        <v>50801001</v>
      </c>
      <c r="C209" s="220">
        <v>2009000220</v>
      </c>
      <c r="D209" s="216">
        <v>8834.9</v>
      </c>
      <c r="E209" s="216">
        <v>105.24</v>
      </c>
      <c r="F209" s="217">
        <v>1</v>
      </c>
      <c r="H209" s="224"/>
      <c r="I209" s="224"/>
      <c r="J209" s="225"/>
      <c r="K209" s="226"/>
      <c r="L209" s="226"/>
      <c r="M209" s="227"/>
    </row>
    <row r="210" spans="1:13" x14ac:dyDescent="0.35">
      <c r="A210" s="221">
        <v>44153</v>
      </c>
      <c r="B210" s="220">
        <v>50801001</v>
      </c>
      <c r="C210" s="220">
        <v>2009000221</v>
      </c>
      <c r="D210" s="216">
        <v>290747.39</v>
      </c>
      <c r="E210" s="216">
        <v>3463.34</v>
      </c>
      <c r="F210" s="217">
        <v>1</v>
      </c>
      <c r="H210" s="224"/>
      <c r="I210" s="224"/>
      <c r="J210" s="225"/>
      <c r="K210" s="226"/>
      <c r="L210" s="226"/>
      <c r="M210" s="227"/>
    </row>
    <row r="211" spans="1:13" x14ac:dyDescent="0.35">
      <c r="A211" s="221">
        <v>44153</v>
      </c>
      <c r="B211" s="220">
        <v>50801001</v>
      </c>
      <c r="C211" s="220">
        <v>2009000221</v>
      </c>
      <c r="D211" s="216">
        <v>290747.39</v>
      </c>
      <c r="E211" s="216">
        <v>3463.34</v>
      </c>
      <c r="F211" s="217">
        <v>1</v>
      </c>
      <c r="H211" s="224"/>
      <c r="I211" s="224"/>
      <c r="J211" s="225"/>
      <c r="K211" s="226"/>
      <c r="L211" s="226"/>
      <c r="M211" s="227"/>
    </row>
    <row r="212" spans="1:13" x14ac:dyDescent="0.35">
      <c r="A212" s="221">
        <v>44153</v>
      </c>
      <c r="B212" s="220">
        <v>50801001</v>
      </c>
      <c r="C212" s="220">
        <v>2009000222</v>
      </c>
      <c r="D212" s="216">
        <v>45885.39</v>
      </c>
      <c r="E212" s="216">
        <v>546.58000000000004</v>
      </c>
      <c r="F212" s="217">
        <v>1</v>
      </c>
      <c r="H212" s="224"/>
      <c r="I212" s="224"/>
      <c r="J212" s="225"/>
      <c r="K212" s="226"/>
      <c r="L212" s="226"/>
      <c r="M212" s="227"/>
    </row>
    <row r="213" spans="1:13" x14ac:dyDescent="0.35">
      <c r="A213" s="221">
        <v>44153</v>
      </c>
      <c r="B213" s="220">
        <v>50801001</v>
      </c>
      <c r="C213" s="220">
        <v>2009000224</v>
      </c>
      <c r="D213" s="216">
        <v>89342.11</v>
      </c>
      <c r="E213" s="216">
        <v>1064.23</v>
      </c>
      <c r="F213" s="217">
        <v>1</v>
      </c>
      <c r="H213" s="224"/>
      <c r="I213" s="224"/>
      <c r="J213" s="225"/>
      <c r="K213" s="226"/>
      <c r="L213" s="226"/>
      <c r="M213" s="227"/>
    </row>
    <row r="214" spans="1:13" x14ac:dyDescent="0.35">
      <c r="A214" s="221">
        <v>44153</v>
      </c>
      <c r="B214" s="220">
        <v>50801001</v>
      </c>
      <c r="C214" s="220">
        <v>2009000227</v>
      </c>
      <c r="D214" s="216">
        <v>50973.599999999999</v>
      </c>
      <c r="E214" s="216">
        <v>607.19000000000005</v>
      </c>
      <c r="F214" s="217">
        <v>1</v>
      </c>
      <c r="H214" s="224"/>
      <c r="I214" s="224"/>
      <c r="J214" s="225"/>
      <c r="K214" s="226"/>
      <c r="L214" s="226"/>
      <c r="M214" s="227"/>
    </row>
    <row r="215" spans="1:13" x14ac:dyDescent="0.35">
      <c r="A215" s="221">
        <v>44153</v>
      </c>
      <c r="B215" s="220">
        <v>50801001</v>
      </c>
      <c r="C215" s="220">
        <v>2009000238</v>
      </c>
      <c r="D215" s="216">
        <v>37529.85</v>
      </c>
      <c r="E215" s="216">
        <v>447.05</v>
      </c>
      <c r="F215" s="217">
        <v>1</v>
      </c>
      <c r="H215" s="224"/>
      <c r="I215" s="224"/>
      <c r="J215" s="225"/>
      <c r="K215" s="226"/>
      <c r="L215" s="226"/>
      <c r="M215" s="227"/>
    </row>
    <row r="216" spans="1:13" x14ac:dyDescent="0.35">
      <c r="A216" s="221">
        <v>44153</v>
      </c>
      <c r="B216" s="220">
        <v>50801001</v>
      </c>
      <c r="C216" s="220">
        <v>2009000239</v>
      </c>
      <c r="D216" s="216">
        <v>1960.23</v>
      </c>
      <c r="E216" s="216">
        <v>23.35</v>
      </c>
      <c r="F216" s="217">
        <v>1</v>
      </c>
      <c r="H216" s="224"/>
      <c r="I216" s="224"/>
      <c r="J216" s="225"/>
      <c r="K216" s="226"/>
      <c r="L216" s="226"/>
      <c r="M216" s="227"/>
    </row>
    <row r="217" spans="1:13" x14ac:dyDescent="0.35">
      <c r="A217" s="221">
        <v>44153</v>
      </c>
      <c r="B217" s="220">
        <v>50801001</v>
      </c>
      <c r="C217" s="220">
        <v>2009000243</v>
      </c>
      <c r="D217" s="216">
        <v>72745.19</v>
      </c>
      <c r="E217" s="216">
        <v>866.53</v>
      </c>
      <c r="F217" s="217">
        <v>1</v>
      </c>
      <c r="H217" s="224"/>
      <c r="I217" s="224"/>
      <c r="J217" s="225"/>
      <c r="K217" s="226"/>
      <c r="L217" s="226"/>
      <c r="M217" s="227"/>
    </row>
    <row r="218" spans="1:13" x14ac:dyDescent="0.35">
      <c r="A218" s="221">
        <v>44153</v>
      </c>
      <c r="B218" s="220">
        <v>50801001</v>
      </c>
      <c r="C218" s="220">
        <v>2009000244</v>
      </c>
      <c r="D218" s="216">
        <v>40260.74</v>
      </c>
      <c r="E218" s="216">
        <v>479.58</v>
      </c>
      <c r="F218" s="217">
        <v>1</v>
      </c>
      <c r="H218" s="224"/>
      <c r="I218" s="224"/>
      <c r="J218" s="225"/>
      <c r="K218" s="226"/>
      <c r="L218" s="226"/>
      <c r="M218" s="227"/>
    </row>
    <row r="219" spans="1:13" x14ac:dyDescent="0.35">
      <c r="A219" s="221">
        <v>44153</v>
      </c>
      <c r="B219" s="220">
        <v>50801001</v>
      </c>
      <c r="C219" s="220">
        <v>2009000256</v>
      </c>
      <c r="D219" s="216">
        <v>3728.22</v>
      </c>
      <c r="E219" s="216">
        <v>44.41</v>
      </c>
      <c r="F219" s="217">
        <v>1</v>
      </c>
      <c r="H219" s="224"/>
      <c r="I219" s="224"/>
      <c r="J219" s="225"/>
      <c r="K219" s="226"/>
      <c r="L219" s="226"/>
      <c r="M219" s="227"/>
    </row>
    <row r="220" spans="1:13" x14ac:dyDescent="0.35">
      <c r="A220" s="221">
        <v>44154</v>
      </c>
      <c r="B220" s="220">
        <v>50801001</v>
      </c>
      <c r="C220" s="220">
        <v>2009000228</v>
      </c>
      <c r="D220" s="216">
        <v>16456.72</v>
      </c>
      <c r="E220" s="216">
        <v>196.03</v>
      </c>
      <c r="F220" s="217">
        <v>1</v>
      </c>
      <c r="H220" s="224"/>
      <c r="I220" s="224"/>
      <c r="J220" s="225"/>
      <c r="K220" s="226"/>
      <c r="L220" s="226"/>
      <c r="M220" s="227"/>
    </row>
    <row r="221" spans="1:13" x14ac:dyDescent="0.35">
      <c r="A221" s="221">
        <v>44157</v>
      </c>
      <c r="B221" s="220">
        <v>50801001</v>
      </c>
      <c r="C221" s="220">
        <v>2009000233</v>
      </c>
      <c r="D221" s="216">
        <v>79020.460000000006</v>
      </c>
      <c r="E221" s="216">
        <v>941.28</v>
      </c>
      <c r="F221" s="217">
        <v>1</v>
      </c>
      <c r="H221" s="224"/>
      <c r="I221" s="224"/>
      <c r="J221" s="225"/>
      <c r="K221" s="226"/>
      <c r="L221" s="226"/>
      <c r="M221" s="227"/>
    </row>
    <row r="222" spans="1:13" x14ac:dyDescent="0.35">
      <c r="A222" s="221">
        <v>44157</v>
      </c>
      <c r="B222" s="220">
        <v>50801001</v>
      </c>
      <c r="C222" s="220">
        <v>2009000245</v>
      </c>
      <c r="D222" s="216">
        <v>109383.49</v>
      </c>
      <c r="E222" s="216">
        <v>1302.96</v>
      </c>
      <c r="F222" s="217">
        <v>1</v>
      </c>
      <c r="H222" s="224"/>
      <c r="I222" s="224"/>
      <c r="J222" s="225"/>
      <c r="K222" s="226"/>
      <c r="L222" s="226"/>
      <c r="M222" s="227"/>
    </row>
    <row r="223" spans="1:13" x14ac:dyDescent="0.35">
      <c r="A223" s="221">
        <v>44158</v>
      </c>
      <c r="B223" s="220">
        <v>50801001</v>
      </c>
      <c r="C223" s="220">
        <v>2009000240</v>
      </c>
      <c r="D223" s="216">
        <v>18242.34</v>
      </c>
      <c r="E223" s="216">
        <v>217.3</v>
      </c>
      <c r="F223" s="217">
        <v>1</v>
      </c>
      <c r="H223" s="224"/>
      <c r="I223" s="224"/>
      <c r="J223" s="225"/>
      <c r="K223" s="226"/>
      <c r="L223" s="226"/>
      <c r="M223" s="227"/>
    </row>
    <row r="224" spans="1:13" x14ac:dyDescent="0.35">
      <c r="A224" s="221">
        <v>44158</v>
      </c>
      <c r="B224" s="220">
        <v>50801001</v>
      </c>
      <c r="C224" s="220">
        <v>2009000241</v>
      </c>
      <c r="D224" s="216">
        <v>4348.6099999999997</v>
      </c>
      <c r="E224" s="216">
        <v>51.8</v>
      </c>
      <c r="F224" s="217">
        <v>1</v>
      </c>
      <c r="H224" s="224"/>
      <c r="I224" s="224"/>
      <c r="J224" s="225"/>
      <c r="K224" s="226"/>
      <c r="L224" s="226"/>
      <c r="M224" s="227"/>
    </row>
    <row r="225" spans="1:13" x14ac:dyDescent="0.35">
      <c r="A225" s="221">
        <v>44160</v>
      </c>
      <c r="B225" s="220">
        <v>50801001</v>
      </c>
      <c r="C225" s="220">
        <v>2009000242</v>
      </c>
      <c r="D225" s="216">
        <v>170167.49</v>
      </c>
      <c r="E225" s="216">
        <v>2027.01</v>
      </c>
      <c r="F225" s="217">
        <v>1</v>
      </c>
      <c r="H225" s="224"/>
      <c r="I225" s="224"/>
      <c r="J225" s="225"/>
      <c r="K225" s="226"/>
      <c r="L225" s="226"/>
      <c r="M225" s="227"/>
    </row>
    <row r="226" spans="1:13" x14ac:dyDescent="0.35">
      <c r="A226" s="221">
        <v>44160</v>
      </c>
      <c r="B226" s="220">
        <v>50801001</v>
      </c>
      <c r="C226" s="220">
        <v>2009000247</v>
      </c>
      <c r="D226" s="216">
        <v>12944.25</v>
      </c>
      <c r="E226" s="216">
        <v>154.19</v>
      </c>
      <c r="F226" s="217">
        <v>1</v>
      </c>
      <c r="H226" s="224"/>
      <c r="I226" s="224"/>
      <c r="J226" s="225"/>
      <c r="K226" s="226"/>
      <c r="L226" s="226"/>
      <c r="M226" s="227"/>
    </row>
    <row r="227" spans="1:13" x14ac:dyDescent="0.35">
      <c r="A227" s="221">
        <v>44161</v>
      </c>
      <c r="B227" s="220">
        <v>50801001</v>
      </c>
      <c r="C227" s="220">
        <v>2009000246</v>
      </c>
      <c r="D227" s="216">
        <v>27155.31</v>
      </c>
      <c r="E227" s="216">
        <v>323.47000000000003</v>
      </c>
      <c r="F227" s="217">
        <v>1</v>
      </c>
      <c r="H227" s="224"/>
      <c r="I227" s="224"/>
      <c r="J227" s="225"/>
      <c r="K227" s="226"/>
      <c r="L227" s="226"/>
      <c r="M227" s="227"/>
    </row>
    <row r="228" spans="1:13" x14ac:dyDescent="0.35">
      <c r="A228" s="221">
        <v>44161</v>
      </c>
      <c r="B228" s="220">
        <v>50801001</v>
      </c>
      <c r="C228" s="220">
        <v>2009000248</v>
      </c>
      <c r="D228" s="216">
        <v>114932.59</v>
      </c>
      <c r="E228" s="216">
        <v>1369.06</v>
      </c>
      <c r="F228" s="217">
        <v>1</v>
      </c>
      <c r="H228" s="224"/>
      <c r="I228" s="224"/>
      <c r="J228" s="225"/>
      <c r="K228" s="226"/>
      <c r="L228" s="226"/>
      <c r="M228" s="227"/>
    </row>
    <row r="229" spans="1:13" x14ac:dyDescent="0.35">
      <c r="A229" s="221">
        <v>44165</v>
      </c>
      <c r="B229" s="220">
        <v>50801001</v>
      </c>
      <c r="C229" s="220">
        <v>2009000251</v>
      </c>
      <c r="D229" s="216">
        <v>269976.48</v>
      </c>
      <c r="E229" s="216">
        <v>3215.92</v>
      </c>
      <c r="F229" s="217">
        <v>1</v>
      </c>
      <c r="H229" s="224"/>
      <c r="I229" s="224"/>
      <c r="J229" s="225"/>
      <c r="K229" s="226"/>
      <c r="L229" s="226"/>
      <c r="M229" s="227"/>
    </row>
    <row r="230" spans="1:13" x14ac:dyDescent="0.35">
      <c r="A230" s="221">
        <v>44165</v>
      </c>
      <c r="B230" s="220">
        <v>50801001</v>
      </c>
      <c r="C230" s="220">
        <v>2009000252</v>
      </c>
      <c r="D230" s="216">
        <v>277082.84999999998</v>
      </c>
      <c r="E230" s="216">
        <v>3300.57</v>
      </c>
      <c r="F230" s="217">
        <v>1</v>
      </c>
      <c r="H230" s="224"/>
      <c r="I230" s="224"/>
      <c r="J230" s="225"/>
      <c r="K230" s="226"/>
      <c r="L230" s="226"/>
      <c r="M230" s="227"/>
    </row>
    <row r="231" spans="1:13" x14ac:dyDescent="0.35">
      <c r="A231" s="221">
        <v>44166</v>
      </c>
      <c r="B231" s="220">
        <v>50801001</v>
      </c>
      <c r="C231" s="220">
        <v>2009000253</v>
      </c>
      <c r="D231" s="216">
        <v>13578.91</v>
      </c>
      <c r="E231" s="216">
        <v>161.75</v>
      </c>
      <c r="F231" s="217">
        <v>1</v>
      </c>
      <c r="H231" s="224"/>
      <c r="I231" s="224"/>
      <c r="J231" s="225"/>
      <c r="K231" s="226"/>
      <c r="L231" s="226"/>
      <c r="M231" s="227"/>
    </row>
    <row r="232" spans="1:13" x14ac:dyDescent="0.35">
      <c r="A232" s="221">
        <v>44167</v>
      </c>
      <c r="B232" s="220">
        <v>50801001</v>
      </c>
      <c r="C232" s="220">
        <v>2009000254</v>
      </c>
      <c r="D232" s="216">
        <v>139081.64000000001</v>
      </c>
      <c r="E232" s="216">
        <v>1656.72</v>
      </c>
      <c r="F232" s="217">
        <v>1</v>
      </c>
      <c r="H232" s="224"/>
      <c r="I232" s="224"/>
      <c r="J232" s="225"/>
      <c r="K232" s="226"/>
      <c r="L232" s="226"/>
      <c r="M232" s="227"/>
    </row>
    <row r="233" spans="1:13" x14ac:dyDescent="0.35">
      <c r="A233" s="221">
        <v>44167</v>
      </c>
      <c r="B233" s="220">
        <v>50801001</v>
      </c>
      <c r="C233" s="220">
        <v>2009000255</v>
      </c>
      <c r="D233" s="216">
        <v>58079.13</v>
      </c>
      <c r="E233" s="216">
        <v>691.83</v>
      </c>
      <c r="F233" s="217">
        <v>1</v>
      </c>
      <c r="H233" s="224"/>
      <c r="I233" s="224"/>
      <c r="J233" s="225"/>
      <c r="K233" s="226"/>
      <c r="L233" s="226"/>
      <c r="M233" s="227"/>
    </row>
    <row r="234" spans="1:13" x14ac:dyDescent="0.35">
      <c r="A234" s="221">
        <v>44167</v>
      </c>
      <c r="B234" s="220">
        <v>50801001</v>
      </c>
      <c r="C234" s="220">
        <v>2009000267</v>
      </c>
      <c r="D234" s="216">
        <v>101606.36</v>
      </c>
      <c r="E234" s="216">
        <v>1210.32</v>
      </c>
      <c r="F234" s="217">
        <v>1</v>
      </c>
      <c r="H234" s="224"/>
      <c r="I234" s="224"/>
      <c r="J234" s="225"/>
      <c r="K234" s="226"/>
      <c r="L234" s="226"/>
      <c r="M234" s="227"/>
    </row>
    <row r="235" spans="1:13" x14ac:dyDescent="0.35">
      <c r="A235" s="221">
        <v>44172</v>
      </c>
      <c r="B235" s="220">
        <v>50801001</v>
      </c>
      <c r="C235" s="220">
        <v>2009000257</v>
      </c>
      <c r="D235" s="216">
        <v>13982.71</v>
      </c>
      <c r="E235" s="216">
        <v>166.56</v>
      </c>
      <c r="F235" s="217">
        <v>1</v>
      </c>
      <c r="H235" s="224"/>
      <c r="I235" s="224"/>
      <c r="J235" s="225"/>
      <c r="K235" s="226"/>
      <c r="L235" s="226"/>
      <c r="M235" s="227"/>
    </row>
    <row r="236" spans="1:13" x14ac:dyDescent="0.35">
      <c r="A236" s="221">
        <v>44173</v>
      </c>
      <c r="B236" s="220">
        <v>50801001</v>
      </c>
      <c r="C236" s="220">
        <v>2009000258</v>
      </c>
      <c r="D236" s="216">
        <v>100630.03</v>
      </c>
      <c r="E236" s="216">
        <v>1198.69</v>
      </c>
      <c r="F236" s="217">
        <v>1</v>
      </c>
      <c r="H236" s="224"/>
      <c r="I236" s="224"/>
      <c r="J236" s="225"/>
      <c r="K236" s="226"/>
      <c r="L236" s="226"/>
      <c r="M236" s="227"/>
    </row>
    <row r="237" spans="1:13" x14ac:dyDescent="0.35">
      <c r="A237" s="221">
        <v>44173</v>
      </c>
      <c r="B237" s="220">
        <v>50801001</v>
      </c>
      <c r="C237" s="220">
        <v>2009000268</v>
      </c>
      <c r="D237" s="216">
        <v>7574.81</v>
      </c>
      <c r="E237" s="216">
        <v>90.23</v>
      </c>
      <c r="F237" s="217">
        <v>1</v>
      </c>
      <c r="H237" s="224"/>
      <c r="I237" s="224"/>
      <c r="J237" s="225"/>
      <c r="K237" s="226"/>
      <c r="L237" s="226"/>
      <c r="M237" s="227"/>
    </row>
    <row r="238" spans="1:13" x14ac:dyDescent="0.35">
      <c r="A238" s="221">
        <v>44174</v>
      </c>
      <c r="B238" s="220">
        <v>50801001</v>
      </c>
      <c r="C238" s="220">
        <v>2009000263</v>
      </c>
      <c r="D238" s="216">
        <v>89542.75</v>
      </c>
      <c r="E238" s="216">
        <v>1066.6199999999999</v>
      </c>
      <c r="F238" s="217">
        <v>1</v>
      </c>
      <c r="H238" s="224"/>
      <c r="I238" s="224"/>
      <c r="J238" s="225"/>
      <c r="K238" s="226"/>
      <c r="L238" s="226"/>
      <c r="M238" s="227"/>
    </row>
    <row r="239" spans="1:13" x14ac:dyDescent="0.35">
      <c r="A239" s="221">
        <v>44174</v>
      </c>
      <c r="B239" s="220">
        <v>50801001</v>
      </c>
      <c r="C239" s="220">
        <v>2009000264</v>
      </c>
      <c r="D239" s="216">
        <v>1342.36</v>
      </c>
      <c r="E239" s="216">
        <v>15.99</v>
      </c>
      <c r="F239" s="217">
        <v>1</v>
      </c>
      <c r="H239" s="224"/>
      <c r="I239" s="224"/>
      <c r="J239" s="225"/>
      <c r="K239" s="226"/>
      <c r="L239" s="226"/>
      <c r="M239" s="227"/>
    </row>
    <row r="240" spans="1:13" x14ac:dyDescent="0.35">
      <c r="A240" s="221">
        <v>44178</v>
      </c>
      <c r="B240" s="220">
        <v>50801001</v>
      </c>
      <c r="C240" s="220">
        <v>2009000262</v>
      </c>
      <c r="D240" s="216">
        <v>310981.02</v>
      </c>
      <c r="E240" s="216">
        <v>3704.36</v>
      </c>
      <c r="F240" s="217">
        <v>1</v>
      </c>
      <c r="H240" s="224"/>
      <c r="I240" s="224"/>
      <c r="J240" s="225"/>
      <c r="K240" s="226"/>
      <c r="L240" s="226"/>
      <c r="M240" s="227"/>
    </row>
    <row r="241" spans="1:13" x14ac:dyDescent="0.35">
      <c r="A241" s="221">
        <v>44178</v>
      </c>
      <c r="B241" s="220">
        <v>50801001</v>
      </c>
      <c r="C241" s="220">
        <v>2009000265</v>
      </c>
      <c r="D241" s="216">
        <v>96254.55</v>
      </c>
      <c r="E241" s="216">
        <v>1146.57</v>
      </c>
      <c r="F241" s="217">
        <v>1</v>
      </c>
      <c r="H241" s="224"/>
      <c r="I241" s="224"/>
      <c r="J241" s="225"/>
      <c r="K241" s="226"/>
      <c r="L241" s="226"/>
      <c r="M241" s="227"/>
    </row>
    <row r="242" spans="1:13" x14ac:dyDescent="0.35">
      <c r="A242" s="221">
        <v>44178</v>
      </c>
      <c r="B242" s="220">
        <v>50801001</v>
      </c>
      <c r="C242" s="220">
        <v>2009000269</v>
      </c>
      <c r="D242" s="216">
        <v>87018.37</v>
      </c>
      <c r="E242" s="216">
        <v>1036.55</v>
      </c>
      <c r="F242" s="217">
        <v>1</v>
      </c>
      <c r="H242" s="224"/>
      <c r="I242" s="224"/>
      <c r="J242" s="225"/>
      <c r="K242" s="226"/>
      <c r="L242" s="226"/>
      <c r="M242" s="227"/>
    </row>
    <row r="243" spans="1:13" x14ac:dyDescent="0.35">
      <c r="A243" s="221">
        <v>44178</v>
      </c>
      <c r="B243" s="220">
        <v>50801001</v>
      </c>
      <c r="C243" s="220">
        <v>2009000270</v>
      </c>
      <c r="D243" s="216">
        <v>78198.59</v>
      </c>
      <c r="E243" s="216">
        <v>931.49</v>
      </c>
      <c r="F243" s="217">
        <v>1</v>
      </c>
      <c r="H243" s="224"/>
      <c r="I243" s="224"/>
      <c r="J243" s="225"/>
      <c r="K243" s="226"/>
      <c r="L243" s="226"/>
      <c r="M243" s="227"/>
    </row>
    <row r="244" spans="1:13" x14ac:dyDescent="0.35">
      <c r="A244" s="221">
        <v>44179</v>
      </c>
      <c r="B244" s="220">
        <v>50801001</v>
      </c>
      <c r="C244" s="220">
        <v>2009000266</v>
      </c>
      <c r="D244" s="216">
        <v>153040.01</v>
      </c>
      <c r="E244" s="216">
        <v>1822.99</v>
      </c>
      <c r="F244" s="217">
        <v>1</v>
      </c>
      <c r="H244" s="224"/>
      <c r="I244" s="224"/>
      <c r="J244" s="225"/>
      <c r="K244" s="226"/>
      <c r="L244" s="226"/>
      <c r="M244" s="227"/>
    </row>
    <row r="245" spans="1:13" x14ac:dyDescent="0.35">
      <c r="A245" s="221">
        <v>44182</v>
      </c>
      <c r="B245" s="220">
        <v>50801001</v>
      </c>
      <c r="C245" s="220">
        <v>2009000271</v>
      </c>
      <c r="D245" s="216">
        <v>62211.99</v>
      </c>
      <c r="E245" s="216">
        <v>741.06</v>
      </c>
      <c r="F245" s="217">
        <v>1</v>
      </c>
      <c r="H245" s="224"/>
      <c r="I245" s="224"/>
      <c r="J245" s="225"/>
      <c r="K245" s="226"/>
      <c r="L245" s="226"/>
      <c r="M245" s="227"/>
    </row>
    <row r="246" spans="1:13" x14ac:dyDescent="0.35">
      <c r="A246" s="221">
        <v>44182</v>
      </c>
      <c r="B246" s="220">
        <v>50801001</v>
      </c>
      <c r="C246" s="220">
        <v>2009000272</v>
      </c>
      <c r="D246" s="216">
        <v>49439.83</v>
      </c>
      <c r="E246" s="216">
        <v>588.91999999999996</v>
      </c>
      <c r="F246" s="217">
        <v>1</v>
      </c>
      <c r="H246" s="224"/>
      <c r="I246" s="224"/>
      <c r="J246" s="225"/>
      <c r="K246" s="226"/>
      <c r="L246" s="226"/>
      <c r="M246" s="227"/>
    </row>
    <row r="247" spans="1:13" x14ac:dyDescent="0.35">
      <c r="A247" s="221">
        <v>44182</v>
      </c>
      <c r="B247" s="220">
        <v>50801001</v>
      </c>
      <c r="C247" s="220">
        <v>2009000273</v>
      </c>
      <c r="D247" s="216">
        <v>15802.75</v>
      </c>
      <c r="E247" s="216">
        <v>188.24</v>
      </c>
      <c r="F247" s="217">
        <v>1</v>
      </c>
      <c r="H247" s="224"/>
      <c r="I247" s="224"/>
      <c r="J247" s="225"/>
      <c r="K247" s="226"/>
      <c r="L247" s="226"/>
      <c r="M247" s="227"/>
    </row>
    <row r="248" spans="1:13" x14ac:dyDescent="0.35">
      <c r="A248" s="221">
        <v>44182</v>
      </c>
      <c r="B248" s="220">
        <v>50801001</v>
      </c>
      <c r="C248" s="220">
        <v>2009000274</v>
      </c>
      <c r="D248" s="216">
        <v>65222.43</v>
      </c>
      <c r="E248" s="216">
        <v>776.92</v>
      </c>
      <c r="F248" s="217">
        <v>1</v>
      </c>
      <c r="H248" s="224"/>
      <c r="I248" s="224"/>
      <c r="J248" s="225"/>
      <c r="K248" s="226"/>
      <c r="L248" s="226"/>
      <c r="M248" s="227"/>
    </row>
    <row r="249" spans="1:13" x14ac:dyDescent="0.35">
      <c r="A249" s="221">
        <v>44186</v>
      </c>
      <c r="B249" s="220">
        <v>50801001</v>
      </c>
      <c r="C249" s="220">
        <v>2009000275</v>
      </c>
      <c r="D249" s="216">
        <v>4981.59</v>
      </c>
      <c r="E249" s="216">
        <v>59.34</v>
      </c>
      <c r="F249" s="217">
        <v>1</v>
      </c>
      <c r="H249" s="224"/>
      <c r="I249" s="224"/>
      <c r="J249" s="225"/>
      <c r="K249" s="226"/>
      <c r="L249" s="226"/>
      <c r="M249" s="227"/>
    </row>
    <row r="250" spans="1:13" x14ac:dyDescent="0.35">
      <c r="A250" s="221">
        <v>44186</v>
      </c>
      <c r="B250" s="220">
        <v>50801001</v>
      </c>
      <c r="C250" s="220">
        <v>2009000276</v>
      </c>
      <c r="D250" s="216">
        <v>338862.5</v>
      </c>
      <c r="E250" s="216">
        <v>4036.48</v>
      </c>
      <c r="F250" s="217">
        <v>1</v>
      </c>
      <c r="H250" s="224"/>
      <c r="I250" s="224"/>
      <c r="J250" s="225"/>
      <c r="K250" s="226"/>
      <c r="L250" s="226"/>
      <c r="M250" s="227"/>
    </row>
    <row r="251" spans="1:13" x14ac:dyDescent="0.35">
      <c r="A251" s="221">
        <v>44186</v>
      </c>
      <c r="B251" s="220">
        <v>50801001</v>
      </c>
      <c r="C251" s="220">
        <v>2009000279</v>
      </c>
      <c r="D251" s="216">
        <v>104143.33</v>
      </c>
      <c r="E251" s="216">
        <v>1240.54</v>
      </c>
      <c r="F251" s="217">
        <v>1</v>
      </c>
      <c r="H251" s="224"/>
      <c r="I251" s="224"/>
      <c r="J251" s="225"/>
      <c r="K251" s="226"/>
      <c r="L251" s="226"/>
      <c r="M251" s="227"/>
    </row>
    <row r="252" spans="1:13" x14ac:dyDescent="0.35">
      <c r="A252" s="221">
        <v>44187</v>
      </c>
      <c r="B252" s="220">
        <v>50801001</v>
      </c>
      <c r="C252" s="220">
        <v>2009000287</v>
      </c>
      <c r="D252" s="216">
        <v>227530.52</v>
      </c>
      <c r="E252" s="216">
        <v>2710.31</v>
      </c>
      <c r="F252" s="217">
        <v>1</v>
      </c>
      <c r="H252" s="224"/>
      <c r="I252" s="224"/>
      <c r="J252" s="225"/>
      <c r="K252" s="226"/>
      <c r="L252" s="226"/>
      <c r="M252" s="227"/>
    </row>
    <row r="253" spans="1:13" x14ac:dyDescent="0.35">
      <c r="A253" s="221">
        <v>44188</v>
      </c>
      <c r="B253" s="220">
        <v>50801001</v>
      </c>
      <c r="C253" s="220">
        <v>2009000278</v>
      </c>
      <c r="D253" s="216">
        <v>38817.64</v>
      </c>
      <c r="E253" s="216">
        <v>462.39</v>
      </c>
      <c r="F253" s="217">
        <v>1</v>
      </c>
      <c r="H253" s="224"/>
      <c r="I253" s="224"/>
      <c r="J253" s="225"/>
      <c r="K253" s="226"/>
      <c r="L253" s="226"/>
      <c r="M253" s="227"/>
    </row>
    <row r="254" spans="1:13" x14ac:dyDescent="0.35">
      <c r="A254" s="221">
        <v>44188</v>
      </c>
      <c r="B254" s="220">
        <v>50801001</v>
      </c>
      <c r="C254" s="220">
        <v>2009000288</v>
      </c>
      <c r="D254" s="216">
        <v>450.81</v>
      </c>
      <c r="E254" s="216">
        <v>5.37</v>
      </c>
      <c r="F254" s="217">
        <v>1</v>
      </c>
      <c r="H254" s="224"/>
      <c r="I254" s="224"/>
      <c r="J254" s="225"/>
      <c r="K254" s="226"/>
      <c r="L254" s="226"/>
      <c r="M254" s="227"/>
    </row>
    <row r="255" spans="1:13" x14ac:dyDescent="0.35">
      <c r="A255" s="221">
        <v>44189</v>
      </c>
      <c r="B255" s="220">
        <v>50801001</v>
      </c>
      <c r="C255" s="220">
        <v>2009000277</v>
      </c>
      <c r="D255" s="216">
        <v>214574.52</v>
      </c>
      <c r="E255" s="216">
        <v>2555.98</v>
      </c>
      <c r="F255" s="217">
        <v>1</v>
      </c>
      <c r="H255" s="224"/>
      <c r="I255" s="224"/>
      <c r="J255" s="225"/>
      <c r="K255" s="226"/>
      <c r="L255" s="226"/>
      <c r="M255" s="227"/>
    </row>
    <row r="256" spans="1:13" x14ac:dyDescent="0.35">
      <c r="A256" s="221">
        <v>44189</v>
      </c>
      <c r="B256" s="220">
        <v>50801001</v>
      </c>
      <c r="C256" s="220">
        <v>2009000277</v>
      </c>
      <c r="D256" s="216">
        <v>214574.52</v>
      </c>
      <c r="E256" s="216">
        <v>2555.98</v>
      </c>
      <c r="F256" s="217">
        <v>1</v>
      </c>
      <c r="H256" s="224"/>
      <c r="I256" s="224"/>
      <c r="J256" s="225"/>
      <c r="K256" s="226"/>
      <c r="L256" s="226"/>
      <c r="M256" s="227"/>
    </row>
    <row r="257" spans="1:13" x14ac:dyDescent="0.35">
      <c r="A257" s="221">
        <v>44192</v>
      </c>
      <c r="B257" s="220">
        <v>50801001</v>
      </c>
      <c r="C257" s="220">
        <v>2009000280</v>
      </c>
      <c r="D257" s="216">
        <v>259926.83</v>
      </c>
      <c r="E257" s="216">
        <v>3096.21</v>
      </c>
      <c r="F257" s="217">
        <v>1</v>
      </c>
      <c r="H257" s="224"/>
      <c r="I257" s="224"/>
      <c r="J257" s="225"/>
      <c r="K257" s="226"/>
      <c r="L257" s="226"/>
      <c r="M257" s="227"/>
    </row>
    <row r="258" spans="1:13" x14ac:dyDescent="0.35">
      <c r="A258" s="221">
        <v>44193</v>
      </c>
      <c r="B258" s="220">
        <v>50801001</v>
      </c>
      <c r="C258" s="220">
        <v>2009000281</v>
      </c>
      <c r="D258" s="216">
        <v>112490.48</v>
      </c>
      <c r="E258" s="216">
        <v>1339.97</v>
      </c>
      <c r="F258" s="217">
        <v>1</v>
      </c>
      <c r="H258" s="224"/>
      <c r="I258" s="224"/>
      <c r="J258" s="225"/>
      <c r="K258" s="226"/>
      <c r="L258" s="226"/>
      <c r="M258" s="227"/>
    </row>
    <row r="259" spans="1:13" x14ac:dyDescent="0.35">
      <c r="A259" s="221">
        <v>44194</v>
      </c>
      <c r="B259" s="220">
        <v>50801001</v>
      </c>
      <c r="C259" s="220">
        <v>2009000282</v>
      </c>
      <c r="D259" s="216">
        <v>2607.4899999999998</v>
      </c>
      <c r="E259" s="216">
        <v>31.06</v>
      </c>
      <c r="F259" s="217">
        <v>1</v>
      </c>
      <c r="H259" s="224"/>
      <c r="I259" s="224"/>
      <c r="J259" s="225"/>
      <c r="K259" s="226"/>
      <c r="L259" s="226"/>
      <c r="M259" s="227"/>
    </row>
    <row r="260" spans="1:13" x14ac:dyDescent="0.35">
      <c r="A260" s="221">
        <v>44194</v>
      </c>
      <c r="B260" s="220">
        <v>50801001</v>
      </c>
      <c r="C260" s="220">
        <v>2009000289</v>
      </c>
      <c r="D260" s="216">
        <v>2044.18</v>
      </c>
      <c r="E260" s="216">
        <v>24.35</v>
      </c>
      <c r="F260" s="217">
        <v>1</v>
      </c>
      <c r="H260" s="224"/>
      <c r="I260" s="224"/>
      <c r="J260" s="225"/>
      <c r="K260" s="226"/>
      <c r="L260" s="226"/>
      <c r="M260" s="227"/>
    </row>
    <row r="261" spans="1:13" x14ac:dyDescent="0.35">
      <c r="A261" s="221">
        <v>44195</v>
      </c>
      <c r="B261" s="220">
        <v>50801001</v>
      </c>
      <c r="C261" s="220">
        <v>2009000283</v>
      </c>
      <c r="D261" s="216">
        <v>169841.76</v>
      </c>
      <c r="E261" s="216">
        <v>2023.13</v>
      </c>
      <c r="F261" s="217">
        <v>1</v>
      </c>
      <c r="H261" s="224"/>
      <c r="I261" s="224"/>
      <c r="J261" s="225"/>
      <c r="K261" s="226"/>
      <c r="L261" s="226"/>
      <c r="M261" s="227"/>
    </row>
    <row r="262" spans="1:13" x14ac:dyDescent="0.35">
      <c r="A262" s="221">
        <v>44195</v>
      </c>
      <c r="B262" s="220">
        <v>50801001</v>
      </c>
      <c r="C262" s="220">
        <v>2009000284</v>
      </c>
      <c r="D262" s="216">
        <v>201798.17</v>
      </c>
      <c r="E262" s="216">
        <v>2403.79</v>
      </c>
      <c r="F262" s="217">
        <v>1</v>
      </c>
      <c r="H262" s="224"/>
      <c r="I262" s="224"/>
      <c r="J262" s="225"/>
      <c r="K262" s="226"/>
      <c r="L262" s="226"/>
      <c r="M262" s="227"/>
    </row>
    <row r="263" spans="1:13" x14ac:dyDescent="0.35">
      <c r="A263" s="221">
        <v>44195</v>
      </c>
      <c r="B263" s="220">
        <v>50801001</v>
      </c>
      <c r="C263" s="220">
        <v>2009000285</v>
      </c>
      <c r="D263" s="216">
        <v>24329.55</v>
      </c>
      <c r="E263" s="216">
        <v>289.81</v>
      </c>
      <c r="F263" s="217">
        <v>1</v>
      </c>
      <c r="H263" s="224"/>
      <c r="I263" s="224"/>
      <c r="J263" s="225"/>
      <c r="K263" s="226"/>
      <c r="L263" s="226"/>
      <c r="M263" s="227"/>
    </row>
    <row r="264" spans="1:13" x14ac:dyDescent="0.35">
      <c r="A264" s="221">
        <v>44195</v>
      </c>
      <c r="B264" s="220">
        <v>50801001</v>
      </c>
      <c r="C264" s="220">
        <v>2009000286</v>
      </c>
      <c r="D264" s="216">
        <v>245023.19</v>
      </c>
      <c r="E264" s="216">
        <v>2918.68</v>
      </c>
      <c r="F264" s="217">
        <v>1</v>
      </c>
      <c r="H264" s="224"/>
      <c r="I264" s="224"/>
      <c r="J264" s="225"/>
      <c r="K264" s="226"/>
      <c r="L264" s="226"/>
      <c r="M264" s="227"/>
    </row>
    <row r="265" spans="1:13" x14ac:dyDescent="0.35">
      <c r="A265" s="221">
        <v>44195</v>
      </c>
      <c r="B265" s="220">
        <v>50801001</v>
      </c>
      <c r="C265" s="220">
        <v>2009000286</v>
      </c>
      <c r="D265" s="216">
        <v>245023.19</v>
      </c>
      <c r="E265" s="216">
        <v>2918.68</v>
      </c>
      <c r="F265" s="217">
        <v>1</v>
      </c>
      <c r="H265" s="224"/>
      <c r="I265" s="224"/>
      <c r="J265" s="225"/>
      <c r="K265" s="226"/>
      <c r="L265" s="226"/>
      <c r="M265" s="227"/>
    </row>
    <row r="266" spans="1:13" x14ac:dyDescent="0.35">
      <c r="A266" s="221">
        <v>44195</v>
      </c>
      <c r="B266" s="220">
        <v>50801001</v>
      </c>
      <c r="C266" s="220">
        <v>2009000290</v>
      </c>
      <c r="D266" s="216">
        <v>57742.49</v>
      </c>
      <c r="E266" s="216">
        <v>687.82</v>
      </c>
      <c r="F266" s="217">
        <v>1</v>
      </c>
      <c r="H266" s="224"/>
      <c r="I266" s="224"/>
      <c r="J266" s="225"/>
      <c r="K266" s="226"/>
      <c r="L266" s="226"/>
      <c r="M266" s="227"/>
    </row>
    <row r="267" spans="1:13" x14ac:dyDescent="0.35">
      <c r="A267" s="221">
        <v>44200</v>
      </c>
      <c r="B267" s="220">
        <v>50801001</v>
      </c>
      <c r="C267" s="220">
        <v>2009000291</v>
      </c>
      <c r="D267" s="216">
        <v>40813.129999999997</v>
      </c>
      <c r="E267" s="216">
        <v>486.16</v>
      </c>
      <c r="F267" s="217">
        <v>1</v>
      </c>
      <c r="H267" s="224"/>
      <c r="I267" s="224"/>
      <c r="J267" s="225"/>
      <c r="K267" s="226"/>
      <c r="L267" s="226"/>
      <c r="M267" s="227"/>
    </row>
    <row r="268" spans="1:13" x14ac:dyDescent="0.35">
      <c r="A268" s="221">
        <v>44200</v>
      </c>
      <c r="B268" s="220">
        <v>50801001</v>
      </c>
      <c r="C268" s="220">
        <v>2009000292</v>
      </c>
      <c r="D268" s="216">
        <v>102108.39</v>
      </c>
      <c r="E268" s="216">
        <v>1216.3</v>
      </c>
      <c r="F268" s="217">
        <v>1</v>
      </c>
      <c r="H268" s="224"/>
      <c r="I268" s="224"/>
      <c r="J268" s="225"/>
      <c r="K268" s="226"/>
      <c r="L268" s="226"/>
      <c r="M268" s="227"/>
    </row>
    <row r="269" spans="1:13" x14ac:dyDescent="0.35">
      <c r="A269" s="221">
        <v>44200</v>
      </c>
      <c r="B269" s="220">
        <v>50801001</v>
      </c>
      <c r="C269" s="220">
        <v>2009000293</v>
      </c>
      <c r="D269" s="216">
        <v>203353.76</v>
      </c>
      <c r="E269" s="216">
        <v>2422.3200000000002</v>
      </c>
      <c r="F269" s="217">
        <v>1</v>
      </c>
      <c r="H269" s="224"/>
      <c r="I269" s="224"/>
      <c r="J269" s="225"/>
      <c r="K269" s="226"/>
      <c r="L269" s="226"/>
      <c r="M269" s="227"/>
    </row>
    <row r="270" spans="1:13" x14ac:dyDescent="0.35">
      <c r="A270" s="221">
        <v>44200</v>
      </c>
      <c r="B270" s="220">
        <v>50801001</v>
      </c>
      <c r="C270" s="220">
        <v>2009000294</v>
      </c>
      <c r="D270" s="216">
        <v>56892.08</v>
      </c>
      <c r="E270" s="216">
        <v>677.69</v>
      </c>
      <c r="F270" s="217">
        <v>1</v>
      </c>
      <c r="H270" s="224"/>
      <c r="I270" s="224"/>
      <c r="J270" s="225"/>
      <c r="K270" s="226"/>
      <c r="L270" s="226"/>
      <c r="M270" s="227"/>
    </row>
    <row r="271" spans="1:13" x14ac:dyDescent="0.35">
      <c r="A271" s="221">
        <v>44200</v>
      </c>
      <c r="B271" s="220">
        <v>50801001</v>
      </c>
      <c r="C271" s="220">
        <v>2009000295</v>
      </c>
      <c r="D271" s="216">
        <v>266001.45</v>
      </c>
      <c r="E271" s="216">
        <v>3168.57</v>
      </c>
      <c r="F271" s="217">
        <v>1</v>
      </c>
      <c r="H271" s="224"/>
      <c r="I271" s="224"/>
      <c r="J271" s="225"/>
      <c r="K271" s="226"/>
      <c r="L271" s="226"/>
      <c r="M271" s="227"/>
    </row>
    <row r="272" spans="1:13" x14ac:dyDescent="0.35">
      <c r="A272" s="221">
        <v>44200</v>
      </c>
      <c r="B272" s="220">
        <v>50801001</v>
      </c>
      <c r="C272" s="220">
        <v>2009000322</v>
      </c>
      <c r="D272" s="216">
        <v>90293.26</v>
      </c>
      <c r="E272" s="216">
        <v>1075.56</v>
      </c>
      <c r="F272" s="217">
        <v>1</v>
      </c>
      <c r="H272" s="224"/>
      <c r="I272" s="224"/>
      <c r="J272" s="225"/>
      <c r="K272" s="226"/>
      <c r="L272" s="226"/>
      <c r="M272" s="227"/>
    </row>
    <row r="273" spans="1:13" x14ac:dyDescent="0.35">
      <c r="A273" s="221">
        <v>44200</v>
      </c>
      <c r="B273" s="220">
        <v>50801001</v>
      </c>
      <c r="C273" s="220">
        <v>2009000323</v>
      </c>
      <c r="D273" s="216">
        <v>48000.93</v>
      </c>
      <c r="E273" s="216">
        <v>571.78</v>
      </c>
      <c r="F273" s="217">
        <v>1</v>
      </c>
      <c r="H273" s="224"/>
      <c r="I273" s="224"/>
      <c r="J273" s="225"/>
      <c r="K273" s="226"/>
      <c r="L273" s="226"/>
      <c r="M273" s="227"/>
    </row>
    <row r="274" spans="1:13" x14ac:dyDescent="0.35">
      <c r="A274" s="221">
        <v>44202</v>
      </c>
      <c r="B274" s="220">
        <v>50801001</v>
      </c>
      <c r="C274" s="220">
        <v>2009000296</v>
      </c>
      <c r="D274" s="216">
        <v>407037.45</v>
      </c>
      <c r="E274" s="216">
        <v>4848.57</v>
      </c>
      <c r="F274" s="217">
        <v>1</v>
      </c>
      <c r="H274" s="224"/>
      <c r="I274" s="224"/>
      <c r="J274" s="225"/>
      <c r="K274" s="226"/>
      <c r="L274" s="226"/>
      <c r="M274" s="227"/>
    </row>
    <row r="275" spans="1:13" x14ac:dyDescent="0.35">
      <c r="A275" s="221">
        <v>44202</v>
      </c>
      <c r="B275" s="220">
        <v>50801001</v>
      </c>
      <c r="C275" s="220">
        <v>2009000296</v>
      </c>
      <c r="D275" s="216">
        <v>407037.45</v>
      </c>
      <c r="E275" s="216">
        <v>4848.57</v>
      </c>
      <c r="F275" s="217">
        <v>1</v>
      </c>
      <c r="H275" s="224"/>
      <c r="I275" s="224"/>
      <c r="J275" s="225"/>
      <c r="K275" s="226"/>
      <c r="L275" s="226"/>
      <c r="M275" s="227"/>
    </row>
    <row r="276" spans="1:13" x14ac:dyDescent="0.35">
      <c r="A276" s="221">
        <v>44202</v>
      </c>
      <c r="B276" s="220">
        <v>50801001</v>
      </c>
      <c r="C276" s="220">
        <v>2009000297</v>
      </c>
      <c r="D276" s="216">
        <v>38767.269999999997</v>
      </c>
      <c r="E276" s="216">
        <v>461.79</v>
      </c>
      <c r="F276" s="217">
        <v>1</v>
      </c>
      <c r="H276" s="224"/>
      <c r="I276" s="224"/>
      <c r="J276" s="225"/>
      <c r="K276" s="226"/>
      <c r="L276" s="226"/>
      <c r="M276" s="227"/>
    </row>
    <row r="277" spans="1:13" x14ac:dyDescent="0.35">
      <c r="A277" s="221">
        <v>44202</v>
      </c>
      <c r="B277" s="220">
        <v>50801001</v>
      </c>
      <c r="C277" s="220">
        <v>2009000298</v>
      </c>
      <c r="D277" s="216">
        <v>138474.69</v>
      </c>
      <c r="E277" s="216">
        <v>1649.49</v>
      </c>
      <c r="F277" s="217">
        <v>1</v>
      </c>
      <c r="H277" s="224"/>
      <c r="I277" s="224"/>
      <c r="J277" s="225"/>
      <c r="K277" s="226"/>
      <c r="L277" s="226"/>
      <c r="M277" s="227"/>
    </row>
    <row r="278" spans="1:13" x14ac:dyDescent="0.35">
      <c r="A278" s="221">
        <v>44203</v>
      </c>
      <c r="B278" s="220">
        <v>50801001</v>
      </c>
      <c r="C278" s="220">
        <v>2009000320</v>
      </c>
      <c r="D278" s="216">
        <v>147479.16</v>
      </c>
      <c r="E278" s="216">
        <v>1756.75</v>
      </c>
      <c r="F278" s="217">
        <v>1</v>
      </c>
      <c r="H278" s="224"/>
      <c r="I278" s="224"/>
      <c r="J278" s="225"/>
      <c r="K278" s="226"/>
      <c r="L278" s="226"/>
      <c r="M278" s="227"/>
    </row>
    <row r="279" spans="1:13" x14ac:dyDescent="0.35">
      <c r="A279" s="221">
        <v>44203</v>
      </c>
      <c r="B279" s="220">
        <v>50801001</v>
      </c>
      <c r="C279" s="220">
        <v>2009000321</v>
      </c>
      <c r="D279" s="216">
        <v>226095.82</v>
      </c>
      <c r="E279" s="216">
        <v>2693.22</v>
      </c>
      <c r="F279" s="217">
        <v>1</v>
      </c>
      <c r="H279" s="224"/>
      <c r="I279" s="224"/>
      <c r="J279" s="225"/>
      <c r="K279" s="226"/>
      <c r="L279" s="226"/>
      <c r="M279" s="227"/>
    </row>
    <row r="280" spans="1:13" x14ac:dyDescent="0.35">
      <c r="A280" s="221">
        <v>44203</v>
      </c>
      <c r="B280" s="220">
        <v>50801001</v>
      </c>
      <c r="C280" s="220">
        <v>2009000324</v>
      </c>
      <c r="D280" s="216">
        <v>124983.92</v>
      </c>
      <c r="E280" s="216">
        <v>1488.79</v>
      </c>
      <c r="F280" s="217">
        <v>1</v>
      </c>
      <c r="H280" s="224"/>
      <c r="I280" s="224"/>
      <c r="J280" s="225"/>
      <c r="K280" s="226"/>
      <c r="L280" s="226"/>
      <c r="M280" s="227"/>
    </row>
    <row r="281" spans="1:13" x14ac:dyDescent="0.35">
      <c r="A281" s="221">
        <v>44203</v>
      </c>
      <c r="B281" s="220">
        <v>50801001</v>
      </c>
      <c r="C281" s="220">
        <v>2009000333</v>
      </c>
      <c r="D281" s="216">
        <v>56254.9</v>
      </c>
      <c r="E281" s="216">
        <v>670.1</v>
      </c>
      <c r="F281" s="217">
        <v>1</v>
      </c>
      <c r="H281" s="224"/>
      <c r="I281" s="224"/>
      <c r="J281" s="225"/>
      <c r="K281" s="226"/>
      <c r="L281" s="226"/>
      <c r="M281" s="227"/>
    </row>
    <row r="282" spans="1:13" x14ac:dyDescent="0.35">
      <c r="A282" s="221">
        <v>44207</v>
      </c>
      <c r="B282" s="220">
        <v>50801001</v>
      </c>
      <c r="C282" s="220">
        <v>2009000299</v>
      </c>
      <c r="D282" s="216">
        <v>9672.7199999999993</v>
      </c>
      <c r="E282" s="216">
        <v>115.22</v>
      </c>
      <c r="F282" s="217">
        <v>1</v>
      </c>
      <c r="H282" s="224"/>
      <c r="I282" s="224"/>
      <c r="J282" s="225"/>
      <c r="K282" s="226"/>
      <c r="L282" s="226"/>
      <c r="M282" s="227"/>
    </row>
    <row r="283" spans="1:13" x14ac:dyDescent="0.35">
      <c r="A283" s="221">
        <v>44207</v>
      </c>
      <c r="B283" s="220">
        <v>50801001</v>
      </c>
      <c r="C283" s="220">
        <v>2009000300</v>
      </c>
      <c r="D283" s="216">
        <v>45584.85</v>
      </c>
      <c r="E283" s="216">
        <v>543</v>
      </c>
      <c r="F283" s="217">
        <v>1</v>
      </c>
      <c r="H283" s="224"/>
      <c r="I283" s="224"/>
      <c r="J283" s="225"/>
      <c r="K283" s="226"/>
      <c r="L283" s="226"/>
      <c r="M283" s="227"/>
    </row>
    <row r="284" spans="1:13" x14ac:dyDescent="0.35">
      <c r="A284" s="221">
        <v>44208</v>
      </c>
      <c r="B284" s="220">
        <v>50801001</v>
      </c>
      <c r="C284" s="220">
        <v>2009000306</v>
      </c>
      <c r="D284" s="216">
        <v>33900.69</v>
      </c>
      <c r="E284" s="216">
        <v>403.82</v>
      </c>
      <c r="F284" s="217">
        <v>1</v>
      </c>
      <c r="H284" s="224"/>
      <c r="I284" s="224"/>
      <c r="J284" s="225"/>
      <c r="K284" s="226"/>
      <c r="L284" s="226"/>
      <c r="M284" s="227"/>
    </row>
    <row r="285" spans="1:13" x14ac:dyDescent="0.35">
      <c r="A285" s="221">
        <v>44208</v>
      </c>
      <c r="B285" s="220">
        <v>50801001</v>
      </c>
      <c r="C285" s="220">
        <v>2009000307</v>
      </c>
      <c r="D285" s="216">
        <v>207782.13</v>
      </c>
      <c r="E285" s="216">
        <v>2475.0700000000002</v>
      </c>
      <c r="F285" s="217">
        <v>1</v>
      </c>
      <c r="H285" s="224"/>
      <c r="I285" s="224"/>
      <c r="J285" s="225"/>
      <c r="K285" s="226"/>
      <c r="L285" s="226"/>
      <c r="M285" s="227"/>
    </row>
    <row r="286" spans="1:13" x14ac:dyDescent="0.35">
      <c r="A286" s="221">
        <v>44210</v>
      </c>
      <c r="B286" s="220">
        <v>50801001</v>
      </c>
      <c r="C286" s="220">
        <v>2009000308</v>
      </c>
      <c r="D286" s="216">
        <v>159789.59</v>
      </c>
      <c r="E286" s="216">
        <v>1903.39</v>
      </c>
      <c r="F286" s="217">
        <v>1</v>
      </c>
      <c r="H286" s="224"/>
      <c r="I286" s="224"/>
      <c r="J286" s="225"/>
      <c r="K286" s="226"/>
      <c r="L286" s="226"/>
      <c r="M286" s="227"/>
    </row>
    <row r="287" spans="1:13" x14ac:dyDescent="0.35">
      <c r="A287" s="221">
        <v>44210</v>
      </c>
      <c r="B287" s="220">
        <v>50801001</v>
      </c>
      <c r="C287" s="220">
        <v>2009000309</v>
      </c>
      <c r="D287" s="216">
        <v>64659.97</v>
      </c>
      <c r="E287" s="216">
        <v>770.22</v>
      </c>
      <c r="F287" s="217">
        <v>1</v>
      </c>
      <c r="H287" s="224"/>
      <c r="I287" s="224"/>
      <c r="J287" s="225"/>
      <c r="K287" s="226"/>
      <c r="L287" s="226"/>
      <c r="M287" s="227"/>
    </row>
    <row r="288" spans="1:13" x14ac:dyDescent="0.35">
      <c r="A288" s="221">
        <v>44210</v>
      </c>
      <c r="B288" s="220">
        <v>50801001</v>
      </c>
      <c r="C288" s="220">
        <v>2009000310</v>
      </c>
      <c r="D288" s="216">
        <v>200233.34</v>
      </c>
      <c r="E288" s="216">
        <v>2385.15</v>
      </c>
      <c r="F288" s="217">
        <v>1</v>
      </c>
      <c r="H288" s="224"/>
      <c r="I288" s="224"/>
      <c r="J288" s="225"/>
      <c r="K288" s="226"/>
      <c r="L288" s="226"/>
      <c r="M288" s="227"/>
    </row>
    <row r="289" spans="1:13" x14ac:dyDescent="0.35">
      <c r="A289" s="221">
        <v>44210</v>
      </c>
      <c r="B289" s="220">
        <v>50801001</v>
      </c>
      <c r="C289" s="220">
        <v>2009000311</v>
      </c>
      <c r="D289" s="216">
        <v>23223.09</v>
      </c>
      <c r="E289" s="216">
        <v>276.63</v>
      </c>
      <c r="F289" s="217">
        <v>1</v>
      </c>
      <c r="H289" s="224"/>
      <c r="I289" s="224"/>
      <c r="J289" s="225"/>
      <c r="K289" s="226"/>
      <c r="L289" s="226"/>
      <c r="M289" s="227"/>
    </row>
    <row r="290" spans="1:13" x14ac:dyDescent="0.35">
      <c r="A290" s="221">
        <v>44210</v>
      </c>
      <c r="B290" s="220">
        <v>50801001</v>
      </c>
      <c r="C290" s="220">
        <v>2009000325</v>
      </c>
      <c r="D290" s="216">
        <v>34872.83</v>
      </c>
      <c r="E290" s="216">
        <v>415.4</v>
      </c>
      <c r="F290" s="217">
        <v>1</v>
      </c>
      <c r="H290" s="224"/>
      <c r="I290" s="224"/>
      <c r="J290" s="225"/>
      <c r="K290" s="226"/>
      <c r="L290" s="226"/>
      <c r="M290" s="227"/>
    </row>
    <row r="291" spans="1:13" x14ac:dyDescent="0.35">
      <c r="A291" s="221">
        <v>44214</v>
      </c>
      <c r="B291" s="220">
        <v>50801001</v>
      </c>
      <c r="C291" s="220">
        <v>2009000312</v>
      </c>
      <c r="D291" s="216">
        <v>323511.40000000002</v>
      </c>
      <c r="E291" s="216">
        <v>3853.62</v>
      </c>
      <c r="F291" s="217">
        <v>1</v>
      </c>
      <c r="H291" s="224"/>
      <c r="I291" s="224"/>
      <c r="J291" s="225"/>
      <c r="K291" s="226"/>
      <c r="L291" s="226"/>
      <c r="M291" s="227"/>
    </row>
    <row r="292" spans="1:13" x14ac:dyDescent="0.35">
      <c r="A292" s="221">
        <v>44214</v>
      </c>
      <c r="B292" s="220">
        <v>50801001</v>
      </c>
      <c r="C292" s="220">
        <v>2009000313</v>
      </c>
      <c r="D292" s="216">
        <v>298469.11</v>
      </c>
      <c r="E292" s="216">
        <v>3555.32</v>
      </c>
      <c r="F292" s="217">
        <v>1</v>
      </c>
      <c r="H292" s="224"/>
      <c r="I292" s="224"/>
      <c r="J292" s="225"/>
      <c r="K292" s="226"/>
      <c r="L292" s="226"/>
      <c r="M292" s="227"/>
    </row>
    <row r="293" spans="1:13" x14ac:dyDescent="0.35">
      <c r="A293" s="221">
        <v>44214</v>
      </c>
      <c r="B293" s="220">
        <v>50801001</v>
      </c>
      <c r="C293" s="220">
        <v>2009000314</v>
      </c>
      <c r="D293" s="216">
        <v>17574.93</v>
      </c>
      <c r="E293" s="216">
        <v>209.35</v>
      </c>
      <c r="F293" s="217">
        <v>1</v>
      </c>
      <c r="H293" s="224"/>
      <c r="I293" s="224"/>
      <c r="J293" s="225"/>
      <c r="K293" s="226"/>
      <c r="L293" s="226"/>
      <c r="M293" s="227"/>
    </row>
    <row r="294" spans="1:13" x14ac:dyDescent="0.35">
      <c r="A294" s="221">
        <v>44216</v>
      </c>
      <c r="B294" s="220">
        <v>50801001</v>
      </c>
      <c r="C294" s="220">
        <v>2009000316</v>
      </c>
      <c r="D294" s="216">
        <v>76960.320000000007</v>
      </c>
      <c r="E294" s="216">
        <v>916.74</v>
      </c>
      <c r="F294" s="217">
        <v>1</v>
      </c>
      <c r="H294" s="224"/>
      <c r="I294" s="224"/>
      <c r="J294" s="225"/>
      <c r="K294" s="226"/>
      <c r="L294" s="226"/>
      <c r="M294" s="227"/>
    </row>
    <row r="295" spans="1:13" x14ac:dyDescent="0.35">
      <c r="A295" s="221">
        <v>44216</v>
      </c>
      <c r="B295" s="220">
        <v>50801001</v>
      </c>
      <c r="C295" s="220">
        <v>2009000317</v>
      </c>
      <c r="D295" s="216">
        <v>139105.15</v>
      </c>
      <c r="E295" s="216">
        <v>1657</v>
      </c>
      <c r="F295" s="217">
        <v>1</v>
      </c>
      <c r="H295" s="224"/>
      <c r="I295" s="224"/>
      <c r="J295" s="225"/>
      <c r="K295" s="226"/>
      <c r="L295" s="226"/>
      <c r="M295" s="227"/>
    </row>
    <row r="296" spans="1:13" x14ac:dyDescent="0.35">
      <c r="A296" s="221">
        <v>44216</v>
      </c>
      <c r="B296" s="220">
        <v>50801001</v>
      </c>
      <c r="C296" s="220">
        <v>2009000318</v>
      </c>
      <c r="D296" s="216">
        <v>59686.77</v>
      </c>
      <c r="E296" s="216">
        <v>710.98</v>
      </c>
      <c r="F296" s="217">
        <v>1</v>
      </c>
      <c r="H296" s="224"/>
      <c r="I296" s="224"/>
      <c r="J296" s="225"/>
      <c r="K296" s="226"/>
      <c r="L296" s="226"/>
      <c r="M296" s="227"/>
    </row>
    <row r="297" spans="1:13" x14ac:dyDescent="0.35">
      <c r="A297" s="221">
        <v>44216</v>
      </c>
      <c r="B297" s="220">
        <v>50801001</v>
      </c>
      <c r="C297" s="220">
        <v>2009000326</v>
      </c>
      <c r="D297" s="216">
        <v>2442.9499999999998</v>
      </c>
      <c r="E297" s="216">
        <v>29.1</v>
      </c>
      <c r="F297" s="217">
        <v>1</v>
      </c>
      <c r="H297" s="224"/>
      <c r="I297" s="224"/>
      <c r="J297" s="225"/>
      <c r="K297" s="226"/>
      <c r="L297" s="226"/>
      <c r="M297" s="227"/>
    </row>
    <row r="298" spans="1:13" x14ac:dyDescent="0.35">
      <c r="A298" s="221">
        <v>44216</v>
      </c>
      <c r="B298" s="220">
        <v>50801001</v>
      </c>
      <c r="C298" s="220">
        <v>2009000327</v>
      </c>
      <c r="D298" s="216">
        <v>75616.28</v>
      </c>
      <c r="E298" s="216">
        <v>900.73</v>
      </c>
      <c r="F298" s="217">
        <v>1</v>
      </c>
      <c r="H298" s="224"/>
      <c r="I298" s="224"/>
      <c r="J298" s="225"/>
      <c r="K298" s="226"/>
      <c r="L298" s="226"/>
      <c r="M298" s="227"/>
    </row>
    <row r="299" spans="1:13" x14ac:dyDescent="0.35">
      <c r="A299" s="221">
        <v>44216</v>
      </c>
      <c r="B299" s="220">
        <v>50801001</v>
      </c>
      <c r="C299" s="220">
        <v>2009000345</v>
      </c>
      <c r="D299" s="216">
        <v>93310.43</v>
      </c>
      <c r="E299" s="216">
        <v>1111.5</v>
      </c>
      <c r="F299" s="217">
        <v>1</v>
      </c>
      <c r="H299" s="224"/>
      <c r="I299" s="224"/>
      <c r="J299" s="225"/>
      <c r="K299" s="226"/>
      <c r="L299" s="226"/>
      <c r="M299" s="227"/>
    </row>
    <row r="300" spans="1:13" x14ac:dyDescent="0.35">
      <c r="A300" s="221">
        <v>44217</v>
      </c>
      <c r="B300" s="220">
        <v>50801001</v>
      </c>
      <c r="C300" s="220">
        <v>2009000319</v>
      </c>
      <c r="D300" s="216">
        <v>26916.05</v>
      </c>
      <c r="E300" s="216">
        <v>320.62</v>
      </c>
      <c r="F300" s="217">
        <v>1</v>
      </c>
      <c r="H300" s="224"/>
      <c r="I300" s="224"/>
      <c r="J300" s="225"/>
      <c r="K300" s="226"/>
      <c r="L300" s="226"/>
      <c r="M300" s="227"/>
    </row>
    <row r="301" spans="1:13" x14ac:dyDescent="0.35">
      <c r="A301" s="221">
        <v>44221</v>
      </c>
      <c r="B301" s="220">
        <v>50801001</v>
      </c>
      <c r="C301" s="220">
        <v>2009000328</v>
      </c>
      <c r="D301" s="216">
        <v>2439.59</v>
      </c>
      <c r="E301" s="216">
        <v>29.06</v>
      </c>
      <c r="F301" s="217">
        <v>1</v>
      </c>
      <c r="H301" s="224"/>
      <c r="I301" s="224"/>
      <c r="J301" s="225"/>
      <c r="K301" s="226"/>
      <c r="L301" s="226"/>
      <c r="M301" s="227"/>
    </row>
    <row r="302" spans="1:13" x14ac:dyDescent="0.35">
      <c r="A302" s="221">
        <v>44221</v>
      </c>
      <c r="B302" s="220">
        <v>50801001</v>
      </c>
      <c r="C302" s="220">
        <v>2009000329</v>
      </c>
      <c r="D302" s="216">
        <v>76859.58</v>
      </c>
      <c r="E302" s="216">
        <v>915.54</v>
      </c>
      <c r="F302" s="217">
        <v>1</v>
      </c>
      <c r="H302" s="224"/>
      <c r="I302" s="224"/>
      <c r="J302" s="225"/>
      <c r="K302" s="226"/>
      <c r="L302" s="226"/>
      <c r="M302" s="227"/>
    </row>
    <row r="303" spans="1:13" x14ac:dyDescent="0.35">
      <c r="A303" s="221">
        <v>44222</v>
      </c>
      <c r="B303" s="220">
        <v>50801001</v>
      </c>
      <c r="C303" s="220">
        <v>2009000330</v>
      </c>
      <c r="D303" s="216">
        <v>290106.84999999998</v>
      </c>
      <c r="E303" s="216">
        <v>3455.71</v>
      </c>
      <c r="F303" s="217">
        <v>1</v>
      </c>
      <c r="H303" s="224"/>
      <c r="I303" s="224"/>
      <c r="J303" s="225"/>
      <c r="K303" s="226"/>
      <c r="L303" s="226"/>
      <c r="M303" s="227"/>
    </row>
    <row r="304" spans="1:13" x14ac:dyDescent="0.35">
      <c r="A304" s="221">
        <v>44222</v>
      </c>
      <c r="B304" s="220">
        <v>50801001</v>
      </c>
      <c r="C304" s="220">
        <v>2009000331</v>
      </c>
      <c r="D304" s="216">
        <v>118047.13</v>
      </c>
      <c r="E304" s="216">
        <v>1406.16</v>
      </c>
      <c r="F304" s="217">
        <v>1</v>
      </c>
      <c r="H304" s="224"/>
      <c r="I304" s="224"/>
      <c r="J304" s="225"/>
      <c r="K304" s="226"/>
      <c r="L304" s="226"/>
      <c r="M304" s="227"/>
    </row>
    <row r="305" spans="1:13" x14ac:dyDescent="0.35">
      <c r="A305" s="221">
        <v>44222</v>
      </c>
      <c r="B305" s="220">
        <v>50801001</v>
      </c>
      <c r="C305" s="220">
        <v>2009000332</v>
      </c>
      <c r="D305" s="216">
        <v>19484.8</v>
      </c>
      <c r="E305" s="216">
        <v>232.1</v>
      </c>
      <c r="F305" s="217">
        <v>1</v>
      </c>
      <c r="H305" s="224"/>
      <c r="I305" s="224"/>
      <c r="J305" s="225"/>
      <c r="K305" s="226"/>
      <c r="L305" s="226"/>
      <c r="M305" s="227"/>
    </row>
    <row r="306" spans="1:13" x14ac:dyDescent="0.35">
      <c r="A306" s="221">
        <v>44222</v>
      </c>
      <c r="B306" s="220">
        <v>50801001</v>
      </c>
      <c r="C306" s="220">
        <v>2009000341</v>
      </c>
      <c r="D306" s="216">
        <v>152253.4</v>
      </c>
      <c r="E306" s="216">
        <v>1813.62</v>
      </c>
      <c r="F306" s="217">
        <v>1</v>
      </c>
      <c r="H306" s="224"/>
      <c r="I306" s="224"/>
      <c r="J306" s="225"/>
      <c r="K306" s="226"/>
      <c r="L306" s="226"/>
      <c r="M306" s="227"/>
    </row>
    <row r="307" spans="1:13" x14ac:dyDescent="0.35">
      <c r="A307" s="221">
        <v>44224</v>
      </c>
      <c r="B307" s="220">
        <v>50801001</v>
      </c>
      <c r="C307" s="220">
        <v>2009000334</v>
      </c>
      <c r="D307" s="216">
        <v>4903.5200000000004</v>
      </c>
      <c r="E307" s="216">
        <v>58.41</v>
      </c>
      <c r="F307" s="217">
        <v>1</v>
      </c>
      <c r="H307" s="224"/>
      <c r="I307" s="224"/>
      <c r="J307" s="225"/>
      <c r="K307" s="226"/>
      <c r="L307" s="226"/>
      <c r="M307" s="227"/>
    </row>
    <row r="308" spans="1:13" x14ac:dyDescent="0.35">
      <c r="A308" s="221">
        <v>44224</v>
      </c>
      <c r="B308" s="220">
        <v>50801001</v>
      </c>
      <c r="C308" s="220">
        <v>2009000335</v>
      </c>
      <c r="D308" s="216">
        <v>20279.8</v>
      </c>
      <c r="E308" s="216">
        <v>241.57</v>
      </c>
      <c r="F308" s="217">
        <v>1</v>
      </c>
      <c r="H308" s="224"/>
      <c r="I308" s="224"/>
      <c r="J308" s="225"/>
      <c r="K308" s="226"/>
      <c r="L308" s="226"/>
      <c r="M308" s="227"/>
    </row>
    <row r="309" spans="1:13" x14ac:dyDescent="0.35">
      <c r="A309" s="221">
        <v>44224</v>
      </c>
      <c r="B309" s="220">
        <v>50801001</v>
      </c>
      <c r="C309" s="220">
        <v>2009000342</v>
      </c>
      <c r="D309" s="216">
        <v>7307.85</v>
      </c>
      <c r="E309" s="216">
        <v>87.05</v>
      </c>
      <c r="F309" s="217">
        <v>1</v>
      </c>
      <c r="H309" s="224"/>
      <c r="I309" s="224"/>
      <c r="J309" s="225"/>
      <c r="K309" s="226"/>
      <c r="L309" s="226"/>
      <c r="M309" s="227"/>
    </row>
    <row r="310" spans="1:13" x14ac:dyDescent="0.35">
      <c r="A310" s="221">
        <v>44227</v>
      </c>
      <c r="B310" s="220">
        <v>50801001</v>
      </c>
      <c r="C310" s="220">
        <v>2009000336</v>
      </c>
      <c r="D310" s="216">
        <v>384546.41</v>
      </c>
      <c r="E310" s="216">
        <v>4580.66</v>
      </c>
      <c r="F310" s="217">
        <v>1</v>
      </c>
      <c r="H310" s="224"/>
      <c r="I310" s="224"/>
      <c r="J310" s="225"/>
      <c r="K310" s="226"/>
      <c r="L310" s="226"/>
      <c r="M310" s="227"/>
    </row>
    <row r="311" spans="1:13" x14ac:dyDescent="0.35">
      <c r="A311" s="221">
        <v>44227</v>
      </c>
      <c r="B311" s="220">
        <v>50801001</v>
      </c>
      <c r="C311" s="220">
        <v>2009000337</v>
      </c>
      <c r="D311" s="216">
        <v>299994.49</v>
      </c>
      <c r="E311" s="216">
        <v>3573.49</v>
      </c>
      <c r="F311" s="217">
        <v>1</v>
      </c>
      <c r="H311" s="224"/>
      <c r="I311" s="224"/>
      <c r="J311" s="225"/>
      <c r="K311" s="226"/>
      <c r="L311" s="226"/>
      <c r="M311" s="227"/>
    </row>
    <row r="312" spans="1:13" x14ac:dyDescent="0.35">
      <c r="A312" s="221">
        <v>44227</v>
      </c>
      <c r="B312" s="220">
        <v>50801001</v>
      </c>
      <c r="C312" s="220">
        <v>2009000337</v>
      </c>
      <c r="D312" s="216">
        <v>299994.49</v>
      </c>
      <c r="E312" s="216">
        <v>3573.49</v>
      </c>
      <c r="F312" s="217">
        <v>1</v>
      </c>
      <c r="H312" s="224"/>
      <c r="I312" s="224"/>
      <c r="J312" s="225"/>
      <c r="K312" s="226"/>
      <c r="L312" s="226"/>
      <c r="M312" s="227"/>
    </row>
    <row r="313" spans="1:13" x14ac:dyDescent="0.35">
      <c r="A313" s="221">
        <v>44227</v>
      </c>
      <c r="B313" s="220">
        <v>50801001</v>
      </c>
      <c r="C313" s="220">
        <v>2009000338</v>
      </c>
      <c r="D313" s="216">
        <v>94184.34</v>
      </c>
      <c r="E313" s="216">
        <v>1121.9100000000001</v>
      </c>
      <c r="F313" s="217">
        <v>1</v>
      </c>
      <c r="H313" s="224"/>
      <c r="I313" s="224"/>
      <c r="J313" s="225"/>
      <c r="K313" s="226"/>
      <c r="L313" s="226"/>
      <c r="M313" s="227"/>
    </row>
    <row r="314" spans="1:13" x14ac:dyDescent="0.35">
      <c r="A314" s="221">
        <v>44227</v>
      </c>
      <c r="B314" s="220">
        <v>50801001</v>
      </c>
      <c r="C314" s="220">
        <v>2009000339</v>
      </c>
      <c r="D314" s="216">
        <v>32727.91</v>
      </c>
      <c r="E314" s="216">
        <v>389.85</v>
      </c>
      <c r="F314" s="217">
        <v>1</v>
      </c>
      <c r="H314" s="224"/>
      <c r="I314" s="224"/>
      <c r="J314" s="225"/>
      <c r="K314" s="226"/>
      <c r="L314" s="226"/>
      <c r="M314" s="227"/>
    </row>
    <row r="315" spans="1:13" x14ac:dyDescent="0.35">
      <c r="A315" s="221">
        <v>44227</v>
      </c>
      <c r="B315" s="220">
        <v>50801001</v>
      </c>
      <c r="C315" s="220">
        <v>2009000340</v>
      </c>
      <c r="D315" s="216">
        <v>2389.2199999999998</v>
      </c>
      <c r="E315" s="216">
        <v>28.46</v>
      </c>
      <c r="F315" s="217">
        <v>1</v>
      </c>
      <c r="H315" s="224"/>
      <c r="I315" s="224"/>
      <c r="J315" s="225"/>
      <c r="K315" s="226"/>
      <c r="L315" s="226"/>
      <c r="M315" s="227"/>
    </row>
    <row r="316" spans="1:13" x14ac:dyDescent="0.35">
      <c r="A316" s="221">
        <v>44229</v>
      </c>
      <c r="B316" s="220">
        <v>50801001</v>
      </c>
      <c r="C316" s="220">
        <v>2009000346</v>
      </c>
      <c r="D316" s="216">
        <v>31056.46</v>
      </c>
      <c r="E316" s="216">
        <v>369.94</v>
      </c>
      <c r="F316" s="217">
        <v>1</v>
      </c>
      <c r="H316" s="224"/>
      <c r="I316" s="224"/>
      <c r="J316" s="225"/>
      <c r="K316" s="226"/>
      <c r="L316" s="226"/>
      <c r="M316" s="227"/>
    </row>
    <row r="317" spans="1:13" x14ac:dyDescent="0.35">
      <c r="A317" s="221">
        <v>44229</v>
      </c>
      <c r="B317" s="220">
        <v>50801001</v>
      </c>
      <c r="C317" s="220">
        <v>2009000356</v>
      </c>
      <c r="D317" s="216">
        <v>77707.48</v>
      </c>
      <c r="E317" s="216">
        <v>925.64</v>
      </c>
      <c r="F317" s="217">
        <v>1</v>
      </c>
      <c r="H317" s="224"/>
      <c r="I317" s="224"/>
      <c r="J317" s="225"/>
      <c r="K317" s="226"/>
      <c r="L317" s="226"/>
      <c r="M317" s="227"/>
    </row>
    <row r="318" spans="1:13" x14ac:dyDescent="0.35">
      <c r="A318" s="221">
        <v>44230</v>
      </c>
      <c r="B318" s="220">
        <v>50801001</v>
      </c>
      <c r="C318" s="220">
        <v>2009000347</v>
      </c>
      <c r="D318" s="216">
        <v>67665.38</v>
      </c>
      <c r="E318" s="216">
        <v>806.02</v>
      </c>
      <c r="F318" s="217">
        <v>1</v>
      </c>
      <c r="H318" s="224"/>
      <c r="I318" s="224"/>
      <c r="J318" s="225"/>
      <c r="K318" s="226"/>
      <c r="L318" s="226"/>
      <c r="M318" s="227"/>
    </row>
    <row r="319" spans="1:13" x14ac:dyDescent="0.35">
      <c r="A319" s="221">
        <v>44230</v>
      </c>
      <c r="B319" s="220">
        <v>50801001</v>
      </c>
      <c r="C319" s="220">
        <v>2009000357</v>
      </c>
      <c r="D319" s="216">
        <v>51311.92</v>
      </c>
      <c r="E319" s="216">
        <v>611.22</v>
      </c>
      <c r="F319" s="217">
        <v>1</v>
      </c>
      <c r="H319" s="224"/>
      <c r="I319" s="224"/>
      <c r="J319" s="225"/>
      <c r="K319" s="226"/>
      <c r="L319" s="226"/>
      <c r="M319" s="227"/>
    </row>
    <row r="320" spans="1:13" x14ac:dyDescent="0.35">
      <c r="A320" s="221">
        <v>44234</v>
      </c>
      <c r="B320" s="220">
        <v>50801001</v>
      </c>
      <c r="C320" s="220">
        <v>2009000348</v>
      </c>
      <c r="D320" s="216">
        <v>57817.2</v>
      </c>
      <c r="E320" s="216">
        <v>688.71</v>
      </c>
      <c r="F320" s="217">
        <v>1</v>
      </c>
      <c r="H320" s="224"/>
      <c r="I320" s="224"/>
      <c r="J320" s="225"/>
      <c r="K320" s="226"/>
      <c r="L320" s="226"/>
      <c r="M320" s="227"/>
    </row>
    <row r="321" spans="1:13" x14ac:dyDescent="0.35">
      <c r="A321" s="221">
        <v>44234</v>
      </c>
      <c r="B321" s="220">
        <v>50801001</v>
      </c>
      <c r="C321" s="220">
        <v>2009000349</v>
      </c>
      <c r="D321" s="216">
        <v>71246.69</v>
      </c>
      <c r="E321" s="216">
        <v>848.68</v>
      </c>
      <c r="F321" s="217">
        <v>1</v>
      </c>
      <c r="H321" s="224"/>
      <c r="I321" s="224"/>
      <c r="J321" s="225"/>
      <c r="K321" s="226"/>
      <c r="L321" s="226"/>
      <c r="M321" s="227"/>
    </row>
    <row r="322" spans="1:13" x14ac:dyDescent="0.35">
      <c r="A322" s="221">
        <v>44234</v>
      </c>
      <c r="B322" s="220">
        <v>50801001</v>
      </c>
      <c r="C322" s="220">
        <v>2009000358</v>
      </c>
      <c r="D322" s="216">
        <v>124591.03</v>
      </c>
      <c r="E322" s="216">
        <v>1484.11</v>
      </c>
      <c r="F322" s="217">
        <v>1</v>
      </c>
      <c r="H322" s="224"/>
      <c r="I322" s="224"/>
      <c r="J322" s="225"/>
      <c r="K322" s="226"/>
      <c r="L322" s="226"/>
      <c r="M322" s="227"/>
    </row>
    <row r="323" spans="1:13" x14ac:dyDescent="0.35">
      <c r="A323" s="221">
        <v>44234</v>
      </c>
      <c r="B323" s="220">
        <v>50801001</v>
      </c>
      <c r="C323" s="220">
        <v>2009000359</v>
      </c>
      <c r="D323" s="216">
        <v>158037.54999999999</v>
      </c>
      <c r="E323" s="216">
        <v>1882.52</v>
      </c>
      <c r="F323" s="217">
        <v>1</v>
      </c>
      <c r="H323" s="224"/>
      <c r="I323" s="224"/>
      <c r="J323" s="225"/>
      <c r="K323" s="226"/>
      <c r="L323" s="226"/>
      <c r="M323" s="227"/>
    </row>
    <row r="324" spans="1:13" x14ac:dyDescent="0.35">
      <c r="A324" s="221">
        <v>44234</v>
      </c>
      <c r="B324" s="220">
        <v>50801001</v>
      </c>
      <c r="C324" s="220">
        <v>2009000360</v>
      </c>
      <c r="D324" s="216">
        <v>71042.69</v>
      </c>
      <c r="E324" s="216">
        <v>846.25</v>
      </c>
      <c r="F324" s="217">
        <v>1</v>
      </c>
      <c r="H324" s="224"/>
      <c r="I324" s="224"/>
      <c r="J324" s="225"/>
      <c r="K324" s="226"/>
      <c r="L324" s="226"/>
      <c r="M324" s="227"/>
    </row>
    <row r="325" spans="1:13" x14ac:dyDescent="0.35">
      <c r="A325" s="221">
        <v>44234</v>
      </c>
      <c r="B325" s="220">
        <v>50801001</v>
      </c>
      <c r="C325" s="220">
        <v>2009000377</v>
      </c>
      <c r="D325" s="216">
        <v>66622.720000000001</v>
      </c>
      <c r="E325" s="216">
        <v>793.6</v>
      </c>
      <c r="F325" s="217">
        <v>1</v>
      </c>
      <c r="H325" s="224"/>
      <c r="I325" s="224"/>
      <c r="J325" s="225"/>
      <c r="K325" s="226"/>
      <c r="L325" s="226"/>
      <c r="M325" s="227"/>
    </row>
    <row r="326" spans="1:13" x14ac:dyDescent="0.35">
      <c r="A326" s="221">
        <v>44237</v>
      </c>
      <c r="B326" s="220">
        <v>50801001</v>
      </c>
      <c r="C326" s="220">
        <v>2009000350</v>
      </c>
      <c r="D326" s="216">
        <v>15140.38</v>
      </c>
      <c r="E326" s="216">
        <v>180.35</v>
      </c>
      <c r="F326" s="217">
        <v>1</v>
      </c>
      <c r="H326" s="224"/>
      <c r="I326" s="224"/>
      <c r="J326" s="225"/>
      <c r="K326" s="226"/>
      <c r="L326" s="226"/>
      <c r="M326" s="227"/>
    </row>
    <row r="327" spans="1:13" x14ac:dyDescent="0.35">
      <c r="A327" s="221">
        <v>44237</v>
      </c>
      <c r="B327" s="220">
        <v>50801001</v>
      </c>
      <c r="C327" s="220">
        <v>2009000361</v>
      </c>
      <c r="D327" s="216">
        <v>157710.15</v>
      </c>
      <c r="E327" s="216">
        <v>1878.62</v>
      </c>
      <c r="F327" s="217">
        <v>1</v>
      </c>
      <c r="H327" s="224"/>
      <c r="I327" s="224"/>
      <c r="J327" s="225"/>
      <c r="K327" s="226"/>
      <c r="L327" s="226"/>
      <c r="M327" s="227"/>
    </row>
    <row r="328" spans="1:13" x14ac:dyDescent="0.35">
      <c r="A328" s="221">
        <v>44238</v>
      </c>
      <c r="B328" s="220">
        <v>50801001</v>
      </c>
      <c r="C328" s="220">
        <v>2009000362</v>
      </c>
      <c r="D328" s="216">
        <v>7141.63</v>
      </c>
      <c r="E328" s="216">
        <v>85.07</v>
      </c>
      <c r="F328" s="217">
        <v>1</v>
      </c>
      <c r="H328" s="224"/>
      <c r="I328" s="224"/>
      <c r="J328" s="225"/>
      <c r="K328" s="226"/>
      <c r="L328" s="226"/>
      <c r="M328" s="227"/>
    </row>
    <row r="329" spans="1:13" x14ac:dyDescent="0.35">
      <c r="A329" s="221">
        <v>44241</v>
      </c>
      <c r="B329" s="220">
        <v>50801001</v>
      </c>
      <c r="C329" s="220">
        <v>2009000363</v>
      </c>
      <c r="D329" s="216">
        <v>264951.24</v>
      </c>
      <c r="E329" s="216">
        <v>3156.06</v>
      </c>
      <c r="F329" s="217">
        <v>1</v>
      </c>
      <c r="H329" s="224"/>
      <c r="I329" s="224"/>
      <c r="J329" s="225"/>
      <c r="K329" s="226"/>
      <c r="L329" s="226"/>
      <c r="M329" s="227"/>
    </row>
    <row r="330" spans="1:13" x14ac:dyDescent="0.35">
      <c r="A330" s="221">
        <v>44241</v>
      </c>
      <c r="B330" s="220">
        <v>50801001</v>
      </c>
      <c r="C330" s="220">
        <v>2009000364</v>
      </c>
      <c r="D330" s="216">
        <v>33047.760000000002</v>
      </c>
      <c r="E330" s="216">
        <v>393.66</v>
      </c>
      <c r="F330" s="217">
        <v>1</v>
      </c>
      <c r="H330" s="224"/>
      <c r="I330" s="224"/>
      <c r="J330" s="225"/>
      <c r="K330" s="226"/>
      <c r="L330" s="226"/>
      <c r="M330" s="227"/>
    </row>
    <row r="331" spans="1:13" x14ac:dyDescent="0.35">
      <c r="A331" s="221">
        <v>44241</v>
      </c>
      <c r="B331" s="220">
        <v>50801001</v>
      </c>
      <c r="C331" s="220">
        <v>2009000365</v>
      </c>
      <c r="D331" s="216">
        <v>109689.07</v>
      </c>
      <c r="E331" s="216">
        <v>1306.5999999999999</v>
      </c>
      <c r="F331" s="217">
        <v>1</v>
      </c>
      <c r="H331" s="224"/>
      <c r="I331" s="224"/>
      <c r="J331" s="225"/>
      <c r="K331" s="226"/>
      <c r="L331" s="226"/>
      <c r="M331" s="227"/>
    </row>
    <row r="332" spans="1:13" x14ac:dyDescent="0.35">
      <c r="A332" s="221">
        <v>44243</v>
      </c>
      <c r="B332" s="220">
        <v>50402038</v>
      </c>
      <c r="C332" s="220">
        <v>2003007026</v>
      </c>
      <c r="D332" s="216">
        <v>69697</v>
      </c>
      <c r="E332" s="216">
        <v>820.45</v>
      </c>
      <c r="F332" s="217">
        <v>1</v>
      </c>
      <c r="H332" s="224"/>
      <c r="I332" s="224"/>
      <c r="J332" s="225"/>
      <c r="K332" s="226"/>
      <c r="L332" s="226"/>
      <c r="M332" s="227"/>
    </row>
    <row r="333" spans="1:13" x14ac:dyDescent="0.35">
      <c r="A333" s="221">
        <v>44244</v>
      </c>
      <c r="B333" s="220">
        <v>50801001</v>
      </c>
      <c r="C333" s="220">
        <v>2009000351</v>
      </c>
      <c r="D333" s="216">
        <v>26422.42</v>
      </c>
      <c r="E333" s="216">
        <v>314.74</v>
      </c>
      <c r="F333" s="217">
        <v>1</v>
      </c>
      <c r="H333" s="224"/>
      <c r="I333" s="224"/>
      <c r="J333" s="225"/>
      <c r="K333" s="226"/>
      <c r="L333" s="226"/>
      <c r="M333" s="227"/>
    </row>
    <row r="334" spans="1:13" x14ac:dyDescent="0.35">
      <c r="A334" s="221">
        <v>44244</v>
      </c>
      <c r="B334" s="220">
        <v>50801001</v>
      </c>
      <c r="C334" s="220">
        <v>2009000366</v>
      </c>
      <c r="D334" s="216">
        <v>153904.70000000001</v>
      </c>
      <c r="E334" s="216">
        <v>1833.29</v>
      </c>
      <c r="F334" s="217">
        <v>1</v>
      </c>
      <c r="H334" s="224"/>
      <c r="I334" s="224"/>
      <c r="J334" s="225"/>
      <c r="K334" s="226"/>
      <c r="L334" s="226"/>
      <c r="M334" s="227"/>
    </row>
    <row r="335" spans="1:13" x14ac:dyDescent="0.35">
      <c r="A335" s="221">
        <v>44245</v>
      </c>
      <c r="B335" s="220">
        <v>50801001</v>
      </c>
      <c r="C335" s="220">
        <v>2009000352</v>
      </c>
      <c r="D335" s="216">
        <v>63239.54</v>
      </c>
      <c r="E335" s="216">
        <v>753.3</v>
      </c>
      <c r="F335" s="217">
        <v>1</v>
      </c>
      <c r="H335" s="224"/>
      <c r="I335" s="224"/>
      <c r="J335" s="225"/>
      <c r="K335" s="226"/>
      <c r="L335" s="226"/>
      <c r="M335" s="227"/>
    </row>
    <row r="336" spans="1:13" x14ac:dyDescent="0.35">
      <c r="A336" s="221">
        <v>44245</v>
      </c>
      <c r="B336" s="220">
        <v>50801001</v>
      </c>
      <c r="C336" s="220">
        <v>2009000353</v>
      </c>
      <c r="D336" s="216">
        <v>89435.29</v>
      </c>
      <c r="E336" s="216">
        <v>1065.3399999999999</v>
      </c>
      <c r="F336" s="217">
        <v>1</v>
      </c>
      <c r="H336" s="224"/>
      <c r="I336" s="224"/>
      <c r="J336" s="225"/>
      <c r="K336" s="226"/>
      <c r="L336" s="226"/>
      <c r="M336" s="227"/>
    </row>
    <row r="337" spans="1:13" x14ac:dyDescent="0.35">
      <c r="A337" s="221">
        <v>44245</v>
      </c>
      <c r="B337" s="220">
        <v>50801001</v>
      </c>
      <c r="C337" s="220">
        <v>2009000367</v>
      </c>
      <c r="D337" s="216">
        <v>315531.11</v>
      </c>
      <c r="E337" s="216">
        <v>3758.56</v>
      </c>
      <c r="F337" s="217">
        <v>1</v>
      </c>
      <c r="H337" s="224"/>
      <c r="I337" s="224"/>
      <c r="J337" s="225"/>
      <c r="K337" s="226"/>
      <c r="L337" s="226"/>
      <c r="M337" s="227"/>
    </row>
    <row r="338" spans="1:13" x14ac:dyDescent="0.35">
      <c r="A338" s="221">
        <v>44245</v>
      </c>
      <c r="B338" s="220">
        <v>50801001</v>
      </c>
      <c r="C338" s="220">
        <v>2009000368</v>
      </c>
      <c r="D338" s="216">
        <v>93508.55</v>
      </c>
      <c r="E338" s="216">
        <v>1113.8599999999999</v>
      </c>
      <c r="F338" s="217">
        <v>1</v>
      </c>
      <c r="H338" s="224"/>
      <c r="I338" s="224"/>
      <c r="J338" s="225"/>
      <c r="K338" s="226"/>
      <c r="L338" s="226"/>
      <c r="M338" s="227"/>
    </row>
    <row r="339" spans="1:13" x14ac:dyDescent="0.35">
      <c r="A339" s="221">
        <v>44245</v>
      </c>
      <c r="B339" s="220">
        <v>50801001</v>
      </c>
      <c r="C339" s="220">
        <v>2009000369</v>
      </c>
      <c r="D339" s="216">
        <v>148841.67000000001</v>
      </c>
      <c r="E339" s="216">
        <v>1772.98</v>
      </c>
      <c r="F339" s="217">
        <v>1</v>
      </c>
      <c r="H339" s="224"/>
      <c r="I339" s="224"/>
      <c r="J339" s="225"/>
      <c r="K339" s="226"/>
      <c r="L339" s="226"/>
      <c r="M339" s="227"/>
    </row>
    <row r="340" spans="1:13" x14ac:dyDescent="0.35">
      <c r="A340" s="221">
        <v>44250</v>
      </c>
      <c r="B340" s="220">
        <v>50801001</v>
      </c>
      <c r="C340" s="220">
        <v>2009000354</v>
      </c>
      <c r="D340" s="216">
        <v>2165.91</v>
      </c>
      <c r="E340" s="216">
        <v>25.8</v>
      </c>
      <c r="F340" s="217">
        <v>1</v>
      </c>
      <c r="H340" s="224"/>
      <c r="I340" s="224"/>
      <c r="J340" s="225"/>
      <c r="K340" s="226"/>
      <c r="L340" s="226"/>
      <c r="M340" s="227"/>
    </row>
    <row r="341" spans="1:13" x14ac:dyDescent="0.35">
      <c r="A341" s="221">
        <v>44250</v>
      </c>
      <c r="B341" s="220">
        <v>50801001</v>
      </c>
      <c r="C341" s="220">
        <v>2009000370</v>
      </c>
      <c r="D341" s="216">
        <v>10587.77</v>
      </c>
      <c r="E341" s="216">
        <v>126.12</v>
      </c>
      <c r="F341" s="217">
        <v>1</v>
      </c>
      <c r="H341" s="224"/>
      <c r="I341" s="224"/>
      <c r="J341" s="225"/>
      <c r="K341" s="226"/>
      <c r="L341" s="226"/>
      <c r="M341" s="227"/>
    </row>
    <row r="342" spans="1:13" x14ac:dyDescent="0.35">
      <c r="A342" s="221">
        <v>44250</v>
      </c>
      <c r="B342" s="220">
        <v>50801001</v>
      </c>
      <c r="C342" s="220">
        <v>2009000371</v>
      </c>
      <c r="D342" s="216">
        <v>151439.92000000001</v>
      </c>
      <c r="E342" s="216">
        <v>1803.93</v>
      </c>
      <c r="F342" s="217">
        <v>1</v>
      </c>
      <c r="H342" s="224"/>
      <c r="I342" s="224"/>
      <c r="J342" s="225"/>
      <c r="K342" s="226"/>
      <c r="L342" s="226"/>
      <c r="M342" s="227"/>
    </row>
    <row r="343" spans="1:13" x14ac:dyDescent="0.35">
      <c r="A343" s="221">
        <v>44250</v>
      </c>
      <c r="B343" s="220">
        <v>50801001</v>
      </c>
      <c r="C343" s="220">
        <v>2009000372</v>
      </c>
      <c r="D343" s="216">
        <v>29586.5</v>
      </c>
      <c r="E343" s="216">
        <v>352.43</v>
      </c>
      <c r="F343" s="217">
        <v>1</v>
      </c>
      <c r="H343" s="224"/>
      <c r="I343" s="224"/>
      <c r="J343" s="225"/>
      <c r="K343" s="226"/>
      <c r="L343" s="226"/>
      <c r="M343" s="227"/>
    </row>
    <row r="344" spans="1:13" x14ac:dyDescent="0.35">
      <c r="A344" s="221">
        <v>44250</v>
      </c>
      <c r="B344" s="220">
        <v>50801001</v>
      </c>
      <c r="C344" s="220">
        <v>2009000373</v>
      </c>
      <c r="D344" s="216">
        <v>4391.42</v>
      </c>
      <c r="E344" s="216">
        <v>52.31</v>
      </c>
      <c r="F344" s="217">
        <v>1</v>
      </c>
      <c r="H344" s="224"/>
      <c r="I344" s="224"/>
      <c r="J344" s="225"/>
      <c r="K344" s="226"/>
      <c r="L344" s="226"/>
      <c r="M344" s="227"/>
    </row>
    <row r="345" spans="1:13" x14ac:dyDescent="0.35">
      <c r="A345" s="221">
        <v>44250</v>
      </c>
      <c r="B345" s="220">
        <v>50801001</v>
      </c>
      <c r="C345" s="220">
        <v>2009000374</v>
      </c>
      <c r="D345" s="216">
        <v>38052.019999999997</v>
      </c>
      <c r="E345" s="216">
        <v>453.27</v>
      </c>
      <c r="F345" s="217">
        <v>1</v>
      </c>
      <c r="H345" s="224"/>
      <c r="I345" s="224"/>
      <c r="J345" s="225"/>
      <c r="K345" s="226"/>
      <c r="L345" s="226"/>
      <c r="M345" s="227"/>
    </row>
    <row r="346" spans="1:13" x14ac:dyDescent="0.35">
      <c r="A346" s="221">
        <v>44252</v>
      </c>
      <c r="B346" s="220">
        <v>50801001</v>
      </c>
      <c r="C346" s="220">
        <v>2009000355</v>
      </c>
      <c r="D346" s="216">
        <v>11533.05</v>
      </c>
      <c r="E346" s="216">
        <v>137.38</v>
      </c>
      <c r="F346" s="217">
        <v>1</v>
      </c>
      <c r="H346" s="224"/>
      <c r="I346" s="224"/>
      <c r="J346" s="225"/>
      <c r="K346" s="226"/>
      <c r="L346" s="226"/>
      <c r="M346" s="227"/>
    </row>
    <row r="347" spans="1:13" x14ac:dyDescent="0.35">
      <c r="A347" s="221">
        <v>44252</v>
      </c>
      <c r="B347" s="220">
        <v>50801001</v>
      </c>
      <c r="C347" s="220">
        <v>2009000375</v>
      </c>
      <c r="D347" s="216">
        <v>202348.04</v>
      </c>
      <c r="E347" s="216">
        <v>2410.34</v>
      </c>
      <c r="F347" s="217">
        <v>1</v>
      </c>
      <c r="H347" s="224"/>
      <c r="I347" s="224"/>
      <c r="J347" s="225"/>
      <c r="K347" s="226"/>
      <c r="L347" s="226"/>
      <c r="M347" s="227"/>
    </row>
    <row r="348" spans="1:13" x14ac:dyDescent="0.35">
      <c r="A348" s="221">
        <v>44255</v>
      </c>
      <c r="B348" s="220">
        <v>50801001</v>
      </c>
      <c r="C348" s="220">
        <v>2009000376</v>
      </c>
      <c r="D348" s="216">
        <v>284462.06</v>
      </c>
      <c r="E348" s="216">
        <v>3388.47</v>
      </c>
      <c r="F348" s="217">
        <v>1</v>
      </c>
      <c r="H348" s="224"/>
      <c r="I348" s="224"/>
      <c r="J348" s="225"/>
      <c r="K348" s="226"/>
      <c r="L348" s="226"/>
      <c r="M348" s="227"/>
    </row>
    <row r="349" spans="1:13" x14ac:dyDescent="0.35">
      <c r="A349" s="221">
        <v>44256</v>
      </c>
      <c r="B349" s="220">
        <v>50801001</v>
      </c>
      <c r="C349" s="220">
        <v>2009000378</v>
      </c>
      <c r="D349" s="216">
        <v>24437.85</v>
      </c>
      <c r="E349" s="216">
        <v>291.10000000000002</v>
      </c>
      <c r="F349" s="217">
        <v>1</v>
      </c>
      <c r="H349" s="224"/>
      <c r="I349" s="224"/>
      <c r="J349" s="225"/>
      <c r="K349" s="226"/>
      <c r="L349" s="226"/>
      <c r="M349" s="227"/>
    </row>
    <row r="350" spans="1:13" x14ac:dyDescent="0.35">
      <c r="A350" s="221">
        <v>44256</v>
      </c>
      <c r="B350" s="220">
        <v>50801001</v>
      </c>
      <c r="C350" s="220">
        <v>2009000403</v>
      </c>
      <c r="D350" s="216">
        <v>21078.17</v>
      </c>
      <c r="E350" s="216">
        <v>251.08</v>
      </c>
      <c r="F350" s="217">
        <v>1</v>
      </c>
      <c r="H350" s="224"/>
      <c r="I350" s="224"/>
      <c r="J350" s="225"/>
      <c r="K350" s="226"/>
      <c r="L350" s="226"/>
      <c r="M350" s="227"/>
    </row>
    <row r="351" spans="1:13" x14ac:dyDescent="0.35">
      <c r="A351" s="221">
        <v>44258</v>
      </c>
      <c r="B351" s="220">
        <v>50801001</v>
      </c>
      <c r="C351" s="220">
        <v>2009000379</v>
      </c>
      <c r="D351" s="216">
        <v>79112.800000000003</v>
      </c>
      <c r="E351" s="216">
        <v>942.38</v>
      </c>
      <c r="F351" s="217">
        <v>1</v>
      </c>
      <c r="H351" s="224"/>
      <c r="I351" s="224"/>
      <c r="J351" s="225"/>
      <c r="K351" s="226"/>
      <c r="L351" s="226"/>
      <c r="M351" s="227"/>
    </row>
    <row r="352" spans="1:13" x14ac:dyDescent="0.35">
      <c r="A352" s="221">
        <v>44258</v>
      </c>
      <c r="B352" s="220">
        <v>50801001</v>
      </c>
      <c r="C352" s="220">
        <v>2009000380</v>
      </c>
      <c r="D352" s="216">
        <v>255525.33</v>
      </c>
      <c r="E352" s="216">
        <v>3043.78</v>
      </c>
      <c r="F352" s="217">
        <v>1</v>
      </c>
      <c r="H352" s="224"/>
      <c r="I352" s="224"/>
      <c r="J352" s="225"/>
      <c r="K352" s="226"/>
      <c r="L352" s="226"/>
      <c r="M352" s="227"/>
    </row>
    <row r="353" spans="1:13" x14ac:dyDescent="0.35">
      <c r="A353" s="221">
        <v>44258</v>
      </c>
      <c r="B353" s="220">
        <v>50801001</v>
      </c>
      <c r="C353" s="220">
        <v>2009000381</v>
      </c>
      <c r="D353" s="216">
        <v>29053.42</v>
      </c>
      <c r="E353" s="216">
        <v>346.08</v>
      </c>
      <c r="F353" s="217">
        <v>1</v>
      </c>
      <c r="H353" s="224"/>
      <c r="I353" s="224"/>
      <c r="J353" s="225"/>
      <c r="K353" s="226"/>
      <c r="L353" s="226"/>
      <c r="M353" s="227"/>
    </row>
    <row r="354" spans="1:13" x14ac:dyDescent="0.35">
      <c r="A354" s="221">
        <v>44258</v>
      </c>
      <c r="B354" s="220">
        <v>50801001</v>
      </c>
      <c r="C354" s="220">
        <v>2009000382</v>
      </c>
      <c r="D354" s="216">
        <v>224819.78</v>
      </c>
      <c r="E354" s="216">
        <v>2678.02</v>
      </c>
      <c r="F354" s="217">
        <v>1</v>
      </c>
      <c r="H354" s="224"/>
      <c r="I354" s="224"/>
      <c r="J354" s="225"/>
      <c r="K354" s="226"/>
      <c r="L354" s="226"/>
      <c r="M354" s="227"/>
    </row>
    <row r="355" spans="1:13" x14ac:dyDescent="0.35">
      <c r="A355" s="221">
        <v>44258</v>
      </c>
      <c r="B355" s="220">
        <v>50801001</v>
      </c>
      <c r="C355" s="220">
        <v>2009000383</v>
      </c>
      <c r="D355" s="216">
        <v>35210.31</v>
      </c>
      <c r="E355" s="216">
        <v>419.42</v>
      </c>
      <c r="F355" s="217">
        <v>1</v>
      </c>
      <c r="H355" s="224"/>
      <c r="I355" s="224"/>
      <c r="J355" s="225"/>
      <c r="K355" s="226"/>
      <c r="L355" s="226"/>
      <c r="M355" s="227"/>
    </row>
    <row r="356" spans="1:13" x14ac:dyDescent="0.35">
      <c r="A356" s="221">
        <v>44258</v>
      </c>
      <c r="B356" s="220">
        <v>50801001</v>
      </c>
      <c r="C356" s="220">
        <v>2009000404</v>
      </c>
      <c r="D356" s="216">
        <v>1524.53</v>
      </c>
      <c r="E356" s="216">
        <v>18.16</v>
      </c>
      <c r="F356" s="217">
        <v>1</v>
      </c>
      <c r="H356" s="224"/>
      <c r="I356" s="224"/>
      <c r="J356" s="225"/>
      <c r="K356" s="226"/>
      <c r="L356" s="226"/>
      <c r="M356" s="227"/>
    </row>
    <row r="357" spans="1:13" x14ac:dyDescent="0.35">
      <c r="A357" s="221">
        <v>44258</v>
      </c>
      <c r="B357" s="220">
        <v>50801001</v>
      </c>
      <c r="C357" s="220">
        <v>2009000405</v>
      </c>
      <c r="D357" s="216">
        <v>48804.33</v>
      </c>
      <c r="E357" s="216">
        <v>581.35</v>
      </c>
      <c r="F357" s="217">
        <v>1</v>
      </c>
      <c r="H357" s="224"/>
      <c r="I357" s="224"/>
      <c r="J357" s="225"/>
      <c r="K357" s="226"/>
      <c r="L357" s="226"/>
      <c r="M357" s="227"/>
    </row>
    <row r="358" spans="1:13" x14ac:dyDescent="0.35">
      <c r="A358" s="221">
        <v>44262</v>
      </c>
      <c r="B358" s="220">
        <v>50801001</v>
      </c>
      <c r="C358" s="220">
        <v>2009000384</v>
      </c>
      <c r="D358" s="216">
        <v>210934.45</v>
      </c>
      <c r="E358" s="216">
        <v>2512.62</v>
      </c>
      <c r="F358" s="217">
        <v>1</v>
      </c>
      <c r="H358" s="224"/>
      <c r="I358" s="224"/>
      <c r="J358" s="225"/>
      <c r="K358" s="226"/>
      <c r="L358" s="226"/>
      <c r="M358" s="227"/>
    </row>
    <row r="359" spans="1:13" x14ac:dyDescent="0.35">
      <c r="A359" s="221">
        <v>44262</v>
      </c>
      <c r="B359" s="220">
        <v>50801001</v>
      </c>
      <c r="C359" s="220">
        <v>2009000385</v>
      </c>
      <c r="D359" s="216">
        <v>17998.04</v>
      </c>
      <c r="E359" s="216">
        <v>214.39</v>
      </c>
      <c r="F359" s="217">
        <v>1</v>
      </c>
      <c r="H359" s="224"/>
      <c r="I359" s="224"/>
      <c r="J359" s="225"/>
      <c r="K359" s="226"/>
      <c r="L359" s="226"/>
      <c r="M359" s="227"/>
    </row>
    <row r="360" spans="1:13" x14ac:dyDescent="0.35">
      <c r="A360" s="221">
        <v>44263</v>
      </c>
      <c r="B360" s="220">
        <v>50801001</v>
      </c>
      <c r="C360" s="220">
        <v>2009000386</v>
      </c>
      <c r="D360" s="216">
        <v>101264.69</v>
      </c>
      <c r="E360" s="216">
        <v>1206.25</v>
      </c>
      <c r="F360" s="217">
        <v>1</v>
      </c>
      <c r="H360" s="224"/>
      <c r="I360" s="224"/>
      <c r="J360" s="225"/>
      <c r="K360" s="226"/>
      <c r="L360" s="226"/>
      <c r="M360" s="227"/>
    </row>
    <row r="361" spans="1:13" x14ac:dyDescent="0.35">
      <c r="A361" s="221">
        <v>44263</v>
      </c>
      <c r="B361" s="220">
        <v>50801001</v>
      </c>
      <c r="C361" s="220">
        <v>2009000387</v>
      </c>
      <c r="D361" s="216">
        <v>248070.57</v>
      </c>
      <c r="E361" s="216">
        <v>2954.98</v>
      </c>
      <c r="F361" s="217">
        <v>1</v>
      </c>
      <c r="H361" s="224"/>
      <c r="I361" s="224"/>
      <c r="J361" s="225"/>
      <c r="K361" s="226"/>
      <c r="L361" s="226"/>
      <c r="M361" s="227"/>
    </row>
    <row r="362" spans="1:13" x14ac:dyDescent="0.35">
      <c r="A362" s="221">
        <v>44264</v>
      </c>
      <c r="B362" s="220">
        <v>50801001</v>
      </c>
      <c r="C362" s="220">
        <v>2009000388</v>
      </c>
      <c r="D362" s="216">
        <v>92950.28</v>
      </c>
      <c r="E362" s="216">
        <v>1107.21</v>
      </c>
      <c r="F362" s="217">
        <v>1</v>
      </c>
      <c r="H362" s="224"/>
      <c r="I362" s="224"/>
      <c r="J362" s="225"/>
      <c r="K362" s="226"/>
      <c r="L362" s="226"/>
      <c r="M362" s="227"/>
    </row>
    <row r="363" spans="1:13" x14ac:dyDescent="0.35">
      <c r="A363" s="221">
        <v>44264</v>
      </c>
      <c r="B363" s="220">
        <v>50801001</v>
      </c>
      <c r="C363" s="220">
        <v>2009000406</v>
      </c>
      <c r="D363" s="216">
        <v>144974.09</v>
      </c>
      <c r="E363" s="216">
        <v>1726.91</v>
      </c>
      <c r="F363" s="217">
        <v>1</v>
      </c>
      <c r="H363" s="224"/>
      <c r="I363" s="224"/>
      <c r="J363" s="225"/>
      <c r="K363" s="226"/>
      <c r="L363" s="226"/>
      <c r="M363" s="227"/>
    </row>
    <row r="364" spans="1:13" x14ac:dyDescent="0.35">
      <c r="A364" s="221">
        <v>44265</v>
      </c>
      <c r="B364" s="220">
        <v>50801001</v>
      </c>
      <c r="C364" s="220">
        <v>2009000391</v>
      </c>
      <c r="D364" s="216">
        <v>105775.32</v>
      </c>
      <c r="E364" s="216">
        <v>1259.98</v>
      </c>
      <c r="F364" s="217">
        <v>1</v>
      </c>
      <c r="H364" s="224"/>
      <c r="I364" s="224"/>
      <c r="J364" s="225"/>
      <c r="K364" s="226"/>
      <c r="L364" s="226"/>
      <c r="M364" s="227"/>
    </row>
    <row r="365" spans="1:13" x14ac:dyDescent="0.35">
      <c r="A365" s="221">
        <v>44269</v>
      </c>
      <c r="B365" s="220">
        <v>50801001</v>
      </c>
      <c r="C365" s="220">
        <v>2009000392</v>
      </c>
      <c r="D365" s="216">
        <v>145113.45000000001</v>
      </c>
      <c r="E365" s="216">
        <v>1728.57</v>
      </c>
      <c r="F365" s="217">
        <v>1</v>
      </c>
      <c r="H365" s="224"/>
      <c r="I365" s="224"/>
      <c r="J365" s="225"/>
      <c r="K365" s="226"/>
      <c r="L365" s="226"/>
      <c r="M365" s="227"/>
    </row>
    <row r="366" spans="1:13" x14ac:dyDescent="0.35">
      <c r="A366" s="221">
        <v>44269</v>
      </c>
      <c r="B366" s="220">
        <v>50801001</v>
      </c>
      <c r="C366" s="220">
        <v>2009000393</v>
      </c>
      <c r="D366" s="216">
        <v>71192.960000000006</v>
      </c>
      <c r="E366" s="216">
        <v>848.04</v>
      </c>
      <c r="F366" s="217">
        <v>1</v>
      </c>
      <c r="H366" s="224"/>
      <c r="I366" s="224"/>
      <c r="J366" s="225"/>
      <c r="K366" s="226"/>
      <c r="L366" s="226"/>
      <c r="M366" s="227"/>
    </row>
    <row r="367" spans="1:13" x14ac:dyDescent="0.35">
      <c r="A367" s="221">
        <v>44269</v>
      </c>
      <c r="B367" s="220">
        <v>50801001</v>
      </c>
      <c r="C367" s="220">
        <v>2009000394</v>
      </c>
      <c r="D367" s="216">
        <v>27913.38</v>
      </c>
      <c r="E367" s="216">
        <v>332.5</v>
      </c>
      <c r="F367" s="217">
        <v>1</v>
      </c>
      <c r="H367" s="224"/>
      <c r="I367" s="224"/>
      <c r="J367" s="225"/>
      <c r="K367" s="226"/>
      <c r="L367" s="226"/>
      <c r="M367" s="227"/>
    </row>
    <row r="368" spans="1:13" x14ac:dyDescent="0.35">
      <c r="A368" s="221">
        <v>44269</v>
      </c>
      <c r="B368" s="220">
        <v>50801001</v>
      </c>
      <c r="C368" s="220">
        <v>2009000407</v>
      </c>
      <c r="D368" s="216">
        <v>21749.77</v>
      </c>
      <c r="E368" s="216">
        <v>259.08</v>
      </c>
      <c r="F368" s="217">
        <v>1</v>
      </c>
      <c r="H368" s="224"/>
      <c r="I368" s="224"/>
      <c r="J368" s="225"/>
      <c r="K368" s="226"/>
      <c r="L368" s="226"/>
      <c r="M368" s="227"/>
    </row>
    <row r="369" spans="1:13" x14ac:dyDescent="0.35">
      <c r="A369" s="221">
        <v>44269</v>
      </c>
      <c r="B369" s="220">
        <v>50801001</v>
      </c>
      <c r="C369" s="220">
        <v>2009000422</v>
      </c>
      <c r="D369" s="216">
        <v>22941.02</v>
      </c>
      <c r="E369" s="216">
        <v>273.27</v>
      </c>
      <c r="F369" s="217">
        <v>1</v>
      </c>
      <c r="H369" s="224"/>
      <c r="I369" s="224"/>
      <c r="J369" s="225"/>
      <c r="K369" s="226"/>
      <c r="L369" s="226"/>
      <c r="M369" s="227"/>
    </row>
    <row r="370" spans="1:13" x14ac:dyDescent="0.35">
      <c r="A370" s="221">
        <v>44271</v>
      </c>
      <c r="B370" s="220">
        <v>50801001</v>
      </c>
      <c r="C370" s="220">
        <v>2009000395</v>
      </c>
      <c r="D370" s="216">
        <v>236043.89</v>
      </c>
      <c r="E370" s="216">
        <v>2811.72</v>
      </c>
      <c r="F370" s="217">
        <v>1</v>
      </c>
      <c r="H370" s="224"/>
      <c r="I370" s="224"/>
      <c r="J370" s="225"/>
      <c r="K370" s="226"/>
      <c r="L370" s="226"/>
      <c r="M370" s="227"/>
    </row>
    <row r="371" spans="1:13" x14ac:dyDescent="0.35">
      <c r="A371" s="221">
        <v>44271</v>
      </c>
      <c r="B371" s="220">
        <v>50801001</v>
      </c>
      <c r="C371" s="220">
        <v>2009000396</v>
      </c>
      <c r="D371" s="216">
        <v>92422.23</v>
      </c>
      <c r="E371" s="216">
        <v>1100.92</v>
      </c>
      <c r="F371" s="217">
        <v>1</v>
      </c>
      <c r="H371" s="224"/>
      <c r="I371" s="224"/>
      <c r="J371" s="225"/>
      <c r="K371" s="226"/>
      <c r="L371" s="226"/>
      <c r="M371" s="227"/>
    </row>
    <row r="372" spans="1:13" x14ac:dyDescent="0.35">
      <c r="A372" s="221">
        <v>44271</v>
      </c>
      <c r="B372" s="220">
        <v>50801001</v>
      </c>
      <c r="C372" s="220">
        <v>2009000397</v>
      </c>
      <c r="D372" s="216">
        <v>254661.49</v>
      </c>
      <c r="E372" s="216">
        <v>3033.49</v>
      </c>
      <c r="F372" s="217">
        <v>1</v>
      </c>
      <c r="H372" s="224"/>
      <c r="I372" s="224"/>
      <c r="J372" s="225"/>
      <c r="K372" s="226"/>
      <c r="L372" s="226"/>
      <c r="M372" s="227"/>
    </row>
    <row r="373" spans="1:13" x14ac:dyDescent="0.35">
      <c r="A373" s="221">
        <v>44271</v>
      </c>
      <c r="B373" s="220">
        <v>50801001</v>
      </c>
      <c r="C373" s="220">
        <v>2009000398</v>
      </c>
      <c r="D373" s="216">
        <v>195959.45</v>
      </c>
      <c r="E373" s="216">
        <v>2334.2399999999998</v>
      </c>
      <c r="F373" s="217">
        <v>1</v>
      </c>
      <c r="H373" s="224"/>
      <c r="I373" s="224"/>
      <c r="J373" s="225"/>
      <c r="K373" s="226"/>
      <c r="L373" s="226"/>
      <c r="M373" s="227"/>
    </row>
    <row r="374" spans="1:13" x14ac:dyDescent="0.35">
      <c r="A374" s="221">
        <v>44271</v>
      </c>
      <c r="B374" s="220">
        <v>50801001</v>
      </c>
      <c r="C374" s="220">
        <v>2009000408</v>
      </c>
      <c r="D374" s="216">
        <v>69552.58</v>
      </c>
      <c r="E374" s="216">
        <v>828.5</v>
      </c>
      <c r="F374" s="217">
        <v>1</v>
      </c>
      <c r="H374" s="224"/>
      <c r="I374" s="224"/>
      <c r="J374" s="225"/>
      <c r="K374" s="226"/>
      <c r="L374" s="226"/>
      <c r="M374" s="227"/>
    </row>
    <row r="375" spans="1:13" x14ac:dyDescent="0.35">
      <c r="A375" s="221">
        <v>44276</v>
      </c>
      <c r="B375" s="220">
        <v>50801001</v>
      </c>
      <c r="C375" s="220">
        <v>2009000399</v>
      </c>
      <c r="D375" s="216">
        <v>50320.47</v>
      </c>
      <c r="E375" s="216">
        <v>599.41</v>
      </c>
      <c r="F375" s="217">
        <v>1</v>
      </c>
      <c r="H375" s="224"/>
      <c r="I375" s="224"/>
      <c r="J375" s="225"/>
      <c r="K375" s="226"/>
      <c r="L375" s="226"/>
      <c r="M375" s="227"/>
    </row>
    <row r="376" spans="1:13" x14ac:dyDescent="0.35">
      <c r="A376" s="221">
        <v>44276</v>
      </c>
      <c r="B376" s="220">
        <v>50801001</v>
      </c>
      <c r="C376" s="220">
        <v>2009000400</v>
      </c>
      <c r="D376" s="216">
        <v>11864.65</v>
      </c>
      <c r="E376" s="216">
        <v>141.33000000000001</v>
      </c>
      <c r="F376" s="217">
        <v>1</v>
      </c>
      <c r="H376" s="224"/>
      <c r="I376" s="224"/>
      <c r="J376" s="225"/>
      <c r="K376" s="226"/>
      <c r="L376" s="226"/>
      <c r="M376" s="227"/>
    </row>
    <row r="377" spans="1:13" x14ac:dyDescent="0.35">
      <c r="A377" s="221">
        <v>44276</v>
      </c>
      <c r="B377" s="220">
        <v>50801001</v>
      </c>
      <c r="C377" s="220">
        <v>2009000401</v>
      </c>
      <c r="D377" s="216">
        <v>192330.29</v>
      </c>
      <c r="E377" s="216">
        <v>2291.0100000000002</v>
      </c>
      <c r="F377" s="217">
        <v>1</v>
      </c>
      <c r="H377" s="224"/>
      <c r="I377" s="224"/>
      <c r="J377" s="225"/>
      <c r="K377" s="226"/>
      <c r="L377" s="226"/>
      <c r="M377" s="227"/>
    </row>
    <row r="378" spans="1:13" x14ac:dyDescent="0.35">
      <c r="A378" s="221">
        <v>44276</v>
      </c>
      <c r="B378" s="220">
        <v>50801001</v>
      </c>
      <c r="C378" s="220">
        <v>2009000409</v>
      </c>
      <c r="D378" s="216">
        <v>245.97</v>
      </c>
      <c r="E378" s="216">
        <v>2.93</v>
      </c>
      <c r="F378" s="217">
        <v>1</v>
      </c>
      <c r="H378" s="224"/>
      <c r="I378" s="224"/>
      <c r="J378" s="225"/>
      <c r="K378" s="226"/>
      <c r="L378" s="226"/>
      <c r="M378" s="227"/>
    </row>
    <row r="379" spans="1:13" x14ac:dyDescent="0.35">
      <c r="A379" s="221">
        <v>44276</v>
      </c>
      <c r="B379" s="220">
        <v>50801001</v>
      </c>
      <c r="C379" s="220">
        <v>2009000417</v>
      </c>
      <c r="D379" s="216">
        <v>17027.580000000002</v>
      </c>
      <c r="E379" s="216">
        <v>202.83</v>
      </c>
      <c r="F379" s="217">
        <v>1</v>
      </c>
      <c r="H379" s="224"/>
      <c r="I379" s="224"/>
      <c r="J379" s="225"/>
      <c r="K379" s="226"/>
      <c r="L379" s="226"/>
      <c r="M379" s="227"/>
    </row>
    <row r="380" spans="1:13" x14ac:dyDescent="0.35">
      <c r="A380" s="221">
        <v>44277</v>
      </c>
      <c r="B380" s="220">
        <v>50801001</v>
      </c>
      <c r="C380" s="220">
        <v>2009000402</v>
      </c>
      <c r="D380" s="216">
        <v>27610.32</v>
      </c>
      <c r="E380" s="216">
        <v>328.89</v>
      </c>
      <c r="F380" s="217">
        <v>1</v>
      </c>
      <c r="H380" s="224"/>
      <c r="I380" s="224"/>
      <c r="J380" s="225"/>
      <c r="K380" s="226"/>
      <c r="L380" s="226"/>
      <c r="M380" s="227"/>
    </row>
    <row r="381" spans="1:13" x14ac:dyDescent="0.35">
      <c r="A381" s="221">
        <v>44279</v>
      </c>
      <c r="B381" s="220">
        <v>50801001</v>
      </c>
      <c r="C381" s="220">
        <v>2009000410</v>
      </c>
      <c r="D381" s="216">
        <v>386542.74</v>
      </c>
      <c r="E381" s="216">
        <v>4604.4399999999996</v>
      </c>
      <c r="F381" s="217">
        <v>1</v>
      </c>
      <c r="H381" s="224"/>
      <c r="I381" s="224"/>
      <c r="J381" s="225"/>
      <c r="K381" s="226"/>
      <c r="L381" s="226"/>
      <c r="M381" s="227"/>
    </row>
    <row r="382" spans="1:13" x14ac:dyDescent="0.35">
      <c r="A382" s="221">
        <v>44279</v>
      </c>
      <c r="B382" s="220">
        <v>50801001</v>
      </c>
      <c r="C382" s="220">
        <v>2009000411</v>
      </c>
      <c r="D382" s="216">
        <v>73349.63</v>
      </c>
      <c r="E382" s="216">
        <v>873.73</v>
      </c>
      <c r="F382" s="217">
        <v>1</v>
      </c>
      <c r="H382" s="224"/>
      <c r="I382" s="224"/>
      <c r="J382" s="225"/>
      <c r="K382" s="226"/>
      <c r="L382" s="226"/>
      <c r="M382" s="227"/>
    </row>
    <row r="383" spans="1:13" x14ac:dyDescent="0.35">
      <c r="A383" s="221">
        <v>44279</v>
      </c>
      <c r="B383" s="220">
        <v>50801001</v>
      </c>
      <c r="C383" s="220">
        <v>2009000412</v>
      </c>
      <c r="D383" s="216">
        <v>28695.79</v>
      </c>
      <c r="E383" s="216">
        <v>341.82</v>
      </c>
      <c r="F383" s="217">
        <v>1</v>
      </c>
      <c r="H383" s="224"/>
      <c r="I383" s="224"/>
      <c r="J383" s="225"/>
      <c r="K383" s="226"/>
      <c r="L383" s="226"/>
      <c r="M383" s="227"/>
    </row>
    <row r="384" spans="1:13" x14ac:dyDescent="0.35">
      <c r="A384" s="221">
        <v>44280</v>
      </c>
      <c r="B384" s="220">
        <v>50801001</v>
      </c>
      <c r="C384" s="220">
        <v>2009000413</v>
      </c>
      <c r="D384" s="216">
        <v>17676.509999999998</v>
      </c>
      <c r="E384" s="216">
        <v>210.56</v>
      </c>
      <c r="F384" s="217">
        <v>1</v>
      </c>
      <c r="H384" s="224"/>
      <c r="I384" s="224"/>
      <c r="J384" s="225"/>
      <c r="K384" s="226"/>
      <c r="L384" s="226"/>
      <c r="M384" s="227"/>
    </row>
    <row r="385" spans="1:13" x14ac:dyDescent="0.35">
      <c r="A385" s="221">
        <v>44280</v>
      </c>
      <c r="B385" s="220">
        <v>50801001</v>
      </c>
      <c r="C385" s="220">
        <v>2009000414</v>
      </c>
      <c r="D385" s="216">
        <v>161672.59</v>
      </c>
      <c r="E385" s="216">
        <v>1925.82</v>
      </c>
      <c r="F385" s="217">
        <v>1</v>
      </c>
      <c r="H385" s="224"/>
      <c r="I385" s="224"/>
      <c r="J385" s="225"/>
      <c r="K385" s="226"/>
      <c r="L385" s="226"/>
      <c r="M385" s="227"/>
    </row>
    <row r="386" spans="1:13" x14ac:dyDescent="0.35">
      <c r="A386" s="221">
        <v>44280</v>
      </c>
      <c r="B386" s="220">
        <v>50801001</v>
      </c>
      <c r="C386" s="220">
        <v>2009000415</v>
      </c>
      <c r="D386" s="216">
        <v>27872.240000000002</v>
      </c>
      <c r="E386" s="216">
        <v>332.01</v>
      </c>
      <c r="F386" s="217">
        <v>1</v>
      </c>
      <c r="H386" s="224"/>
      <c r="I386" s="224"/>
      <c r="J386" s="225"/>
      <c r="K386" s="226"/>
      <c r="L386" s="226"/>
      <c r="M386" s="227"/>
    </row>
    <row r="387" spans="1:13" x14ac:dyDescent="0.35">
      <c r="A387" s="221">
        <v>44280</v>
      </c>
      <c r="B387" s="220">
        <v>50801001</v>
      </c>
      <c r="C387" s="220">
        <v>2009000416</v>
      </c>
      <c r="D387" s="216">
        <v>43198.99</v>
      </c>
      <c r="E387" s="216">
        <v>514.58000000000004</v>
      </c>
      <c r="F387" s="217">
        <v>1</v>
      </c>
      <c r="H387" s="224"/>
      <c r="I387" s="224"/>
      <c r="J387" s="225"/>
      <c r="K387" s="226"/>
      <c r="L387" s="226"/>
      <c r="M387" s="227"/>
    </row>
    <row r="388" spans="1:13" x14ac:dyDescent="0.35">
      <c r="A388" s="221">
        <v>44280</v>
      </c>
      <c r="B388" s="220">
        <v>50801001</v>
      </c>
      <c r="C388" s="220">
        <v>2009000418</v>
      </c>
      <c r="D388" s="216">
        <v>24836.61</v>
      </c>
      <c r="E388" s="216">
        <v>295.85000000000002</v>
      </c>
      <c r="F388" s="217">
        <v>1</v>
      </c>
      <c r="H388" s="224"/>
      <c r="I388" s="224"/>
      <c r="J388" s="225"/>
      <c r="K388" s="226"/>
      <c r="L388" s="226"/>
      <c r="M388" s="227"/>
    </row>
    <row r="389" spans="1:13" x14ac:dyDescent="0.35">
      <c r="A389" s="221">
        <v>44280</v>
      </c>
      <c r="B389" s="220">
        <v>50801001</v>
      </c>
      <c r="C389" s="220">
        <v>2009000419</v>
      </c>
      <c r="D389" s="216">
        <v>148629.28</v>
      </c>
      <c r="E389" s="216">
        <v>1770.45</v>
      </c>
      <c r="F389" s="217">
        <v>1</v>
      </c>
      <c r="H389" s="224"/>
      <c r="I389" s="224"/>
      <c r="J389" s="225"/>
      <c r="K389" s="226"/>
      <c r="L389" s="226"/>
      <c r="M389" s="227"/>
    </row>
    <row r="390" spans="1:13" x14ac:dyDescent="0.35">
      <c r="A390" s="221">
        <v>44280</v>
      </c>
      <c r="B390" s="220">
        <v>50801001</v>
      </c>
      <c r="C390" s="220">
        <v>2009000423</v>
      </c>
      <c r="D390" s="216">
        <v>148542.81</v>
      </c>
      <c r="E390" s="216">
        <v>1769.42</v>
      </c>
      <c r="F390" s="217">
        <v>1</v>
      </c>
      <c r="H390" s="224"/>
      <c r="I390" s="224"/>
      <c r="J390" s="225"/>
      <c r="K390" s="226"/>
      <c r="L390" s="226"/>
      <c r="M390" s="227"/>
    </row>
    <row r="391" spans="1:13" x14ac:dyDescent="0.35">
      <c r="A391" s="221">
        <v>44283</v>
      </c>
      <c r="B391" s="220">
        <v>50801001</v>
      </c>
      <c r="C391" s="220">
        <v>2009000420</v>
      </c>
      <c r="D391" s="216">
        <v>159659.47</v>
      </c>
      <c r="E391" s="216">
        <v>1901.84</v>
      </c>
      <c r="F391" s="217">
        <v>1</v>
      </c>
      <c r="H391" s="224"/>
      <c r="I391" s="224"/>
      <c r="J391" s="225"/>
      <c r="K391" s="226"/>
      <c r="L391" s="226"/>
      <c r="M391" s="227"/>
    </row>
    <row r="392" spans="1:13" x14ac:dyDescent="0.35">
      <c r="A392" s="221">
        <v>44284</v>
      </c>
      <c r="B392" s="220">
        <v>50801001</v>
      </c>
      <c r="C392" s="220">
        <v>2009000421</v>
      </c>
      <c r="D392" s="216">
        <v>1807.44</v>
      </c>
      <c r="E392" s="216">
        <v>21.53</v>
      </c>
      <c r="F392" s="217">
        <v>1</v>
      </c>
      <c r="H392" s="224"/>
      <c r="I392" s="224"/>
      <c r="J392" s="225"/>
      <c r="K392" s="226"/>
      <c r="L392" s="226"/>
      <c r="M392" s="227"/>
    </row>
    <row r="393" spans="1:13" x14ac:dyDescent="0.35">
      <c r="A393" s="221">
        <v>44286</v>
      </c>
      <c r="B393" s="220">
        <v>50801001</v>
      </c>
      <c r="C393" s="220">
        <v>2009000424</v>
      </c>
      <c r="D393" s="216">
        <v>259869.74</v>
      </c>
      <c r="E393" s="216">
        <v>3095.53</v>
      </c>
      <c r="F393" s="217">
        <v>1</v>
      </c>
      <c r="H393" s="224"/>
      <c r="I393" s="224"/>
      <c r="J393" s="225"/>
      <c r="K393" s="226"/>
      <c r="L393" s="226"/>
      <c r="M393" s="227"/>
    </row>
    <row r="394" spans="1:13" x14ac:dyDescent="0.35">
      <c r="A394" s="221">
        <v>44286</v>
      </c>
      <c r="B394" s="220">
        <v>50801001</v>
      </c>
      <c r="C394" s="220">
        <v>2009000432</v>
      </c>
      <c r="D394" s="216">
        <v>71130.84</v>
      </c>
      <c r="E394" s="216">
        <v>847.3</v>
      </c>
      <c r="F394" s="217">
        <v>1</v>
      </c>
      <c r="H394" s="224"/>
      <c r="I394" s="224"/>
      <c r="J394" s="225"/>
      <c r="K394" s="226"/>
      <c r="L394" s="226"/>
      <c r="M394" s="227"/>
    </row>
    <row r="395" spans="1:13" x14ac:dyDescent="0.35">
      <c r="A395" s="221">
        <v>44286</v>
      </c>
      <c r="B395" s="220">
        <v>50801001</v>
      </c>
      <c r="C395" s="220">
        <v>2009000433</v>
      </c>
      <c r="D395" s="216">
        <v>39545.49</v>
      </c>
      <c r="E395" s="216">
        <v>471.06</v>
      </c>
      <c r="F395" s="217">
        <v>1</v>
      </c>
      <c r="H395" s="224"/>
      <c r="I395" s="224"/>
      <c r="J395" s="225"/>
      <c r="K395" s="226"/>
      <c r="L395" s="226"/>
      <c r="M395" s="227"/>
    </row>
    <row r="396" spans="1:13" x14ac:dyDescent="0.35">
      <c r="A396" s="221">
        <v>44290</v>
      </c>
      <c r="B396" s="220">
        <v>50801001</v>
      </c>
      <c r="C396" s="220">
        <v>2009000426</v>
      </c>
      <c r="D396" s="216">
        <v>236927.89</v>
      </c>
      <c r="E396" s="216">
        <v>2822.25</v>
      </c>
      <c r="F396" s="217">
        <v>1</v>
      </c>
      <c r="H396" s="224"/>
      <c r="I396" s="224"/>
      <c r="J396" s="225"/>
      <c r="K396" s="226"/>
      <c r="L396" s="226"/>
      <c r="M396" s="227"/>
    </row>
    <row r="397" spans="1:13" x14ac:dyDescent="0.35">
      <c r="A397" s="221">
        <v>44290</v>
      </c>
      <c r="B397" s="220">
        <v>50801001</v>
      </c>
      <c r="C397" s="220">
        <v>2009000427</v>
      </c>
      <c r="D397" s="216">
        <v>125330.63</v>
      </c>
      <c r="E397" s="216">
        <v>1492.92</v>
      </c>
      <c r="F397" s="217">
        <v>1</v>
      </c>
      <c r="H397" s="224"/>
      <c r="I397" s="224"/>
      <c r="J397" s="225"/>
      <c r="K397" s="226"/>
      <c r="L397" s="226"/>
      <c r="M397" s="227"/>
    </row>
    <row r="398" spans="1:13" x14ac:dyDescent="0.35">
      <c r="A398" s="221">
        <v>44290</v>
      </c>
      <c r="B398" s="220">
        <v>50801001</v>
      </c>
      <c r="C398" s="220">
        <v>2009000428</v>
      </c>
      <c r="D398" s="216">
        <v>102138.61</v>
      </c>
      <c r="E398" s="216">
        <v>1216.6600000000001</v>
      </c>
      <c r="F398" s="217">
        <v>1</v>
      </c>
      <c r="H398" s="224"/>
      <c r="I398" s="224"/>
      <c r="J398" s="225"/>
      <c r="K398" s="226"/>
      <c r="L398" s="226"/>
      <c r="M398" s="227"/>
    </row>
    <row r="399" spans="1:13" x14ac:dyDescent="0.35">
      <c r="A399" s="221">
        <v>44290</v>
      </c>
      <c r="B399" s="220">
        <v>50801001</v>
      </c>
      <c r="C399" s="220">
        <v>2009000445</v>
      </c>
      <c r="D399" s="216">
        <v>22749.61</v>
      </c>
      <c r="E399" s="216">
        <v>270.99</v>
      </c>
      <c r="F399" s="217">
        <v>1</v>
      </c>
      <c r="H399" s="224"/>
      <c r="I399" s="224"/>
      <c r="J399" s="225"/>
      <c r="K399" s="226"/>
      <c r="L399" s="226"/>
      <c r="M399" s="227"/>
    </row>
    <row r="400" spans="1:13" x14ac:dyDescent="0.35">
      <c r="A400" s="221">
        <v>44290</v>
      </c>
      <c r="B400" s="220">
        <v>50801001</v>
      </c>
      <c r="C400" s="220">
        <v>2009000446</v>
      </c>
      <c r="D400" s="216">
        <v>119015.08</v>
      </c>
      <c r="E400" s="216">
        <v>1417.69</v>
      </c>
      <c r="F400" s="217">
        <v>1</v>
      </c>
      <c r="H400" s="224"/>
      <c r="I400" s="224"/>
      <c r="J400" s="225"/>
      <c r="K400" s="226"/>
      <c r="L400" s="226"/>
      <c r="M400" s="227"/>
    </row>
    <row r="401" spans="1:13" x14ac:dyDescent="0.35">
      <c r="A401" s="221">
        <v>44291</v>
      </c>
      <c r="B401" s="220">
        <v>50801001</v>
      </c>
      <c r="C401" s="220">
        <v>2009000429</v>
      </c>
      <c r="D401" s="216">
        <v>7973.57</v>
      </c>
      <c r="E401" s="216">
        <v>94.98</v>
      </c>
      <c r="F401" s="217">
        <v>1</v>
      </c>
      <c r="H401" s="224"/>
      <c r="I401" s="224"/>
      <c r="J401" s="225"/>
      <c r="K401" s="226"/>
      <c r="L401" s="226"/>
      <c r="M401" s="227"/>
    </row>
    <row r="402" spans="1:13" x14ac:dyDescent="0.35">
      <c r="A402" s="221">
        <v>44291</v>
      </c>
      <c r="B402" s="220">
        <v>50801001</v>
      </c>
      <c r="C402" s="220">
        <v>2009000430</v>
      </c>
      <c r="D402" s="216">
        <v>9890.15</v>
      </c>
      <c r="E402" s="216">
        <v>117.81</v>
      </c>
      <c r="F402" s="217">
        <v>1</v>
      </c>
      <c r="H402" s="224"/>
      <c r="I402" s="224"/>
      <c r="J402" s="225"/>
      <c r="K402" s="226"/>
      <c r="L402" s="226"/>
      <c r="M402" s="227"/>
    </row>
    <row r="403" spans="1:13" x14ac:dyDescent="0.35">
      <c r="A403" s="221">
        <v>44292</v>
      </c>
      <c r="B403" s="220">
        <v>50801001</v>
      </c>
      <c r="C403" s="220">
        <v>2009000431</v>
      </c>
      <c r="D403" s="216">
        <v>98990.48</v>
      </c>
      <c r="E403" s="216">
        <v>1179.1600000000001</v>
      </c>
      <c r="F403" s="217">
        <v>1</v>
      </c>
      <c r="H403" s="224"/>
      <c r="I403" s="224"/>
      <c r="J403" s="225"/>
      <c r="K403" s="226"/>
      <c r="L403" s="226"/>
      <c r="M403" s="227"/>
    </row>
    <row r="404" spans="1:13" x14ac:dyDescent="0.35">
      <c r="A404" s="221">
        <v>44292</v>
      </c>
      <c r="B404" s="220">
        <v>50801001</v>
      </c>
      <c r="C404" s="220">
        <v>2009000447</v>
      </c>
      <c r="D404" s="216">
        <v>5030.28</v>
      </c>
      <c r="E404" s="216">
        <v>59.92</v>
      </c>
      <c r="F404" s="217">
        <v>1</v>
      </c>
      <c r="H404" s="224"/>
      <c r="I404" s="224"/>
      <c r="J404" s="225"/>
      <c r="K404" s="226"/>
      <c r="L404" s="226"/>
      <c r="M404" s="227"/>
    </row>
    <row r="405" spans="1:13" x14ac:dyDescent="0.35">
      <c r="A405" s="221">
        <v>44297</v>
      </c>
      <c r="B405" s="220">
        <v>50801001</v>
      </c>
      <c r="C405" s="220">
        <v>2009000442</v>
      </c>
      <c r="D405" s="216">
        <v>239062.74</v>
      </c>
      <c r="E405" s="216">
        <v>2847.68</v>
      </c>
      <c r="F405" s="217">
        <v>1</v>
      </c>
      <c r="H405" s="224"/>
      <c r="I405" s="224"/>
      <c r="J405" s="225"/>
      <c r="K405" s="226"/>
      <c r="L405" s="226"/>
      <c r="M405" s="227"/>
    </row>
    <row r="406" spans="1:13" x14ac:dyDescent="0.35">
      <c r="A406" s="221">
        <v>44297</v>
      </c>
      <c r="B406" s="220">
        <v>50801001</v>
      </c>
      <c r="C406" s="220">
        <v>2009000443</v>
      </c>
      <c r="D406" s="216">
        <v>70933.55</v>
      </c>
      <c r="E406" s="216">
        <v>844.95</v>
      </c>
      <c r="F406" s="217">
        <v>1</v>
      </c>
      <c r="H406" s="224"/>
      <c r="I406" s="224"/>
      <c r="J406" s="225"/>
      <c r="K406" s="226"/>
      <c r="L406" s="226"/>
      <c r="M406" s="227"/>
    </row>
    <row r="407" spans="1:13" x14ac:dyDescent="0.35">
      <c r="A407" s="221">
        <v>44297</v>
      </c>
      <c r="B407" s="220">
        <v>50801001</v>
      </c>
      <c r="C407" s="220">
        <v>2009000448</v>
      </c>
      <c r="D407" s="216">
        <v>89072.63</v>
      </c>
      <c r="E407" s="216">
        <v>1061.02</v>
      </c>
      <c r="F407" s="217">
        <v>1</v>
      </c>
      <c r="H407" s="224"/>
      <c r="I407" s="224"/>
      <c r="J407" s="225"/>
      <c r="K407" s="226"/>
      <c r="L407" s="226"/>
      <c r="M407" s="227"/>
    </row>
    <row r="408" spans="1:13" x14ac:dyDescent="0.35">
      <c r="A408" s="221">
        <v>44301</v>
      </c>
      <c r="B408" s="220">
        <v>50801001</v>
      </c>
      <c r="C408" s="220">
        <v>2009000444</v>
      </c>
      <c r="D408" s="216">
        <v>55465.77</v>
      </c>
      <c r="E408" s="216">
        <v>660.7</v>
      </c>
      <c r="F408" s="217">
        <v>1</v>
      </c>
      <c r="H408" s="224"/>
      <c r="I408" s="224"/>
      <c r="J408" s="225"/>
      <c r="K408" s="226"/>
      <c r="L408" s="226"/>
      <c r="M408" s="227"/>
    </row>
    <row r="409" spans="1:13" x14ac:dyDescent="0.35">
      <c r="A409" s="221">
        <v>44304</v>
      </c>
      <c r="B409" s="220">
        <v>50801001</v>
      </c>
      <c r="C409" s="220">
        <v>2009000449</v>
      </c>
      <c r="D409" s="216">
        <v>59475.22</v>
      </c>
      <c r="E409" s="216">
        <v>708.46</v>
      </c>
      <c r="F409" s="217">
        <v>1</v>
      </c>
      <c r="H409" s="224"/>
      <c r="I409" s="224"/>
      <c r="J409" s="225"/>
      <c r="K409" s="226"/>
      <c r="L409" s="226"/>
      <c r="M409" s="227"/>
    </row>
    <row r="410" spans="1:13" x14ac:dyDescent="0.35">
      <c r="A410" s="221">
        <v>44304</v>
      </c>
      <c r="B410" s="220">
        <v>50801001</v>
      </c>
      <c r="C410" s="220">
        <v>2009000450</v>
      </c>
      <c r="D410" s="216">
        <v>71306.289999999994</v>
      </c>
      <c r="E410" s="216">
        <v>849.39</v>
      </c>
      <c r="F410" s="217">
        <v>1</v>
      </c>
      <c r="H410" s="224"/>
      <c r="I410" s="224"/>
      <c r="J410" s="225"/>
      <c r="K410" s="226"/>
      <c r="L410" s="226"/>
      <c r="M410" s="227"/>
    </row>
    <row r="411" spans="1:13" x14ac:dyDescent="0.35">
      <c r="A411" s="221">
        <v>44304</v>
      </c>
      <c r="B411" s="220">
        <v>50801001</v>
      </c>
      <c r="C411" s="220">
        <v>2009000451</v>
      </c>
      <c r="D411" s="216">
        <v>156006.79999999999</v>
      </c>
      <c r="E411" s="216">
        <v>1858.33</v>
      </c>
      <c r="F411" s="217">
        <v>1</v>
      </c>
      <c r="H411" s="224"/>
      <c r="I411" s="224"/>
      <c r="J411" s="225"/>
      <c r="K411" s="226"/>
      <c r="L411" s="226"/>
      <c r="M411" s="227"/>
    </row>
    <row r="412" spans="1:13" x14ac:dyDescent="0.35">
      <c r="A412" s="221">
        <v>44304</v>
      </c>
      <c r="B412" s="220">
        <v>50801001</v>
      </c>
      <c r="C412" s="220">
        <v>2009000452</v>
      </c>
      <c r="D412" s="216">
        <v>304450.55</v>
      </c>
      <c r="E412" s="216">
        <v>3626.57</v>
      </c>
      <c r="F412" s="217">
        <v>1</v>
      </c>
      <c r="H412" s="224"/>
      <c r="I412" s="224"/>
      <c r="J412" s="225"/>
      <c r="K412" s="226"/>
      <c r="L412" s="226"/>
      <c r="M412" s="227"/>
    </row>
    <row r="413" spans="1:13" x14ac:dyDescent="0.35">
      <c r="A413" s="221">
        <v>44304</v>
      </c>
      <c r="B413" s="220">
        <v>50801001</v>
      </c>
      <c r="C413" s="220">
        <v>2009000453</v>
      </c>
      <c r="D413" s="216">
        <v>5849.64</v>
      </c>
      <c r="E413" s="216">
        <v>69.680000000000007</v>
      </c>
      <c r="F413" s="217">
        <v>1</v>
      </c>
      <c r="H413" s="224"/>
      <c r="I413" s="224"/>
      <c r="J413" s="225"/>
      <c r="K413" s="226"/>
      <c r="L413" s="226"/>
      <c r="M413" s="227"/>
    </row>
    <row r="414" spans="1:13" x14ac:dyDescent="0.35">
      <c r="A414" s="221">
        <v>44304</v>
      </c>
      <c r="B414" s="220">
        <v>50801001</v>
      </c>
      <c r="C414" s="220">
        <v>2009000454</v>
      </c>
      <c r="D414" s="216">
        <v>269990.76</v>
      </c>
      <c r="E414" s="216">
        <v>3216.09</v>
      </c>
      <c r="F414" s="217">
        <v>1</v>
      </c>
      <c r="H414" s="224"/>
      <c r="I414" s="224"/>
      <c r="J414" s="225"/>
      <c r="K414" s="226"/>
      <c r="L414" s="226"/>
      <c r="M414" s="227"/>
    </row>
    <row r="415" spans="1:13" x14ac:dyDescent="0.35">
      <c r="A415" s="221">
        <v>44304</v>
      </c>
      <c r="B415" s="220">
        <v>50801001</v>
      </c>
      <c r="C415" s="220">
        <v>2009000458</v>
      </c>
      <c r="D415" s="216">
        <v>13396.74</v>
      </c>
      <c r="E415" s="216">
        <v>159.58000000000001</v>
      </c>
      <c r="F415" s="217">
        <v>1</v>
      </c>
      <c r="H415" s="224"/>
      <c r="I415" s="224"/>
      <c r="J415" s="225"/>
      <c r="K415" s="226"/>
      <c r="L415" s="226"/>
      <c r="M415" s="227"/>
    </row>
    <row r="416" spans="1:13" x14ac:dyDescent="0.35">
      <c r="A416" s="221">
        <v>44306</v>
      </c>
      <c r="B416" s="220">
        <v>50801001</v>
      </c>
      <c r="C416" s="220">
        <v>2009000455</v>
      </c>
      <c r="D416" s="216">
        <v>4035.48</v>
      </c>
      <c r="E416" s="216">
        <v>48.07</v>
      </c>
      <c r="F416" s="217">
        <v>1</v>
      </c>
      <c r="H416" s="224"/>
      <c r="I416" s="224"/>
      <c r="J416" s="225"/>
      <c r="K416" s="226"/>
      <c r="L416" s="226"/>
      <c r="M416" s="227"/>
    </row>
    <row r="417" spans="1:13" x14ac:dyDescent="0.35">
      <c r="A417" s="221">
        <v>44306</v>
      </c>
      <c r="B417" s="220">
        <v>50801001</v>
      </c>
      <c r="C417" s="220">
        <v>2009000456</v>
      </c>
      <c r="D417" s="216">
        <v>32556.65</v>
      </c>
      <c r="E417" s="216">
        <v>387.81</v>
      </c>
      <c r="F417" s="217">
        <v>1</v>
      </c>
      <c r="H417" s="224"/>
      <c r="I417" s="224"/>
      <c r="J417" s="225"/>
      <c r="K417" s="226"/>
      <c r="L417" s="226"/>
      <c r="M417" s="227"/>
    </row>
    <row r="418" spans="1:13" x14ac:dyDescent="0.35">
      <c r="A418" s="221">
        <v>44306</v>
      </c>
      <c r="B418" s="220">
        <v>50801001</v>
      </c>
      <c r="C418" s="220">
        <v>2009000459</v>
      </c>
      <c r="D418" s="216">
        <v>69091.69</v>
      </c>
      <c r="E418" s="216">
        <v>823.01</v>
      </c>
      <c r="F418" s="217">
        <v>1</v>
      </c>
      <c r="H418" s="224"/>
      <c r="I418" s="224"/>
      <c r="J418" s="225"/>
      <c r="K418" s="226"/>
      <c r="L418" s="226"/>
      <c r="M418" s="227"/>
    </row>
    <row r="419" spans="1:13" x14ac:dyDescent="0.35">
      <c r="A419" s="221">
        <v>44306</v>
      </c>
      <c r="B419" s="220">
        <v>50801001</v>
      </c>
      <c r="C419" s="220">
        <v>2009000460</v>
      </c>
      <c r="D419" s="216">
        <v>54017.63</v>
      </c>
      <c r="E419" s="216">
        <v>643.45000000000005</v>
      </c>
      <c r="F419" s="217">
        <v>1</v>
      </c>
      <c r="H419" s="224"/>
      <c r="I419" s="224"/>
      <c r="J419" s="225"/>
      <c r="K419" s="226"/>
      <c r="L419" s="226"/>
      <c r="M419" s="227"/>
    </row>
    <row r="420" spans="1:13" x14ac:dyDescent="0.35">
      <c r="A420" s="221">
        <v>44307</v>
      </c>
      <c r="B420" s="220">
        <v>50801001</v>
      </c>
      <c r="C420" s="220">
        <v>2009000457</v>
      </c>
      <c r="D420" s="216">
        <v>22962.84</v>
      </c>
      <c r="E420" s="216">
        <v>273.52999999999997</v>
      </c>
      <c r="F420" s="217">
        <v>1</v>
      </c>
      <c r="H420" s="224"/>
      <c r="I420" s="224"/>
      <c r="J420" s="225"/>
      <c r="K420" s="226"/>
      <c r="L420" s="226"/>
      <c r="M420" s="227"/>
    </row>
    <row r="421" spans="1:13" x14ac:dyDescent="0.35">
      <c r="A421" s="221">
        <v>44311</v>
      </c>
      <c r="B421" s="220">
        <v>50801001</v>
      </c>
      <c r="C421" s="220">
        <v>2009000461</v>
      </c>
      <c r="D421" s="216">
        <v>140525.57999999999</v>
      </c>
      <c r="E421" s="216">
        <v>1673.92</v>
      </c>
      <c r="F421" s="217">
        <v>1</v>
      </c>
      <c r="H421" s="224"/>
      <c r="I421" s="224"/>
      <c r="J421" s="225"/>
      <c r="K421" s="226"/>
      <c r="L421" s="226"/>
      <c r="M421" s="227"/>
    </row>
    <row r="422" spans="1:13" x14ac:dyDescent="0.35">
      <c r="A422" s="221">
        <v>44311</v>
      </c>
      <c r="B422" s="220">
        <v>50801001</v>
      </c>
      <c r="C422" s="220">
        <v>2009000470</v>
      </c>
      <c r="D422" s="216">
        <v>27597.72</v>
      </c>
      <c r="E422" s="216">
        <v>328.74</v>
      </c>
      <c r="F422" s="217">
        <v>1</v>
      </c>
      <c r="H422" s="224"/>
      <c r="I422" s="224"/>
      <c r="J422" s="225"/>
      <c r="K422" s="226"/>
      <c r="L422" s="226"/>
      <c r="M422" s="227"/>
    </row>
    <row r="423" spans="1:13" x14ac:dyDescent="0.35">
      <c r="A423" s="221">
        <v>44312</v>
      </c>
      <c r="B423" s="220">
        <v>50801001</v>
      </c>
      <c r="C423" s="220">
        <v>2009000462</v>
      </c>
      <c r="D423" s="216">
        <v>44574.93</v>
      </c>
      <c r="E423" s="216">
        <v>530.97</v>
      </c>
      <c r="F423" s="217">
        <v>1</v>
      </c>
      <c r="H423" s="224"/>
      <c r="I423" s="224"/>
      <c r="J423" s="225"/>
      <c r="K423" s="226"/>
      <c r="L423" s="226"/>
      <c r="M423" s="227"/>
    </row>
    <row r="424" spans="1:13" x14ac:dyDescent="0.35">
      <c r="A424" s="221">
        <v>44312</v>
      </c>
      <c r="B424" s="220">
        <v>50801001</v>
      </c>
      <c r="C424" s="220">
        <v>2009000463</v>
      </c>
      <c r="D424" s="216">
        <v>82122.41</v>
      </c>
      <c r="E424" s="216">
        <v>978.23</v>
      </c>
      <c r="F424" s="217">
        <v>1</v>
      </c>
      <c r="H424" s="224"/>
      <c r="I424" s="224"/>
      <c r="J424" s="225"/>
      <c r="K424" s="226"/>
      <c r="L424" s="226"/>
      <c r="M424" s="227"/>
    </row>
    <row r="425" spans="1:13" x14ac:dyDescent="0.35">
      <c r="A425" s="221">
        <v>44312</v>
      </c>
      <c r="B425" s="220">
        <v>50801001</v>
      </c>
      <c r="C425" s="220">
        <v>2009000464</v>
      </c>
      <c r="D425" s="216">
        <v>85733.1</v>
      </c>
      <c r="E425" s="216">
        <v>1021.24</v>
      </c>
      <c r="F425" s="217">
        <v>1</v>
      </c>
      <c r="H425" s="224"/>
      <c r="I425" s="224"/>
      <c r="J425" s="225"/>
      <c r="K425" s="226"/>
      <c r="L425" s="226"/>
      <c r="M425" s="227"/>
    </row>
    <row r="426" spans="1:13" x14ac:dyDescent="0.35">
      <c r="A426" s="221">
        <v>44312</v>
      </c>
      <c r="B426" s="220">
        <v>50801001</v>
      </c>
      <c r="C426" s="220">
        <v>2009000465</v>
      </c>
      <c r="D426" s="216">
        <v>386385.75</v>
      </c>
      <c r="E426" s="216">
        <v>4602.57</v>
      </c>
      <c r="F426" s="217">
        <v>1</v>
      </c>
      <c r="H426" s="224"/>
      <c r="I426" s="224"/>
      <c r="J426" s="225"/>
      <c r="K426" s="226"/>
      <c r="L426" s="226"/>
      <c r="M426" s="227"/>
    </row>
    <row r="427" spans="1:13" x14ac:dyDescent="0.35">
      <c r="A427" s="221">
        <v>44314</v>
      </c>
      <c r="B427" s="220">
        <v>50801001</v>
      </c>
      <c r="C427" s="220">
        <v>2009000466</v>
      </c>
      <c r="D427" s="216">
        <v>197356.38</v>
      </c>
      <c r="E427" s="216">
        <v>2350.88</v>
      </c>
      <c r="F427" s="217">
        <v>1</v>
      </c>
      <c r="H427" s="224"/>
      <c r="I427" s="224"/>
      <c r="J427" s="225"/>
      <c r="K427" s="226"/>
      <c r="L427" s="226"/>
      <c r="M427" s="227"/>
    </row>
    <row r="428" spans="1:13" x14ac:dyDescent="0.35">
      <c r="A428" s="221">
        <v>44314</v>
      </c>
      <c r="B428" s="220">
        <v>50801001</v>
      </c>
      <c r="C428" s="220">
        <v>2009000467</v>
      </c>
      <c r="D428" s="216">
        <v>40387.51</v>
      </c>
      <c r="E428" s="216">
        <v>481.09</v>
      </c>
      <c r="F428" s="217">
        <v>1</v>
      </c>
      <c r="H428" s="224"/>
      <c r="I428" s="224"/>
      <c r="J428" s="225"/>
      <c r="K428" s="226"/>
      <c r="L428" s="226"/>
      <c r="M428" s="227"/>
    </row>
    <row r="429" spans="1:13" x14ac:dyDescent="0.35">
      <c r="A429" s="221">
        <v>44314</v>
      </c>
      <c r="B429" s="220">
        <v>50801001</v>
      </c>
      <c r="C429" s="220">
        <v>2009000471</v>
      </c>
      <c r="D429" s="216">
        <v>84704.71</v>
      </c>
      <c r="E429" s="216">
        <v>1008.99</v>
      </c>
      <c r="F429" s="217">
        <v>1</v>
      </c>
      <c r="H429" s="224"/>
      <c r="I429" s="224"/>
      <c r="J429" s="225"/>
      <c r="K429" s="226"/>
      <c r="L429" s="226"/>
      <c r="M429" s="227"/>
    </row>
    <row r="430" spans="1:13" x14ac:dyDescent="0.35">
      <c r="A430" s="221">
        <v>44315</v>
      </c>
      <c r="B430" s="220">
        <v>50801001</v>
      </c>
      <c r="C430" s="220">
        <v>2009000468</v>
      </c>
      <c r="D430" s="216">
        <v>152752.06</v>
      </c>
      <c r="E430" s="216">
        <v>1819.56</v>
      </c>
      <c r="F430" s="217">
        <v>1</v>
      </c>
      <c r="H430" s="224"/>
      <c r="I430" s="224"/>
      <c r="J430" s="225"/>
      <c r="K430" s="226"/>
      <c r="L430" s="226"/>
      <c r="M430" s="227"/>
    </row>
    <row r="431" spans="1:13" x14ac:dyDescent="0.35">
      <c r="A431" s="331" t="s">
        <v>201</v>
      </c>
      <c r="B431" s="331"/>
      <c r="C431" s="331"/>
      <c r="D431" s="331"/>
      <c r="E431" s="331"/>
      <c r="F431" s="223">
        <f>SUM(F9:F430)</f>
        <v>422</v>
      </c>
      <c r="H431" s="329"/>
      <c r="I431" s="329"/>
      <c r="J431" s="329"/>
      <c r="K431" s="329"/>
      <c r="L431" s="329"/>
      <c r="M431" s="228"/>
    </row>
  </sheetData>
  <mergeCells count="3">
    <mergeCell ref="H431:L431"/>
    <mergeCell ref="H151:L151"/>
    <mergeCell ref="A431:E4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87"/>
  <sheetViews>
    <sheetView zoomScale="90" zoomScaleNormal="90" workbookViewId="0">
      <selection activeCell="A89" sqref="A89:A109"/>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277" t="s">
        <v>146</v>
      </c>
      <c r="D4" s="277"/>
      <c r="E4" s="277"/>
      <c r="F4" s="277"/>
      <c r="G4" s="277"/>
      <c r="H4" s="277"/>
      <c r="I4" s="277"/>
      <c r="J4" s="277"/>
      <c r="K4" s="277"/>
      <c r="L4" s="277"/>
      <c r="M4" s="277"/>
      <c r="N4" s="277"/>
      <c r="O4" s="277"/>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277"/>
      <c r="D6" s="277"/>
      <c r="E6" s="277"/>
      <c r="F6" s="277"/>
      <c r="G6" s="277"/>
      <c r="H6" s="277"/>
      <c r="I6" s="277"/>
      <c r="J6" s="277"/>
      <c r="K6" s="277"/>
      <c r="L6" s="277"/>
      <c r="M6" s="277"/>
      <c r="N6" s="277"/>
      <c r="O6" s="277"/>
      <c r="P6" s="47"/>
      <c r="Q6" s="46"/>
      <c r="R6" s="46"/>
      <c r="S6" s="46"/>
      <c r="T6" s="46"/>
      <c r="U6" s="46"/>
      <c r="V6" s="46"/>
      <c r="W6" s="46"/>
      <c r="X6" s="46"/>
      <c r="Y6" s="46"/>
    </row>
    <row r="7" spans="1:25" s="134" customFormat="1" x14ac:dyDescent="0.25">
      <c r="A7" s="43"/>
      <c r="B7" s="106" t="s">
        <v>56</v>
      </c>
      <c r="C7" s="277"/>
      <c r="D7" s="277"/>
      <c r="E7" s="277"/>
      <c r="F7" s="277"/>
      <c r="G7" s="277"/>
      <c r="H7" s="277"/>
      <c r="I7" s="277"/>
      <c r="J7" s="277"/>
      <c r="K7" s="277"/>
      <c r="L7" s="277"/>
      <c r="M7" s="277"/>
      <c r="N7" s="277"/>
      <c r="O7" s="277"/>
      <c r="P7" s="47"/>
      <c r="Q7" s="46"/>
      <c r="R7" s="46"/>
      <c r="S7" s="46"/>
      <c r="T7" s="46"/>
      <c r="U7" s="46"/>
      <c r="V7" s="46"/>
      <c r="W7" s="46"/>
      <c r="X7" s="46"/>
      <c r="Y7" s="46"/>
    </row>
    <row r="8" spans="1:25" s="134" customFormat="1" x14ac:dyDescent="0.25">
      <c r="A8" s="43"/>
      <c r="B8" s="107"/>
      <c r="C8" s="277"/>
      <c r="D8" s="277"/>
      <c r="E8" s="277"/>
      <c r="F8" s="277"/>
      <c r="G8" s="277"/>
      <c r="H8" s="277"/>
      <c r="I8" s="277"/>
      <c r="J8" s="277"/>
      <c r="K8" s="277"/>
      <c r="L8" s="277"/>
      <c r="M8" s="277"/>
      <c r="N8" s="277"/>
      <c r="O8" s="277"/>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287" t="str">
        <f>Notes!B4</f>
        <v>Note 1</v>
      </c>
      <c r="B10" s="281" t="s">
        <v>162</v>
      </c>
      <c r="C10" s="277"/>
      <c r="D10" s="277"/>
      <c r="E10" s="277"/>
      <c r="F10" s="277"/>
      <c r="G10" s="277"/>
      <c r="H10" s="277"/>
      <c r="I10" s="277"/>
      <c r="J10" s="277"/>
      <c r="K10" s="277"/>
      <c r="L10" s="277"/>
      <c r="M10" s="277"/>
      <c r="N10" s="277"/>
      <c r="O10" s="277"/>
      <c r="P10" s="47"/>
      <c r="Q10" s="46"/>
      <c r="R10" s="46"/>
      <c r="S10" s="46"/>
      <c r="T10" s="46"/>
      <c r="U10" s="46"/>
      <c r="V10" s="46"/>
      <c r="W10" s="46"/>
      <c r="X10" s="46"/>
      <c r="Y10" s="46"/>
    </row>
    <row r="11" spans="1:25" s="134" customFormat="1" x14ac:dyDescent="0.25">
      <c r="A11" s="288"/>
      <c r="B11" s="282"/>
      <c r="C11" s="277"/>
      <c r="D11" s="277"/>
      <c r="E11" s="277"/>
      <c r="F11" s="277"/>
      <c r="G11" s="277"/>
      <c r="H11" s="277"/>
      <c r="I11" s="277"/>
      <c r="J11" s="277"/>
      <c r="K11" s="277"/>
      <c r="L11" s="277"/>
      <c r="M11" s="277"/>
      <c r="N11" s="277"/>
      <c r="O11" s="277"/>
      <c r="P11" s="47"/>
      <c r="Q11" s="46"/>
      <c r="R11" s="46"/>
      <c r="S11" s="46"/>
      <c r="T11" s="46"/>
      <c r="U11" s="46"/>
      <c r="V11" s="46"/>
      <c r="W11" s="46"/>
      <c r="X11" s="46"/>
      <c r="Y11" s="46"/>
    </row>
    <row r="12" spans="1:25" s="134" customFormat="1" x14ac:dyDescent="0.25">
      <c r="A12" s="288"/>
      <c r="B12" s="282"/>
      <c r="C12" s="277"/>
      <c r="D12" s="277"/>
      <c r="E12" s="277"/>
      <c r="F12" s="277"/>
      <c r="G12" s="277"/>
      <c r="H12" s="277"/>
      <c r="I12" s="277"/>
      <c r="J12" s="277"/>
      <c r="K12" s="277"/>
      <c r="L12" s="277"/>
      <c r="M12" s="277"/>
      <c r="N12" s="277"/>
      <c r="O12" s="277"/>
      <c r="P12" s="47"/>
      <c r="Q12" s="46"/>
      <c r="R12" s="46"/>
      <c r="S12" s="46"/>
      <c r="T12" s="46"/>
      <c r="U12" s="46"/>
      <c r="V12" s="46"/>
      <c r="W12" s="46"/>
      <c r="X12" s="46"/>
      <c r="Y12" s="46"/>
    </row>
    <row r="13" spans="1:25" s="134" customFormat="1" x14ac:dyDescent="0.25">
      <c r="A13" s="288"/>
      <c r="B13" s="282"/>
      <c r="C13" s="277"/>
      <c r="D13" s="277"/>
      <c r="E13" s="277"/>
      <c r="F13" s="277"/>
      <c r="G13" s="277"/>
      <c r="H13" s="277"/>
      <c r="I13" s="277"/>
      <c r="J13" s="277"/>
      <c r="K13" s="277"/>
      <c r="L13" s="277"/>
      <c r="M13" s="277"/>
      <c r="N13" s="277"/>
      <c r="O13" s="277"/>
      <c r="P13" s="47"/>
      <c r="Q13" s="46"/>
      <c r="R13" s="46"/>
      <c r="S13" s="46"/>
      <c r="T13" s="46"/>
      <c r="U13" s="46"/>
      <c r="V13" s="46"/>
      <c r="W13" s="46"/>
      <c r="X13" s="46"/>
      <c r="Y13" s="46"/>
    </row>
    <row r="14" spans="1:25" s="134" customFormat="1" x14ac:dyDescent="0.25">
      <c r="A14" s="288"/>
      <c r="B14" s="282"/>
      <c r="C14" s="277"/>
      <c r="D14" s="277"/>
      <c r="E14" s="277"/>
      <c r="F14" s="277"/>
      <c r="G14" s="277"/>
      <c r="H14" s="277"/>
      <c r="I14" s="277"/>
      <c r="J14" s="277"/>
      <c r="K14" s="277"/>
      <c r="L14" s="277"/>
      <c r="M14" s="277"/>
      <c r="N14" s="277"/>
      <c r="O14" s="277"/>
      <c r="P14" s="47"/>
      <c r="Q14" s="46"/>
      <c r="R14" s="46"/>
      <c r="S14" s="46"/>
      <c r="T14" s="46"/>
      <c r="U14" s="46"/>
      <c r="V14" s="46"/>
      <c r="W14" s="46"/>
      <c r="X14" s="46"/>
      <c r="Y14" s="46"/>
    </row>
    <row r="15" spans="1:25" s="134" customFormat="1" ht="12" thickBot="1" x14ac:dyDescent="0.3">
      <c r="A15" s="289"/>
      <c r="B15" s="283"/>
      <c r="C15" s="277"/>
      <c r="D15" s="277"/>
      <c r="E15" s="277"/>
      <c r="F15" s="277"/>
      <c r="G15" s="277"/>
      <c r="H15" s="277"/>
      <c r="I15" s="277"/>
      <c r="J15" s="277"/>
      <c r="K15" s="277"/>
      <c r="L15" s="277"/>
      <c r="M15" s="277"/>
      <c r="N15" s="277"/>
      <c r="O15" s="277"/>
      <c r="P15" s="47"/>
      <c r="Q15" s="46"/>
      <c r="R15" s="46"/>
      <c r="S15" s="46"/>
      <c r="T15" s="46"/>
      <c r="U15" s="46"/>
      <c r="V15" s="46"/>
      <c r="W15" s="46"/>
      <c r="X15" s="46"/>
      <c r="Y15" s="46"/>
    </row>
    <row r="16" spans="1:25" s="134" customFormat="1" ht="6" customHeight="1" x14ac:dyDescent="0.25">
      <c r="A16" s="287"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288"/>
      <c r="B17" s="190" t="s">
        <v>118</v>
      </c>
      <c r="C17" s="140" t="s">
        <v>119</v>
      </c>
      <c r="D17" s="141"/>
      <c r="E17" s="141"/>
      <c r="F17" s="141"/>
      <c r="G17" s="328" t="s">
        <v>120</v>
      </c>
      <c r="H17" s="328"/>
      <c r="I17" s="183" t="s">
        <v>46</v>
      </c>
      <c r="J17" s="188" t="s">
        <v>121</v>
      </c>
      <c r="K17" s="183"/>
      <c r="L17" s="185"/>
      <c r="M17" s="185"/>
      <c r="N17" s="185"/>
      <c r="O17" s="185"/>
      <c r="P17" s="47"/>
      <c r="Q17" s="46"/>
      <c r="R17" s="46"/>
      <c r="S17" s="46"/>
      <c r="T17" s="46"/>
      <c r="U17" s="46"/>
      <c r="V17" s="46"/>
      <c r="W17" s="46"/>
      <c r="X17" s="46"/>
      <c r="Y17" s="46"/>
    </row>
    <row r="18" spans="1:25" s="134" customFormat="1" ht="5.5" customHeight="1" x14ac:dyDescent="0.25">
      <c r="A18" s="288"/>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288"/>
      <c r="B19" s="191"/>
      <c r="C19" s="140" t="s">
        <v>122</v>
      </c>
      <c r="D19" s="141"/>
      <c r="E19" s="141"/>
      <c r="F19" s="141"/>
      <c r="G19" s="328" t="s">
        <v>123</v>
      </c>
      <c r="H19" s="328"/>
      <c r="I19" s="183"/>
      <c r="J19" s="188" t="s">
        <v>124</v>
      </c>
      <c r="K19" s="183" t="s">
        <v>46</v>
      </c>
      <c r="L19" s="185"/>
      <c r="M19" s="185"/>
      <c r="N19" s="185"/>
      <c r="O19" s="185"/>
      <c r="P19" s="47"/>
      <c r="Q19" s="46"/>
      <c r="R19" s="46"/>
      <c r="S19" s="46"/>
      <c r="T19" s="46"/>
      <c r="U19" s="46"/>
      <c r="V19" s="46"/>
      <c r="W19" s="46"/>
      <c r="X19" s="46"/>
      <c r="Y19" s="46"/>
    </row>
    <row r="20" spans="1:25" s="134" customFormat="1" ht="5.5" customHeight="1" x14ac:dyDescent="0.25">
      <c r="A20" s="288"/>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288"/>
      <c r="B21" s="191"/>
      <c r="C21" s="142" t="s">
        <v>125</v>
      </c>
      <c r="D21" s="143"/>
      <c r="E21" s="143"/>
      <c r="F21" s="143"/>
      <c r="G21" s="328" t="s">
        <v>126</v>
      </c>
      <c r="H21" s="328"/>
      <c r="I21" s="183"/>
      <c r="J21" s="188" t="s">
        <v>127</v>
      </c>
      <c r="K21" s="183"/>
      <c r="L21" s="185"/>
      <c r="M21" s="185"/>
      <c r="N21" s="185"/>
      <c r="O21" s="185"/>
      <c r="P21" s="47"/>
      <c r="Q21" s="46"/>
      <c r="R21" s="46"/>
      <c r="S21" s="46"/>
      <c r="T21" s="46"/>
      <c r="U21" s="46"/>
      <c r="V21" s="46"/>
      <c r="W21" s="46"/>
      <c r="X21" s="46"/>
      <c r="Y21" s="46"/>
    </row>
    <row r="22" spans="1:25" s="134" customFormat="1" x14ac:dyDescent="0.25">
      <c r="A22" s="288"/>
      <c r="B22" s="191"/>
      <c r="C22" s="185"/>
      <c r="D22" s="185"/>
      <c r="E22" s="185"/>
      <c r="F22" s="185"/>
      <c r="G22" s="328" t="s">
        <v>128</v>
      </c>
      <c r="H22" s="328"/>
      <c r="I22" s="183" t="s">
        <v>46</v>
      </c>
      <c r="J22" s="188" t="s">
        <v>129</v>
      </c>
      <c r="K22" s="183"/>
      <c r="L22" s="185"/>
      <c r="M22" s="185"/>
      <c r="N22" s="185"/>
      <c r="O22" s="185"/>
      <c r="P22" s="47"/>
      <c r="Q22" s="46"/>
      <c r="R22" s="46"/>
      <c r="S22" s="46"/>
      <c r="T22" s="46"/>
      <c r="U22" s="46"/>
      <c r="V22" s="46"/>
      <c r="W22" s="46"/>
      <c r="X22" s="46"/>
      <c r="Y22" s="46"/>
    </row>
    <row r="23" spans="1:25" s="134" customFormat="1" ht="12" thickBot="1" x14ac:dyDescent="0.3">
      <c r="A23" s="289"/>
      <c r="B23" s="168"/>
      <c r="C23" s="144"/>
      <c r="D23" s="144"/>
      <c r="E23" s="144"/>
      <c r="F23" s="144"/>
      <c r="G23" s="328" t="s">
        <v>130</v>
      </c>
      <c r="H23" s="328"/>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323" t="s">
        <v>117</v>
      </c>
      <c r="C25" s="266"/>
      <c r="D25" s="261"/>
      <c r="E25" s="261"/>
      <c r="F25" s="261"/>
      <c r="G25" s="261"/>
      <c r="H25" s="261"/>
      <c r="I25" s="261"/>
      <c r="J25" s="261"/>
      <c r="K25" s="261"/>
      <c r="L25" s="261"/>
      <c r="M25" s="261"/>
      <c r="N25" s="261"/>
      <c r="O25" s="261"/>
      <c r="P25" s="47"/>
      <c r="Q25" s="326"/>
      <c r="R25" s="46"/>
      <c r="S25" s="46"/>
      <c r="T25" s="46"/>
      <c r="U25" s="46"/>
      <c r="V25" s="46"/>
      <c r="W25" s="46"/>
      <c r="X25" s="46"/>
      <c r="Y25" s="46"/>
    </row>
    <row r="26" spans="1:25" s="134" customFormat="1" x14ac:dyDescent="0.25">
      <c r="A26" s="52"/>
      <c r="B26" s="324"/>
      <c r="C26" s="266"/>
      <c r="D26" s="261"/>
      <c r="E26" s="261"/>
      <c r="F26" s="261"/>
      <c r="G26" s="261"/>
      <c r="H26" s="261"/>
      <c r="I26" s="261"/>
      <c r="J26" s="261"/>
      <c r="K26" s="261"/>
      <c r="L26" s="261"/>
      <c r="M26" s="261"/>
      <c r="N26" s="261"/>
      <c r="O26" s="261"/>
      <c r="P26" s="47"/>
      <c r="Q26" s="326"/>
      <c r="R26" s="46"/>
      <c r="S26" s="46"/>
      <c r="T26" s="46"/>
      <c r="U26" s="46"/>
      <c r="V26" s="46"/>
      <c r="W26" s="46"/>
      <c r="X26" s="46"/>
      <c r="Y26" s="46"/>
    </row>
    <row r="27" spans="1:25" s="134" customFormat="1" x14ac:dyDescent="0.25">
      <c r="A27" s="52"/>
      <c r="B27" s="324"/>
      <c r="C27" s="266"/>
      <c r="D27" s="261"/>
      <c r="E27" s="261"/>
      <c r="F27" s="261"/>
      <c r="G27" s="261"/>
      <c r="H27" s="261"/>
      <c r="I27" s="261"/>
      <c r="J27" s="261"/>
      <c r="K27" s="261"/>
      <c r="L27" s="261"/>
      <c r="M27" s="261"/>
      <c r="N27" s="261"/>
      <c r="O27" s="261"/>
      <c r="P27" s="47"/>
      <c r="Q27" s="326"/>
      <c r="R27" s="46"/>
      <c r="S27" s="46"/>
      <c r="T27" s="46"/>
      <c r="U27" s="46"/>
      <c r="V27" s="46"/>
      <c r="W27" s="46"/>
      <c r="X27" s="46"/>
      <c r="Y27" s="46"/>
    </row>
    <row r="28" spans="1:25" s="134" customFormat="1" x14ac:dyDescent="0.25">
      <c r="A28" s="52"/>
      <c r="B28" s="325"/>
      <c r="C28" s="327" t="s">
        <v>149</v>
      </c>
      <c r="D28" s="327"/>
      <c r="E28" s="327"/>
      <c r="F28" s="313"/>
      <c r="G28" s="196"/>
      <c r="H28" s="197" t="s">
        <v>150</v>
      </c>
      <c r="I28" s="182"/>
      <c r="J28" s="182"/>
      <c r="K28" s="182"/>
      <c r="L28" s="182"/>
      <c r="M28" s="182"/>
      <c r="N28" s="182"/>
      <c r="O28" s="182"/>
      <c r="P28" s="47"/>
      <c r="Q28" s="326"/>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326"/>
      <c r="R29" s="46"/>
      <c r="S29" s="46"/>
      <c r="T29" s="46"/>
      <c r="U29" s="46"/>
      <c r="V29" s="46"/>
      <c r="W29" s="46"/>
      <c r="X29" s="46"/>
      <c r="Y29" s="46"/>
    </row>
    <row r="30" spans="1:25" s="134" customFormat="1" x14ac:dyDescent="0.25">
      <c r="A30" s="43"/>
      <c r="B30" s="281" t="s">
        <v>97</v>
      </c>
      <c r="C30" s="277"/>
      <c r="D30" s="277"/>
      <c r="E30" s="277"/>
      <c r="F30" s="277"/>
      <c r="G30" s="277"/>
      <c r="H30" s="277"/>
      <c r="I30" s="277"/>
      <c r="J30" s="277"/>
      <c r="K30" s="277"/>
      <c r="L30" s="277"/>
      <c r="M30" s="277"/>
      <c r="N30" s="277"/>
      <c r="O30" s="277"/>
      <c r="P30" s="47"/>
      <c r="Q30" s="326"/>
      <c r="R30" s="46"/>
      <c r="S30" s="46"/>
      <c r="T30" s="46"/>
      <c r="U30" s="46"/>
      <c r="V30" s="46"/>
      <c r="W30" s="46"/>
      <c r="X30" s="46"/>
      <c r="Y30" s="46"/>
    </row>
    <row r="31" spans="1:25" s="134" customFormat="1" x14ac:dyDescent="0.25">
      <c r="A31" s="43"/>
      <c r="B31" s="282"/>
      <c r="C31" s="277"/>
      <c r="D31" s="277"/>
      <c r="E31" s="277"/>
      <c r="F31" s="277"/>
      <c r="G31" s="277"/>
      <c r="H31" s="277"/>
      <c r="I31" s="277"/>
      <c r="J31" s="277"/>
      <c r="K31" s="277"/>
      <c r="L31" s="277"/>
      <c r="M31" s="277"/>
      <c r="N31" s="277"/>
      <c r="O31" s="277"/>
      <c r="P31" s="47"/>
      <c r="Q31" s="326"/>
      <c r="R31" s="46"/>
      <c r="S31" s="46"/>
      <c r="T31" s="46"/>
      <c r="U31" s="46"/>
      <c r="V31" s="46"/>
      <c r="W31" s="46"/>
      <c r="X31" s="46"/>
      <c r="Y31" s="46"/>
    </row>
    <row r="32" spans="1:25" s="134" customFormat="1" x14ac:dyDescent="0.25">
      <c r="A32" s="43"/>
      <c r="B32" s="283"/>
      <c r="C32" s="277"/>
      <c r="D32" s="277"/>
      <c r="E32" s="277"/>
      <c r="F32" s="277"/>
      <c r="G32" s="277"/>
      <c r="H32" s="277"/>
      <c r="I32" s="277"/>
      <c r="J32" s="277"/>
      <c r="K32" s="277"/>
      <c r="L32" s="277"/>
      <c r="M32" s="277"/>
      <c r="N32" s="277"/>
      <c r="O32" s="277"/>
      <c r="P32" s="47"/>
      <c r="Q32" s="326"/>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320" t="str">
        <f>Notes!B10</f>
        <v>Note 4</v>
      </c>
      <c r="B37" s="281" t="s">
        <v>7</v>
      </c>
      <c r="C37" s="277"/>
      <c r="D37" s="277"/>
      <c r="E37" s="277"/>
      <c r="F37" s="277"/>
      <c r="G37" s="277"/>
      <c r="H37" s="277"/>
      <c r="I37" s="277"/>
      <c r="J37" s="277"/>
      <c r="K37" s="277"/>
      <c r="L37" s="277"/>
      <c r="M37" s="277"/>
      <c r="N37" s="277"/>
      <c r="O37" s="277"/>
      <c r="P37" s="47"/>
      <c r="Q37" s="46"/>
      <c r="R37" s="46"/>
      <c r="S37" s="46"/>
      <c r="T37" s="46"/>
      <c r="U37" s="46"/>
      <c r="V37" s="46"/>
      <c r="W37" s="46"/>
      <c r="X37" s="46"/>
      <c r="Y37" s="46"/>
    </row>
    <row r="38" spans="1:25" s="134" customFormat="1" outlineLevel="1" x14ac:dyDescent="0.25">
      <c r="A38" s="321"/>
      <c r="B38" s="282"/>
      <c r="C38" s="277"/>
      <c r="D38" s="277"/>
      <c r="E38" s="277"/>
      <c r="F38" s="277"/>
      <c r="G38" s="277"/>
      <c r="H38" s="277"/>
      <c r="I38" s="277"/>
      <c r="J38" s="277"/>
      <c r="K38" s="277"/>
      <c r="L38" s="277"/>
      <c r="M38" s="277"/>
      <c r="N38" s="277"/>
      <c r="O38" s="277"/>
      <c r="P38" s="47"/>
      <c r="Q38" s="46"/>
      <c r="R38" s="46"/>
      <c r="S38" s="46"/>
      <c r="T38" s="46"/>
      <c r="U38" s="46"/>
      <c r="V38" s="46"/>
      <c r="W38" s="46"/>
      <c r="X38" s="46"/>
      <c r="Y38" s="46"/>
    </row>
    <row r="39" spans="1:25" s="134" customFormat="1" outlineLevel="1" x14ac:dyDescent="0.25">
      <c r="A39" s="321"/>
      <c r="B39" s="282"/>
      <c r="C39" s="277"/>
      <c r="D39" s="277"/>
      <c r="E39" s="277"/>
      <c r="F39" s="277"/>
      <c r="G39" s="277"/>
      <c r="H39" s="277"/>
      <c r="I39" s="277"/>
      <c r="J39" s="277"/>
      <c r="K39" s="277"/>
      <c r="L39" s="277"/>
      <c r="M39" s="277"/>
      <c r="N39" s="277"/>
      <c r="O39" s="277"/>
      <c r="P39" s="47"/>
      <c r="Q39" s="46"/>
      <c r="R39" s="46"/>
      <c r="S39" s="46"/>
      <c r="T39" s="46"/>
      <c r="U39" s="46"/>
      <c r="V39" s="46"/>
      <c r="W39" s="46"/>
      <c r="X39" s="46"/>
      <c r="Y39" s="46"/>
    </row>
    <row r="40" spans="1:25" s="134" customFormat="1" outlineLevel="1" x14ac:dyDescent="0.25">
      <c r="A40" s="321"/>
      <c r="B40" s="282"/>
      <c r="C40" s="277"/>
      <c r="D40" s="277"/>
      <c r="E40" s="277"/>
      <c r="F40" s="277"/>
      <c r="G40" s="277"/>
      <c r="H40" s="277"/>
      <c r="I40" s="277"/>
      <c r="J40" s="277"/>
      <c r="K40" s="277"/>
      <c r="L40" s="277"/>
      <c r="M40" s="277"/>
      <c r="N40" s="277"/>
      <c r="O40" s="277"/>
      <c r="P40" s="47"/>
      <c r="Q40" s="46"/>
      <c r="R40" s="46"/>
      <c r="S40" s="46"/>
      <c r="T40" s="46"/>
      <c r="U40" s="46"/>
      <c r="V40" s="46"/>
      <c r="W40" s="46"/>
      <c r="X40" s="46"/>
      <c r="Y40" s="46"/>
    </row>
    <row r="41" spans="1:25" s="134" customFormat="1" outlineLevel="1" x14ac:dyDescent="0.25">
      <c r="A41" s="321"/>
      <c r="B41" s="282"/>
      <c r="C41" s="277"/>
      <c r="D41" s="277"/>
      <c r="E41" s="277"/>
      <c r="F41" s="277"/>
      <c r="G41" s="277"/>
      <c r="H41" s="277"/>
      <c r="I41" s="277"/>
      <c r="J41" s="277"/>
      <c r="K41" s="277"/>
      <c r="L41" s="277"/>
      <c r="M41" s="277"/>
      <c r="N41" s="277"/>
      <c r="O41" s="277"/>
      <c r="P41" s="47"/>
      <c r="Q41" s="46"/>
      <c r="R41" s="46"/>
      <c r="S41" s="46"/>
      <c r="T41" s="46"/>
      <c r="U41" s="46"/>
      <c r="V41" s="46"/>
      <c r="W41" s="46"/>
      <c r="X41" s="46"/>
      <c r="Y41" s="46"/>
    </row>
    <row r="42" spans="1:25" s="134" customFormat="1" outlineLevel="1" x14ac:dyDescent="0.25">
      <c r="A42" s="321"/>
      <c r="B42" s="283"/>
      <c r="C42" s="277"/>
      <c r="D42" s="277"/>
      <c r="E42" s="277"/>
      <c r="F42" s="277"/>
      <c r="G42" s="277"/>
      <c r="H42" s="277"/>
      <c r="I42" s="277"/>
      <c r="J42" s="277"/>
      <c r="K42" s="277"/>
      <c r="L42" s="277"/>
      <c r="M42" s="277"/>
      <c r="N42" s="277"/>
      <c r="O42" s="277"/>
      <c r="P42" s="47"/>
      <c r="Q42" s="46"/>
      <c r="R42" s="46"/>
      <c r="S42" s="46"/>
      <c r="T42" s="46"/>
      <c r="U42" s="46"/>
      <c r="V42" s="46"/>
      <c r="W42" s="46"/>
      <c r="X42" s="46"/>
      <c r="Y42" s="46"/>
    </row>
    <row r="43" spans="1:25" s="134" customFormat="1" ht="6.75" customHeight="1" outlineLevel="1" x14ac:dyDescent="0.25">
      <c r="A43" s="321"/>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321"/>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321"/>
      <c r="B45" s="263" t="s">
        <v>37</v>
      </c>
      <c r="C45" s="274"/>
      <c r="D45" s="275"/>
      <c r="E45" s="275"/>
      <c r="F45" s="275"/>
      <c r="G45" s="275"/>
      <c r="H45" s="275"/>
      <c r="I45" s="275"/>
      <c r="J45" s="275"/>
      <c r="K45" s="275"/>
      <c r="L45" s="275"/>
      <c r="M45" s="275"/>
      <c r="N45" s="275"/>
      <c r="O45" s="275"/>
      <c r="P45" s="47"/>
      <c r="Q45" s="46"/>
      <c r="R45" s="46"/>
      <c r="S45" s="46"/>
      <c r="T45" s="46"/>
      <c r="U45" s="46"/>
      <c r="V45" s="46"/>
      <c r="W45" s="46"/>
      <c r="X45" s="46"/>
      <c r="Y45" s="46"/>
    </row>
    <row r="46" spans="1:25" s="134" customFormat="1" outlineLevel="1" x14ac:dyDescent="0.25">
      <c r="A46" s="321"/>
      <c r="B46" s="264"/>
      <c r="C46" s="274"/>
      <c r="D46" s="275"/>
      <c r="E46" s="275"/>
      <c r="F46" s="275"/>
      <c r="G46" s="275"/>
      <c r="H46" s="275"/>
      <c r="I46" s="275"/>
      <c r="J46" s="275"/>
      <c r="K46" s="275"/>
      <c r="L46" s="275"/>
      <c r="M46" s="275"/>
      <c r="N46" s="275"/>
      <c r="O46" s="275"/>
      <c r="P46" s="47"/>
      <c r="Q46" s="46"/>
      <c r="R46" s="46"/>
      <c r="S46" s="46"/>
      <c r="T46" s="46"/>
      <c r="U46" s="46"/>
      <c r="V46" s="46"/>
      <c r="W46" s="46"/>
      <c r="X46" s="46"/>
      <c r="Y46" s="46"/>
    </row>
    <row r="47" spans="1:25" s="134" customFormat="1" outlineLevel="1" x14ac:dyDescent="0.25">
      <c r="A47" s="321"/>
      <c r="B47" s="264"/>
      <c r="C47" s="274"/>
      <c r="D47" s="275"/>
      <c r="E47" s="275"/>
      <c r="F47" s="275"/>
      <c r="G47" s="275"/>
      <c r="H47" s="275"/>
      <c r="I47" s="275"/>
      <c r="J47" s="275"/>
      <c r="K47" s="275"/>
      <c r="L47" s="275"/>
      <c r="M47" s="275"/>
      <c r="N47" s="275"/>
      <c r="O47" s="275"/>
      <c r="P47" s="47"/>
      <c r="Q47" s="46"/>
      <c r="R47" s="46"/>
      <c r="S47" s="46"/>
      <c r="T47" s="46"/>
      <c r="U47" s="46"/>
      <c r="V47" s="46"/>
      <c r="W47" s="46"/>
      <c r="X47" s="46"/>
      <c r="Y47" s="46"/>
    </row>
    <row r="48" spans="1:25" s="134" customFormat="1" outlineLevel="1" x14ac:dyDescent="0.25">
      <c r="A48" s="321"/>
      <c r="B48" s="264"/>
      <c r="C48" s="274"/>
      <c r="D48" s="275"/>
      <c r="E48" s="275"/>
      <c r="F48" s="275"/>
      <c r="G48" s="275"/>
      <c r="H48" s="275"/>
      <c r="I48" s="275"/>
      <c r="J48" s="275"/>
      <c r="K48" s="275"/>
      <c r="L48" s="275"/>
      <c r="M48" s="275"/>
      <c r="N48" s="275"/>
      <c r="O48" s="275"/>
      <c r="P48" s="47"/>
      <c r="Q48" s="46"/>
      <c r="R48" s="46"/>
      <c r="S48" s="46"/>
      <c r="T48" s="46"/>
      <c r="U48" s="46"/>
      <c r="V48" s="46"/>
      <c r="W48" s="46"/>
      <c r="X48" s="46"/>
      <c r="Y48" s="46"/>
    </row>
    <row r="49" spans="1:27" s="134" customFormat="1" outlineLevel="1" x14ac:dyDescent="0.25">
      <c r="A49" s="321"/>
      <c r="B49" s="264"/>
      <c r="C49" s="274"/>
      <c r="D49" s="275"/>
      <c r="E49" s="275"/>
      <c r="F49" s="275"/>
      <c r="G49" s="275"/>
      <c r="H49" s="275"/>
      <c r="I49" s="275"/>
      <c r="J49" s="275"/>
      <c r="K49" s="275"/>
      <c r="L49" s="275"/>
      <c r="M49" s="275"/>
      <c r="N49" s="275"/>
      <c r="O49" s="275"/>
      <c r="P49" s="47"/>
      <c r="Q49" s="46"/>
      <c r="R49" s="46"/>
      <c r="S49" s="46"/>
      <c r="T49" s="46"/>
      <c r="U49" s="46"/>
      <c r="V49" s="46"/>
      <c r="W49" s="46"/>
      <c r="X49" s="46"/>
      <c r="Y49" s="46"/>
    </row>
    <row r="50" spans="1:27" s="134" customFormat="1" outlineLevel="1" x14ac:dyDescent="0.25">
      <c r="A50" s="321"/>
      <c r="B50" s="186"/>
      <c r="C50" s="274"/>
      <c r="D50" s="275"/>
      <c r="E50" s="275"/>
      <c r="F50" s="275"/>
      <c r="G50" s="275"/>
      <c r="H50" s="275"/>
      <c r="I50" s="275"/>
      <c r="J50" s="275"/>
      <c r="K50" s="275"/>
      <c r="L50" s="275"/>
      <c r="M50" s="275"/>
      <c r="N50" s="275"/>
      <c r="O50" s="275"/>
      <c r="P50" s="47"/>
      <c r="Q50" s="46"/>
      <c r="R50" s="46"/>
      <c r="S50" s="46"/>
      <c r="T50" s="46"/>
      <c r="U50" s="46"/>
      <c r="V50" s="46"/>
      <c r="W50" s="46"/>
      <c r="X50" s="46"/>
      <c r="Y50" s="46"/>
    </row>
    <row r="51" spans="1:27" s="134" customFormat="1" outlineLevel="1" x14ac:dyDescent="0.25">
      <c r="A51" s="321"/>
      <c r="B51" s="110" t="str">
        <f>Notes!B12</f>
        <v>Note 5</v>
      </c>
      <c r="C51" s="274"/>
      <c r="D51" s="275"/>
      <c r="E51" s="275"/>
      <c r="F51" s="275"/>
      <c r="G51" s="275"/>
      <c r="H51" s="275"/>
      <c r="I51" s="275"/>
      <c r="J51" s="275"/>
      <c r="K51" s="275"/>
      <c r="L51" s="275"/>
      <c r="M51" s="275"/>
      <c r="N51" s="275"/>
      <c r="O51" s="275"/>
      <c r="P51" s="47"/>
      <c r="Q51" s="46"/>
      <c r="R51" s="46"/>
      <c r="S51" s="46"/>
      <c r="T51" s="46"/>
      <c r="U51" s="46"/>
      <c r="V51" s="46"/>
      <c r="W51" s="46"/>
      <c r="X51" s="46"/>
      <c r="Y51" s="46"/>
    </row>
    <row r="52" spans="1:27" s="134" customFormat="1" outlineLevel="1" x14ac:dyDescent="0.25">
      <c r="A52" s="321"/>
      <c r="B52" s="189"/>
      <c r="C52" s="274"/>
      <c r="D52" s="275"/>
      <c r="E52" s="275"/>
      <c r="F52" s="275"/>
      <c r="G52" s="275"/>
      <c r="H52" s="275"/>
      <c r="I52" s="275"/>
      <c r="J52" s="275"/>
      <c r="K52" s="275"/>
      <c r="L52" s="275"/>
      <c r="M52" s="275"/>
      <c r="N52" s="275"/>
      <c r="O52" s="275"/>
      <c r="P52" s="47"/>
      <c r="Q52" s="46"/>
      <c r="R52" s="55"/>
      <c r="S52" s="55"/>
      <c r="T52" s="55"/>
      <c r="U52" s="55"/>
      <c r="V52" s="55"/>
      <c r="W52" s="55"/>
      <c r="X52" s="55"/>
      <c r="Y52" s="55"/>
      <c r="Z52" s="136"/>
      <c r="AA52" s="136"/>
    </row>
    <row r="53" spans="1:27" s="134" customFormat="1" ht="6" customHeight="1" outlineLevel="1" x14ac:dyDescent="0.25">
      <c r="A53" s="321"/>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321"/>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321"/>
      <c r="B55" s="103" t="s">
        <v>43</v>
      </c>
      <c r="C55" s="276"/>
      <c r="D55" s="277"/>
      <c r="E55" s="277"/>
      <c r="F55" s="277"/>
      <c r="G55" s="277"/>
      <c r="H55" s="277"/>
      <c r="I55" s="277"/>
      <c r="J55" s="277"/>
      <c r="K55" s="277"/>
      <c r="L55" s="277"/>
      <c r="M55" s="277"/>
      <c r="N55" s="277"/>
      <c r="O55" s="277"/>
      <c r="P55" s="47"/>
      <c r="Q55" s="46"/>
      <c r="R55" s="46"/>
      <c r="S55" s="46"/>
      <c r="T55" s="46"/>
      <c r="U55" s="46"/>
      <c r="V55" s="46"/>
      <c r="W55" s="46"/>
      <c r="X55" s="46"/>
      <c r="Y55" s="46"/>
    </row>
    <row r="56" spans="1:27" s="134" customFormat="1" ht="6" customHeight="1" outlineLevel="1" x14ac:dyDescent="0.25">
      <c r="A56" s="321"/>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321"/>
      <c r="B57" s="263" t="s">
        <v>108</v>
      </c>
      <c r="C57" s="274"/>
      <c r="D57" s="275"/>
      <c r="E57" s="275"/>
      <c r="F57" s="275"/>
      <c r="G57" s="275"/>
      <c r="H57" s="275"/>
      <c r="I57" s="275"/>
      <c r="J57" s="275"/>
      <c r="K57" s="275"/>
      <c r="L57" s="275"/>
      <c r="M57" s="275"/>
      <c r="N57" s="275"/>
      <c r="O57" s="275"/>
      <c r="P57" s="47"/>
      <c r="Q57" s="46"/>
      <c r="R57" s="46"/>
      <c r="S57" s="46"/>
      <c r="T57" s="46"/>
      <c r="U57" s="46"/>
      <c r="V57" s="46"/>
      <c r="W57" s="46"/>
      <c r="X57" s="46"/>
      <c r="Y57" s="46"/>
    </row>
    <row r="58" spans="1:27" s="134" customFormat="1" outlineLevel="1" x14ac:dyDescent="0.25">
      <c r="A58" s="321"/>
      <c r="B58" s="264"/>
      <c r="C58" s="274"/>
      <c r="D58" s="275"/>
      <c r="E58" s="275"/>
      <c r="F58" s="275"/>
      <c r="G58" s="275"/>
      <c r="H58" s="275"/>
      <c r="I58" s="275"/>
      <c r="J58" s="275"/>
      <c r="K58" s="275"/>
      <c r="L58" s="275"/>
      <c r="M58" s="275"/>
      <c r="N58" s="275"/>
      <c r="O58" s="275"/>
      <c r="P58" s="47"/>
      <c r="Q58" s="46"/>
      <c r="R58" s="46"/>
      <c r="S58" s="46"/>
      <c r="T58" s="46"/>
      <c r="U58" s="46"/>
      <c r="V58" s="46"/>
      <c r="W58" s="46"/>
      <c r="X58" s="46"/>
      <c r="Y58" s="46"/>
    </row>
    <row r="59" spans="1:27" s="134" customFormat="1" outlineLevel="1" x14ac:dyDescent="0.25">
      <c r="A59" s="321"/>
      <c r="B59" s="264"/>
      <c r="C59" s="274"/>
      <c r="D59" s="275"/>
      <c r="E59" s="275"/>
      <c r="F59" s="275"/>
      <c r="G59" s="275"/>
      <c r="H59" s="275"/>
      <c r="I59" s="275"/>
      <c r="J59" s="275"/>
      <c r="K59" s="275"/>
      <c r="L59" s="275"/>
      <c r="M59" s="275"/>
      <c r="N59" s="275"/>
      <c r="O59" s="275"/>
      <c r="P59" s="47"/>
      <c r="Q59" s="46"/>
      <c r="R59" s="46"/>
      <c r="S59" s="46"/>
      <c r="T59" s="46"/>
      <c r="U59" s="46"/>
      <c r="V59" s="46"/>
      <c r="W59" s="46"/>
      <c r="X59" s="46"/>
      <c r="Y59" s="46"/>
    </row>
    <row r="60" spans="1:27" s="134" customFormat="1" outlineLevel="1" x14ac:dyDescent="0.25">
      <c r="A60" s="321"/>
      <c r="B60" s="264"/>
      <c r="C60" s="274"/>
      <c r="D60" s="275"/>
      <c r="E60" s="275"/>
      <c r="F60" s="275"/>
      <c r="G60" s="275"/>
      <c r="H60" s="275"/>
      <c r="I60" s="275"/>
      <c r="J60" s="275"/>
      <c r="K60" s="275"/>
      <c r="L60" s="275"/>
      <c r="M60" s="275"/>
      <c r="N60" s="275"/>
      <c r="O60" s="275"/>
      <c r="P60" s="47"/>
      <c r="Q60" s="46"/>
      <c r="R60" s="46"/>
      <c r="S60" s="46"/>
      <c r="T60" s="46"/>
      <c r="U60" s="46"/>
      <c r="V60" s="46"/>
      <c r="W60" s="46"/>
      <c r="X60" s="46"/>
      <c r="Y60" s="46"/>
    </row>
    <row r="61" spans="1:27" s="134" customFormat="1" outlineLevel="1" x14ac:dyDescent="0.25">
      <c r="A61" s="321"/>
      <c r="B61" s="264"/>
      <c r="C61" s="274"/>
      <c r="D61" s="275"/>
      <c r="E61" s="275"/>
      <c r="F61" s="275"/>
      <c r="G61" s="275"/>
      <c r="H61" s="275"/>
      <c r="I61" s="275"/>
      <c r="J61" s="275"/>
      <c r="K61" s="275"/>
      <c r="L61" s="275"/>
      <c r="M61" s="275"/>
      <c r="N61" s="275"/>
      <c r="O61" s="275"/>
      <c r="P61" s="47"/>
      <c r="Q61" s="46"/>
      <c r="R61" s="46"/>
      <c r="S61" s="46"/>
      <c r="T61" s="46"/>
      <c r="U61" s="46"/>
      <c r="V61" s="46"/>
      <c r="W61" s="46"/>
      <c r="X61" s="46"/>
      <c r="Y61" s="46"/>
    </row>
    <row r="62" spans="1:27" s="134" customFormat="1" outlineLevel="1" x14ac:dyDescent="0.25">
      <c r="A62" s="321"/>
      <c r="B62" s="264"/>
      <c r="C62" s="274"/>
      <c r="D62" s="275"/>
      <c r="E62" s="275"/>
      <c r="F62" s="275"/>
      <c r="G62" s="275"/>
      <c r="H62" s="275"/>
      <c r="I62" s="275"/>
      <c r="J62" s="275"/>
      <c r="K62" s="275"/>
      <c r="L62" s="275"/>
      <c r="M62" s="275"/>
      <c r="N62" s="275"/>
      <c r="O62" s="275"/>
      <c r="P62" s="47"/>
      <c r="Q62" s="46"/>
      <c r="R62" s="46"/>
      <c r="S62" s="46"/>
      <c r="T62" s="46"/>
      <c r="U62" s="46"/>
      <c r="V62" s="46"/>
      <c r="W62" s="46"/>
      <c r="X62" s="46"/>
      <c r="Y62" s="46"/>
    </row>
    <row r="63" spans="1:27" s="134" customFormat="1" outlineLevel="1" x14ac:dyDescent="0.25">
      <c r="A63" s="321"/>
      <c r="B63" s="264"/>
      <c r="C63" s="274"/>
      <c r="D63" s="275"/>
      <c r="E63" s="275"/>
      <c r="F63" s="275"/>
      <c r="G63" s="275"/>
      <c r="H63" s="275"/>
      <c r="I63" s="275"/>
      <c r="J63" s="275"/>
      <c r="K63" s="275"/>
      <c r="L63" s="275"/>
      <c r="M63" s="275"/>
      <c r="N63" s="275"/>
      <c r="O63" s="275"/>
      <c r="P63" s="47"/>
      <c r="Q63" s="46"/>
      <c r="R63" s="46"/>
      <c r="S63" s="46"/>
      <c r="T63" s="46"/>
      <c r="U63" s="46"/>
      <c r="V63" s="46"/>
      <c r="W63" s="46"/>
      <c r="X63" s="46"/>
      <c r="Y63" s="46"/>
    </row>
    <row r="64" spans="1:27" s="134" customFormat="1" outlineLevel="1" x14ac:dyDescent="0.25">
      <c r="A64" s="321"/>
      <c r="B64" s="265"/>
      <c r="C64" s="274"/>
      <c r="D64" s="275"/>
      <c r="E64" s="275"/>
      <c r="F64" s="275"/>
      <c r="G64" s="275"/>
      <c r="H64" s="275"/>
      <c r="I64" s="275"/>
      <c r="J64" s="275"/>
      <c r="K64" s="275"/>
      <c r="L64" s="275"/>
      <c r="M64" s="275"/>
      <c r="N64" s="275"/>
      <c r="O64" s="275"/>
      <c r="P64" s="47"/>
      <c r="Q64" s="46"/>
      <c r="R64" s="46"/>
      <c r="S64" s="46"/>
      <c r="T64" s="46"/>
      <c r="U64" s="46"/>
      <c r="V64" s="46"/>
      <c r="W64" s="46"/>
      <c r="X64" s="46"/>
      <c r="Y64" s="46"/>
    </row>
    <row r="65" spans="1:25" s="134" customFormat="1" ht="6" customHeight="1" outlineLevel="1" x14ac:dyDescent="0.25">
      <c r="A65" s="321"/>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321"/>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321"/>
      <c r="B67" s="281" t="s">
        <v>63</v>
      </c>
      <c r="C67" s="274"/>
      <c r="D67" s="275"/>
      <c r="E67" s="275"/>
      <c r="F67" s="275"/>
      <c r="G67" s="275"/>
      <c r="H67" s="275"/>
      <c r="I67" s="275"/>
      <c r="J67" s="275"/>
      <c r="K67" s="275"/>
      <c r="L67" s="275"/>
      <c r="M67" s="275"/>
      <c r="N67" s="275"/>
      <c r="O67" s="275"/>
      <c r="P67" s="47"/>
      <c r="Q67" s="46"/>
      <c r="R67" s="46"/>
      <c r="S67" s="46"/>
      <c r="T67" s="46"/>
      <c r="U67" s="46"/>
      <c r="V67" s="46"/>
      <c r="W67" s="46"/>
      <c r="X67" s="46"/>
      <c r="Y67" s="46"/>
    </row>
    <row r="68" spans="1:25" s="134" customFormat="1" outlineLevel="1" x14ac:dyDescent="0.25">
      <c r="A68" s="321"/>
      <c r="B68" s="282"/>
      <c r="C68" s="274"/>
      <c r="D68" s="275"/>
      <c r="E68" s="275"/>
      <c r="F68" s="275"/>
      <c r="G68" s="275"/>
      <c r="H68" s="275"/>
      <c r="I68" s="275"/>
      <c r="J68" s="275"/>
      <c r="K68" s="275"/>
      <c r="L68" s="275"/>
      <c r="M68" s="275"/>
      <c r="N68" s="275"/>
      <c r="O68" s="275"/>
      <c r="P68" s="47"/>
      <c r="Q68" s="46"/>
      <c r="R68" s="46"/>
      <c r="S68" s="46"/>
      <c r="T68" s="46"/>
      <c r="U68" s="46"/>
      <c r="V68" s="46"/>
      <c r="W68" s="46"/>
      <c r="X68" s="46"/>
      <c r="Y68" s="46"/>
    </row>
    <row r="69" spans="1:25" s="134" customFormat="1" outlineLevel="1" x14ac:dyDescent="0.25">
      <c r="A69" s="321"/>
      <c r="B69" s="282"/>
      <c r="C69" s="274"/>
      <c r="D69" s="275"/>
      <c r="E69" s="275"/>
      <c r="F69" s="275"/>
      <c r="G69" s="275"/>
      <c r="H69" s="275"/>
      <c r="I69" s="275"/>
      <c r="J69" s="275"/>
      <c r="K69" s="275"/>
      <c r="L69" s="275"/>
      <c r="M69" s="275"/>
      <c r="N69" s="275"/>
      <c r="O69" s="275"/>
      <c r="P69" s="47"/>
      <c r="Q69" s="46"/>
      <c r="R69" s="46"/>
      <c r="S69" s="46"/>
      <c r="T69" s="46"/>
      <c r="U69" s="46"/>
      <c r="V69" s="46"/>
      <c r="W69" s="46"/>
      <c r="X69" s="46"/>
      <c r="Y69" s="46"/>
    </row>
    <row r="70" spans="1:25" s="134" customFormat="1" outlineLevel="1" x14ac:dyDescent="0.25">
      <c r="A70" s="321"/>
      <c r="B70" s="283"/>
      <c r="C70" s="274"/>
      <c r="D70" s="275"/>
      <c r="E70" s="275"/>
      <c r="F70" s="275"/>
      <c r="G70" s="275"/>
      <c r="H70" s="275"/>
      <c r="I70" s="275"/>
      <c r="J70" s="275"/>
      <c r="K70" s="275"/>
      <c r="L70" s="275"/>
      <c r="M70" s="275"/>
      <c r="N70" s="275"/>
      <c r="O70" s="275"/>
      <c r="P70" s="47"/>
      <c r="Q70" s="46"/>
      <c r="R70" s="46"/>
      <c r="S70" s="46"/>
      <c r="T70" s="46"/>
      <c r="U70" s="46"/>
      <c r="V70" s="46"/>
      <c r="W70" s="46"/>
      <c r="X70" s="46"/>
      <c r="Y70" s="46"/>
    </row>
    <row r="71" spans="1:25" s="134" customFormat="1" ht="6" customHeight="1" outlineLevel="1" x14ac:dyDescent="0.25">
      <c r="A71" s="321"/>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321"/>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321"/>
      <c r="B73" s="281" t="s">
        <v>64</v>
      </c>
      <c r="C73" s="274"/>
      <c r="D73" s="275"/>
      <c r="E73" s="275"/>
      <c r="F73" s="275"/>
      <c r="G73" s="275"/>
      <c r="H73" s="275"/>
      <c r="I73" s="275"/>
      <c r="J73" s="275"/>
      <c r="K73" s="275"/>
      <c r="L73" s="275"/>
      <c r="M73" s="275"/>
      <c r="N73" s="275"/>
      <c r="O73" s="275"/>
      <c r="P73" s="47"/>
      <c r="Q73" s="46"/>
      <c r="R73" s="46"/>
      <c r="S73" s="46"/>
      <c r="T73" s="46"/>
      <c r="U73" s="46"/>
      <c r="V73" s="46"/>
      <c r="W73" s="46"/>
      <c r="X73" s="46"/>
      <c r="Y73" s="46"/>
    </row>
    <row r="74" spans="1:25" s="134" customFormat="1" outlineLevel="1" x14ac:dyDescent="0.25">
      <c r="A74" s="321"/>
      <c r="B74" s="282"/>
      <c r="C74" s="274"/>
      <c r="D74" s="275"/>
      <c r="E74" s="275"/>
      <c r="F74" s="275"/>
      <c r="G74" s="275"/>
      <c r="H74" s="275"/>
      <c r="I74" s="275"/>
      <c r="J74" s="275"/>
      <c r="K74" s="275"/>
      <c r="L74" s="275"/>
      <c r="M74" s="275"/>
      <c r="N74" s="275"/>
      <c r="O74" s="275"/>
      <c r="P74" s="47"/>
      <c r="Q74" s="46"/>
      <c r="R74" s="46"/>
      <c r="S74" s="46"/>
      <c r="T74" s="46"/>
      <c r="U74" s="46"/>
      <c r="V74" s="46"/>
      <c r="W74" s="46"/>
      <c r="X74" s="46"/>
      <c r="Y74" s="46"/>
    </row>
    <row r="75" spans="1:25" s="134" customFormat="1" outlineLevel="1" x14ac:dyDescent="0.25">
      <c r="A75" s="321"/>
      <c r="B75" s="282"/>
      <c r="C75" s="274"/>
      <c r="D75" s="275"/>
      <c r="E75" s="275"/>
      <c r="F75" s="275"/>
      <c r="G75" s="275"/>
      <c r="H75" s="275"/>
      <c r="I75" s="275"/>
      <c r="J75" s="275"/>
      <c r="K75" s="275"/>
      <c r="L75" s="275"/>
      <c r="M75" s="275"/>
      <c r="N75" s="275"/>
      <c r="O75" s="275"/>
      <c r="P75" s="47"/>
      <c r="Q75" s="46"/>
      <c r="R75" s="46"/>
      <c r="S75" s="46"/>
      <c r="T75" s="46"/>
      <c r="U75" s="46"/>
      <c r="V75" s="46"/>
      <c r="W75" s="46"/>
      <c r="X75" s="46"/>
      <c r="Y75" s="46"/>
    </row>
    <row r="76" spans="1:25" s="134" customFormat="1" outlineLevel="1" x14ac:dyDescent="0.25">
      <c r="A76" s="321"/>
      <c r="B76" s="283"/>
      <c r="C76" s="274"/>
      <c r="D76" s="275"/>
      <c r="E76" s="275"/>
      <c r="F76" s="275"/>
      <c r="G76" s="275"/>
      <c r="H76" s="275"/>
      <c r="I76" s="275"/>
      <c r="J76" s="275"/>
      <c r="K76" s="275"/>
      <c r="L76" s="275"/>
      <c r="M76" s="275"/>
      <c r="N76" s="275"/>
      <c r="O76" s="275"/>
      <c r="P76" s="47"/>
      <c r="Q76" s="46"/>
      <c r="R76" s="46"/>
      <c r="S76" s="46"/>
      <c r="T76" s="46"/>
      <c r="U76" s="46"/>
      <c r="V76" s="46"/>
      <c r="W76" s="46"/>
      <c r="X76" s="46"/>
      <c r="Y76" s="46"/>
    </row>
    <row r="77" spans="1:25" s="134" customFormat="1" ht="6" customHeight="1" outlineLevel="1" x14ac:dyDescent="0.25">
      <c r="A77" s="321"/>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321"/>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321"/>
      <c r="B79" s="281" t="s">
        <v>34</v>
      </c>
      <c r="C79" s="274"/>
      <c r="D79" s="275"/>
      <c r="E79" s="275"/>
      <c r="F79" s="275"/>
      <c r="G79" s="275"/>
      <c r="H79" s="275"/>
      <c r="I79" s="275"/>
      <c r="J79" s="275"/>
      <c r="K79" s="275"/>
      <c r="L79" s="275"/>
      <c r="M79" s="275"/>
      <c r="N79" s="275"/>
      <c r="O79" s="275"/>
      <c r="P79" s="47"/>
      <c r="Q79" s="46"/>
      <c r="R79" s="46"/>
      <c r="S79" s="46"/>
      <c r="T79" s="46"/>
      <c r="U79" s="46"/>
      <c r="V79" s="46"/>
      <c r="W79" s="46"/>
      <c r="X79" s="46"/>
      <c r="Y79" s="46"/>
    </row>
    <row r="80" spans="1:25" s="134" customFormat="1" outlineLevel="1" x14ac:dyDescent="0.25">
      <c r="A80" s="321"/>
      <c r="B80" s="282"/>
      <c r="C80" s="274"/>
      <c r="D80" s="275"/>
      <c r="E80" s="275"/>
      <c r="F80" s="275"/>
      <c r="G80" s="275"/>
      <c r="H80" s="275"/>
      <c r="I80" s="275"/>
      <c r="J80" s="275"/>
      <c r="K80" s="275"/>
      <c r="L80" s="275"/>
      <c r="M80" s="275"/>
      <c r="N80" s="275"/>
      <c r="O80" s="275"/>
      <c r="P80" s="47"/>
      <c r="Q80" s="46"/>
      <c r="R80" s="46"/>
      <c r="S80" s="46"/>
      <c r="T80" s="46"/>
      <c r="U80" s="46"/>
      <c r="V80" s="46"/>
      <c r="W80" s="46"/>
      <c r="X80" s="46"/>
      <c r="Y80" s="46"/>
    </row>
    <row r="81" spans="1:25" s="134" customFormat="1" outlineLevel="1" x14ac:dyDescent="0.25">
      <c r="A81" s="321"/>
      <c r="B81" s="282"/>
      <c r="C81" s="274"/>
      <c r="D81" s="275"/>
      <c r="E81" s="275"/>
      <c r="F81" s="275"/>
      <c r="G81" s="275"/>
      <c r="H81" s="275"/>
      <c r="I81" s="275"/>
      <c r="J81" s="275"/>
      <c r="K81" s="275"/>
      <c r="L81" s="275"/>
      <c r="M81" s="275"/>
      <c r="N81" s="275"/>
      <c r="O81" s="275"/>
      <c r="P81" s="47"/>
      <c r="Q81" s="46"/>
      <c r="R81" s="46"/>
      <c r="S81" s="46"/>
      <c r="T81" s="46"/>
      <c r="U81" s="46"/>
      <c r="V81" s="46"/>
      <c r="W81" s="46"/>
      <c r="X81" s="46"/>
      <c r="Y81" s="46"/>
    </row>
    <row r="82" spans="1:25" s="134" customFormat="1" outlineLevel="1" x14ac:dyDescent="0.25">
      <c r="A82" s="321"/>
      <c r="B82" s="179"/>
      <c r="C82" s="274"/>
      <c r="D82" s="275"/>
      <c r="E82" s="275"/>
      <c r="F82" s="275"/>
      <c r="G82" s="275"/>
      <c r="H82" s="275"/>
      <c r="I82" s="275"/>
      <c r="J82" s="275"/>
      <c r="K82" s="275"/>
      <c r="L82" s="275"/>
      <c r="M82" s="275"/>
      <c r="N82" s="275"/>
      <c r="O82" s="275"/>
      <c r="P82" s="47"/>
      <c r="Q82" s="46"/>
      <c r="R82" s="46"/>
      <c r="S82" s="46"/>
      <c r="T82" s="46"/>
      <c r="U82" s="46"/>
      <c r="V82" s="46"/>
      <c r="W82" s="46"/>
      <c r="X82" s="46"/>
      <c r="Y82" s="46"/>
    </row>
    <row r="83" spans="1:25" s="134" customFormat="1" outlineLevel="1" x14ac:dyDescent="0.25">
      <c r="A83" s="321"/>
      <c r="B83" s="112" t="str">
        <f>Notes!B14</f>
        <v>Note 6</v>
      </c>
      <c r="C83" s="274"/>
      <c r="D83" s="275"/>
      <c r="E83" s="275"/>
      <c r="F83" s="275"/>
      <c r="G83" s="275"/>
      <c r="H83" s="275"/>
      <c r="I83" s="275"/>
      <c r="J83" s="275"/>
      <c r="K83" s="275"/>
      <c r="L83" s="275"/>
      <c r="M83" s="275"/>
      <c r="N83" s="275"/>
      <c r="O83" s="275"/>
      <c r="P83" s="47"/>
      <c r="Q83" s="46"/>
      <c r="R83" s="46"/>
      <c r="S83" s="46"/>
      <c r="T83" s="46"/>
      <c r="U83" s="46"/>
      <c r="V83" s="46"/>
      <c r="W83" s="46"/>
      <c r="X83" s="46"/>
      <c r="Y83" s="46"/>
    </row>
    <row r="84" spans="1:25" s="134" customFormat="1" ht="10.5" customHeight="1" outlineLevel="1" x14ac:dyDescent="0.25">
      <c r="A84" s="321"/>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321"/>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321"/>
      <c r="B86" s="102" t="s">
        <v>6</v>
      </c>
      <c r="C86" s="304" t="s">
        <v>38</v>
      </c>
      <c r="D86" s="304"/>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321"/>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322"/>
      <c r="B88" s="114" t="s">
        <v>44</v>
      </c>
      <c r="C88" s="276"/>
      <c r="D88" s="277"/>
      <c r="E88" s="277"/>
      <c r="F88" s="277"/>
      <c r="G88" s="277"/>
      <c r="H88" s="277"/>
      <c r="I88" s="277"/>
      <c r="J88" s="277"/>
      <c r="K88" s="277"/>
      <c r="L88" s="277"/>
      <c r="M88" s="277"/>
      <c r="N88" s="277"/>
      <c r="O88" s="277"/>
      <c r="P88" s="47"/>
      <c r="Q88" s="46"/>
      <c r="R88" s="46"/>
      <c r="S88" s="46"/>
      <c r="T88" s="46"/>
      <c r="U88" s="46"/>
      <c r="V88" s="46"/>
      <c r="W88" s="46"/>
      <c r="X88" s="46"/>
      <c r="Y88" s="46"/>
    </row>
    <row r="89" spans="1:25" s="134" customFormat="1" ht="6" customHeight="1" outlineLevel="1" x14ac:dyDescent="0.25">
      <c r="A89" s="287"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288"/>
      <c r="B90" s="262" t="s">
        <v>90</v>
      </c>
      <c r="C90" s="262"/>
      <c r="D90" s="262"/>
      <c r="E90" s="262"/>
      <c r="F90" s="262"/>
      <c r="G90" s="303"/>
      <c r="H90" s="304" t="s">
        <v>38</v>
      </c>
      <c r="I90" s="304"/>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288"/>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288"/>
      <c r="B92" s="317" t="s">
        <v>157</v>
      </c>
      <c r="C92" s="316" t="s">
        <v>101</v>
      </c>
      <c r="D92" s="305"/>
      <c r="E92" s="276"/>
      <c r="F92" s="277"/>
      <c r="G92" s="65"/>
      <c r="H92" s="305" t="s">
        <v>172</v>
      </c>
      <c r="I92" s="305"/>
      <c r="J92" s="276"/>
      <c r="K92" s="277"/>
      <c r="L92" s="277"/>
      <c r="M92" s="277"/>
      <c r="N92" s="277"/>
      <c r="O92" s="277"/>
      <c r="P92" s="47"/>
      <c r="Q92" s="46"/>
      <c r="R92" s="46"/>
      <c r="S92" s="46"/>
      <c r="T92" s="46"/>
      <c r="U92" s="46"/>
      <c r="V92" s="46"/>
      <c r="W92" s="46"/>
      <c r="X92" s="46"/>
      <c r="Y92" s="46"/>
    </row>
    <row r="93" spans="1:25" s="134" customFormat="1" ht="8.25" customHeight="1" outlineLevel="1" x14ac:dyDescent="0.25">
      <c r="A93" s="288"/>
      <c r="B93" s="318"/>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288"/>
      <c r="B94" s="298" t="str">
        <f>Notes!B18</f>
        <v>Note 8</v>
      </c>
      <c r="C94" s="300" t="s">
        <v>168</v>
      </c>
      <c r="D94" s="301"/>
      <c r="E94" s="301"/>
      <c r="F94" s="301"/>
      <c r="G94" s="301"/>
      <c r="H94" s="30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288"/>
      <c r="B95" s="298"/>
      <c r="C95" s="185"/>
      <c r="D95" s="185"/>
      <c r="E95" s="185"/>
      <c r="F95" s="185"/>
      <c r="G95" s="185"/>
      <c r="H95" s="185"/>
      <c r="I95" s="185"/>
      <c r="J95" s="185"/>
      <c r="K95" s="185"/>
      <c r="L95" s="185"/>
      <c r="M95" s="185"/>
      <c r="N95" s="305" t="s">
        <v>171</v>
      </c>
      <c r="O95" s="305"/>
      <c r="P95" s="47"/>
      <c r="Q95" s="46"/>
      <c r="R95" s="46"/>
      <c r="S95" s="46"/>
      <c r="T95" s="46"/>
      <c r="U95" s="46"/>
      <c r="V95" s="46"/>
      <c r="W95" s="46"/>
      <c r="X95" s="46"/>
      <c r="Y95" s="46"/>
    </row>
    <row r="96" spans="1:25" s="134" customFormat="1" ht="45" customHeight="1" outlineLevel="1" x14ac:dyDescent="0.25">
      <c r="A96" s="288"/>
      <c r="B96" s="298"/>
      <c r="C96" s="316" t="s">
        <v>102</v>
      </c>
      <c r="D96" s="305"/>
      <c r="E96" s="310" t="s">
        <v>103</v>
      </c>
      <c r="F96" s="310"/>
      <c r="G96" s="311"/>
      <c r="H96" s="311"/>
      <c r="I96" s="311"/>
      <c r="J96" s="311"/>
      <c r="K96" s="311"/>
      <c r="L96" s="311"/>
      <c r="M96" s="311"/>
      <c r="N96" s="311"/>
      <c r="O96" s="311"/>
      <c r="P96" s="47"/>
      <c r="Q96" s="46"/>
      <c r="R96" s="46"/>
      <c r="S96" s="46"/>
      <c r="T96" s="46"/>
      <c r="U96" s="46"/>
      <c r="V96" s="46"/>
      <c r="W96" s="46"/>
      <c r="X96" s="46"/>
      <c r="Y96" s="46"/>
    </row>
    <row r="97" spans="1:25" s="134" customFormat="1" ht="30" customHeight="1" outlineLevel="1" x14ac:dyDescent="0.25">
      <c r="A97" s="288"/>
      <c r="B97" s="298"/>
      <c r="C97" s="316"/>
      <c r="D97" s="305"/>
      <c r="E97" s="312" t="s">
        <v>104</v>
      </c>
      <c r="F97" s="313"/>
      <c r="G97" s="304" t="s">
        <v>3</v>
      </c>
      <c r="H97" s="304"/>
      <c r="I97" s="297"/>
      <c r="J97" s="297"/>
      <c r="K97" s="297"/>
      <c r="L97" s="297"/>
      <c r="M97" s="297"/>
      <c r="N97" s="297"/>
      <c r="O97" s="297"/>
      <c r="P97" s="47"/>
      <c r="Q97" s="46"/>
      <c r="R97" s="46"/>
      <c r="S97" s="46"/>
      <c r="T97" s="46"/>
      <c r="U97" s="46"/>
      <c r="V97" s="46"/>
      <c r="W97" s="46"/>
      <c r="X97" s="46"/>
      <c r="Y97" s="46"/>
    </row>
    <row r="98" spans="1:25" s="134" customFormat="1" ht="45" customHeight="1" outlineLevel="1" x14ac:dyDescent="0.25">
      <c r="A98" s="288"/>
      <c r="B98" s="298"/>
      <c r="C98" s="316"/>
      <c r="D98" s="305"/>
      <c r="E98" s="310" t="s">
        <v>105</v>
      </c>
      <c r="F98" s="310"/>
      <c r="G98" s="319"/>
      <c r="H98" s="319"/>
      <c r="I98" s="311"/>
      <c r="J98" s="311"/>
      <c r="K98" s="311"/>
      <c r="L98" s="311"/>
      <c r="M98" s="311"/>
      <c r="N98" s="311"/>
      <c r="O98" s="311"/>
      <c r="P98" s="47"/>
      <c r="Q98" s="46"/>
      <c r="R98" s="46"/>
      <c r="S98" s="46"/>
      <c r="T98" s="46"/>
      <c r="U98" s="46"/>
      <c r="V98" s="46"/>
      <c r="W98" s="46"/>
      <c r="X98" s="46"/>
      <c r="Y98" s="46"/>
    </row>
    <row r="99" spans="1:25" s="134" customFormat="1" ht="30" customHeight="1" outlineLevel="1" x14ac:dyDescent="0.25">
      <c r="A99" s="288"/>
      <c r="B99" s="298"/>
      <c r="C99" s="316"/>
      <c r="D99" s="305"/>
      <c r="E99" s="312" t="s">
        <v>104</v>
      </c>
      <c r="F99" s="313"/>
      <c r="G99" s="304" t="s">
        <v>3</v>
      </c>
      <c r="H99" s="304"/>
      <c r="I99" s="297"/>
      <c r="J99" s="297"/>
      <c r="K99" s="297"/>
      <c r="L99" s="297"/>
      <c r="M99" s="297"/>
      <c r="N99" s="297"/>
      <c r="O99" s="297"/>
      <c r="P99" s="47"/>
      <c r="Q99" s="46"/>
      <c r="R99" s="46"/>
      <c r="S99" s="46"/>
      <c r="T99" s="46"/>
      <c r="U99" s="46"/>
      <c r="V99" s="46"/>
      <c r="W99" s="46"/>
      <c r="X99" s="46"/>
      <c r="Y99" s="46"/>
    </row>
    <row r="100" spans="1:25" s="134" customFormat="1" ht="8.25" customHeight="1" outlineLevel="1" x14ac:dyDescent="0.25">
      <c r="A100" s="288"/>
      <c r="B100" s="298"/>
      <c r="C100" s="185"/>
      <c r="D100" s="185"/>
      <c r="E100" s="185"/>
      <c r="F100" s="185"/>
      <c r="G100" s="185"/>
      <c r="H100" s="185"/>
      <c r="I100" s="185"/>
      <c r="J100" s="185"/>
      <c r="K100" s="185"/>
      <c r="L100" s="185"/>
      <c r="M100" s="185"/>
      <c r="N100" s="297"/>
      <c r="O100" s="297"/>
      <c r="P100" s="47"/>
      <c r="Q100" s="46"/>
      <c r="R100" s="46"/>
      <c r="S100" s="46"/>
      <c r="T100" s="46"/>
      <c r="U100" s="46"/>
      <c r="V100" s="46"/>
      <c r="W100" s="46"/>
      <c r="X100" s="46"/>
      <c r="Y100" s="46"/>
    </row>
    <row r="101" spans="1:25" s="134" customFormat="1" ht="60" customHeight="1" outlineLevel="1" x14ac:dyDescent="0.25">
      <c r="A101" s="288"/>
      <c r="B101" s="298"/>
      <c r="C101" s="316" t="s">
        <v>169</v>
      </c>
      <c r="D101" s="305"/>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34" customFormat="1" ht="8.25" customHeight="1" outlineLevel="1" x14ac:dyDescent="0.25">
      <c r="A102" s="288"/>
      <c r="B102" s="298"/>
      <c r="C102" s="262"/>
      <c r="D102" s="262"/>
      <c r="E102" s="262"/>
      <c r="F102" s="262"/>
      <c r="G102" s="262"/>
      <c r="H102" s="262"/>
      <c r="I102" s="262"/>
      <c r="J102" s="262"/>
      <c r="K102" s="262"/>
      <c r="L102" s="262"/>
      <c r="M102" s="262"/>
      <c r="N102" s="262"/>
      <c r="O102" s="262"/>
      <c r="P102" s="47"/>
      <c r="Q102" s="46"/>
      <c r="R102" s="46"/>
      <c r="S102" s="46"/>
      <c r="T102" s="46"/>
      <c r="U102" s="46"/>
      <c r="V102" s="46"/>
      <c r="W102" s="46"/>
      <c r="X102" s="46"/>
      <c r="Y102" s="46"/>
    </row>
    <row r="103" spans="1:25" s="134" customFormat="1" ht="30" customHeight="1" outlineLevel="1" x14ac:dyDescent="0.25">
      <c r="A103" s="288"/>
      <c r="B103" s="298"/>
      <c r="C103" s="185"/>
      <c r="D103" s="185"/>
      <c r="E103" s="185"/>
      <c r="F103" s="185"/>
      <c r="G103" s="185"/>
      <c r="H103" s="185"/>
      <c r="I103" s="185"/>
      <c r="J103" s="185"/>
      <c r="K103" s="185"/>
      <c r="L103" s="185"/>
      <c r="M103" s="185"/>
      <c r="N103" s="305" t="s">
        <v>171</v>
      </c>
      <c r="O103" s="305"/>
      <c r="P103" s="47"/>
      <c r="Q103" s="46"/>
      <c r="R103" s="46"/>
      <c r="S103" s="46"/>
      <c r="T103" s="46"/>
      <c r="U103" s="46"/>
      <c r="V103" s="46"/>
      <c r="W103" s="46"/>
      <c r="X103" s="46"/>
      <c r="Y103" s="46"/>
    </row>
    <row r="104" spans="1:25" s="134" customFormat="1" ht="45" customHeight="1" outlineLevel="1" x14ac:dyDescent="0.25">
      <c r="A104" s="288"/>
      <c r="B104" s="298"/>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34" customFormat="1" ht="30" customHeight="1" outlineLevel="1" x14ac:dyDescent="0.25">
      <c r="A105" s="288"/>
      <c r="B105" s="298"/>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34" customFormat="1" ht="6" customHeight="1" outlineLevel="1" x14ac:dyDescent="0.25">
      <c r="A106" s="288"/>
      <c r="B106" s="191"/>
      <c r="C106" s="297"/>
      <c r="D106" s="297"/>
      <c r="E106" s="297"/>
      <c r="F106" s="297"/>
      <c r="G106" s="297"/>
      <c r="H106" s="297"/>
      <c r="I106" s="297"/>
      <c r="J106" s="297"/>
      <c r="K106" s="297"/>
      <c r="L106" s="297"/>
      <c r="M106" s="297"/>
      <c r="N106" s="297"/>
      <c r="O106" s="297"/>
      <c r="P106" s="47"/>
      <c r="Q106" s="46"/>
      <c r="R106" s="46"/>
      <c r="S106" s="46"/>
      <c r="T106" s="46"/>
      <c r="U106" s="46"/>
      <c r="V106" s="46"/>
      <c r="W106" s="46"/>
      <c r="X106" s="46"/>
      <c r="Y106" s="46"/>
    </row>
    <row r="107" spans="1:25" s="134" customFormat="1" ht="25.5" customHeight="1" outlineLevel="1" x14ac:dyDescent="0.25">
      <c r="A107" s="288"/>
      <c r="B107" s="298" t="str">
        <f>Notes!B20</f>
        <v>Note 9</v>
      </c>
      <c r="C107" s="300" t="s">
        <v>177</v>
      </c>
      <c r="D107" s="301"/>
      <c r="E107" s="301"/>
      <c r="F107" s="301"/>
      <c r="G107" s="301"/>
      <c r="H107" s="301"/>
      <c r="I107" s="302"/>
      <c r="J107" s="297"/>
      <c r="K107" s="297"/>
      <c r="L107" s="297"/>
      <c r="M107" s="297"/>
      <c r="N107" s="297"/>
      <c r="O107" s="297"/>
      <c r="P107" s="47"/>
      <c r="Q107" s="46"/>
      <c r="R107" s="46"/>
      <c r="S107" s="46"/>
      <c r="T107" s="46"/>
      <c r="U107" s="46"/>
      <c r="V107" s="46"/>
      <c r="W107" s="46"/>
      <c r="X107" s="46"/>
      <c r="Y107" s="46"/>
    </row>
    <row r="108" spans="1:25" s="134" customFormat="1" ht="6" customHeight="1" outlineLevel="1" x14ac:dyDescent="0.25">
      <c r="A108" s="288"/>
      <c r="B108" s="298"/>
      <c r="C108" s="262"/>
      <c r="D108" s="262"/>
      <c r="E108" s="262"/>
      <c r="F108" s="262"/>
      <c r="G108" s="262"/>
      <c r="H108" s="262"/>
      <c r="I108" s="262"/>
      <c r="J108" s="262"/>
      <c r="K108" s="262"/>
      <c r="L108" s="262"/>
      <c r="M108" s="262"/>
      <c r="N108" s="262"/>
      <c r="O108" s="262"/>
      <c r="P108" s="47"/>
      <c r="Q108" s="46"/>
      <c r="R108" s="46"/>
      <c r="S108" s="46"/>
      <c r="T108" s="46"/>
      <c r="U108" s="46"/>
      <c r="V108" s="46"/>
      <c r="W108" s="46"/>
      <c r="X108" s="46"/>
      <c r="Y108" s="46"/>
    </row>
    <row r="109" spans="1:25" s="134" customFormat="1" ht="45" customHeight="1" outlineLevel="1" thickBot="1" x14ac:dyDescent="0.3">
      <c r="A109" s="289"/>
      <c r="B109" s="299"/>
      <c r="C109" s="277"/>
      <c r="D109" s="277"/>
      <c r="E109" s="277"/>
      <c r="F109" s="277"/>
      <c r="G109" s="277"/>
      <c r="H109" s="277"/>
      <c r="I109" s="277"/>
      <c r="J109" s="277"/>
      <c r="K109" s="277"/>
      <c r="L109" s="277"/>
      <c r="M109" s="277"/>
      <c r="N109" s="277"/>
      <c r="O109" s="277"/>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266" t="s">
        <v>1</v>
      </c>
      <c r="D112" s="2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276"/>
      <c r="D113" s="277"/>
      <c r="E113" s="277"/>
      <c r="F113" s="277"/>
      <c r="G113" s="277"/>
      <c r="H113" s="277"/>
      <c r="I113" s="277"/>
      <c r="J113" s="277"/>
      <c r="K113" s="277"/>
      <c r="L113" s="277"/>
      <c r="M113" s="277"/>
      <c r="N113" s="277"/>
      <c r="O113" s="277"/>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255"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256"/>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256"/>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256"/>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256"/>
      <c r="B120" s="281" t="s">
        <v>68</v>
      </c>
      <c r="C120" s="277"/>
      <c r="D120" s="277"/>
      <c r="E120" s="277"/>
      <c r="F120" s="277"/>
      <c r="G120" s="277"/>
      <c r="H120" s="277"/>
      <c r="I120" s="277"/>
      <c r="J120" s="277"/>
      <c r="K120" s="277"/>
      <c r="L120" s="277"/>
      <c r="M120" s="277"/>
      <c r="N120" s="277"/>
      <c r="O120" s="277"/>
      <c r="P120" s="47"/>
      <c r="Q120" s="46"/>
      <c r="R120" s="46"/>
      <c r="S120" s="46"/>
      <c r="T120" s="46"/>
      <c r="U120" s="46"/>
      <c r="V120" s="46"/>
      <c r="W120" s="46"/>
      <c r="X120" s="46"/>
      <c r="Y120" s="46"/>
    </row>
    <row r="121" spans="1:25" s="134" customFormat="1" outlineLevel="1" x14ac:dyDescent="0.25">
      <c r="A121" s="256"/>
      <c r="B121" s="282"/>
      <c r="C121" s="277"/>
      <c r="D121" s="277"/>
      <c r="E121" s="277"/>
      <c r="F121" s="277"/>
      <c r="G121" s="277"/>
      <c r="H121" s="277"/>
      <c r="I121" s="277"/>
      <c r="J121" s="277"/>
      <c r="K121" s="277"/>
      <c r="L121" s="277"/>
      <c r="M121" s="277"/>
      <c r="N121" s="277"/>
      <c r="O121" s="277"/>
      <c r="P121" s="47"/>
      <c r="Q121" s="46"/>
      <c r="R121" s="46"/>
      <c r="S121" s="46"/>
      <c r="T121" s="46"/>
      <c r="U121" s="46"/>
      <c r="V121" s="46"/>
      <c r="W121" s="46"/>
      <c r="X121" s="46"/>
      <c r="Y121" s="46"/>
    </row>
    <row r="122" spans="1:25" s="134" customFormat="1" outlineLevel="1" x14ac:dyDescent="0.25">
      <c r="A122" s="256"/>
      <c r="B122" s="282"/>
      <c r="C122" s="277"/>
      <c r="D122" s="277"/>
      <c r="E122" s="277"/>
      <c r="F122" s="277"/>
      <c r="G122" s="277"/>
      <c r="H122" s="277"/>
      <c r="I122" s="277"/>
      <c r="J122" s="277"/>
      <c r="K122" s="277"/>
      <c r="L122" s="277"/>
      <c r="M122" s="277"/>
      <c r="N122" s="277"/>
      <c r="O122" s="277"/>
      <c r="P122" s="47"/>
      <c r="Q122" s="46"/>
      <c r="R122" s="46"/>
      <c r="S122" s="46"/>
      <c r="T122" s="46"/>
      <c r="U122" s="46"/>
      <c r="V122" s="46"/>
      <c r="W122" s="46"/>
      <c r="X122" s="46"/>
      <c r="Y122" s="46"/>
    </row>
    <row r="123" spans="1:25" s="134" customFormat="1" outlineLevel="1" x14ac:dyDescent="0.25">
      <c r="A123" s="256"/>
      <c r="B123" s="282"/>
      <c r="C123" s="277"/>
      <c r="D123" s="277"/>
      <c r="E123" s="277"/>
      <c r="F123" s="277"/>
      <c r="G123" s="277"/>
      <c r="H123" s="277"/>
      <c r="I123" s="277"/>
      <c r="J123" s="277"/>
      <c r="K123" s="277"/>
      <c r="L123" s="277"/>
      <c r="M123" s="277"/>
      <c r="N123" s="277"/>
      <c r="O123" s="277"/>
      <c r="P123" s="47"/>
      <c r="Q123" s="46"/>
      <c r="R123" s="46"/>
      <c r="S123" s="46"/>
      <c r="T123" s="46"/>
      <c r="U123" s="46"/>
      <c r="V123" s="46"/>
      <c r="W123" s="46"/>
      <c r="X123" s="46"/>
      <c r="Y123" s="46"/>
    </row>
    <row r="124" spans="1:25" s="134" customFormat="1" outlineLevel="1" x14ac:dyDescent="0.25">
      <c r="A124" s="256"/>
      <c r="B124" s="282"/>
      <c r="C124" s="277"/>
      <c r="D124" s="277"/>
      <c r="E124" s="277"/>
      <c r="F124" s="277"/>
      <c r="G124" s="277"/>
      <c r="H124" s="277"/>
      <c r="I124" s="277"/>
      <c r="J124" s="277"/>
      <c r="K124" s="277"/>
      <c r="L124" s="277"/>
      <c r="M124" s="277"/>
      <c r="N124" s="277"/>
      <c r="O124" s="277"/>
      <c r="P124" s="47"/>
      <c r="Q124" s="46"/>
      <c r="R124" s="46"/>
      <c r="S124" s="46"/>
      <c r="T124" s="46"/>
      <c r="U124" s="46"/>
      <c r="V124" s="46"/>
      <c r="W124" s="46"/>
      <c r="X124" s="46"/>
      <c r="Y124" s="46"/>
    </row>
    <row r="125" spans="1:25" s="134" customFormat="1" outlineLevel="1" x14ac:dyDescent="0.25">
      <c r="A125" s="256"/>
      <c r="B125" s="283"/>
      <c r="C125" s="277"/>
      <c r="D125" s="277"/>
      <c r="E125" s="277"/>
      <c r="F125" s="277"/>
      <c r="G125" s="277"/>
      <c r="H125" s="277"/>
      <c r="I125" s="277"/>
      <c r="J125" s="277"/>
      <c r="K125" s="277"/>
      <c r="L125" s="277"/>
      <c r="M125" s="277"/>
      <c r="N125" s="277"/>
      <c r="O125" s="277"/>
      <c r="P125" s="47"/>
      <c r="Q125" s="46"/>
      <c r="R125" s="46"/>
      <c r="S125" s="46"/>
      <c r="T125" s="46"/>
      <c r="U125" s="46"/>
      <c r="V125" s="46"/>
      <c r="W125" s="46"/>
      <c r="X125" s="46"/>
      <c r="Y125" s="46"/>
    </row>
    <row r="126" spans="1:25" s="134" customFormat="1" ht="6" customHeight="1" outlineLevel="1" thickBot="1" x14ac:dyDescent="0.3">
      <c r="A126" s="257"/>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278" t="s">
        <v>153</v>
      </c>
      <c r="C130" s="279"/>
      <c r="D130" s="279"/>
      <c r="E130" s="279"/>
      <c r="F130" s="279"/>
      <c r="G130" s="279"/>
      <c r="H130" s="279"/>
      <c r="I130" s="279"/>
      <c r="J130" s="279"/>
      <c r="K130" s="279"/>
      <c r="L130" s="279"/>
      <c r="M130" s="279"/>
      <c r="N130" s="279"/>
      <c r="O130" s="280"/>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255"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256"/>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256"/>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256"/>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256"/>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257"/>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255"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256"/>
      <c r="B139" s="178" t="s">
        <v>48</v>
      </c>
      <c r="C139" s="290" t="s">
        <v>109</v>
      </c>
      <c r="D139" s="291"/>
      <c r="E139" s="291"/>
      <c r="F139" s="292"/>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256"/>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256"/>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256"/>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256"/>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256"/>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256"/>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257"/>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256" t="str">
        <f>Notes!B28</f>
        <v>Note 13</v>
      </c>
      <c r="B147" s="178" t="s">
        <v>62</v>
      </c>
      <c r="C147" s="274" t="s">
        <v>135</v>
      </c>
      <c r="D147" s="275"/>
      <c r="E147" s="275"/>
      <c r="F147" s="275"/>
      <c r="G147" s="275"/>
      <c r="H147" s="275"/>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256"/>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256"/>
      <c r="B149" s="179"/>
      <c r="C149" s="293">
        <v>4</v>
      </c>
      <c r="D149" s="294"/>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256"/>
      <c r="B150" s="179"/>
      <c r="C150" s="272">
        <v>2</v>
      </c>
      <c r="D150" s="273"/>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256"/>
      <c r="B151" s="179"/>
      <c r="C151" s="295"/>
      <c r="D151" s="296"/>
      <c r="E151" s="296"/>
      <c r="F151" s="296"/>
      <c r="G151" s="296"/>
      <c r="H151" s="296"/>
      <c r="I151" s="296"/>
      <c r="J151" s="296"/>
      <c r="K151" s="296"/>
      <c r="L151" s="296"/>
      <c r="M151" s="296"/>
      <c r="N151" s="296"/>
      <c r="O151" s="296"/>
      <c r="P151" s="47"/>
      <c r="Q151" s="46" t="s">
        <v>136</v>
      </c>
      <c r="R151" s="46"/>
      <c r="S151" s="46"/>
      <c r="T151" s="46"/>
      <c r="U151" s="46"/>
      <c r="V151" s="46"/>
      <c r="W151" s="46"/>
      <c r="X151" s="46"/>
      <c r="Y151" s="46"/>
    </row>
    <row r="152" spans="1:25" s="134" customFormat="1" outlineLevel="1" x14ac:dyDescent="0.25">
      <c r="A152" s="256"/>
      <c r="B152" s="179"/>
      <c r="C152" s="295"/>
      <c r="D152" s="296"/>
      <c r="E152" s="296"/>
      <c r="F152" s="296"/>
      <c r="G152" s="296"/>
      <c r="H152" s="296"/>
      <c r="I152" s="296"/>
      <c r="J152" s="296"/>
      <c r="K152" s="296"/>
      <c r="L152" s="296"/>
      <c r="M152" s="296"/>
      <c r="N152" s="296"/>
      <c r="O152" s="296"/>
      <c r="P152" s="47"/>
      <c r="Q152" s="46" t="s">
        <v>137</v>
      </c>
      <c r="R152" s="46"/>
      <c r="S152" s="46"/>
      <c r="T152" s="46"/>
      <c r="U152" s="46"/>
      <c r="V152" s="46"/>
      <c r="W152" s="46"/>
      <c r="X152" s="46"/>
      <c r="Y152" s="46"/>
    </row>
    <row r="153" spans="1:25" s="134" customFormat="1" outlineLevel="1" x14ac:dyDescent="0.25">
      <c r="A153" s="256"/>
      <c r="B153" s="179"/>
      <c r="C153" s="295"/>
      <c r="D153" s="296"/>
      <c r="E153" s="296"/>
      <c r="F153" s="296"/>
      <c r="G153" s="296"/>
      <c r="H153" s="296"/>
      <c r="I153" s="296"/>
      <c r="J153" s="296"/>
      <c r="K153" s="296"/>
      <c r="L153" s="296"/>
      <c r="M153" s="296"/>
      <c r="N153" s="296"/>
      <c r="O153" s="296"/>
      <c r="P153" s="47"/>
      <c r="Q153" s="46" t="s">
        <v>138</v>
      </c>
      <c r="R153" s="46"/>
      <c r="S153" s="46"/>
      <c r="T153" s="46"/>
      <c r="U153" s="46"/>
      <c r="V153" s="46"/>
      <c r="W153" s="46"/>
      <c r="X153" s="46"/>
      <c r="Y153" s="46"/>
    </row>
    <row r="154" spans="1:25" s="134" customFormat="1" outlineLevel="1" x14ac:dyDescent="0.25">
      <c r="A154" s="256"/>
      <c r="B154" s="179"/>
      <c r="C154" s="295"/>
      <c r="D154" s="296"/>
      <c r="E154" s="296"/>
      <c r="F154" s="296"/>
      <c r="G154" s="296"/>
      <c r="H154" s="296"/>
      <c r="I154" s="296"/>
      <c r="J154" s="296"/>
      <c r="K154" s="296"/>
      <c r="L154" s="296"/>
      <c r="M154" s="296"/>
      <c r="N154" s="296"/>
      <c r="O154" s="296"/>
      <c r="P154" s="47"/>
      <c r="Q154" s="46" t="s">
        <v>139</v>
      </c>
      <c r="R154" s="46"/>
      <c r="S154" s="46"/>
      <c r="T154" s="46"/>
      <c r="U154" s="46"/>
      <c r="V154" s="46"/>
      <c r="W154" s="46"/>
      <c r="X154" s="46"/>
      <c r="Y154" s="46"/>
    </row>
    <row r="155" spans="1:25" s="134" customFormat="1" outlineLevel="1" x14ac:dyDescent="0.25">
      <c r="A155" s="256"/>
      <c r="B155" s="180"/>
      <c r="C155" s="295"/>
      <c r="D155" s="296"/>
      <c r="E155" s="296"/>
      <c r="F155" s="296"/>
      <c r="G155" s="296"/>
      <c r="H155" s="296"/>
      <c r="I155" s="296"/>
      <c r="J155" s="296"/>
      <c r="K155" s="296"/>
      <c r="L155" s="296"/>
      <c r="M155" s="296"/>
      <c r="N155" s="296"/>
      <c r="O155" s="296"/>
      <c r="P155" s="47"/>
      <c r="Q155" s="46" t="s">
        <v>140</v>
      </c>
      <c r="R155" s="46"/>
      <c r="S155" s="46"/>
      <c r="T155" s="46"/>
      <c r="U155" s="46"/>
      <c r="V155" s="46"/>
      <c r="W155" s="46"/>
      <c r="X155" s="46"/>
      <c r="Y155" s="46"/>
    </row>
    <row r="156" spans="1:25" s="134" customFormat="1" ht="6" customHeight="1" outlineLevel="1" thickBot="1" x14ac:dyDescent="0.3">
      <c r="A156" s="257"/>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287" t="str">
        <f>Notes!B30</f>
        <v>Note 14</v>
      </c>
      <c r="B157" s="119" t="s">
        <v>141</v>
      </c>
      <c r="C157" s="266" t="s">
        <v>38</v>
      </c>
      <c r="D157" s="2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288"/>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288"/>
      <c r="B159" s="119" t="s">
        <v>99</v>
      </c>
      <c r="C159" s="276"/>
      <c r="D159" s="277"/>
      <c r="E159" s="277"/>
      <c r="F159" s="277"/>
      <c r="G159" s="277"/>
      <c r="H159" s="277"/>
      <c r="I159" s="277"/>
      <c r="J159" s="277"/>
      <c r="K159" s="277"/>
      <c r="L159" s="277"/>
      <c r="M159" s="277"/>
      <c r="N159" s="277"/>
      <c r="O159" s="277"/>
      <c r="P159" s="47"/>
      <c r="Q159" s="46"/>
      <c r="R159" s="46"/>
      <c r="S159" s="46"/>
      <c r="T159" s="46"/>
      <c r="U159" s="46"/>
      <c r="V159" s="46"/>
      <c r="W159" s="46"/>
      <c r="X159" s="46"/>
      <c r="Y159" s="46"/>
    </row>
    <row r="160" spans="1:25" s="134" customFormat="1" ht="6" customHeight="1" outlineLevel="1" thickBot="1" x14ac:dyDescent="0.3">
      <c r="A160" s="289"/>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287" t="str">
        <f>Notes!B32</f>
        <v>Note 15</v>
      </c>
      <c r="B161" s="103" t="s">
        <v>77</v>
      </c>
      <c r="C161" s="266" t="s">
        <v>38</v>
      </c>
      <c r="D161" s="2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288"/>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288"/>
      <c r="B163" s="103" t="s">
        <v>49</v>
      </c>
      <c r="C163" s="266" t="s">
        <v>35</v>
      </c>
      <c r="D163" s="261"/>
      <c r="E163" s="261"/>
      <c r="F163" s="2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289"/>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255" t="str">
        <f>Notes!B34</f>
        <v>Note 16</v>
      </c>
      <c r="B165" s="278" t="s">
        <v>156</v>
      </c>
      <c r="C165" s="279"/>
      <c r="D165" s="279"/>
      <c r="E165" s="279"/>
      <c r="F165" s="279"/>
      <c r="G165" s="279"/>
      <c r="H165" s="279"/>
      <c r="I165" s="279"/>
      <c r="J165" s="279"/>
      <c r="K165" s="279"/>
      <c r="L165" s="279"/>
      <c r="M165" s="279"/>
      <c r="N165" s="279"/>
      <c r="O165" s="280"/>
      <c r="P165" s="47"/>
      <c r="Q165" s="46"/>
      <c r="R165" s="46"/>
      <c r="S165" s="46"/>
      <c r="T165" s="46"/>
      <c r="U165" s="46"/>
      <c r="V165" s="46"/>
      <c r="W165" s="46"/>
      <c r="X165" s="46"/>
      <c r="Y165" s="46"/>
    </row>
    <row r="166" spans="1:25" s="134" customFormat="1" ht="6" customHeight="1" outlineLevel="1" x14ac:dyDescent="0.25">
      <c r="A166" s="256"/>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256"/>
      <c r="B167" s="103" t="s">
        <v>57</v>
      </c>
      <c r="C167" s="266"/>
      <c r="D167" s="261"/>
      <c r="E167" s="261"/>
      <c r="F167" s="261"/>
      <c r="G167" s="2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256"/>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256"/>
      <c r="B169" s="281" t="s">
        <v>61</v>
      </c>
      <c r="C169" s="284" t="s">
        <v>39</v>
      </c>
      <c r="D169" s="285"/>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256"/>
      <c r="B170" s="282"/>
      <c r="C170" s="276"/>
      <c r="D170" s="277"/>
      <c r="E170" s="277"/>
      <c r="F170" s="277"/>
      <c r="G170" s="277"/>
      <c r="H170" s="277"/>
      <c r="I170" s="277"/>
      <c r="J170" s="277"/>
      <c r="K170" s="277"/>
      <c r="L170" s="277"/>
      <c r="M170" s="277"/>
      <c r="N170" s="277"/>
      <c r="O170" s="277"/>
      <c r="P170" s="47"/>
      <c r="Q170" s="46" t="s">
        <v>50</v>
      </c>
      <c r="R170" s="46"/>
      <c r="S170" s="46"/>
      <c r="T170" s="46"/>
      <c r="U170" s="46"/>
      <c r="V170" s="46"/>
      <c r="W170" s="46"/>
      <c r="X170" s="46"/>
      <c r="Y170" s="46"/>
    </row>
    <row r="171" spans="1:25" s="134" customFormat="1" outlineLevel="1" x14ac:dyDescent="0.25">
      <c r="A171" s="256"/>
      <c r="B171" s="282"/>
      <c r="C171" s="276"/>
      <c r="D171" s="277"/>
      <c r="E171" s="277"/>
      <c r="F171" s="277"/>
      <c r="G171" s="277"/>
      <c r="H171" s="277"/>
      <c r="I171" s="277"/>
      <c r="J171" s="277"/>
      <c r="K171" s="277"/>
      <c r="L171" s="277"/>
      <c r="M171" s="277"/>
      <c r="N171" s="277"/>
      <c r="O171" s="277"/>
      <c r="P171" s="47"/>
      <c r="Q171" s="46"/>
      <c r="R171" s="46"/>
      <c r="S171" s="46"/>
      <c r="T171" s="46"/>
      <c r="U171" s="46"/>
      <c r="V171" s="46"/>
      <c r="W171" s="46"/>
      <c r="X171" s="46"/>
      <c r="Y171" s="46"/>
    </row>
    <row r="172" spans="1:25" s="134" customFormat="1" outlineLevel="1" x14ac:dyDescent="0.25">
      <c r="A172" s="256"/>
      <c r="B172" s="282"/>
      <c r="C172" s="276"/>
      <c r="D172" s="277"/>
      <c r="E172" s="277"/>
      <c r="F172" s="277"/>
      <c r="G172" s="277"/>
      <c r="H172" s="277"/>
      <c r="I172" s="277"/>
      <c r="J172" s="277"/>
      <c r="K172" s="277"/>
      <c r="L172" s="277"/>
      <c r="M172" s="277"/>
      <c r="N172" s="277"/>
      <c r="O172" s="277"/>
      <c r="P172" s="47"/>
      <c r="Q172" s="46"/>
      <c r="R172" s="46"/>
      <c r="S172" s="46"/>
      <c r="T172" s="46"/>
      <c r="U172" s="46"/>
      <c r="V172" s="46"/>
      <c r="W172" s="46"/>
      <c r="X172" s="46"/>
      <c r="Y172" s="46"/>
    </row>
    <row r="173" spans="1:25" s="134" customFormat="1" outlineLevel="1" x14ac:dyDescent="0.25">
      <c r="A173" s="256"/>
      <c r="B173" s="282"/>
      <c r="C173" s="276"/>
      <c r="D173" s="277"/>
      <c r="E173" s="277"/>
      <c r="F173" s="277"/>
      <c r="G173" s="277"/>
      <c r="H173" s="277"/>
      <c r="I173" s="277"/>
      <c r="J173" s="277"/>
      <c r="K173" s="277"/>
      <c r="L173" s="277"/>
      <c r="M173" s="277"/>
      <c r="N173" s="277"/>
      <c r="O173" s="277"/>
      <c r="P173" s="47"/>
      <c r="Q173" s="46"/>
      <c r="R173" s="46"/>
      <c r="S173" s="46"/>
      <c r="T173" s="46"/>
      <c r="U173" s="46"/>
      <c r="V173" s="46"/>
      <c r="W173" s="46"/>
      <c r="X173" s="46"/>
      <c r="Y173" s="46"/>
    </row>
    <row r="174" spans="1:25" s="134" customFormat="1" outlineLevel="1" x14ac:dyDescent="0.25">
      <c r="A174" s="256"/>
      <c r="B174" s="283"/>
      <c r="C174" s="276"/>
      <c r="D174" s="277"/>
      <c r="E174" s="277"/>
      <c r="F174" s="277"/>
      <c r="G174" s="277"/>
      <c r="H174" s="277"/>
      <c r="I174" s="277"/>
      <c r="J174" s="277"/>
      <c r="K174" s="277"/>
      <c r="L174" s="277"/>
      <c r="M174" s="277"/>
      <c r="N174" s="277"/>
      <c r="O174" s="277"/>
      <c r="P174" s="47"/>
      <c r="Q174" s="46"/>
      <c r="R174" s="46"/>
      <c r="S174" s="46"/>
      <c r="T174" s="46"/>
      <c r="U174" s="46"/>
      <c r="V174" s="46"/>
      <c r="W174" s="46"/>
      <c r="X174" s="46"/>
      <c r="Y174" s="46"/>
    </row>
    <row r="175" spans="1:25" s="134" customFormat="1" ht="6" customHeight="1" outlineLevel="1" x14ac:dyDescent="0.25">
      <c r="A175" s="256"/>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256"/>
      <c r="B176" s="281" t="s">
        <v>48</v>
      </c>
      <c r="C176" s="276"/>
      <c r="D176" s="277"/>
      <c r="E176" s="277"/>
      <c r="F176" s="277"/>
      <c r="G176" s="277"/>
      <c r="H176" s="277"/>
      <c r="I176" s="277"/>
      <c r="J176" s="277"/>
      <c r="K176" s="277"/>
      <c r="L176" s="277"/>
      <c r="M176" s="277"/>
      <c r="N176" s="277"/>
      <c r="O176" s="277"/>
      <c r="P176" s="47"/>
      <c r="Q176" s="46"/>
      <c r="R176" s="46"/>
      <c r="S176" s="46"/>
      <c r="T176" s="46"/>
      <c r="U176" s="46"/>
      <c r="V176" s="46"/>
      <c r="W176" s="46"/>
      <c r="X176" s="46"/>
      <c r="Y176" s="46"/>
    </row>
    <row r="177" spans="1:25" s="134" customFormat="1" ht="15" customHeight="1" outlineLevel="1" x14ac:dyDescent="0.25">
      <c r="A177" s="256"/>
      <c r="B177" s="282"/>
      <c r="C177" s="276"/>
      <c r="D177" s="277"/>
      <c r="E177" s="277"/>
      <c r="F177" s="277"/>
      <c r="G177" s="277"/>
      <c r="H177" s="277"/>
      <c r="I177" s="277"/>
      <c r="J177" s="277"/>
      <c r="K177" s="277"/>
      <c r="L177" s="277"/>
      <c r="M177" s="277"/>
      <c r="N177" s="277"/>
      <c r="O177" s="277"/>
      <c r="P177" s="47"/>
      <c r="Q177" s="46"/>
      <c r="R177" s="46"/>
      <c r="S177" s="46"/>
      <c r="T177" s="46"/>
      <c r="U177" s="46"/>
      <c r="V177" s="46"/>
      <c r="W177" s="46"/>
      <c r="X177" s="46"/>
      <c r="Y177" s="46"/>
    </row>
    <row r="178" spans="1:25" s="134" customFormat="1" outlineLevel="1" x14ac:dyDescent="0.25">
      <c r="A178" s="256"/>
      <c r="B178" s="282"/>
      <c r="C178" s="276"/>
      <c r="D178" s="277"/>
      <c r="E178" s="277"/>
      <c r="F178" s="277"/>
      <c r="G178" s="277"/>
      <c r="H178" s="277"/>
      <c r="I178" s="277"/>
      <c r="J178" s="277"/>
      <c r="K178" s="277"/>
      <c r="L178" s="277"/>
      <c r="M178" s="277"/>
      <c r="N178" s="277"/>
      <c r="O178" s="277"/>
      <c r="P178" s="47"/>
      <c r="Q178" s="46"/>
      <c r="R178" s="46"/>
      <c r="S178" s="46"/>
      <c r="T178" s="46"/>
      <c r="U178" s="46"/>
      <c r="V178" s="46"/>
      <c r="W178" s="46"/>
      <c r="X178" s="46"/>
      <c r="Y178" s="46"/>
    </row>
    <row r="179" spans="1:25" s="134" customFormat="1" outlineLevel="1" x14ac:dyDescent="0.25">
      <c r="A179" s="256"/>
      <c r="B179" s="282"/>
      <c r="C179" s="276"/>
      <c r="D179" s="277"/>
      <c r="E179" s="277"/>
      <c r="F179" s="277"/>
      <c r="G179" s="277"/>
      <c r="H179" s="277"/>
      <c r="I179" s="277"/>
      <c r="J179" s="277"/>
      <c r="K179" s="277"/>
      <c r="L179" s="277"/>
      <c r="M179" s="277"/>
      <c r="N179" s="277"/>
      <c r="O179" s="277"/>
      <c r="P179" s="47"/>
      <c r="Q179" s="46"/>
      <c r="R179" s="46"/>
      <c r="S179" s="46"/>
      <c r="T179" s="46"/>
      <c r="U179" s="46"/>
      <c r="V179" s="46"/>
      <c r="W179" s="46"/>
      <c r="X179" s="46"/>
      <c r="Y179" s="46"/>
    </row>
    <row r="180" spans="1:25" s="134" customFormat="1" outlineLevel="1" x14ac:dyDescent="0.25">
      <c r="A180" s="256"/>
      <c r="B180" s="282"/>
      <c r="C180" s="276"/>
      <c r="D180" s="277"/>
      <c r="E180" s="277"/>
      <c r="F180" s="277"/>
      <c r="G180" s="277"/>
      <c r="H180" s="277"/>
      <c r="I180" s="277"/>
      <c r="J180" s="277"/>
      <c r="K180" s="277"/>
      <c r="L180" s="277"/>
      <c r="M180" s="277"/>
      <c r="N180" s="277"/>
      <c r="O180" s="277"/>
      <c r="P180" s="47"/>
      <c r="Q180" s="46"/>
      <c r="R180" s="46"/>
      <c r="S180" s="46"/>
      <c r="T180" s="46"/>
      <c r="U180" s="46"/>
      <c r="V180" s="46"/>
      <c r="W180" s="46"/>
      <c r="X180" s="46"/>
      <c r="Y180" s="46"/>
    </row>
    <row r="181" spans="1:25" s="134" customFormat="1" outlineLevel="1" x14ac:dyDescent="0.25">
      <c r="A181" s="256"/>
      <c r="B181" s="282"/>
      <c r="C181" s="276"/>
      <c r="D181" s="277"/>
      <c r="E181" s="277"/>
      <c r="F181" s="277"/>
      <c r="G181" s="277"/>
      <c r="H181" s="277"/>
      <c r="I181" s="277"/>
      <c r="J181" s="277"/>
      <c r="K181" s="277"/>
      <c r="L181" s="277"/>
      <c r="M181" s="277"/>
      <c r="N181" s="277"/>
      <c r="O181" s="277"/>
      <c r="P181" s="47"/>
      <c r="Q181" s="46"/>
      <c r="R181" s="46"/>
      <c r="S181" s="46"/>
      <c r="T181" s="46"/>
      <c r="U181" s="46"/>
      <c r="V181" s="46"/>
      <c r="W181" s="46"/>
      <c r="X181" s="46"/>
      <c r="Y181" s="46"/>
    </row>
    <row r="182" spans="1:25" s="134" customFormat="1" outlineLevel="1" x14ac:dyDescent="0.25">
      <c r="A182" s="256"/>
      <c r="B182" s="283"/>
      <c r="C182" s="276"/>
      <c r="D182" s="277"/>
      <c r="E182" s="277"/>
      <c r="F182" s="277"/>
      <c r="G182" s="277"/>
      <c r="H182" s="277"/>
      <c r="I182" s="277"/>
      <c r="J182" s="277"/>
      <c r="K182" s="277"/>
      <c r="L182" s="277"/>
      <c r="M182" s="277"/>
      <c r="N182" s="277"/>
      <c r="O182" s="277"/>
      <c r="P182" s="47"/>
      <c r="Q182" s="46"/>
      <c r="R182" s="46"/>
      <c r="S182" s="46"/>
      <c r="T182" s="46"/>
      <c r="U182" s="46"/>
      <c r="V182" s="46"/>
      <c r="W182" s="46"/>
      <c r="X182" s="46"/>
      <c r="Y182" s="46"/>
    </row>
    <row r="183" spans="1:25" s="134" customFormat="1" ht="6" customHeight="1" outlineLevel="1" x14ac:dyDescent="0.25">
      <c r="A183" s="256"/>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256"/>
      <c r="B184" s="178" t="s">
        <v>62</v>
      </c>
      <c r="C184" s="272" t="s">
        <v>35</v>
      </c>
      <c r="D184" s="286"/>
      <c r="E184" s="286"/>
      <c r="F184" s="273"/>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256"/>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256"/>
      <c r="B186" s="282"/>
      <c r="C186" s="272">
        <v>1</v>
      </c>
      <c r="D186" s="273"/>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256"/>
      <c r="B187" s="282"/>
      <c r="C187" s="274"/>
      <c r="D187" s="275"/>
      <c r="E187" s="275"/>
      <c r="F187" s="275"/>
      <c r="G187" s="275"/>
      <c r="H187" s="275"/>
      <c r="I187" s="275"/>
      <c r="J187" s="275"/>
      <c r="K187" s="275"/>
      <c r="L187" s="275"/>
      <c r="M187" s="275"/>
      <c r="N187" s="275"/>
      <c r="O187" s="275"/>
      <c r="P187" s="47"/>
      <c r="Q187" s="46" t="s">
        <v>136</v>
      </c>
      <c r="R187" s="46"/>
      <c r="S187" s="46"/>
      <c r="T187" s="46"/>
      <c r="U187" s="46"/>
      <c r="V187" s="46"/>
      <c r="W187" s="46"/>
      <c r="X187" s="46"/>
      <c r="Y187" s="46"/>
    </row>
    <row r="188" spans="1:25" s="134" customFormat="1" outlineLevel="1" x14ac:dyDescent="0.25">
      <c r="A188" s="256"/>
      <c r="B188" s="282"/>
      <c r="C188" s="274"/>
      <c r="D188" s="275"/>
      <c r="E188" s="275"/>
      <c r="F188" s="275"/>
      <c r="G188" s="275"/>
      <c r="H188" s="275"/>
      <c r="I188" s="275"/>
      <c r="J188" s="275"/>
      <c r="K188" s="275"/>
      <c r="L188" s="275"/>
      <c r="M188" s="275"/>
      <c r="N188" s="275"/>
      <c r="O188" s="275"/>
      <c r="P188" s="47"/>
      <c r="Q188" s="46" t="s">
        <v>137</v>
      </c>
      <c r="R188" s="46"/>
      <c r="S188" s="46"/>
      <c r="T188" s="46"/>
      <c r="U188" s="46"/>
      <c r="V188" s="46"/>
      <c r="W188" s="46"/>
      <c r="X188" s="46"/>
      <c r="Y188" s="46"/>
    </row>
    <row r="189" spans="1:25" s="134" customFormat="1" outlineLevel="1" x14ac:dyDescent="0.25">
      <c r="A189" s="256"/>
      <c r="B189" s="282"/>
      <c r="C189" s="274"/>
      <c r="D189" s="275"/>
      <c r="E189" s="275"/>
      <c r="F189" s="275"/>
      <c r="G189" s="275"/>
      <c r="H189" s="275"/>
      <c r="I189" s="275"/>
      <c r="J189" s="275"/>
      <c r="K189" s="275"/>
      <c r="L189" s="275"/>
      <c r="M189" s="275"/>
      <c r="N189" s="275"/>
      <c r="O189" s="275"/>
      <c r="P189" s="47"/>
      <c r="Q189" s="46" t="s">
        <v>138</v>
      </c>
      <c r="R189" s="46"/>
      <c r="S189" s="46"/>
      <c r="T189" s="46"/>
      <c r="U189" s="46"/>
      <c r="V189" s="46"/>
      <c r="W189" s="46"/>
      <c r="X189" s="46"/>
      <c r="Y189" s="46"/>
    </row>
    <row r="190" spans="1:25" s="134" customFormat="1" outlineLevel="1" x14ac:dyDescent="0.25">
      <c r="A190" s="256"/>
      <c r="B190" s="282"/>
      <c r="C190" s="274"/>
      <c r="D190" s="275"/>
      <c r="E190" s="275"/>
      <c r="F190" s="275"/>
      <c r="G190" s="275"/>
      <c r="H190" s="275"/>
      <c r="I190" s="275"/>
      <c r="J190" s="275"/>
      <c r="K190" s="275"/>
      <c r="L190" s="275"/>
      <c r="M190" s="275"/>
      <c r="N190" s="275"/>
      <c r="O190" s="275"/>
      <c r="P190" s="47"/>
      <c r="Q190" s="46" t="s">
        <v>139</v>
      </c>
      <c r="R190" s="46"/>
      <c r="S190" s="46"/>
      <c r="T190" s="46"/>
      <c r="U190" s="46"/>
      <c r="V190" s="46"/>
      <c r="W190" s="46"/>
      <c r="X190" s="46"/>
      <c r="Y190" s="46"/>
    </row>
    <row r="191" spans="1:25" s="134" customFormat="1" outlineLevel="1" x14ac:dyDescent="0.25">
      <c r="A191" s="256"/>
      <c r="B191" s="283"/>
      <c r="C191" s="274"/>
      <c r="D191" s="275"/>
      <c r="E191" s="275"/>
      <c r="F191" s="275"/>
      <c r="G191" s="275"/>
      <c r="H191" s="275"/>
      <c r="I191" s="275"/>
      <c r="J191" s="275"/>
      <c r="K191" s="275"/>
      <c r="L191" s="275"/>
      <c r="M191" s="275"/>
      <c r="N191" s="275"/>
      <c r="O191" s="275"/>
      <c r="P191" s="47"/>
      <c r="Q191" s="46" t="s">
        <v>140</v>
      </c>
      <c r="R191" s="46"/>
      <c r="S191" s="46"/>
      <c r="T191" s="46"/>
      <c r="U191" s="46"/>
      <c r="V191" s="46"/>
      <c r="W191" s="46"/>
      <c r="X191" s="46"/>
      <c r="Y191" s="46"/>
    </row>
    <row r="192" spans="1:25" s="134" customFormat="1" ht="6" customHeight="1" outlineLevel="1" x14ac:dyDescent="0.25">
      <c r="A192" s="256"/>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75" customHeight="1" outlineLevel="1" x14ac:dyDescent="0.25">
      <c r="A193" s="256"/>
      <c r="B193" s="114" t="s">
        <v>142</v>
      </c>
      <c r="C193" s="266" t="s">
        <v>38</v>
      </c>
      <c r="D193" s="2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256"/>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 customHeight="1" outlineLevel="1" x14ac:dyDescent="0.25">
      <c r="A195" s="256"/>
      <c r="B195" s="115" t="s">
        <v>99</v>
      </c>
      <c r="C195" s="276"/>
      <c r="D195" s="277"/>
      <c r="E195" s="277"/>
      <c r="F195" s="277"/>
      <c r="G195" s="277"/>
      <c r="H195" s="277"/>
      <c r="I195" s="277"/>
      <c r="J195" s="277"/>
      <c r="K195" s="277"/>
      <c r="L195" s="277"/>
      <c r="M195" s="277"/>
      <c r="N195" s="277"/>
      <c r="O195" s="277"/>
      <c r="P195" s="47"/>
      <c r="Q195" s="46"/>
      <c r="R195" s="46"/>
      <c r="S195" s="46"/>
      <c r="T195" s="46"/>
      <c r="U195" s="46"/>
      <c r="V195" s="46"/>
      <c r="W195" s="46"/>
      <c r="X195" s="46"/>
      <c r="Y195" s="46"/>
    </row>
    <row r="196" spans="1:25" s="134" customFormat="1" ht="6" customHeight="1" outlineLevel="1" x14ac:dyDescent="0.25">
      <c r="A196" s="256"/>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256"/>
      <c r="B197" s="103" t="s">
        <v>77</v>
      </c>
      <c r="C197" s="266" t="s">
        <v>38</v>
      </c>
      <c r="D197" s="2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256"/>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256"/>
      <c r="B199" s="103" t="s">
        <v>49</v>
      </c>
      <c r="C199" s="266" t="s">
        <v>35</v>
      </c>
      <c r="D199" s="261"/>
      <c r="E199" s="261"/>
      <c r="F199" s="2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257"/>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267" t="str">
        <f>Notes!B36</f>
        <v>Note 17</v>
      </c>
      <c r="C206" s="268"/>
      <c r="D206" s="268"/>
      <c r="E206" s="268"/>
      <c r="F206" s="268"/>
      <c r="G206" s="268"/>
      <c r="H206" s="268"/>
      <c r="I206" s="268"/>
      <c r="J206" s="268"/>
      <c r="K206" s="268"/>
      <c r="L206" s="268"/>
      <c r="M206" s="268"/>
      <c r="N206" s="269"/>
      <c r="O206" s="163" t="str">
        <f>Notes!B38</f>
        <v>Note 18</v>
      </c>
      <c r="P206" s="67"/>
      <c r="Q206" s="44"/>
      <c r="R206" s="44"/>
      <c r="S206" s="44"/>
      <c r="T206" s="44"/>
      <c r="U206" s="44"/>
      <c r="V206" s="44"/>
      <c r="W206" s="44"/>
      <c r="X206" s="44"/>
      <c r="Y206" s="44"/>
    </row>
    <row r="207" spans="1:25" ht="23" outlineLevel="1" x14ac:dyDescent="0.25">
      <c r="A207" s="43"/>
      <c r="B207" s="123" t="s">
        <v>19</v>
      </c>
      <c r="C207" s="270" t="s">
        <v>22</v>
      </c>
      <c r="D207" s="270"/>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271"/>
      <c r="D208" s="271"/>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253"/>
      <c r="D209" s="25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253"/>
      <c r="D210" s="25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253"/>
      <c r="D211" s="25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253"/>
      <c r="D212" s="25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253"/>
      <c r="D213" s="25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253"/>
      <c r="D214" s="25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253"/>
      <c r="D215" s="25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253"/>
      <c r="D216" s="25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253"/>
      <c r="D217" s="25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253"/>
      <c r="D218" s="25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253"/>
      <c r="D219" s="25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253"/>
      <c r="D220" s="25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254"/>
      <c r="D221" s="25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267" t="str">
        <f>Notes!B36</f>
        <v>Note 17</v>
      </c>
      <c r="C227" s="268"/>
      <c r="D227" s="268"/>
      <c r="E227" s="268"/>
      <c r="F227" s="268"/>
      <c r="G227" s="268"/>
      <c r="H227" s="268"/>
      <c r="I227" s="268"/>
      <c r="J227" s="268"/>
      <c r="K227" s="268"/>
      <c r="L227" s="268"/>
      <c r="M227" s="268"/>
      <c r="N227" s="269"/>
      <c r="O227" s="163" t="str">
        <f>Notes!B38</f>
        <v>Note 18</v>
      </c>
      <c r="P227" s="67"/>
      <c r="Q227" s="44"/>
      <c r="R227" s="71"/>
      <c r="S227" s="44"/>
      <c r="T227" s="44"/>
      <c r="U227" s="44"/>
      <c r="V227" s="44"/>
      <c r="W227" s="44"/>
      <c r="X227" s="44"/>
      <c r="Y227" s="44"/>
    </row>
    <row r="228" spans="1:25" ht="23" outlineLevel="1" x14ac:dyDescent="0.25">
      <c r="A228" s="43"/>
      <c r="B228" s="123" t="s">
        <v>19</v>
      </c>
      <c r="C228" s="270" t="s">
        <v>22</v>
      </c>
      <c r="D228" s="270"/>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253"/>
      <c r="D229" s="25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253"/>
      <c r="D230" s="25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253"/>
      <c r="D231" s="25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253"/>
      <c r="D232" s="25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253"/>
      <c r="D233" s="25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253"/>
      <c r="D234" s="25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253"/>
      <c r="D235" s="25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253"/>
      <c r="D236" s="25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253"/>
      <c r="D237" s="25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253"/>
      <c r="D238" s="25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253"/>
      <c r="D239" s="25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253"/>
      <c r="D240" s="25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253"/>
      <c r="D241" s="25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254"/>
      <c r="D242" s="2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255"/>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256"/>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256"/>
      <c r="B246" s="258" t="s">
        <v>0</v>
      </c>
      <c r="C246" s="261" t="s">
        <v>1</v>
      </c>
      <c r="D246" s="261"/>
      <c r="E246" s="185"/>
      <c r="F246" s="262"/>
      <c r="G246" s="262"/>
      <c r="H246" s="262"/>
      <c r="I246" s="262"/>
      <c r="J246" s="262"/>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256"/>
      <c r="B247" s="259"/>
      <c r="C247" s="261"/>
      <c r="D247" s="2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256"/>
      <c r="B248" s="260"/>
      <c r="C248" s="261"/>
      <c r="D248" s="261"/>
      <c r="E248" s="185"/>
      <c r="F248" s="262"/>
      <c r="G248" s="262"/>
      <c r="H248" s="262"/>
      <c r="I248" s="262"/>
      <c r="J248" s="262"/>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256"/>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256"/>
      <c r="B250" s="263" t="s">
        <v>100</v>
      </c>
      <c r="C250" s="266"/>
      <c r="D250" s="261"/>
      <c r="E250" s="261"/>
      <c r="F250" s="261"/>
      <c r="G250" s="261"/>
      <c r="H250" s="261"/>
      <c r="I250" s="261"/>
      <c r="J250" s="261"/>
      <c r="K250" s="261"/>
      <c r="L250" s="261"/>
      <c r="M250" s="261"/>
      <c r="N250" s="261"/>
      <c r="O250" s="261"/>
      <c r="P250" s="47"/>
      <c r="Q250" s="44"/>
      <c r="R250" s="44"/>
      <c r="S250" s="46"/>
      <c r="T250" s="46"/>
      <c r="U250" s="46"/>
      <c r="V250" s="46"/>
      <c r="W250" s="46"/>
      <c r="X250" s="46"/>
      <c r="Y250" s="46"/>
    </row>
    <row r="251" spans="1:25" s="134" customFormat="1" outlineLevel="1" x14ac:dyDescent="0.25">
      <c r="A251" s="256"/>
      <c r="B251" s="264"/>
      <c r="C251" s="266"/>
      <c r="D251" s="261"/>
      <c r="E251" s="261"/>
      <c r="F251" s="261"/>
      <c r="G251" s="261"/>
      <c r="H251" s="261"/>
      <c r="I251" s="261"/>
      <c r="J251" s="261"/>
      <c r="K251" s="261"/>
      <c r="L251" s="261"/>
      <c r="M251" s="261"/>
      <c r="N251" s="261"/>
      <c r="O251" s="261"/>
      <c r="P251" s="47"/>
      <c r="Q251" s="44"/>
      <c r="R251" s="44"/>
      <c r="S251" s="46"/>
      <c r="T251" s="46"/>
      <c r="U251" s="46"/>
      <c r="V251" s="46"/>
      <c r="W251" s="46"/>
      <c r="X251" s="46"/>
      <c r="Y251" s="46"/>
    </row>
    <row r="252" spans="1:25" s="134" customFormat="1" outlineLevel="1" x14ac:dyDescent="0.25">
      <c r="A252" s="256"/>
      <c r="B252" s="264"/>
      <c r="C252" s="266"/>
      <c r="D252" s="261"/>
      <c r="E252" s="261"/>
      <c r="F252" s="261"/>
      <c r="G252" s="261"/>
      <c r="H252" s="261"/>
      <c r="I252" s="261"/>
      <c r="J252" s="261"/>
      <c r="K252" s="261"/>
      <c r="L252" s="261"/>
      <c r="M252" s="261"/>
      <c r="N252" s="261"/>
      <c r="O252" s="261"/>
      <c r="P252" s="47"/>
      <c r="Q252" s="44"/>
      <c r="R252" s="44"/>
      <c r="S252" s="46"/>
      <c r="T252" s="46"/>
      <c r="U252" s="46"/>
      <c r="V252" s="46"/>
      <c r="W252" s="46"/>
      <c r="X252" s="46"/>
      <c r="Y252" s="46"/>
    </row>
    <row r="253" spans="1:25" s="134" customFormat="1" outlineLevel="1" x14ac:dyDescent="0.25">
      <c r="A253" s="256"/>
      <c r="B253" s="264"/>
      <c r="C253" s="266"/>
      <c r="D253" s="261"/>
      <c r="E253" s="261"/>
      <c r="F253" s="261"/>
      <c r="G253" s="261"/>
      <c r="H253" s="261"/>
      <c r="I253" s="261"/>
      <c r="J253" s="261"/>
      <c r="K253" s="261"/>
      <c r="L253" s="261"/>
      <c r="M253" s="261"/>
      <c r="N253" s="261"/>
      <c r="O253" s="261"/>
      <c r="P253" s="47"/>
      <c r="Q253" s="44"/>
      <c r="R253" s="44"/>
      <c r="S253" s="46"/>
      <c r="T253" s="46"/>
      <c r="U253" s="46"/>
      <c r="V253" s="46"/>
      <c r="W253" s="46"/>
      <c r="X253" s="46"/>
      <c r="Y253" s="46"/>
    </row>
    <row r="254" spans="1:25" s="134" customFormat="1" outlineLevel="1" x14ac:dyDescent="0.25">
      <c r="A254" s="256"/>
      <c r="B254" s="265"/>
      <c r="C254" s="266"/>
      <c r="D254" s="261"/>
      <c r="E254" s="261"/>
      <c r="F254" s="261"/>
      <c r="G254" s="261"/>
      <c r="H254" s="261"/>
      <c r="I254" s="261"/>
      <c r="J254" s="261"/>
      <c r="K254" s="261"/>
      <c r="L254" s="261"/>
      <c r="M254" s="261"/>
      <c r="N254" s="261"/>
      <c r="O254" s="261"/>
      <c r="P254" s="47"/>
      <c r="Q254" s="44"/>
      <c r="R254" s="44"/>
      <c r="S254" s="46"/>
      <c r="T254" s="46"/>
      <c r="U254" s="46"/>
      <c r="V254" s="46"/>
      <c r="W254" s="46"/>
      <c r="X254" s="46"/>
      <c r="Y254" s="46"/>
    </row>
    <row r="255" spans="1:25" s="134" customFormat="1" ht="6" customHeight="1" outlineLevel="1" thickBot="1" x14ac:dyDescent="0.3">
      <c r="A255" s="257"/>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400-000000000000}">
      <formula1>"Effective, Ineffective"</formula1>
    </dataValidation>
    <dataValidation type="list" allowBlank="1" showInputMessage="1" showErrorMessage="1" sqref="O244 O35 O202 O223" xr:uid="{00000000-0002-0000-0400-000001000000}">
      <formula1>"Open, Ready for Review, Reviewed, Final"</formula1>
    </dataValidation>
    <dataValidation type="list" allowBlank="1" showInputMessage="1" showErrorMessage="1" sqref="K118:M118 E118 G118 I118" xr:uid="{00000000-0002-0000-0400-000002000000}">
      <formula1>"low risk, normal risk, high risk"</formula1>
    </dataValidation>
    <dataValidation type="list" allowBlank="1" showInputMessage="1" showErrorMessage="1" sqref="H118" xr:uid="{00000000-0002-0000-0400-000003000000}">
      <formula1>"Not Higher, Higher"</formula1>
    </dataValidation>
    <dataValidation type="list" allowBlank="1" showInputMessage="1" showErrorMessage="1" sqref="C161:D161 C157:D157 C193:D193 G97:H97 G99:H99 G105:H105 C86:D86 H90:I90" xr:uid="{00000000-0002-0000-0400-000004000000}">
      <formula1>"Yes,No"</formula1>
    </dataValidation>
    <dataValidation type="list" allowBlank="1" showInputMessage="1" showErrorMessage="1" sqref="C249 C246" xr:uid="{00000000-0002-0000-0400-000005000000}">
      <formula1>"N/A for approach, Effective, Ineffective"</formula1>
    </dataValidation>
    <dataValidation type="list" allowBlank="1" showInputMessage="1" showErrorMessage="1" sqref="C197:D197" xr:uid="{00000000-0002-0000-04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4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400-000008000000}"/>
    <dataValidation type="list" allowBlank="1" showInputMessage="1" showErrorMessage="1" prompt="See Internal Control Guide Section 3.5.1 for factors to consider when planning the nature of our tests of operating effectiveness." sqref="E132 K132 I132 G132" xr:uid="{00000000-0002-0000-0400-000009000000}">
      <formula1>$Q$132:$Q$133</formula1>
    </dataValidation>
    <dataValidation type="list" allowBlank="1" showInputMessage="1" showErrorMessage="1" sqref="E169 K169 I169 G169" xr:uid="{00000000-0002-0000-0400-00000A000000}">
      <formula1>$Q$169:$Q$170</formula1>
    </dataValidation>
    <dataValidation type="list" allowBlank="1" showInputMessage="1" showErrorMessage="1" sqref="C163" xr:uid="{00000000-0002-0000-0400-00000B000000}">
      <formula1>$Q$162:$Q$164</formula1>
    </dataValidation>
    <dataValidation type="list" allowBlank="1" showInputMessage="1" showErrorMessage="1" sqref="C199" xr:uid="{00000000-0002-0000-04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400-00000D000000}">
      <formula1>$Q$150:$Q$155</formula1>
    </dataValidation>
    <dataValidation type="list" allowBlank="1" showInputMessage="1" showErrorMessage="1" sqref="C184:F184" xr:uid="{00000000-0002-0000-04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4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400-000010000000}">
      <formula1>$Q$139:$Q$140</formula1>
    </dataValidation>
    <dataValidation type="list" allowBlank="1" showInputMessage="1" showErrorMessage="1" sqref="H28" xr:uid="{00000000-0002-0000-0400-000011000000}">
      <formula1>"Lower, Higher, Significant"</formula1>
    </dataValidation>
  </dataValidations>
  <pageMargins left="0.75" right="0.75" top="1" bottom="1" header="0.5" footer="0.5"/>
  <pageSetup scale="4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election activeCell="A89" sqref="A89:A109"/>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277" t="s">
        <v>147</v>
      </c>
      <c r="D4" s="277"/>
      <c r="E4" s="277"/>
      <c r="F4" s="277"/>
      <c r="G4" s="277"/>
      <c r="H4" s="277"/>
      <c r="I4" s="277"/>
      <c r="J4" s="277"/>
      <c r="K4" s="277"/>
      <c r="L4" s="277"/>
      <c r="M4" s="277"/>
      <c r="N4" s="277"/>
      <c r="O4" s="277"/>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277"/>
      <c r="D6" s="277"/>
      <c r="E6" s="277"/>
      <c r="F6" s="277"/>
      <c r="G6" s="277"/>
      <c r="H6" s="277"/>
      <c r="I6" s="277"/>
      <c r="J6" s="277"/>
      <c r="K6" s="277"/>
      <c r="L6" s="277"/>
      <c r="M6" s="277"/>
      <c r="N6" s="277"/>
      <c r="O6" s="277"/>
      <c r="P6" s="47"/>
      <c r="Q6" s="46"/>
      <c r="R6" s="46"/>
      <c r="S6" s="46"/>
      <c r="T6" s="46"/>
      <c r="U6" s="46"/>
      <c r="V6" s="46"/>
      <c r="W6" s="46"/>
      <c r="X6" s="46"/>
      <c r="Y6" s="46"/>
    </row>
    <row r="7" spans="1:25" s="134" customFormat="1" x14ac:dyDescent="0.25">
      <c r="A7" s="43"/>
      <c r="B7" s="106" t="s">
        <v>56</v>
      </c>
      <c r="C7" s="277"/>
      <c r="D7" s="277"/>
      <c r="E7" s="277"/>
      <c r="F7" s="277"/>
      <c r="G7" s="277"/>
      <c r="H7" s="277"/>
      <c r="I7" s="277"/>
      <c r="J7" s="277"/>
      <c r="K7" s="277"/>
      <c r="L7" s="277"/>
      <c r="M7" s="277"/>
      <c r="N7" s="277"/>
      <c r="O7" s="277"/>
      <c r="P7" s="47"/>
      <c r="Q7" s="46"/>
      <c r="R7" s="46"/>
      <c r="S7" s="46"/>
      <c r="T7" s="46"/>
      <c r="U7" s="46"/>
      <c r="V7" s="46"/>
      <c r="W7" s="46"/>
      <c r="X7" s="46"/>
      <c r="Y7" s="46"/>
    </row>
    <row r="8" spans="1:25" s="134" customFormat="1" x14ac:dyDescent="0.25">
      <c r="A8" s="43"/>
      <c r="B8" s="107"/>
      <c r="C8" s="277"/>
      <c r="D8" s="277"/>
      <c r="E8" s="277"/>
      <c r="F8" s="277"/>
      <c r="G8" s="277"/>
      <c r="H8" s="277"/>
      <c r="I8" s="277"/>
      <c r="J8" s="277"/>
      <c r="K8" s="277"/>
      <c r="L8" s="277"/>
      <c r="M8" s="277"/>
      <c r="N8" s="277"/>
      <c r="O8" s="277"/>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287" t="str">
        <f>Notes!B4</f>
        <v>Note 1</v>
      </c>
      <c r="B10" s="281" t="s">
        <v>162</v>
      </c>
      <c r="C10" s="277"/>
      <c r="D10" s="277"/>
      <c r="E10" s="277"/>
      <c r="F10" s="277"/>
      <c r="G10" s="277"/>
      <c r="H10" s="277"/>
      <c r="I10" s="277"/>
      <c r="J10" s="277"/>
      <c r="K10" s="277"/>
      <c r="L10" s="277"/>
      <c r="M10" s="277"/>
      <c r="N10" s="277"/>
      <c r="O10" s="277"/>
      <c r="P10" s="47"/>
      <c r="Q10" s="46"/>
      <c r="R10" s="46"/>
      <c r="S10" s="46"/>
      <c r="T10" s="46"/>
      <c r="U10" s="46"/>
      <c r="V10" s="46"/>
      <c r="W10" s="46"/>
      <c r="X10" s="46"/>
      <c r="Y10" s="46"/>
    </row>
    <row r="11" spans="1:25" s="134" customFormat="1" x14ac:dyDescent="0.25">
      <c r="A11" s="288"/>
      <c r="B11" s="282"/>
      <c r="C11" s="277"/>
      <c r="D11" s="277"/>
      <c r="E11" s="277"/>
      <c r="F11" s="277"/>
      <c r="G11" s="277"/>
      <c r="H11" s="277"/>
      <c r="I11" s="277"/>
      <c r="J11" s="277"/>
      <c r="K11" s="277"/>
      <c r="L11" s="277"/>
      <c r="M11" s="277"/>
      <c r="N11" s="277"/>
      <c r="O11" s="277"/>
      <c r="P11" s="47"/>
      <c r="Q11" s="46"/>
      <c r="R11" s="46"/>
      <c r="S11" s="46"/>
      <c r="T11" s="46"/>
      <c r="U11" s="46"/>
      <c r="V11" s="46"/>
      <c r="W11" s="46"/>
      <c r="X11" s="46"/>
      <c r="Y11" s="46"/>
    </row>
    <row r="12" spans="1:25" s="134" customFormat="1" x14ac:dyDescent="0.25">
      <c r="A12" s="288"/>
      <c r="B12" s="282"/>
      <c r="C12" s="277"/>
      <c r="D12" s="277"/>
      <c r="E12" s="277"/>
      <c r="F12" s="277"/>
      <c r="G12" s="277"/>
      <c r="H12" s="277"/>
      <c r="I12" s="277"/>
      <c r="J12" s="277"/>
      <c r="K12" s="277"/>
      <c r="L12" s="277"/>
      <c r="M12" s="277"/>
      <c r="N12" s="277"/>
      <c r="O12" s="277"/>
      <c r="P12" s="47"/>
      <c r="Q12" s="46"/>
      <c r="R12" s="46"/>
      <c r="S12" s="46"/>
      <c r="T12" s="46"/>
      <c r="U12" s="46"/>
      <c r="V12" s="46"/>
      <c r="W12" s="46"/>
      <c r="X12" s="46"/>
      <c r="Y12" s="46"/>
    </row>
    <row r="13" spans="1:25" s="134" customFormat="1" x14ac:dyDescent="0.25">
      <c r="A13" s="288"/>
      <c r="B13" s="282"/>
      <c r="C13" s="277"/>
      <c r="D13" s="277"/>
      <c r="E13" s="277"/>
      <c r="F13" s="277"/>
      <c r="G13" s="277"/>
      <c r="H13" s="277"/>
      <c r="I13" s="277"/>
      <c r="J13" s="277"/>
      <c r="K13" s="277"/>
      <c r="L13" s="277"/>
      <c r="M13" s="277"/>
      <c r="N13" s="277"/>
      <c r="O13" s="277"/>
      <c r="P13" s="47"/>
      <c r="Q13" s="46"/>
      <c r="R13" s="46"/>
      <c r="S13" s="46"/>
      <c r="T13" s="46"/>
      <c r="U13" s="46"/>
      <c r="V13" s="46"/>
      <c r="W13" s="46"/>
      <c r="X13" s="46"/>
      <c r="Y13" s="46"/>
    </row>
    <row r="14" spans="1:25" s="134" customFormat="1" x14ac:dyDescent="0.25">
      <c r="A14" s="288"/>
      <c r="B14" s="282"/>
      <c r="C14" s="277"/>
      <c r="D14" s="277"/>
      <c r="E14" s="277"/>
      <c r="F14" s="277"/>
      <c r="G14" s="277"/>
      <c r="H14" s="277"/>
      <c r="I14" s="277"/>
      <c r="J14" s="277"/>
      <c r="K14" s="277"/>
      <c r="L14" s="277"/>
      <c r="M14" s="277"/>
      <c r="N14" s="277"/>
      <c r="O14" s="277"/>
      <c r="P14" s="47"/>
      <c r="Q14" s="46"/>
      <c r="R14" s="46"/>
      <c r="S14" s="46"/>
      <c r="T14" s="46"/>
      <c r="U14" s="46"/>
      <c r="V14" s="46"/>
      <c r="W14" s="46"/>
      <c r="X14" s="46"/>
      <c r="Y14" s="46"/>
    </row>
    <row r="15" spans="1:25" s="134" customFormat="1" ht="12" thickBot="1" x14ac:dyDescent="0.3">
      <c r="A15" s="289"/>
      <c r="B15" s="283"/>
      <c r="C15" s="277"/>
      <c r="D15" s="277"/>
      <c r="E15" s="277"/>
      <c r="F15" s="277"/>
      <c r="G15" s="277"/>
      <c r="H15" s="277"/>
      <c r="I15" s="277"/>
      <c r="J15" s="277"/>
      <c r="K15" s="277"/>
      <c r="L15" s="277"/>
      <c r="M15" s="277"/>
      <c r="N15" s="277"/>
      <c r="O15" s="277"/>
      <c r="P15" s="47"/>
      <c r="Q15" s="46"/>
      <c r="R15" s="46"/>
      <c r="S15" s="46"/>
      <c r="T15" s="46"/>
      <c r="U15" s="46"/>
      <c r="V15" s="46"/>
      <c r="W15" s="46"/>
      <c r="X15" s="46"/>
      <c r="Y15" s="46"/>
    </row>
    <row r="16" spans="1:25" s="134" customFormat="1" ht="6" customHeight="1" x14ac:dyDescent="0.25">
      <c r="A16" s="287"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288"/>
      <c r="B17" s="190" t="s">
        <v>118</v>
      </c>
      <c r="C17" s="140" t="s">
        <v>119</v>
      </c>
      <c r="D17" s="141"/>
      <c r="E17" s="141"/>
      <c r="F17" s="141"/>
      <c r="G17" s="328" t="s">
        <v>120</v>
      </c>
      <c r="H17" s="328"/>
      <c r="I17" s="183" t="s">
        <v>46</v>
      </c>
      <c r="J17" s="188" t="s">
        <v>121</v>
      </c>
      <c r="K17" s="183"/>
      <c r="L17" s="185"/>
      <c r="M17" s="185"/>
      <c r="N17" s="185"/>
      <c r="O17" s="185"/>
      <c r="P17" s="47"/>
      <c r="Q17" s="46"/>
      <c r="R17" s="46"/>
      <c r="S17" s="46"/>
      <c r="T17" s="46"/>
      <c r="U17" s="46"/>
      <c r="V17" s="46"/>
      <c r="W17" s="46"/>
      <c r="X17" s="46"/>
      <c r="Y17" s="46"/>
    </row>
    <row r="18" spans="1:25" s="134" customFormat="1" ht="5.5" customHeight="1" x14ac:dyDescent="0.25">
      <c r="A18" s="288"/>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288"/>
      <c r="B19" s="191"/>
      <c r="C19" s="140" t="s">
        <v>122</v>
      </c>
      <c r="D19" s="141"/>
      <c r="E19" s="141"/>
      <c r="F19" s="141"/>
      <c r="G19" s="328" t="s">
        <v>123</v>
      </c>
      <c r="H19" s="328"/>
      <c r="I19" s="183" t="s">
        <v>46</v>
      </c>
      <c r="J19" s="188" t="s">
        <v>124</v>
      </c>
      <c r="K19" s="183"/>
      <c r="L19" s="185"/>
      <c r="M19" s="185"/>
      <c r="N19" s="185"/>
      <c r="O19" s="185"/>
      <c r="P19" s="47"/>
      <c r="Q19" s="46"/>
      <c r="R19" s="46"/>
      <c r="S19" s="46"/>
      <c r="T19" s="46"/>
      <c r="U19" s="46"/>
      <c r="V19" s="46"/>
      <c r="W19" s="46"/>
      <c r="X19" s="46"/>
      <c r="Y19" s="46"/>
    </row>
    <row r="20" spans="1:25" s="134" customFormat="1" ht="5.5" customHeight="1" x14ac:dyDescent="0.25">
      <c r="A20" s="288"/>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288"/>
      <c r="B21" s="191"/>
      <c r="C21" s="142" t="s">
        <v>125</v>
      </c>
      <c r="D21" s="143"/>
      <c r="E21" s="143"/>
      <c r="F21" s="143"/>
      <c r="G21" s="328" t="s">
        <v>126</v>
      </c>
      <c r="H21" s="328"/>
      <c r="I21" s="183"/>
      <c r="J21" s="188" t="s">
        <v>127</v>
      </c>
      <c r="K21" s="183"/>
      <c r="L21" s="185"/>
      <c r="M21" s="185"/>
      <c r="N21" s="185"/>
      <c r="O21" s="185"/>
      <c r="P21" s="47"/>
      <c r="Q21" s="46"/>
      <c r="R21" s="46"/>
      <c r="S21" s="46"/>
      <c r="T21" s="46"/>
      <c r="U21" s="46"/>
      <c r="V21" s="46"/>
      <c r="W21" s="46"/>
      <c r="X21" s="46"/>
      <c r="Y21" s="46"/>
    </row>
    <row r="22" spans="1:25" s="134" customFormat="1" x14ac:dyDescent="0.25">
      <c r="A22" s="288"/>
      <c r="B22" s="191"/>
      <c r="C22" s="185"/>
      <c r="D22" s="185"/>
      <c r="E22" s="185"/>
      <c r="F22" s="185"/>
      <c r="G22" s="328" t="s">
        <v>128</v>
      </c>
      <c r="H22" s="328"/>
      <c r="I22" s="183"/>
      <c r="J22" s="188" t="s">
        <v>129</v>
      </c>
      <c r="K22" s="183" t="s">
        <v>46</v>
      </c>
      <c r="L22" s="185"/>
      <c r="M22" s="185"/>
      <c r="N22" s="185"/>
      <c r="O22" s="185"/>
      <c r="P22" s="47"/>
      <c r="Q22" s="46"/>
      <c r="R22" s="46"/>
      <c r="S22" s="46"/>
      <c r="T22" s="46"/>
      <c r="U22" s="46"/>
      <c r="V22" s="46"/>
      <c r="W22" s="46"/>
      <c r="X22" s="46"/>
      <c r="Y22" s="46"/>
    </row>
    <row r="23" spans="1:25" s="134" customFormat="1" ht="12" thickBot="1" x14ac:dyDescent="0.3">
      <c r="A23" s="289"/>
      <c r="B23" s="168"/>
      <c r="C23" s="144"/>
      <c r="D23" s="144"/>
      <c r="E23" s="144"/>
      <c r="F23" s="144"/>
      <c r="G23" s="328" t="s">
        <v>130</v>
      </c>
      <c r="H23" s="328"/>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323" t="s">
        <v>117</v>
      </c>
      <c r="C25" s="266"/>
      <c r="D25" s="261"/>
      <c r="E25" s="261"/>
      <c r="F25" s="261"/>
      <c r="G25" s="261"/>
      <c r="H25" s="261"/>
      <c r="I25" s="261"/>
      <c r="J25" s="261"/>
      <c r="K25" s="261"/>
      <c r="L25" s="261"/>
      <c r="M25" s="261"/>
      <c r="N25" s="261"/>
      <c r="O25" s="261"/>
      <c r="P25" s="47"/>
      <c r="Q25" s="326"/>
      <c r="R25" s="46"/>
      <c r="S25" s="46"/>
      <c r="T25" s="46"/>
      <c r="U25" s="46"/>
      <c r="V25" s="46"/>
      <c r="W25" s="46"/>
      <c r="X25" s="46"/>
      <c r="Y25" s="46"/>
    </row>
    <row r="26" spans="1:25" s="134" customFormat="1" x14ac:dyDescent="0.25">
      <c r="A26" s="52"/>
      <c r="B26" s="324"/>
      <c r="C26" s="266"/>
      <c r="D26" s="261"/>
      <c r="E26" s="261"/>
      <c r="F26" s="261"/>
      <c r="G26" s="261"/>
      <c r="H26" s="261"/>
      <c r="I26" s="261"/>
      <c r="J26" s="261"/>
      <c r="K26" s="261"/>
      <c r="L26" s="261"/>
      <c r="M26" s="261"/>
      <c r="N26" s="261"/>
      <c r="O26" s="261"/>
      <c r="P26" s="47"/>
      <c r="Q26" s="326"/>
      <c r="R26" s="46"/>
      <c r="S26" s="46"/>
      <c r="T26" s="46"/>
      <c r="U26" s="46"/>
      <c r="V26" s="46"/>
      <c r="W26" s="46"/>
      <c r="X26" s="46"/>
      <c r="Y26" s="46"/>
    </row>
    <row r="27" spans="1:25" s="134" customFormat="1" x14ac:dyDescent="0.25">
      <c r="A27" s="52"/>
      <c r="B27" s="324"/>
      <c r="C27" s="266"/>
      <c r="D27" s="261"/>
      <c r="E27" s="261"/>
      <c r="F27" s="261"/>
      <c r="G27" s="261"/>
      <c r="H27" s="261"/>
      <c r="I27" s="261"/>
      <c r="J27" s="261"/>
      <c r="K27" s="261"/>
      <c r="L27" s="261"/>
      <c r="M27" s="261"/>
      <c r="N27" s="261"/>
      <c r="O27" s="261"/>
      <c r="P27" s="47"/>
      <c r="Q27" s="326"/>
      <c r="R27" s="46"/>
      <c r="S27" s="46"/>
      <c r="T27" s="46"/>
      <c r="U27" s="46"/>
      <c r="V27" s="46"/>
      <c r="W27" s="46"/>
      <c r="X27" s="46"/>
      <c r="Y27" s="46"/>
    </row>
    <row r="28" spans="1:25" s="134" customFormat="1" x14ac:dyDescent="0.25">
      <c r="A28" s="52"/>
      <c r="B28" s="325"/>
      <c r="C28" s="327" t="s">
        <v>149</v>
      </c>
      <c r="D28" s="327"/>
      <c r="E28" s="327"/>
      <c r="F28" s="313"/>
      <c r="G28" s="196"/>
      <c r="H28" s="197" t="s">
        <v>150</v>
      </c>
      <c r="I28" s="182"/>
      <c r="J28" s="182"/>
      <c r="K28" s="182"/>
      <c r="L28" s="182"/>
      <c r="M28" s="182"/>
      <c r="N28" s="182"/>
      <c r="O28" s="182"/>
      <c r="P28" s="47"/>
      <c r="Q28" s="326"/>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326"/>
      <c r="R29" s="46"/>
      <c r="S29" s="46"/>
      <c r="T29" s="46"/>
      <c r="U29" s="46"/>
      <c r="V29" s="46"/>
      <c r="W29" s="46"/>
      <c r="X29" s="46"/>
      <c r="Y29" s="46"/>
    </row>
    <row r="30" spans="1:25" s="134" customFormat="1" x14ac:dyDescent="0.25">
      <c r="A30" s="43"/>
      <c r="B30" s="281" t="s">
        <v>97</v>
      </c>
      <c r="C30" s="277"/>
      <c r="D30" s="277"/>
      <c r="E30" s="277"/>
      <c r="F30" s="277"/>
      <c r="G30" s="277"/>
      <c r="H30" s="277"/>
      <c r="I30" s="277"/>
      <c r="J30" s="277"/>
      <c r="K30" s="277"/>
      <c r="L30" s="277"/>
      <c r="M30" s="277"/>
      <c r="N30" s="277"/>
      <c r="O30" s="277"/>
      <c r="P30" s="47"/>
      <c r="Q30" s="326"/>
      <c r="R30" s="46"/>
      <c r="S30" s="46"/>
      <c r="T30" s="46"/>
      <c r="U30" s="46"/>
      <c r="V30" s="46"/>
      <c r="W30" s="46"/>
      <c r="X30" s="46"/>
      <c r="Y30" s="46"/>
    </row>
    <row r="31" spans="1:25" s="134" customFormat="1" x14ac:dyDescent="0.25">
      <c r="A31" s="43"/>
      <c r="B31" s="282"/>
      <c r="C31" s="277"/>
      <c r="D31" s="277"/>
      <c r="E31" s="277"/>
      <c r="F31" s="277"/>
      <c r="G31" s="277"/>
      <c r="H31" s="277"/>
      <c r="I31" s="277"/>
      <c r="J31" s="277"/>
      <c r="K31" s="277"/>
      <c r="L31" s="277"/>
      <c r="M31" s="277"/>
      <c r="N31" s="277"/>
      <c r="O31" s="277"/>
      <c r="P31" s="47"/>
      <c r="Q31" s="326"/>
      <c r="R31" s="46"/>
      <c r="S31" s="46"/>
      <c r="T31" s="46"/>
      <c r="U31" s="46"/>
      <c r="V31" s="46"/>
      <c r="W31" s="46"/>
      <c r="X31" s="46"/>
      <c r="Y31" s="46"/>
    </row>
    <row r="32" spans="1:25" s="134" customFormat="1" x14ac:dyDescent="0.25">
      <c r="A32" s="43"/>
      <c r="B32" s="283"/>
      <c r="C32" s="277"/>
      <c r="D32" s="277"/>
      <c r="E32" s="277"/>
      <c r="F32" s="277"/>
      <c r="G32" s="277"/>
      <c r="H32" s="277"/>
      <c r="I32" s="277"/>
      <c r="J32" s="277"/>
      <c r="K32" s="277"/>
      <c r="L32" s="277"/>
      <c r="M32" s="277"/>
      <c r="N32" s="277"/>
      <c r="O32" s="277"/>
      <c r="P32" s="47"/>
      <c r="Q32" s="326"/>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320" t="str">
        <f>Notes!B10</f>
        <v>Note 4</v>
      </c>
      <c r="B37" s="281" t="s">
        <v>7</v>
      </c>
      <c r="C37" s="277"/>
      <c r="D37" s="277"/>
      <c r="E37" s="277"/>
      <c r="F37" s="277"/>
      <c r="G37" s="277"/>
      <c r="H37" s="277"/>
      <c r="I37" s="277"/>
      <c r="J37" s="277"/>
      <c r="K37" s="277"/>
      <c r="L37" s="277"/>
      <c r="M37" s="277"/>
      <c r="N37" s="277"/>
      <c r="O37" s="277"/>
      <c r="P37" s="47"/>
      <c r="Q37" s="46"/>
      <c r="R37" s="46"/>
      <c r="S37" s="46"/>
      <c r="T37" s="46"/>
      <c r="U37" s="46"/>
      <c r="V37" s="46"/>
      <c r="W37" s="46"/>
      <c r="X37" s="46"/>
      <c r="Y37" s="46"/>
    </row>
    <row r="38" spans="1:25" s="134" customFormat="1" outlineLevel="1" x14ac:dyDescent="0.25">
      <c r="A38" s="321"/>
      <c r="B38" s="282"/>
      <c r="C38" s="277"/>
      <c r="D38" s="277"/>
      <c r="E38" s="277"/>
      <c r="F38" s="277"/>
      <c r="G38" s="277"/>
      <c r="H38" s="277"/>
      <c r="I38" s="277"/>
      <c r="J38" s="277"/>
      <c r="K38" s="277"/>
      <c r="L38" s="277"/>
      <c r="M38" s="277"/>
      <c r="N38" s="277"/>
      <c r="O38" s="277"/>
      <c r="P38" s="47"/>
      <c r="Q38" s="46"/>
      <c r="R38" s="46"/>
      <c r="S38" s="46"/>
      <c r="T38" s="46"/>
      <c r="U38" s="46"/>
      <c r="V38" s="46"/>
      <c r="W38" s="46"/>
      <c r="X38" s="46"/>
      <c r="Y38" s="46"/>
    </row>
    <row r="39" spans="1:25" s="134" customFormat="1" outlineLevel="1" x14ac:dyDescent="0.25">
      <c r="A39" s="321"/>
      <c r="B39" s="282"/>
      <c r="C39" s="277"/>
      <c r="D39" s="277"/>
      <c r="E39" s="277"/>
      <c r="F39" s="277"/>
      <c r="G39" s="277"/>
      <c r="H39" s="277"/>
      <c r="I39" s="277"/>
      <c r="J39" s="277"/>
      <c r="K39" s="277"/>
      <c r="L39" s="277"/>
      <c r="M39" s="277"/>
      <c r="N39" s="277"/>
      <c r="O39" s="277"/>
      <c r="P39" s="47"/>
      <c r="Q39" s="46"/>
      <c r="R39" s="46"/>
      <c r="S39" s="46"/>
      <c r="T39" s="46"/>
      <c r="U39" s="46"/>
      <c r="V39" s="46"/>
      <c r="W39" s="46"/>
      <c r="X39" s="46"/>
      <c r="Y39" s="46"/>
    </row>
    <row r="40" spans="1:25" s="134" customFormat="1" outlineLevel="1" x14ac:dyDescent="0.25">
      <c r="A40" s="321"/>
      <c r="B40" s="282"/>
      <c r="C40" s="277"/>
      <c r="D40" s="277"/>
      <c r="E40" s="277"/>
      <c r="F40" s="277"/>
      <c r="G40" s="277"/>
      <c r="H40" s="277"/>
      <c r="I40" s="277"/>
      <c r="J40" s="277"/>
      <c r="K40" s="277"/>
      <c r="L40" s="277"/>
      <c r="M40" s="277"/>
      <c r="N40" s="277"/>
      <c r="O40" s="277"/>
      <c r="P40" s="47"/>
      <c r="Q40" s="46"/>
      <c r="R40" s="46"/>
      <c r="S40" s="46"/>
      <c r="T40" s="46"/>
      <c r="U40" s="46"/>
      <c r="V40" s="46"/>
      <c r="W40" s="46"/>
      <c r="X40" s="46"/>
      <c r="Y40" s="46"/>
    </row>
    <row r="41" spans="1:25" s="134" customFormat="1" outlineLevel="1" x14ac:dyDescent="0.25">
      <c r="A41" s="321"/>
      <c r="B41" s="282"/>
      <c r="C41" s="277"/>
      <c r="D41" s="277"/>
      <c r="E41" s="277"/>
      <c r="F41" s="277"/>
      <c r="G41" s="277"/>
      <c r="H41" s="277"/>
      <c r="I41" s="277"/>
      <c r="J41" s="277"/>
      <c r="K41" s="277"/>
      <c r="L41" s="277"/>
      <c r="M41" s="277"/>
      <c r="N41" s="277"/>
      <c r="O41" s="277"/>
      <c r="P41" s="47"/>
      <c r="Q41" s="46"/>
      <c r="R41" s="46"/>
      <c r="S41" s="46"/>
      <c r="T41" s="46"/>
      <c r="U41" s="46"/>
      <c r="V41" s="46"/>
      <c r="W41" s="46"/>
      <c r="X41" s="46"/>
      <c r="Y41" s="46"/>
    </row>
    <row r="42" spans="1:25" s="134" customFormat="1" outlineLevel="1" x14ac:dyDescent="0.25">
      <c r="A42" s="321"/>
      <c r="B42" s="283"/>
      <c r="C42" s="277"/>
      <c r="D42" s="277"/>
      <c r="E42" s="277"/>
      <c r="F42" s="277"/>
      <c r="G42" s="277"/>
      <c r="H42" s="277"/>
      <c r="I42" s="277"/>
      <c r="J42" s="277"/>
      <c r="K42" s="277"/>
      <c r="L42" s="277"/>
      <c r="M42" s="277"/>
      <c r="N42" s="277"/>
      <c r="O42" s="277"/>
      <c r="P42" s="47"/>
      <c r="Q42" s="46"/>
      <c r="R42" s="46"/>
      <c r="S42" s="46"/>
      <c r="T42" s="46"/>
      <c r="U42" s="46"/>
      <c r="V42" s="46"/>
      <c r="W42" s="46"/>
      <c r="X42" s="46"/>
      <c r="Y42" s="46"/>
    </row>
    <row r="43" spans="1:25" s="134" customFormat="1" ht="6.75" customHeight="1" outlineLevel="1" x14ac:dyDescent="0.25">
      <c r="A43" s="321"/>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321"/>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321"/>
      <c r="B45" s="263" t="s">
        <v>37</v>
      </c>
      <c r="C45" s="274"/>
      <c r="D45" s="275"/>
      <c r="E45" s="275"/>
      <c r="F45" s="275"/>
      <c r="G45" s="275"/>
      <c r="H45" s="275"/>
      <c r="I45" s="275"/>
      <c r="J45" s="275"/>
      <c r="K45" s="275"/>
      <c r="L45" s="275"/>
      <c r="M45" s="275"/>
      <c r="N45" s="275"/>
      <c r="O45" s="275"/>
      <c r="P45" s="47"/>
      <c r="Q45" s="46"/>
      <c r="R45" s="46"/>
      <c r="S45" s="46"/>
      <c r="T45" s="46"/>
      <c r="U45" s="46"/>
      <c r="V45" s="46"/>
      <c r="W45" s="46"/>
      <c r="X45" s="46"/>
      <c r="Y45" s="46"/>
    </row>
    <row r="46" spans="1:25" s="134" customFormat="1" outlineLevel="1" x14ac:dyDescent="0.25">
      <c r="A46" s="321"/>
      <c r="B46" s="264"/>
      <c r="C46" s="274"/>
      <c r="D46" s="275"/>
      <c r="E46" s="275"/>
      <c r="F46" s="275"/>
      <c r="G46" s="275"/>
      <c r="H46" s="275"/>
      <c r="I46" s="275"/>
      <c r="J46" s="275"/>
      <c r="K46" s="275"/>
      <c r="L46" s="275"/>
      <c r="M46" s="275"/>
      <c r="N46" s="275"/>
      <c r="O46" s="275"/>
      <c r="P46" s="47"/>
      <c r="Q46" s="46"/>
      <c r="R46" s="46"/>
      <c r="S46" s="46"/>
      <c r="T46" s="46"/>
      <c r="U46" s="46"/>
      <c r="V46" s="46"/>
      <c r="W46" s="46"/>
      <c r="X46" s="46"/>
      <c r="Y46" s="46"/>
    </row>
    <row r="47" spans="1:25" s="134" customFormat="1" outlineLevel="1" x14ac:dyDescent="0.25">
      <c r="A47" s="321"/>
      <c r="B47" s="264"/>
      <c r="C47" s="274"/>
      <c r="D47" s="275"/>
      <c r="E47" s="275"/>
      <c r="F47" s="275"/>
      <c r="G47" s="275"/>
      <c r="H47" s="275"/>
      <c r="I47" s="275"/>
      <c r="J47" s="275"/>
      <c r="K47" s="275"/>
      <c r="L47" s="275"/>
      <c r="M47" s="275"/>
      <c r="N47" s="275"/>
      <c r="O47" s="275"/>
      <c r="P47" s="47"/>
      <c r="Q47" s="46"/>
      <c r="R47" s="46"/>
      <c r="S47" s="46"/>
      <c r="T47" s="46"/>
      <c r="U47" s="46"/>
      <c r="V47" s="46"/>
      <c r="W47" s="46"/>
      <c r="X47" s="46"/>
      <c r="Y47" s="46"/>
    </row>
    <row r="48" spans="1:25" s="134" customFormat="1" outlineLevel="1" x14ac:dyDescent="0.25">
      <c r="A48" s="321"/>
      <c r="B48" s="264"/>
      <c r="C48" s="274"/>
      <c r="D48" s="275"/>
      <c r="E48" s="275"/>
      <c r="F48" s="275"/>
      <c r="G48" s="275"/>
      <c r="H48" s="275"/>
      <c r="I48" s="275"/>
      <c r="J48" s="275"/>
      <c r="K48" s="275"/>
      <c r="L48" s="275"/>
      <c r="M48" s="275"/>
      <c r="N48" s="275"/>
      <c r="O48" s="275"/>
      <c r="P48" s="47"/>
      <c r="Q48" s="46"/>
      <c r="R48" s="46"/>
      <c r="S48" s="46"/>
      <c r="T48" s="46"/>
      <c r="U48" s="46"/>
      <c r="V48" s="46"/>
      <c r="W48" s="46"/>
      <c r="X48" s="46"/>
      <c r="Y48" s="46"/>
    </row>
    <row r="49" spans="1:27" s="134" customFormat="1" outlineLevel="1" x14ac:dyDescent="0.25">
      <c r="A49" s="321"/>
      <c r="B49" s="264"/>
      <c r="C49" s="274"/>
      <c r="D49" s="275"/>
      <c r="E49" s="275"/>
      <c r="F49" s="275"/>
      <c r="G49" s="275"/>
      <c r="H49" s="275"/>
      <c r="I49" s="275"/>
      <c r="J49" s="275"/>
      <c r="K49" s="275"/>
      <c r="L49" s="275"/>
      <c r="M49" s="275"/>
      <c r="N49" s="275"/>
      <c r="O49" s="275"/>
      <c r="P49" s="47"/>
      <c r="Q49" s="46"/>
      <c r="R49" s="46"/>
      <c r="S49" s="46"/>
      <c r="T49" s="46"/>
      <c r="U49" s="46"/>
      <c r="V49" s="46"/>
      <c r="W49" s="46"/>
      <c r="X49" s="46"/>
      <c r="Y49" s="46"/>
    </row>
    <row r="50" spans="1:27" s="134" customFormat="1" outlineLevel="1" x14ac:dyDescent="0.25">
      <c r="A50" s="321"/>
      <c r="B50" s="186"/>
      <c r="C50" s="274"/>
      <c r="D50" s="275"/>
      <c r="E50" s="275"/>
      <c r="F50" s="275"/>
      <c r="G50" s="275"/>
      <c r="H50" s="275"/>
      <c r="I50" s="275"/>
      <c r="J50" s="275"/>
      <c r="K50" s="275"/>
      <c r="L50" s="275"/>
      <c r="M50" s="275"/>
      <c r="N50" s="275"/>
      <c r="O50" s="275"/>
      <c r="P50" s="47"/>
      <c r="Q50" s="46"/>
      <c r="R50" s="46"/>
      <c r="S50" s="46"/>
      <c r="T50" s="46"/>
      <c r="U50" s="46"/>
      <c r="V50" s="46"/>
      <c r="W50" s="46"/>
      <c r="X50" s="46"/>
      <c r="Y50" s="46"/>
    </row>
    <row r="51" spans="1:27" s="134" customFormat="1" outlineLevel="1" x14ac:dyDescent="0.25">
      <c r="A51" s="321"/>
      <c r="B51" s="110" t="str">
        <f>Notes!B12</f>
        <v>Note 5</v>
      </c>
      <c r="C51" s="274"/>
      <c r="D51" s="275"/>
      <c r="E51" s="275"/>
      <c r="F51" s="275"/>
      <c r="G51" s="275"/>
      <c r="H51" s="275"/>
      <c r="I51" s="275"/>
      <c r="J51" s="275"/>
      <c r="K51" s="275"/>
      <c r="L51" s="275"/>
      <c r="M51" s="275"/>
      <c r="N51" s="275"/>
      <c r="O51" s="275"/>
      <c r="P51" s="47"/>
      <c r="Q51" s="46"/>
      <c r="R51" s="46"/>
      <c r="S51" s="46"/>
      <c r="T51" s="46"/>
      <c r="U51" s="46"/>
      <c r="V51" s="46"/>
      <c r="W51" s="46"/>
      <c r="X51" s="46"/>
      <c r="Y51" s="46"/>
    </row>
    <row r="52" spans="1:27" s="134" customFormat="1" outlineLevel="1" x14ac:dyDescent="0.25">
      <c r="A52" s="321"/>
      <c r="B52" s="189"/>
      <c r="C52" s="274"/>
      <c r="D52" s="275"/>
      <c r="E52" s="275"/>
      <c r="F52" s="275"/>
      <c r="G52" s="275"/>
      <c r="H52" s="275"/>
      <c r="I52" s="275"/>
      <c r="J52" s="275"/>
      <c r="K52" s="275"/>
      <c r="L52" s="275"/>
      <c r="M52" s="275"/>
      <c r="N52" s="275"/>
      <c r="O52" s="275"/>
      <c r="P52" s="47"/>
      <c r="Q52" s="46"/>
      <c r="R52" s="55"/>
      <c r="S52" s="55"/>
      <c r="T52" s="55"/>
      <c r="U52" s="55"/>
      <c r="V52" s="55"/>
      <c r="W52" s="55"/>
      <c r="X52" s="55"/>
      <c r="Y52" s="55"/>
      <c r="Z52" s="136"/>
      <c r="AA52" s="136"/>
    </row>
    <row r="53" spans="1:27" s="134" customFormat="1" ht="6" customHeight="1" outlineLevel="1" x14ac:dyDescent="0.25">
      <c r="A53" s="321"/>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321"/>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321"/>
      <c r="B55" s="103" t="s">
        <v>43</v>
      </c>
      <c r="C55" s="276"/>
      <c r="D55" s="277"/>
      <c r="E55" s="277"/>
      <c r="F55" s="277"/>
      <c r="G55" s="277"/>
      <c r="H55" s="277"/>
      <c r="I55" s="277"/>
      <c r="J55" s="277"/>
      <c r="K55" s="277"/>
      <c r="L55" s="277"/>
      <c r="M55" s="277"/>
      <c r="N55" s="277"/>
      <c r="O55" s="277"/>
      <c r="P55" s="47"/>
      <c r="Q55" s="46"/>
      <c r="R55" s="46"/>
      <c r="S55" s="46"/>
      <c r="T55" s="46"/>
      <c r="U55" s="46"/>
      <c r="V55" s="46"/>
      <c r="W55" s="46"/>
      <c r="X55" s="46"/>
      <c r="Y55" s="46"/>
    </row>
    <row r="56" spans="1:27" s="134" customFormat="1" ht="6" customHeight="1" outlineLevel="1" x14ac:dyDescent="0.25">
      <c r="A56" s="321"/>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321"/>
      <c r="B57" s="263" t="s">
        <v>108</v>
      </c>
      <c r="C57" s="274"/>
      <c r="D57" s="275"/>
      <c r="E57" s="275"/>
      <c r="F57" s="275"/>
      <c r="G57" s="275"/>
      <c r="H57" s="275"/>
      <c r="I57" s="275"/>
      <c r="J57" s="275"/>
      <c r="K57" s="275"/>
      <c r="L57" s="275"/>
      <c r="M57" s="275"/>
      <c r="N57" s="275"/>
      <c r="O57" s="275"/>
      <c r="P57" s="47"/>
      <c r="Q57" s="46"/>
      <c r="R57" s="46"/>
      <c r="S57" s="46"/>
      <c r="T57" s="46"/>
      <c r="U57" s="46"/>
      <c r="V57" s="46"/>
      <c r="W57" s="46"/>
      <c r="X57" s="46"/>
      <c r="Y57" s="46"/>
    </row>
    <row r="58" spans="1:27" s="134" customFormat="1" outlineLevel="1" x14ac:dyDescent="0.25">
      <c r="A58" s="321"/>
      <c r="B58" s="264"/>
      <c r="C58" s="274"/>
      <c r="D58" s="275"/>
      <c r="E58" s="275"/>
      <c r="F58" s="275"/>
      <c r="G58" s="275"/>
      <c r="H58" s="275"/>
      <c r="I58" s="275"/>
      <c r="J58" s="275"/>
      <c r="K58" s="275"/>
      <c r="L58" s="275"/>
      <c r="M58" s="275"/>
      <c r="N58" s="275"/>
      <c r="O58" s="275"/>
      <c r="P58" s="47"/>
      <c r="Q58" s="46"/>
      <c r="R58" s="46"/>
      <c r="S58" s="46"/>
      <c r="T58" s="46"/>
      <c r="U58" s="46"/>
      <c r="V58" s="46"/>
      <c r="W58" s="46"/>
      <c r="X58" s="46"/>
      <c r="Y58" s="46"/>
    </row>
    <row r="59" spans="1:27" s="134" customFormat="1" outlineLevel="1" x14ac:dyDescent="0.25">
      <c r="A59" s="321"/>
      <c r="B59" s="264"/>
      <c r="C59" s="274"/>
      <c r="D59" s="275"/>
      <c r="E59" s="275"/>
      <c r="F59" s="275"/>
      <c r="G59" s="275"/>
      <c r="H59" s="275"/>
      <c r="I59" s="275"/>
      <c r="J59" s="275"/>
      <c r="K59" s="275"/>
      <c r="L59" s="275"/>
      <c r="M59" s="275"/>
      <c r="N59" s="275"/>
      <c r="O59" s="275"/>
      <c r="P59" s="47"/>
      <c r="Q59" s="46"/>
      <c r="R59" s="46"/>
      <c r="S59" s="46"/>
      <c r="T59" s="46"/>
      <c r="U59" s="46"/>
      <c r="V59" s="46"/>
      <c r="W59" s="46"/>
      <c r="X59" s="46"/>
      <c r="Y59" s="46"/>
    </row>
    <row r="60" spans="1:27" s="134" customFormat="1" outlineLevel="1" x14ac:dyDescent="0.25">
      <c r="A60" s="321"/>
      <c r="B60" s="264"/>
      <c r="C60" s="274"/>
      <c r="D60" s="275"/>
      <c r="E60" s="275"/>
      <c r="F60" s="275"/>
      <c r="G60" s="275"/>
      <c r="H60" s="275"/>
      <c r="I60" s="275"/>
      <c r="J60" s="275"/>
      <c r="K60" s="275"/>
      <c r="L60" s="275"/>
      <c r="M60" s="275"/>
      <c r="N60" s="275"/>
      <c r="O60" s="275"/>
      <c r="P60" s="47"/>
      <c r="Q60" s="46"/>
      <c r="R60" s="46"/>
      <c r="S60" s="46"/>
      <c r="T60" s="46"/>
      <c r="U60" s="46"/>
      <c r="V60" s="46"/>
      <c r="W60" s="46"/>
      <c r="X60" s="46"/>
      <c r="Y60" s="46"/>
    </row>
    <row r="61" spans="1:27" s="134" customFormat="1" outlineLevel="1" x14ac:dyDescent="0.25">
      <c r="A61" s="321"/>
      <c r="B61" s="264"/>
      <c r="C61" s="274"/>
      <c r="D61" s="275"/>
      <c r="E61" s="275"/>
      <c r="F61" s="275"/>
      <c r="G61" s="275"/>
      <c r="H61" s="275"/>
      <c r="I61" s="275"/>
      <c r="J61" s="275"/>
      <c r="K61" s="275"/>
      <c r="L61" s="275"/>
      <c r="M61" s="275"/>
      <c r="N61" s="275"/>
      <c r="O61" s="275"/>
      <c r="P61" s="47"/>
      <c r="Q61" s="46"/>
      <c r="R61" s="46"/>
      <c r="S61" s="46"/>
      <c r="T61" s="46"/>
      <c r="U61" s="46"/>
      <c r="V61" s="46"/>
      <c r="W61" s="46"/>
      <c r="X61" s="46"/>
      <c r="Y61" s="46"/>
    </row>
    <row r="62" spans="1:27" s="134" customFormat="1" outlineLevel="1" x14ac:dyDescent="0.25">
      <c r="A62" s="321"/>
      <c r="B62" s="264"/>
      <c r="C62" s="274"/>
      <c r="D62" s="275"/>
      <c r="E62" s="275"/>
      <c r="F62" s="275"/>
      <c r="G62" s="275"/>
      <c r="H62" s="275"/>
      <c r="I62" s="275"/>
      <c r="J62" s="275"/>
      <c r="K62" s="275"/>
      <c r="L62" s="275"/>
      <c r="M62" s="275"/>
      <c r="N62" s="275"/>
      <c r="O62" s="275"/>
      <c r="P62" s="47"/>
      <c r="Q62" s="46"/>
      <c r="R62" s="46"/>
      <c r="S62" s="46"/>
      <c r="T62" s="46"/>
      <c r="U62" s="46"/>
      <c r="V62" s="46"/>
      <c r="W62" s="46"/>
      <c r="X62" s="46"/>
      <c r="Y62" s="46"/>
    </row>
    <row r="63" spans="1:27" s="134" customFormat="1" outlineLevel="1" x14ac:dyDescent="0.25">
      <c r="A63" s="321"/>
      <c r="B63" s="264"/>
      <c r="C63" s="274"/>
      <c r="D63" s="275"/>
      <c r="E63" s="275"/>
      <c r="F63" s="275"/>
      <c r="G63" s="275"/>
      <c r="H63" s="275"/>
      <c r="I63" s="275"/>
      <c r="J63" s="275"/>
      <c r="K63" s="275"/>
      <c r="L63" s="275"/>
      <c r="M63" s="275"/>
      <c r="N63" s="275"/>
      <c r="O63" s="275"/>
      <c r="P63" s="47"/>
      <c r="Q63" s="46"/>
      <c r="R63" s="46"/>
      <c r="S63" s="46"/>
      <c r="T63" s="46"/>
      <c r="U63" s="46"/>
      <c r="V63" s="46"/>
      <c r="W63" s="46"/>
      <c r="X63" s="46"/>
      <c r="Y63" s="46"/>
    </row>
    <row r="64" spans="1:27" s="134" customFormat="1" outlineLevel="1" x14ac:dyDescent="0.25">
      <c r="A64" s="321"/>
      <c r="B64" s="265"/>
      <c r="C64" s="274"/>
      <c r="D64" s="275"/>
      <c r="E64" s="275"/>
      <c r="F64" s="275"/>
      <c r="G64" s="275"/>
      <c r="H64" s="275"/>
      <c r="I64" s="275"/>
      <c r="J64" s="275"/>
      <c r="K64" s="275"/>
      <c r="L64" s="275"/>
      <c r="M64" s="275"/>
      <c r="N64" s="275"/>
      <c r="O64" s="275"/>
      <c r="P64" s="47"/>
      <c r="Q64" s="46"/>
      <c r="R64" s="46"/>
      <c r="S64" s="46"/>
      <c r="T64" s="46"/>
      <c r="U64" s="46"/>
      <c r="V64" s="46"/>
      <c r="W64" s="46"/>
      <c r="X64" s="46"/>
      <c r="Y64" s="46"/>
    </row>
    <row r="65" spans="1:25" s="134" customFormat="1" ht="6" customHeight="1" outlineLevel="1" x14ac:dyDescent="0.25">
      <c r="A65" s="321"/>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321"/>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321"/>
      <c r="B67" s="281" t="s">
        <v>63</v>
      </c>
      <c r="C67" s="274"/>
      <c r="D67" s="275"/>
      <c r="E67" s="275"/>
      <c r="F67" s="275"/>
      <c r="G67" s="275"/>
      <c r="H67" s="275"/>
      <c r="I67" s="275"/>
      <c r="J67" s="275"/>
      <c r="K67" s="275"/>
      <c r="L67" s="275"/>
      <c r="M67" s="275"/>
      <c r="N67" s="275"/>
      <c r="O67" s="275"/>
      <c r="P67" s="47"/>
      <c r="Q67" s="46"/>
      <c r="R67" s="46"/>
      <c r="S67" s="46"/>
      <c r="T67" s="46"/>
      <c r="U67" s="46"/>
      <c r="V67" s="46"/>
      <c r="W67" s="46"/>
      <c r="X67" s="46"/>
      <c r="Y67" s="46"/>
    </row>
    <row r="68" spans="1:25" s="134" customFormat="1" outlineLevel="1" x14ac:dyDescent="0.25">
      <c r="A68" s="321"/>
      <c r="B68" s="282"/>
      <c r="C68" s="274"/>
      <c r="D68" s="275"/>
      <c r="E68" s="275"/>
      <c r="F68" s="275"/>
      <c r="G68" s="275"/>
      <c r="H68" s="275"/>
      <c r="I68" s="275"/>
      <c r="J68" s="275"/>
      <c r="K68" s="275"/>
      <c r="L68" s="275"/>
      <c r="M68" s="275"/>
      <c r="N68" s="275"/>
      <c r="O68" s="275"/>
      <c r="P68" s="47"/>
      <c r="Q68" s="46"/>
      <c r="R68" s="46"/>
      <c r="S68" s="46"/>
      <c r="T68" s="46"/>
      <c r="U68" s="46"/>
      <c r="V68" s="46"/>
      <c r="W68" s="46"/>
      <c r="X68" s="46"/>
      <c r="Y68" s="46"/>
    </row>
    <row r="69" spans="1:25" s="134" customFormat="1" outlineLevel="1" x14ac:dyDescent="0.25">
      <c r="A69" s="321"/>
      <c r="B69" s="282"/>
      <c r="C69" s="274"/>
      <c r="D69" s="275"/>
      <c r="E69" s="275"/>
      <c r="F69" s="275"/>
      <c r="G69" s="275"/>
      <c r="H69" s="275"/>
      <c r="I69" s="275"/>
      <c r="J69" s="275"/>
      <c r="K69" s="275"/>
      <c r="L69" s="275"/>
      <c r="M69" s="275"/>
      <c r="N69" s="275"/>
      <c r="O69" s="275"/>
      <c r="P69" s="47"/>
      <c r="Q69" s="46"/>
      <c r="R69" s="46"/>
      <c r="S69" s="46"/>
      <c r="T69" s="46"/>
      <c r="U69" s="46"/>
      <c r="V69" s="46"/>
      <c r="W69" s="46"/>
      <c r="X69" s="46"/>
      <c r="Y69" s="46"/>
    </row>
    <row r="70" spans="1:25" s="134" customFormat="1" outlineLevel="1" x14ac:dyDescent="0.25">
      <c r="A70" s="321"/>
      <c r="B70" s="283"/>
      <c r="C70" s="274"/>
      <c r="D70" s="275"/>
      <c r="E70" s="275"/>
      <c r="F70" s="275"/>
      <c r="G70" s="275"/>
      <c r="H70" s="275"/>
      <c r="I70" s="275"/>
      <c r="J70" s="275"/>
      <c r="K70" s="275"/>
      <c r="L70" s="275"/>
      <c r="M70" s="275"/>
      <c r="N70" s="275"/>
      <c r="O70" s="275"/>
      <c r="P70" s="47"/>
      <c r="Q70" s="46"/>
      <c r="R70" s="46"/>
      <c r="S70" s="46"/>
      <c r="T70" s="46"/>
      <c r="U70" s="46"/>
      <c r="V70" s="46"/>
      <c r="W70" s="46"/>
      <c r="X70" s="46"/>
      <c r="Y70" s="46"/>
    </row>
    <row r="71" spans="1:25" s="134" customFormat="1" ht="6" customHeight="1" outlineLevel="1" x14ac:dyDescent="0.25">
      <c r="A71" s="321"/>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321"/>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321"/>
      <c r="B73" s="281" t="s">
        <v>64</v>
      </c>
      <c r="C73" s="274"/>
      <c r="D73" s="275"/>
      <c r="E73" s="275"/>
      <c r="F73" s="275"/>
      <c r="G73" s="275"/>
      <c r="H73" s="275"/>
      <c r="I73" s="275"/>
      <c r="J73" s="275"/>
      <c r="K73" s="275"/>
      <c r="L73" s="275"/>
      <c r="M73" s="275"/>
      <c r="N73" s="275"/>
      <c r="O73" s="275"/>
      <c r="P73" s="47"/>
      <c r="Q73" s="46"/>
      <c r="R73" s="46"/>
      <c r="S73" s="46"/>
      <c r="T73" s="46"/>
      <c r="U73" s="46"/>
      <c r="V73" s="46"/>
      <c r="W73" s="46"/>
      <c r="X73" s="46"/>
      <c r="Y73" s="46"/>
    </row>
    <row r="74" spans="1:25" s="134" customFormat="1" outlineLevel="1" x14ac:dyDescent="0.25">
      <c r="A74" s="321"/>
      <c r="B74" s="282"/>
      <c r="C74" s="274"/>
      <c r="D74" s="275"/>
      <c r="E74" s="275"/>
      <c r="F74" s="275"/>
      <c r="G74" s="275"/>
      <c r="H74" s="275"/>
      <c r="I74" s="275"/>
      <c r="J74" s="275"/>
      <c r="K74" s="275"/>
      <c r="L74" s="275"/>
      <c r="M74" s="275"/>
      <c r="N74" s="275"/>
      <c r="O74" s="275"/>
      <c r="P74" s="47"/>
      <c r="Q74" s="46"/>
      <c r="R74" s="46"/>
      <c r="S74" s="46"/>
      <c r="T74" s="46"/>
      <c r="U74" s="46"/>
      <c r="V74" s="46"/>
      <c r="W74" s="46"/>
      <c r="X74" s="46"/>
      <c r="Y74" s="46"/>
    </row>
    <row r="75" spans="1:25" s="134" customFormat="1" outlineLevel="1" x14ac:dyDescent="0.25">
      <c r="A75" s="321"/>
      <c r="B75" s="282"/>
      <c r="C75" s="274"/>
      <c r="D75" s="275"/>
      <c r="E75" s="275"/>
      <c r="F75" s="275"/>
      <c r="G75" s="275"/>
      <c r="H75" s="275"/>
      <c r="I75" s="275"/>
      <c r="J75" s="275"/>
      <c r="K75" s="275"/>
      <c r="L75" s="275"/>
      <c r="M75" s="275"/>
      <c r="N75" s="275"/>
      <c r="O75" s="275"/>
      <c r="P75" s="47"/>
      <c r="Q75" s="46"/>
      <c r="R75" s="46"/>
      <c r="S75" s="46"/>
      <c r="T75" s="46"/>
      <c r="U75" s="46"/>
      <c r="V75" s="46"/>
      <c r="W75" s="46"/>
      <c r="X75" s="46"/>
      <c r="Y75" s="46"/>
    </row>
    <row r="76" spans="1:25" s="134" customFormat="1" outlineLevel="1" x14ac:dyDescent="0.25">
      <c r="A76" s="321"/>
      <c r="B76" s="283"/>
      <c r="C76" s="274"/>
      <c r="D76" s="275"/>
      <c r="E76" s="275"/>
      <c r="F76" s="275"/>
      <c r="G76" s="275"/>
      <c r="H76" s="275"/>
      <c r="I76" s="275"/>
      <c r="J76" s="275"/>
      <c r="K76" s="275"/>
      <c r="L76" s="275"/>
      <c r="M76" s="275"/>
      <c r="N76" s="275"/>
      <c r="O76" s="275"/>
      <c r="P76" s="47"/>
      <c r="Q76" s="46"/>
      <c r="R76" s="46"/>
      <c r="S76" s="46"/>
      <c r="T76" s="46"/>
      <c r="U76" s="46"/>
      <c r="V76" s="46"/>
      <c r="W76" s="46"/>
      <c r="X76" s="46"/>
      <c r="Y76" s="46"/>
    </row>
    <row r="77" spans="1:25" s="134" customFormat="1" ht="6" customHeight="1" outlineLevel="1" x14ac:dyDescent="0.25">
      <c r="A77" s="321"/>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321"/>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321"/>
      <c r="B79" s="281" t="s">
        <v>34</v>
      </c>
      <c r="C79" s="274"/>
      <c r="D79" s="275"/>
      <c r="E79" s="275"/>
      <c r="F79" s="275"/>
      <c r="G79" s="275"/>
      <c r="H79" s="275"/>
      <c r="I79" s="275"/>
      <c r="J79" s="275"/>
      <c r="K79" s="275"/>
      <c r="L79" s="275"/>
      <c r="M79" s="275"/>
      <c r="N79" s="275"/>
      <c r="O79" s="275"/>
      <c r="P79" s="47"/>
      <c r="Q79" s="46"/>
      <c r="R79" s="46"/>
      <c r="S79" s="46"/>
      <c r="T79" s="46"/>
      <c r="U79" s="46"/>
      <c r="V79" s="46"/>
      <c r="W79" s="46"/>
      <c r="X79" s="46"/>
      <c r="Y79" s="46"/>
    </row>
    <row r="80" spans="1:25" s="134" customFormat="1" outlineLevel="1" x14ac:dyDescent="0.25">
      <c r="A80" s="321"/>
      <c r="B80" s="282"/>
      <c r="C80" s="274"/>
      <c r="D80" s="275"/>
      <c r="E80" s="275"/>
      <c r="F80" s="275"/>
      <c r="G80" s="275"/>
      <c r="H80" s="275"/>
      <c r="I80" s="275"/>
      <c r="J80" s="275"/>
      <c r="K80" s="275"/>
      <c r="L80" s="275"/>
      <c r="M80" s="275"/>
      <c r="N80" s="275"/>
      <c r="O80" s="275"/>
      <c r="P80" s="47"/>
      <c r="Q80" s="46"/>
      <c r="R80" s="46"/>
      <c r="S80" s="46"/>
      <c r="T80" s="46"/>
      <c r="U80" s="46"/>
      <c r="V80" s="46"/>
      <c r="W80" s="46"/>
      <c r="X80" s="46"/>
      <c r="Y80" s="46"/>
    </row>
    <row r="81" spans="1:25" s="134" customFormat="1" outlineLevel="1" x14ac:dyDescent="0.25">
      <c r="A81" s="321"/>
      <c r="B81" s="282"/>
      <c r="C81" s="274"/>
      <c r="D81" s="275"/>
      <c r="E81" s="275"/>
      <c r="F81" s="275"/>
      <c r="G81" s="275"/>
      <c r="H81" s="275"/>
      <c r="I81" s="275"/>
      <c r="J81" s="275"/>
      <c r="K81" s="275"/>
      <c r="L81" s="275"/>
      <c r="M81" s="275"/>
      <c r="N81" s="275"/>
      <c r="O81" s="275"/>
      <c r="P81" s="47"/>
      <c r="Q81" s="46"/>
      <c r="R81" s="46"/>
      <c r="S81" s="46"/>
      <c r="T81" s="46"/>
      <c r="U81" s="46"/>
      <c r="V81" s="46"/>
      <c r="W81" s="46"/>
      <c r="X81" s="46"/>
      <c r="Y81" s="46"/>
    </row>
    <row r="82" spans="1:25" s="134" customFormat="1" outlineLevel="1" x14ac:dyDescent="0.25">
      <c r="A82" s="321"/>
      <c r="B82" s="179"/>
      <c r="C82" s="274"/>
      <c r="D82" s="275"/>
      <c r="E82" s="275"/>
      <c r="F82" s="275"/>
      <c r="G82" s="275"/>
      <c r="H82" s="275"/>
      <c r="I82" s="275"/>
      <c r="J82" s="275"/>
      <c r="K82" s="275"/>
      <c r="L82" s="275"/>
      <c r="M82" s="275"/>
      <c r="N82" s="275"/>
      <c r="O82" s="275"/>
      <c r="P82" s="47"/>
      <c r="Q82" s="46"/>
      <c r="R82" s="46"/>
      <c r="S82" s="46"/>
      <c r="T82" s="46"/>
      <c r="U82" s="46"/>
      <c r="V82" s="46"/>
      <c r="W82" s="46"/>
      <c r="X82" s="46"/>
      <c r="Y82" s="46"/>
    </row>
    <row r="83" spans="1:25" s="134" customFormat="1" outlineLevel="1" x14ac:dyDescent="0.25">
      <c r="A83" s="321"/>
      <c r="B83" s="112" t="str">
        <f>Notes!B14</f>
        <v>Note 6</v>
      </c>
      <c r="C83" s="274"/>
      <c r="D83" s="275"/>
      <c r="E83" s="275"/>
      <c r="F83" s="275"/>
      <c r="G83" s="275"/>
      <c r="H83" s="275"/>
      <c r="I83" s="275"/>
      <c r="J83" s="275"/>
      <c r="K83" s="275"/>
      <c r="L83" s="275"/>
      <c r="M83" s="275"/>
      <c r="N83" s="275"/>
      <c r="O83" s="275"/>
      <c r="P83" s="47"/>
      <c r="Q83" s="46"/>
      <c r="R83" s="46"/>
      <c r="S83" s="46"/>
      <c r="T83" s="46"/>
      <c r="U83" s="46"/>
      <c r="V83" s="46"/>
      <c r="W83" s="46"/>
      <c r="X83" s="46"/>
      <c r="Y83" s="46"/>
    </row>
    <row r="84" spans="1:25" s="134" customFormat="1" ht="10.5" customHeight="1" outlineLevel="1" x14ac:dyDescent="0.25">
      <c r="A84" s="321"/>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321"/>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321"/>
      <c r="B86" s="102" t="s">
        <v>6</v>
      </c>
      <c r="C86" s="304" t="s">
        <v>38</v>
      </c>
      <c r="D86" s="304"/>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321"/>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322"/>
      <c r="B88" s="114" t="s">
        <v>44</v>
      </c>
      <c r="C88" s="276"/>
      <c r="D88" s="277"/>
      <c r="E88" s="277"/>
      <c r="F88" s="277"/>
      <c r="G88" s="277"/>
      <c r="H88" s="277"/>
      <c r="I88" s="277"/>
      <c r="J88" s="277"/>
      <c r="K88" s="277"/>
      <c r="L88" s="277"/>
      <c r="M88" s="277"/>
      <c r="N88" s="277"/>
      <c r="O88" s="277"/>
      <c r="P88" s="47"/>
      <c r="Q88" s="46"/>
      <c r="R88" s="46"/>
      <c r="S88" s="46"/>
      <c r="T88" s="46"/>
      <c r="U88" s="46"/>
      <c r="V88" s="46"/>
      <c r="W88" s="46"/>
      <c r="X88" s="46"/>
      <c r="Y88" s="46"/>
    </row>
    <row r="89" spans="1:25" s="134" customFormat="1" ht="6" customHeight="1" outlineLevel="1" x14ac:dyDescent="0.25">
      <c r="A89" s="287"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288"/>
      <c r="B90" s="262" t="s">
        <v>90</v>
      </c>
      <c r="C90" s="262"/>
      <c r="D90" s="262"/>
      <c r="E90" s="262"/>
      <c r="F90" s="262"/>
      <c r="G90" s="303"/>
      <c r="H90" s="304" t="s">
        <v>38</v>
      </c>
      <c r="I90" s="304"/>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288"/>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288"/>
      <c r="B92" s="317" t="s">
        <v>157</v>
      </c>
      <c r="C92" s="316" t="s">
        <v>101</v>
      </c>
      <c r="D92" s="305"/>
      <c r="E92" s="276"/>
      <c r="F92" s="277"/>
      <c r="G92" s="65"/>
      <c r="H92" s="305" t="s">
        <v>172</v>
      </c>
      <c r="I92" s="305"/>
      <c r="J92" s="276"/>
      <c r="K92" s="277"/>
      <c r="L92" s="277"/>
      <c r="M92" s="277"/>
      <c r="N92" s="277"/>
      <c r="O92" s="277"/>
      <c r="P92" s="47"/>
      <c r="Q92" s="46"/>
      <c r="R92" s="46"/>
      <c r="S92" s="46"/>
      <c r="T92" s="46"/>
      <c r="U92" s="46"/>
      <c r="V92" s="46"/>
      <c r="W92" s="46"/>
      <c r="X92" s="46"/>
      <c r="Y92" s="46"/>
    </row>
    <row r="93" spans="1:25" s="134" customFormat="1" ht="8.25" customHeight="1" outlineLevel="1" x14ac:dyDescent="0.25">
      <c r="A93" s="288"/>
      <c r="B93" s="318"/>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288"/>
      <c r="B94" s="298" t="str">
        <f>Notes!B18</f>
        <v>Note 8</v>
      </c>
      <c r="C94" s="300" t="s">
        <v>168</v>
      </c>
      <c r="D94" s="301"/>
      <c r="E94" s="301"/>
      <c r="F94" s="301"/>
      <c r="G94" s="301"/>
      <c r="H94" s="30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288"/>
      <c r="B95" s="298"/>
      <c r="C95" s="185"/>
      <c r="D95" s="185"/>
      <c r="E95" s="185"/>
      <c r="F95" s="185"/>
      <c r="G95" s="185"/>
      <c r="H95" s="185"/>
      <c r="I95" s="185"/>
      <c r="J95" s="185"/>
      <c r="K95" s="185"/>
      <c r="L95" s="185"/>
      <c r="M95" s="185"/>
      <c r="N95" s="305" t="s">
        <v>171</v>
      </c>
      <c r="O95" s="305"/>
      <c r="P95" s="47"/>
      <c r="Q95" s="46"/>
      <c r="R95" s="46"/>
      <c r="S95" s="46"/>
      <c r="T95" s="46"/>
      <c r="U95" s="46"/>
      <c r="V95" s="46"/>
      <c r="W95" s="46"/>
      <c r="X95" s="46"/>
      <c r="Y95" s="46"/>
    </row>
    <row r="96" spans="1:25" s="134" customFormat="1" ht="45" customHeight="1" outlineLevel="1" x14ac:dyDescent="0.25">
      <c r="A96" s="288"/>
      <c r="B96" s="298"/>
      <c r="C96" s="316" t="s">
        <v>102</v>
      </c>
      <c r="D96" s="305"/>
      <c r="E96" s="310" t="s">
        <v>103</v>
      </c>
      <c r="F96" s="310"/>
      <c r="G96" s="311"/>
      <c r="H96" s="311"/>
      <c r="I96" s="311"/>
      <c r="J96" s="311"/>
      <c r="K96" s="311"/>
      <c r="L96" s="311"/>
      <c r="M96" s="311"/>
      <c r="N96" s="311"/>
      <c r="O96" s="311"/>
      <c r="P96" s="47"/>
      <c r="Q96" s="46"/>
      <c r="R96" s="46"/>
      <c r="S96" s="46"/>
      <c r="T96" s="46"/>
      <c r="U96" s="46"/>
      <c r="V96" s="46"/>
      <c r="W96" s="46"/>
      <c r="X96" s="46"/>
      <c r="Y96" s="46"/>
    </row>
    <row r="97" spans="1:25" s="134" customFormat="1" ht="30" customHeight="1" outlineLevel="1" x14ac:dyDescent="0.25">
      <c r="A97" s="288"/>
      <c r="B97" s="298"/>
      <c r="C97" s="316"/>
      <c r="D97" s="305"/>
      <c r="E97" s="312" t="s">
        <v>104</v>
      </c>
      <c r="F97" s="313"/>
      <c r="G97" s="304" t="s">
        <v>3</v>
      </c>
      <c r="H97" s="304"/>
      <c r="I97" s="297"/>
      <c r="J97" s="297"/>
      <c r="K97" s="297"/>
      <c r="L97" s="297"/>
      <c r="M97" s="297"/>
      <c r="N97" s="297"/>
      <c r="O97" s="297"/>
      <c r="P97" s="47"/>
      <c r="Q97" s="46"/>
      <c r="R97" s="46"/>
      <c r="S97" s="46"/>
      <c r="T97" s="46"/>
      <c r="U97" s="46"/>
      <c r="V97" s="46"/>
      <c r="W97" s="46"/>
      <c r="X97" s="46"/>
      <c r="Y97" s="46"/>
    </row>
    <row r="98" spans="1:25" s="134" customFormat="1" ht="45" customHeight="1" outlineLevel="1" x14ac:dyDescent="0.25">
      <c r="A98" s="288"/>
      <c r="B98" s="298"/>
      <c r="C98" s="316"/>
      <c r="D98" s="305"/>
      <c r="E98" s="310" t="s">
        <v>105</v>
      </c>
      <c r="F98" s="310"/>
      <c r="G98" s="319"/>
      <c r="H98" s="319"/>
      <c r="I98" s="311"/>
      <c r="J98" s="311"/>
      <c r="K98" s="311"/>
      <c r="L98" s="311"/>
      <c r="M98" s="311"/>
      <c r="N98" s="311"/>
      <c r="O98" s="311"/>
      <c r="P98" s="47"/>
      <c r="Q98" s="46"/>
      <c r="R98" s="46"/>
      <c r="S98" s="46"/>
      <c r="T98" s="46"/>
      <c r="U98" s="46"/>
      <c r="V98" s="46"/>
      <c r="W98" s="46"/>
      <c r="X98" s="46"/>
      <c r="Y98" s="46"/>
    </row>
    <row r="99" spans="1:25" s="134" customFormat="1" ht="30" customHeight="1" outlineLevel="1" x14ac:dyDescent="0.25">
      <c r="A99" s="288"/>
      <c r="B99" s="298"/>
      <c r="C99" s="316"/>
      <c r="D99" s="305"/>
      <c r="E99" s="312" t="s">
        <v>104</v>
      </c>
      <c r="F99" s="313"/>
      <c r="G99" s="304" t="s">
        <v>3</v>
      </c>
      <c r="H99" s="304"/>
      <c r="I99" s="297"/>
      <c r="J99" s="297"/>
      <c r="K99" s="297"/>
      <c r="L99" s="297"/>
      <c r="M99" s="297"/>
      <c r="N99" s="297"/>
      <c r="O99" s="297"/>
      <c r="P99" s="47"/>
      <c r="Q99" s="46"/>
      <c r="R99" s="46"/>
      <c r="S99" s="46"/>
      <c r="T99" s="46"/>
      <c r="U99" s="46"/>
      <c r="V99" s="46"/>
      <c r="W99" s="46"/>
      <c r="X99" s="46"/>
      <c r="Y99" s="46"/>
    </row>
    <row r="100" spans="1:25" s="134" customFormat="1" ht="8.25" customHeight="1" outlineLevel="1" x14ac:dyDescent="0.25">
      <c r="A100" s="288"/>
      <c r="B100" s="298"/>
      <c r="C100" s="185"/>
      <c r="D100" s="185"/>
      <c r="E100" s="185"/>
      <c r="F100" s="185"/>
      <c r="G100" s="185"/>
      <c r="H100" s="185"/>
      <c r="I100" s="185"/>
      <c r="J100" s="185"/>
      <c r="K100" s="185"/>
      <c r="L100" s="185"/>
      <c r="M100" s="185"/>
      <c r="N100" s="297"/>
      <c r="O100" s="297"/>
      <c r="P100" s="47"/>
      <c r="Q100" s="46"/>
      <c r="R100" s="46"/>
      <c r="S100" s="46"/>
      <c r="T100" s="46"/>
      <c r="U100" s="46"/>
      <c r="V100" s="46"/>
      <c r="W100" s="46"/>
      <c r="X100" s="46"/>
      <c r="Y100" s="46"/>
    </row>
    <row r="101" spans="1:25" s="134" customFormat="1" ht="60" customHeight="1" outlineLevel="1" x14ac:dyDescent="0.25">
      <c r="A101" s="288"/>
      <c r="B101" s="298"/>
      <c r="C101" s="316" t="s">
        <v>169</v>
      </c>
      <c r="D101" s="305"/>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34" customFormat="1" ht="8.25" customHeight="1" outlineLevel="1" x14ac:dyDescent="0.25">
      <c r="A102" s="288"/>
      <c r="B102" s="298"/>
      <c r="C102" s="262"/>
      <c r="D102" s="262"/>
      <c r="E102" s="262"/>
      <c r="F102" s="262"/>
      <c r="G102" s="262"/>
      <c r="H102" s="262"/>
      <c r="I102" s="262"/>
      <c r="J102" s="262"/>
      <c r="K102" s="262"/>
      <c r="L102" s="262"/>
      <c r="M102" s="262"/>
      <c r="N102" s="262"/>
      <c r="O102" s="262"/>
      <c r="P102" s="47"/>
      <c r="Q102" s="46"/>
      <c r="R102" s="46"/>
      <c r="S102" s="46"/>
      <c r="T102" s="46"/>
      <c r="U102" s="46"/>
      <c r="V102" s="46"/>
      <c r="W102" s="46"/>
      <c r="X102" s="46"/>
      <c r="Y102" s="46"/>
    </row>
    <row r="103" spans="1:25" s="134" customFormat="1" ht="30" customHeight="1" outlineLevel="1" x14ac:dyDescent="0.25">
      <c r="A103" s="288"/>
      <c r="B103" s="298"/>
      <c r="C103" s="185"/>
      <c r="D103" s="185"/>
      <c r="E103" s="185"/>
      <c r="F103" s="185"/>
      <c r="G103" s="185"/>
      <c r="H103" s="185"/>
      <c r="I103" s="185"/>
      <c r="J103" s="185"/>
      <c r="K103" s="185"/>
      <c r="L103" s="185"/>
      <c r="M103" s="185"/>
      <c r="N103" s="305" t="s">
        <v>171</v>
      </c>
      <c r="O103" s="305"/>
      <c r="P103" s="47"/>
      <c r="Q103" s="46"/>
      <c r="R103" s="46"/>
      <c r="S103" s="46"/>
      <c r="T103" s="46"/>
      <c r="U103" s="46"/>
      <c r="V103" s="46"/>
      <c r="W103" s="46"/>
      <c r="X103" s="46"/>
      <c r="Y103" s="46"/>
    </row>
    <row r="104" spans="1:25" s="134" customFormat="1" ht="45" customHeight="1" outlineLevel="1" x14ac:dyDescent="0.25">
      <c r="A104" s="288"/>
      <c r="B104" s="298"/>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34" customFormat="1" ht="30" customHeight="1" outlineLevel="1" x14ac:dyDescent="0.25">
      <c r="A105" s="288"/>
      <c r="B105" s="298"/>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34" customFormat="1" ht="6" customHeight="1" outlineLevel="1" x14ac:dyDescent="0.25">
      <c r="A106" s="288"/>
      <c r="B106" s="191"/>
      <c r="C106" s="297"/>
      <c r="D106" s="297"/>
      <c r="E106" s="297"/>
      <c r="F106" s="297"/>
      <c r="G106" s="297"/>
      <c r="H106" s="297"/>
      <c r="I106" s="297"/>
      <c r="J106" s="297"/>
      <c r="K106" s="297"/>
      <c r="L106" s="297"/>
      <c r="M106" s="297"/>
      <c r="N106" s="297"/>
      <c r="O106" s="297"/>
      <c r="P106" s="47"/>
      <c r="Q106" s="46"/>
      <c r="R106" s="46"/>
      <c r="S106" s="46"/>
      <c r="T106" s="46"/>
      <c r="U106" s="46"/>
      <c r="V106" s="46"/>
      <c r="W106" s="46"/>
      <c r="X106" s="46"/>
      <c r="Y106" s="46"/>
    </row>
    <row r="107" spans="1:25" s="134" customFormat="1" ht="25.5" customHeight="1" outlineLevel="1" x14ac:dyDescent="0.25">
      <c r="A107" s="288"/>
      <c r="B107" s="298" t="str">
        <f>Notes!B20</f>
        <v>Note 9</v>
      </c>
      <c r="C107" s="300" t="s">
        <v>177</v>
      </c>
      <c r="D107" s="301"/>
      <c r="E107" s="301"/>
      <c r="F107" s="301"/>
      <c r="G107" s="301"/>
      <c r="H107" s="301"/>
      <c r="I107" s="302"/>
      <c r="J107" s="297"/>
      <c r="K107" s="297"/>
      <c r="L107" s="297"/>
      <c r="M107" s="297"/>
      <c r="N107" s="297"/>
      <c r="O107" s="297"/>
      <c r="P107" s="47"/>
      <c r="Q107" s="46"/>
      <c r="R107" s="46"/>
      <c r="S107" s="46"/>
      <c r="T107" s="46"/>
      <c r="U107" s="46"/>
      <c r="V107" s="46"/>
      <c r="W107" s="46"/>
      <c r="X107" s="46"/>
      <c r="Y107" s="46"/>
    </row>
    <row r="108" spans="1:25" s="134" customFormat="1" ht="6" customHeight="1" outlineLevel="1" x14ac:dyDescent="0.25">
      <c r="A108" s="288"/>
      <c r="B108" s="298"/>
      <c r="C108" s="262"/>
      <c r="D108" s="262"/>
      <c r="E108" s="262"/>
      <c r="F108" s="262"/>
      <c r="G108" s="262"/>
      <c r="H108" s="262"/>
      <c r="I108" s="262"/>
      <c r="J108" s="262"/>
      <c r="K108" s="262"/>
      <c r="L108" s="262"/>
      <c r="M108" s="262"/>
      <c r="N108" s="262"/>
      <c r="O108" s="262"/>
      <c r="P108" s="47"/>
      <c r="Q108" s="46"/>
      <c r="R108" s="46"/>
      <c r="S108" s="46"/>
      <c r="T108" s="46"/>
      <c r="U108" s="46"/>
      <c r="V108" s="46"/>
      <c r="W108" s="46"/>
      <c r="X108" s="46"/>
      <c r="Y108" s="46"/>
    </row>
    <row r="109" spans="1:25" s="134" customFormat="1" ht="45" customHeight="1" outlineLevel="1" thickBot="1" x14ac:dyDescent="0.3">
      <c r="A109" s="289"/>
      <c r="B109" s="299"/>
      <c r="C109" s="277"/>
      <c r="D109" s="277"/>
      <c r="E109" s="277"/>
      <c r="F109" s="277"/>
      <c r="G109" s="277"/>
      <c r="H109" s="277"/>
      <c r="I109" s="277"/>
      <c r="J109" s="277"/>
      <c r="K109" s="277"/>
      <c r="L109" s="277"/>
      <c r="M109" s="277"/>
      <c r="N109" s="277"/>
      <c r="O109" s="277"/>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266" t="s">
        <v>1</v>
      </c>
      <c r="D112" s="2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276"/>
      <c r="D113" s="277"/>
      <c r="E113" s="277"/>
      <c r="F113" s="277"/>
      <c r="G113" s="277"/>
      <c r="H113" s="277"/>
      <c r="I113" s="277"/>
      <c r="J113" s="277"/>
      <c r="K113" s="277"/>
      <c r="L113" s="277"/>
      <c r="M113" s="277"/>
      <c r="N113" s="277"/>
      <c r="O113" s="277"/>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255"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256"/>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256"/>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256"/>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256"/>
      <c r="B120" s="281" t="s">
        <v>68</v>
      </c>
      <c r="C120" s="277"/>
      <c r="D120" s="277"/>
      <c r="E120" s="277"/>
      <c r="F120" s="277"/>
      <c r="G120" s="277"/>
      <c r="H120" s="277"/>
      <c r="I120" s="277"/>
      <c r="J120" s="277"/>
      <c r="K120" s="277"/>
      <c r="L120" s="277"/>
      <c r="M120" s="277"/>
      <c r="N120" s="277"/>
      <c r="O120" s="277"/>
      <c r="P120" s="47"/>
      <c r="Q120" s="46"/>
      <c r="R120" s="46"/>
      <c r="S120" s="46"/>
      <c r="T120" s="46"/>
      <c r="U120" s="46"/>
      <c r="V120" s="46"/>
      <c r="W120" s="46"/>
      <c r="X120" s="46"/>
      <c r="Y120" s="46"/>
    </row>
    <row r="121" spans="1:25" s="134" customFormat="1" outlineLevel="1" x14ac:dyDescent="0.25">
      <c r="A121" s="256"/>
      <c r="B121" s="282"/>
      <c r="C121" s="277"/>
      <c r="D121" s="277"/>
      <c r="E121" s="277"/>
      <c r="F121" s="277"/>
      <c r="G121" s="277"/>
      <c r="H121" s="277"/>
      <c r="I121" s="277"/>
      <c r="J121" s="277"/>
      <c r="K121" s="277"/>
      <c r="L121" s="277"/>
      <c r="M121" s="277"/>
      <c r="N121" s="277"/>
      <c r="O121" s="277"/>
      <c r="P121" s="47"/>
      <c r="Q121" s="46"/>
      <c r="R121" s="46"/>
      <c r="S121" s="46"/>
      <c r="T121" s="46"/>
      <c r="U121" s="46"/>
      <c r="V121" s="46"/>
      <c r="W121" s="46"/>
      <c r="X121" s="46"/>
      <c r="Y121" s="46"/>
    </row>
    <row r="122" spans="1:25" s="134" customFormat="1" outlineLevel="1" x14ac:dyDescent="0.25">
      <c r="A122" s="256"/>
      <c r="B122" s="282"/>
      <c r="C122" s="277"/>
      <c r="D122" s="277"/>
      <c r="E122" s="277"/>
      <c r="F122" s="277"/>
      <c r="G122" s="277"/>
      <c r="H122" s="277"/>
      <c r="I122" s="277"/>
      <c r="J122" s="277"/>
      <c r="K122" s="277"/>
      <c r="L122" s="277"/>
      <c r="M122" s="277"/>
      <c r="N122" s="277"/>
      <c r="O122" s="277"/>
      <c r="P122" s="47"/>
      <c r="Q122" s="46"/>
      <c r="R122" s="46"/>
      <c r="S122" s="46"/>
      <c r="T122" s="46"/>
      <c r="U122" s="46"/>
      <c r="V122" s="46"/>
      <c r="W122" s="46"/>
      <c r="X122" s="46"/>
      <c r="Y122" s="46"/>
    </row>
    <row r="123" spans="1:25" s="134" customFormat="1" outlineLevel="1" x14ac:dyDescent="0.25">
      <c r="A123" s="256"/>
      <c r="B123" s="282"/>
      <c r="C123" s="277"/>
      <c r="D123" s="277"/>
      <c r="E123" s="277"/>
      <c r="F123" s="277"/>
      <c r="G123" s="277"/>
      <c r="H123" s="277"/>
      <c r="I123" s="277"/>
      <c r="J123" s="277"/>
      <c r="K123" s="277"/>
      <c r="L123" s="277"/>
      <c r="M123" s="277"/>
      <c r="N123" s="277"/>
      <c r="O123" s="277"/>
      <c r="P123" s="47"/>
      <c r="Q123" s="46"/>
      <c r="R123" s="46"/>
      <c r="S123" s="46"/>
      <c r="T123" s="46"/>
      <c r="U123" s="46"/>
      <c r="V123" s="46"/>
      <c r="W123" s="46"/>
      <c r="X123" s="46"/>
      <c r="Y123" s="46"/>
    </row>
    <row r="124" spans="1:25" s="134" customFormat="1" outlineLevel="1" x14ac:dyDescent="0.25">
      <c r="A124" s="256"/>
      <c r="B124" s="282"/>
      <c r="C124" s="277"/>
      <c r="D124" s="277"/>
      <c r="E124" s="277"/>
      <c r="F124" s="277"/>
      <c r="G124" s="277"/>
      <c r="H124" s="277"/>
      <c r="I124" s="277"/>
      <c r="J124" s="277"/>
      <c r="K124" s="277"/>
      <c r="L124" s="277"/>
      <c r="M124" s="277"/>
      <c r="N124" s="277"/>
      <c r="O124" s="277"/>
      <c r="P124" s="47"/>
      <c r="Q124" s="46"/>
      <c r="R124" s="46"/>
      <c r="S124" s="46"/>
      <c r="T124" s="46"/>
      <c r="U124" s="46"/>
      <c r="V124" s="46"/>
      <c r="W124" s="46"/>
      <c r="X124" s="46"/>
      <c r="Y124" s="46"/>
    </row>
    <row r="125" spans="1:25" s="134" customFormat="1" outlineLevel="1" x14ac:dyDescent="0.25">
      <c r="A125" s="256"/>
      <c r="B125" s="283"/>
      <c r="C125" s="277"/>
      <c r="D125" s="277"/>
      <c r="E125" s="277"/>
      <c r="F125" s="277"/>
      <c r="G125" s="277"/>
      <c r="H125" s="277"/>
      <c r="I125" s="277"/>
      <c r="J125" s="277"/>
      <c r="K125" s="277"/>
      <c r="L125" s="277"/>
      <c r="M125" s="277"/>
      <c r="N125" s="277"/>
      <c r="O125" s="277"/>
      <c r="P125" s="47"/>
      <c r="Q125" s="46"/>
      <c r="R125" s="46"/>
      <c r="S125" s="46"/>
      <c r="T125" s="46"/>
      <c r="U125" s="46"/>
      <c r="V125" s="46"/>
      <c r="W125" s="46"/>
      <c r="X125" s="46"/>
      <c r="Y125" s="46"/>
    </row>
    <row r="126" spans="1:25" s="134" customFormat="1" ht="6" customHeight="1" outlineLevel="1" thickBot="1" x14ac:dyDescent="0.3">
      <c r="A126" s="257"/>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278" t="s">
        <v>155</v>
      </c>
      <c r="C130" s="279"/>
      <c r="D130" s="279"/>
      <c r="E130" s="279"/>
      <c r="F130" s="279"/>
      <c r="G130" s="279"/>
      <c r="H130" s="279"/>
      <c r="I130" s="279"/>
      <c r="J130" s="279"/>
      <c r="K130" s="279"/>
      <c r="L130" s="279"/>
      <c r="M130" s="279"/>
      <c r="N130" s="279"/>
      <c r="O130" s="280"/>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255"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256"/>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256"/>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256"/>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256"/>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257"/>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255"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256"/>
      <c r="B139" s="178" t="s">
        <v>48</v>
      </c>
      <c r="C139" s="290" t="s">
        <v>109</v>
      </c>
      <c r="D139" s="291"/>
      <c r="E139" s="291"/>
      <c r="F139" s="292"/>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256"/>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256"/>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256"/>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256"/>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256"/>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256"/>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257"/>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256" t="str">
        <f>Notes!B28</f>
        <v>Note 13</v>
      </c>
      <c r="B147" s="178" t="s">
        <v>62</v>
      </c>
      <c r="C147" s="274" t="s">
        <v>135</v>
      </c>
      <c r="D147" s="275"/>
      <c r="E147" s="275"/>
      <c r="F147" s="275"/>
      <c r="G147" s="275"/>
      <c r="H147" s="275"/>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256"/>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256"/>
      <c r="B149" s="179"/>
      <c r="C149" s="293">
        <v>4</v>
      </c>
      <c r="D149" s="294"/>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256"/>
      <c r="B150" s="179"/>
      <c r="C150" s="272">
        <v>2</v>
      </c>
      <c r="D150" s="273"/>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256"/>
      <c r="B151" s="179"/>
      <c r="C151" s="295"/>
      <c r="D151" s="296"/>
      <c r="E151" s="296"/>
      <c r="F151" s="296"/>
      <c r="G151" s="296"/>
      <c r="H151" s="296"/>
      <c r="I151" s="296"/>
      <c r="J151" s="296"/>
      <c r="K151" s="296"/>
      <c r="L151" s="296"/>
      <c r="M151" s="296"/>
      <c r="N151" s="296"/>
      <c r="O151" s="296"/>
      <c r="P151" s="47"/>
      <c r="Q151" s="46" t="s">
        <v>136</v>
      </c>
      <c r="R151" s="46"/>
      <c r="S151" s="46"/>
      <c r="T151" s="46"/>
      <c r="U151" s="46"/>
      <c r="V151" s="46"/>
      <c r="W151" s="46"/>
      <c r="X151" s="46"/>
      <c r="Y151" s="46"/>
    </row>
    <row r="152" spans="1:25" s="134" customFormat="1" outlineLevel="1" x14ac:dyDescent="0.25">
      <c r="A152" s="256"/>
      <c r="B152" s="179"/>
      <c r="C152" s="295"/>
      <c r="D152" s="296"/>
      <c r="E152" s="296"/>
      <c r="F152" s="296"/>
      <c r="G152" s="296"/>
      <c r="H152" s="296"/>
      <c r="I152" s="296"/>
      <c r="J152" s="296"/>
      <c r="K152" s="296"/>
      <c r="L152" s="296"/>
      <c r="M152" s="296"/>
      <c r="N152" s="296"/>
      <c r="O152" s="296"/>
      <c r="P152" s="47"/>
      <c r="Q152" s="46" t="s">
        <v>137</v>
      </c>
      <c r="R152" s="46"/>
      <c r="S152" s="46"/>
      <c r="T152" s="46"/>
      <c r="U152" s="46"/>
      <c r="V152" s="46"/>
      <c r="W152" s="46"/>
      <c r="X152" s="46"/>
      <c r="Y152" s="46"/>
    </row>
    <row r="153" spans="1:25" s="134" customFormat="1" outlineLevel="1" x14ac:dyDescent="0.25">
      <c r="A153" s="256"/>
      <c r="B153" s="179"/>
      <c r="C153" s="295"/>
      <c r="D153" s="296"/>
      <c r="E153" s="296"/>
      <c r="F153" s="296"/>
      <c r="G153" s="296"/>
      <c r="H153" s="296"/>
      <c r="I153" s="296"/>
      <c r="J153" s="296"/>
      <c r="K153" s="296"/>
      <c r="L153" s="296"/>
      <c r="M153" s="296"/>
      <c r="N153" s="296"/>
      <c r="O153" s="296"/>
      <c r="P153" s="47"/>
      <c r="Q153" s="46" t="s">
        <v>138</v>
      </c>
      <c r="R153" s="46"/>
      <c r="S153" s="46"/>
      <c r="T153" s="46"/>
      <c r="U153" s="46"/>
      <c r="V153" s="46"/>
      <c r="W153" s="46"/>
      <c r="X153" s="46"/>
      <c r="Y153" s="46"/>
    </row>
    <row r="154" spans="1:25" s="134" customFormat="1" outlineLevel="1" x14ac:dyDescent="0.25">
      <c r="A154" s="256"/>
      <c r="B154" s="179"/>
      <c r="C154" s="295"/>
      <c r="D154" s="296"/>
      <c r="E154" s="296"/>
      <c r="F154" s="296"/>
      <c r="G154" s="296"/>
      <c r="H154" s="296"/>
      <c r="I154" s="296"/>
      <c r="J154" s="296"/>
      <c r="K154" s="296"/>
      <c r="L154" s="296"/>
      <c r="M154" s="296"/>
      <c r="N154" s="296"/>
      <c r="O154" s="296"/>
      <c r="P154" s="47"/>
      <c r="Q154" s="46" t="s">
        <v>139</v>
      </c>
      <c r="R154" s="46"/>
      <c r="S154" s="46"/>
      <c r="T154" s="46"/>
      <c r="U154" s="46"/>
      <c r="V154" s="46"/>
      <c r="W154" s="46"/>
      <c r="X154" s="46"/>
      <c r="Y154" s="46"/>
    </row>
    <row r="155" spans="1:25" s="134" customFormat="1" outlineLevel="1" x14ac:dyDescent="0.25">
      <c r="A155" s="256"/>
      <c r="B155" s="180"/>
      <c r="C155" s="295"/>
      <c r="D155" s="296"/>
      <c r="E155" s="296"/>
      <c r="F155" s="296"/>
      <c r="G155" s="296"/>
      <c r="H155" s="296"/>
      <c r="I155" s="296"/>
      <c r="J155" s="296"/>
      <c r="K155" s="296"/>
      <c r="L155" s="296"/>
      <c r="M155" s="296"/>
      <c r="N155" s="296"/>
      <c r="O155" s="296"/>
      <c r="P155" s="47"/>
      <c r="Q155" s="46" t="s">
        <v>140</v>
      </c>
      <c r="R155" s="46"/>
      <c r="S155" s="46"/>
      <c r="T155" s="46"/>
      <c r="U155" s="46"/>
      <c r="V155" s="46"/>
      <c r="W155" s="46"/>
      <c r="X155" s="46"/>
      <c r="Y155" s="46"/>
    </row>
    <row r="156" spans="1:25" s="134" customFormat="1" ht="6" customHeight="1" outlineLevel="1" thickBot="1" x14ac:dyDescent="0.3">
      <c r="A156" s="257"/>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287" t="str">
        <f>Notes!B30</f>
        <v>Note 14</v>
      </c>
      <c r="B157" s="119" t="s">
        <v>141</v>
      </c>
      <c r="C157" s="266" t="s">
        <v>38</v>
      </c>
      <c r="D157" s="2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288"/>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288"/>
      <c r="B159" s="119" t="s">
        <v>99</v>
      </c>
      <c r="C159" s="276"/>
      <c r="D159" s="277"/>
      <c r="E159" s="277"/>
      <c r="F159" s="277"/>
      <c r="G159" s="277"/>
      <c r="H159" s="277"/>
      <c r="I159" s="277"/>
      <c r="J159" s="277"/>
      <c r="K159" s="277"/>
      <c r="L159" s="277"/>
      <c r="M159" s="277"/>
      <c r="N159" s="277"/>
      <c r="O159" s="277"/>
      <c r="P159" s="47"/>
      <c r="Q159" s="46"/>
      <c r="R159" s="46"/>
      <c r="S159" s="46"/>
      <c r="T159" s="46"/>
      <c r="U159" s="46"/>
      <c r="V159" s="46"/>
      <c r="W159" s="46"/>
      <c r="X159" s="46"/>
      <c r="Y159" s="46"/>
    </row>
    <row r="160" spans="1:25" s="134" customFormat="1" ht="6" customHeight="1" outlineLevel="1" thickBot="1" x14ac:dyDescent="0.3">
      <c r="A160" s="289"/>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287" t="str">
        <f>Notes!B32</f>
        <v>Note 15</v>
      </c>
      <c r="B161" s="103" t="s">
        <v>77</v>
      </c>
      <c r="C161" s="266" t="s">
        <v>38</v>
      </c>
      <c r="D161" s="2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288"/>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288"/>
      <c r="B163" s="103" t="s">
        <v>49</v>
      </c>
      <c r="C163" s="266" t="s">
        <v>35</v>
      </c>
      <c r="D163" s="261"/>
      <c r="E163" s="261"/>
      <c r="F163" s="2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289"/>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255" t="str">
        <f>Notes!B34</f>
        <v>Note 16</v>
      </c>
      <c r="B165" s="278" t="s">
        <v>156</v>
      </c>
      <c r="C165" s="279"/>
      <c r="D165" s="279"/>
      <c r="E165" s="279"/>
      <c r="F165" s="279"/>
      <c r="G165" s="279"/>
      <c r="H165" s="279"/>
      <c r="I165" s="279"/>
      <c r="J165" s="279"/>
      <c r="K165" s="279"/>
      <c r="L165" s="279"/>
      <c r="M165" s="279"/>
      <c r="N165" s="279"/>
      <c r="O165" s="280"/>
      <c r="P165" s="47"/>
      <c r="Q165" s="46"/>
      <c r="R165" s="46"/>
      <c r="S165" s="46"/>
      <c r="T165" s="46"/>
      <c r="U165" s="46"/>
      <c r="V165" s="46"/>
      <c r="W165" s="46"/>
      <c r="X165" s="46"/>
      <c r="Y165" s="46"/>
    </row>
    <row r="166" spans="1:25" s="134" customFormat="1" ht="6" customHeight="1" outlineLevel="1" x14ac:dyDescent="0.25">
      <c r="A166" s="256"/>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256"/>
      <c r="B167" s="103" t="s">
        <v>57</v>
      </c>
      <c r="C167" s="266"/>
      <c r="D167" s="261"/>
      <c r="E167" s="261"/>
      <c r="F167" s="261"/>
      <c r="G167" s="2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256"/>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256"/>
      <c r="B169" s="281" t="s">
        <v>61</v>
      </c>
      <c r="C169" s="284" t="s">
        <v>39</v>
      </c>
      <c r="D169" s="285"/>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256"/>
      <c r="B170" s="282"/>
      <c r="C170" s="276"/>
      <c r="D170" s="277"/>
      <c r="E170" s="277"/>
      <c r="F170" s="277"/>
      <c r="G170" s="277"/>
      <c r="H170" s="277"/>
      <c r="I170" s="277"/>
      <c r="J170" s="277"/>
      <c r="K170" s="277"/>
      <c r="L170" s="277"/>
      <c r="M170" s="277"/>
      <c r="N170" s="277"/>
      <c r="O170" s="277"/>
      <c r="P170" s="47"/>
      <c r="Q170" s="46" t="s">
        <v>50</v>
      </c>
      <c r="R170" s="46"/>
      <c r="S170" s="46"/>
      <c r="T170" s="46"/>
      <c r="U170" s="46"/>
      <c r="V170" s="46"/>
      <c r="W170" s="46"/>
      <c r="X170" s="46"/>
      <c r="Y170" s="46"/>
    </row>
    <row r="171" spans="1:25" s="134" customFormat="1" outlineLevel="1" x14ac:dyDescent="0.25">
      <c r="A171" s="256"/>
      <c r="B171" s="282"/>
      <c r="C171" s="276"/>
      <c r="D171" s="277"/>
      <c r="E171" s="277"/>
      <c r="F171" s="277"/>
      <c r="G171" s="277"/>
      <c r="H171" s="277"/>
      <c r="I171" s="277"/>
      <c r="J171" s="277"/>
      <c r="K171" s="277"/>
      <c r="L171" s="277"/>
      <c r="M171" s="277"/>
      <c r="N171" s="277"/>
      <c r="O171" s="277"/>
      <c r="P171" s="47"/>
      <c r="Q171" s="46"/>
      <c r="R171" s="46"/>
      <c r="S171" s="46"/>
      <c r="T171" s="46"/>
      <c r="U171" s="46"/>
      <c r="V171" s="46"/>
      <c r="W171" s="46"/>
      <c r="X171" s="46"/>
      <c r="Y171" s="46"/>
    </row>
    <row r="172" spans="1:25" s="134" customFormat="1" outlineLevel="1" x14ac:dyDescent="0.25">
      <c r="A172" s="256"/>
      <c r="B172" s="282"/>
      <c r="C172" s="276"/>
      <c r="D172" s="277"/>
      <c r="E172" s="277"/>
      <c r="F172" s="277"/>
      <c r="G172" s="277"/>
      <c r="H172" s="277"/>
      <c r="I172" s="277"/>
      <c r="J172" s="277"/>
      <c r="K172" s="277"/>
      <c r="L172" s="277"/>
      <c r="M172" s="277"/>
      <c r="N172" s="277"/>
      <c r="O172" s="277"/>
      <c r="P172" s="47"/>
      <c r="Q172" s="46"/>
      <c r="R172" s="46"/>
      <c r="S172" s="46"/>
      <c r="T172" s="46"/>
      <c r="U172" s="46"/>
      <c r="V172" s="46"/>
      <c r="W172" s="46"/>
      <c r="X172" s="46"/>
      <c r="Y172" s="46"/>
    </row>
    <row r="173" spans="1:25" s="134" customFormat="1" outlineLevel="1" x14ac:dyDescent="0.25">
      <c r="A173" s="256"/>
      <c r="B173" s="282"/>
      <c r="C173" s="276"/>
      <c r="D173" s="277"/>
      <c r="E173" s="277"/>
      <c r="F173" s="277"/>
      <c r="G173" s="277"/>
      <c r="H173" s="277"/>
      <c r="I173" s="277"/>
      <c r="J173" s="277"/>
      <c r="K173" s="277"/>
      <c r="L173" s="277"/>
      <c r="M173" s="277"/>
      <c r="N173" s="277"/>
      <c r="O173" s="277"/>
      <c r="P173" s="47"/>
      <c r="Q173" s="46"/>
      <c r="R173" s="46"/>
      <c r="S173" s="46"/>
      <c r="T173" s="46"/>
      <c r="U173" s="46"/>
      <c r="V173" s="46"/>
      <c r="W173" s="46"/>
      <c r="X173" s="46"/>
      <c r="Y173" s="46"/>
    </row>
    <row r="174" spans="1:25" s="134" customFormat="1" outlineLevel="1" x14ac:dyDescent="0.25">
      <c r="A174" s="256"/>
      <c r="B174" s="283"/>
      <c r="C174" s="276"/>
      <c r="D174" s="277"/>
      <c r="E174" s="277"/>
      <c r="F174" s="277"/>
      <c r="G174" s="277"/>
      <c r="H174" s="277"/>
      <c r="I174" s="277"/>
      <c r="J174" s="277"/>
      <c r="K174" s="277"/>
      <c r="L174" s="277"/>
      <c r="M174" s="277"/>
      <c r="N174" s="277"/>
      <c r="O174" s="277"/>
      <c r="P174" s="47"/>
      <c r="Q174" s="46"/>
      <c r="R174" s="46"/>
      <c r="S174" s="46"/>
      <c r="T174" s="46"/>
      <c r="U174" s="46"/>
      <c r="V174" s="46"/>
      <c r="W174" s="46"/>
      <c r="X174" s="46"/>
      <c r="Y174" s="46"/>
    </row>
    <row r="175" spans="1:25" s="134" customFormat="1" ht="6" customHeight="1" outlineLevel="1" x14ac:dyDescent="0.25">
      <c r="A175" s="256"/>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256"/>
      <c r="B176" s="281" t="s">
        <v>48</v>
      </c>
      <c r="C176" s="276"/>
      <c r="D176" s="277"/>
      <c r="E176" s="277"/>
      <c r="F176" s="277"/>
      <c r="G176" s="277"/>
      <c r="H176" s="277"/>
      <c r="I176" s="277"/>
      <c r="J176" s="277"/>
      <c r="K176" s="277"/>
      <c r="L176" s="277"/>
      <c r="M176" s="277"/>
      <c r="N176" s="277"/>
      <c r="O176" s="277"/>
      <c r="P176" s="47"/>
      <c r="Q176" s="46"/>
      <c r="R176" s="46"/>
      <c r="S176" s="46"/>
      <c r="T176" s="46"/>
      <c r="U176" s="46"/>
      <c r="V176" s="46"/>
      <c r="W176" s="46"/>
      <c r="X176" s="46"/>
      <c r="Y176" s="46"/>
    </row>
    <row r="177" spans="1:25" s="134" customFormat="1" ht="15" customHeight="1" outlineLevel="1" x14ac:dyDescent="0.25">
      <c r="A177" s="256"/>
      <c r="B177" s="282"/>
      <c r="C177" s="276"/>
      <c r="D177" s="277"/>
      <c r="E177" s="277"/>
      <c r="F177" s="277"/>
      <c r="G177" s="277"/>
      <c r="H177" s="277"/>
      <c r="I177" s="277"/>
      <c r="J177" s="277"/>
      <c r="K177" s="277"/>
      <c r="L177" s="277"/>
      <c r="M177" s="277"/>
      <c r="N177" s="277"/>
      <c r="O177" s="277"/>
      <c r="P177" s="47"/>
      <c r="Q177" s="46"/>
      <c r="R177" s="46"/>
      <c r="S177" s="46"/>
      <c r="T177" s="46"/>
      <c r="U177" s="46"/>
      <c r="V177" s="46"/>
      <c r="W177" s="46"/>
      <c r="X177" s="46"/>
      <c r="Y177" s="46"/>
    </row>
    <row r="178" spans="1:25" s="134" customFormat="1" outlineLevel="1" x14ac:dyDescent="0.25">
      <c r="A178" s="256"/>
      <c r="B178" s="282"/>
      <c r="C178" s="276"/>
      <c r="D178" s="277"/>
      <c r="E178" s="277"/>
      <c r="F178" s="277"/>
      <c r="G178" s="277"/>
      <c r="H178" s="277"/>
      <c r="I178" s="277"/>
      <c r="J178" s="277"/>
      <c r="K178" s="277"/>
      <c r="L178" s="277"/>
      <c r="M178" s="277"/>
      <c r="N178" s="277"/>
      <c r="O178" s="277"/>
      <c r="P178" s="47"/>
      <c r="Q178" s="46"/>
      <c r="R178" s="46"/>
      <c r="S178" s="46"/>
      <c r="T178" s="46"/>
      <c r="U178" s="46"/>
      <c r="V178" s="46"/>
      <c r="W178" s="46"/>
      <c r="X178" s="46"/>
      <c r="Y178" s="46"/>
    </row>
    <row r="179" spans="1:25" s="134" customFormat="1" outlineLevel="1" x14ac:dyDescent="0.25">
      <c r="A179" s="256"/>
      <c r="B179" s="282"/>
      <c r="C179" s="276"/>
      <c r="D179" s="277"/>
      <c r="E179" s="277"/>
      <c r="F179" s="277"/>
      <c r="G179" s="277"/>
      <c r="H179" s="277"/>
      <c r="I179" s="277"/>
      <c r="J179" s="277"/>
      <c r="K179" s="277"/>
      <c r="L179" s="277"/>
      <c r="M179" s="277"/>
      <c r="N179" s="277"/>
      <c r="O179" s="277"/>
      <c r="P179" s="47"/>
      <c r="Q179" s="46"/>
      <c r="R179" s="46"/>
      <c r="S179" s="46"/>
      <c r="T179" s="46"/>
      <c r="U179" s="46"/>
      <c r="V179" s="46"/>
      <c r="W179" s="46"/>
      <c r="X179" s="46"/>
      <c r="Y179" s="46"/>
    </row>
    <row r="180" spans="1:25" s="134" customFormat="1" outlineLevel="1" x14ac:dyDescent="0.25">
      <c r="A180" s="256"/>
      <c r="B180" s="282"/>
      <c r="C180" s="276"/>
      <c r="D180" s="277"/>
      <c r="E180" s="277"/>
      <c r="F180" s="277"/>
      <c r="G180" s="277"/>
      <c r="H180" s="277"/>
      <c r="I180" s="277"/>
      <c r="J180" s="277"/>
      <c r="K180" s="277"/>
      <c r="L180" s="277"/>
      <c r="M180" s="277"/>
      <c r="N180" s="277"/>
      <c r="O180" s="277"/>
      <c r="P180" s="47"/>
      <c r="Q180" s="46"/>
      <c r="R180" s="46"/>
      <c r="S180" s="46"/>
      <c r="T180" s="46"/>
      <c r="U180" s="46"/>
      <c r="V180" s="46"/>
      <c r="W180" s="46"/>
      <c r="X180" s="46"/>
      <c r="Y180" s="46"/>
    </row>
    <row r="181" spans="1:25" s="134" customFormat="1" outlineLevel="1" x14ac:dyDescent="0.25">
      <c r="A181" s="256"/>
      <c r="B181" s="282"/>
      <c r="C181" s="276"/>
      <c r="D181" s="277"/>
      <c r="E181" s="277"/>
      <c r="F181" s="277"/>
      <c r="G181" s="277"/>
      <c r="H181" s="277"/>
      <c r="I181" s="277"/>
      <c r="J181" s="277"/>
      <c r="K181" s="277"/>
      <c r="L181" s="277"/>
      <c r="M181" s="277"/>
      <c r="N181" s="277"/>
      <c r="O181" s="277"/>
      <c r="P181" s="47"/>
      <c r="Q181" s="46"/>
      <c r="R181" s="46"/>
      <c r="S181" s="46"/>
      <c r="T181" s="46"/>
      <c r="U181" s="46"/>
      <c r="V181" s="46"/>
      <c r="W181" s="46"/>
      <c r="X181" s="46"/>
      <c r="Y181" s="46"/>
    </row>
    <row r="182" spans="1:25" s="134" customFormat="1" outlineLevel="1" x14ac:dyDescent="0.25">
      <c r="A182" s="256"/>
      <c r="B182" s="283"/>
      <c r="C182" s="276"/>
      <c r="D182" s="277"/>
      <c r="E182" s="277"/>
      <c r="F182" s="277"/>
      <c r="G182" s="277"/>
      <c r="H182" s="277"/>
      <c r="I182" s="277"/>
      <c r="J182" s="277"/>
      <c r="K182" s="277"/>
      <c r="L182" s="277"/>
      <c r="M182" s="277"/>
      <c r="N182" s="277"/>
      <c r="O182" s="277"/>
      <c r="P182" s="47"/>
      <c r="Q182" s="46"/>
      <c r="R182" s="46"/>
      <c r="S182" s="46"/>
      <c r="T182" s="46"/>
      <c r="U182" s="46"/>
      <c r="V182" s="46"/>
      <c r="W182" s="46"/>
      <c r="X182" s="46"/>
      <c r="Y182" s="46"/>
    </row>
    <row r="183" spans="1:25" s="134" customFormat="1" ht="6" customHeight="1" outlineLevel="1" x14ac:dyDescent="0.25">
      <c r="A183" s="256"/>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256"/>
      <c r="B184" s="178" t="s">
        <v>62</v>
      </c>
      <c r="C184" s="272" t="s">
        <v>35</v>
      </c>
      <c r="D184" s="286"/>
      <c r="E184" s="286"/>
      <c r="F184" s="273"/>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256"/>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256"/>
      <c r="B186" s="282"/>
      <c r="C186" s="272">
        <v>1</v>
      </c>
      <c r="D186" s="273"/>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256"/>
      <c r="B187" s="282"/>
      <c r="C187" s="274"/>
      <c r="D187" s="275"/>
      <c r="E187" s="275"/>
      <c r="F187" s="275"/>
      <c r="G187" s="275"/>
      <c r="H187" s="275"/>
      <c r="I187" s="275"/>
      <c r="J187" s="275"/>
      <c r="K187" s="275"/>
      <c r="L187" s="275"/>
      <c r="M187" s="275"/>
      <c r="N187" s="275"/>
      <c r="O187" s="275"/>
      <c r="P187" s="47"/>
      <c r="Q187" s="46" t="s">
        <v>136</v>
      </c>
      <c r="R187" s="46"/>
      <c r="S187" s="46"/>
      <c r="T187" s="46"/>
      <c r="U187" s="46"/>
      <c r="V187" s="46"/>
      <c r="W187" s="46"/>
      <c r="X187" s="46"/>
      <c r="Y187" s="46"/>
    </row>
    <row r="188" spans="1:25" s="134" customFormat="1" outlineLevel="1" x14ac:dyDescent="0.25">
      <c r="A188" s="256"/>
      <c r="B188" s="282"/>
      <c r="C188" s="274"/>
      <c r="D188" s="275"/>
      <c r="E188" s="275"/>
      <c r="F188" s="275"/>
      <c r="G188" s="275"/>
      <c r="H188" s="275"/>
      <c r="I188" s="275"/>
      <c r="J188" s="275"/>
      <c r="K188" s="275"/>
      <c r="L188" s="275"/>
      <c r="M188" s="275"/>
      <c r="N188" s="275"/>
      <c r="O188" s="275"/>
      <c r="P188" s="47"/>
      <c r="Q188" s="46" t="s">
        <v>137</v>
      </c>
      <c r="R188" s="46"/>
      <c r="S188" s="46"/>
      <c r="T188" s="46"/>
      <c r="U188" s="46"/>
      <c r="V188" s="46"/>
      <c r="W188" s="46"/>
      <c r="X188" s="46"/>
      <c r="Y188" s="46"/>
    </row>
    <row r="189" spans="1:25" s="134" customFormat="1" outlineLevel="1" x14ac:dyDescent="0.25">
      <c r="A189" s="256"/>
      <c r="B189" s="282"/>
      <c r="C189" s="274"/>
      <c r="D189" s="275"/>
      <c r="E189" s="275"/>
      <c r="F189" s="275"/>
      <c r="G189" s="275"/>
      <c r="H189" s="275"/>
      <c r="I189" s="275"/>
      <c r="J189" s="275"/>
      <c r="K189" s="275"/>
      <c r="L189" s="275"/>
      <c r="M189" s="275"/>
      <c r="N189" s="275"/>
      <c r="O189" s="275"/>
      <c r="P189" s="47"/>
      <c r="Q189" s="46" t="s">
        <v>138</v>
      </c>
      <c r="R189" s="46"/>
      <c r="S189" s="46"/>
      <c r="T189" s="46"/>
      <c r="U189" s="46"/>
      <c r="V189" s="46"/>
      <c r="W189" s="46"/>
      <c r="X189" s="46"/>
      <c r="Y189" s="46"/>
    </row>
    <row r="190" spans="1:25" s="134" customFormat="1" outlineLevel="1" x14ac:dyDescent="0.25">
      <c r="A190" s="256"/>
      <c r="B190" s="282"/>
      <c r="C190" s="274"/>
      <c r="D190" s="275"/>
      <c r="E190" s="275"/>
      <c r="F190" s="275"/>
      <c r="G190" s="275"/>
      <c r="H190" s="275"/>
      <c r="I190" s="275"/>
      <c r="J190" s="275"/>
      <c r="K190" s="275"/>
      <c r="L190" s="275"/>
      <c r="M190" s="275"/>
      <c r="N190" s="275"/>
      <c r="O190" s="275"/>
      <c r="P190" s="47"/>
      <c r="Q190" s="46" t="s">
        <v>139</v>
      </c>
      <c r="R190" s="46"/>
      <c r="S190" s="46"/>
      <c r="T190" s="46"/>
      <c r="U190" s="46"/>
      <c r="V190" s="46"/>
      <c r="W190" s="46"/>
      <c r="X190" s="46"/>
      <c r="Y190" s="46"/>
    </row>
    <row r="191" spans="1:25" s="134" customFormat="1" outlineLevel="1" x14ac:dyDescent="0.25">
      <c r="A191" s="256"/>
      <c r="B191" s="283"/>
      <c r="C191" s="274"/>
      <c r="D191" s="275"/>
      <c r="E191" s="275"/>
      <c r="F191" s="275"/>
      <c r="G191" s="275"/>
      <c r="H191" s="275"/>
      <c r="I191" s="275"/>
      <c r="J191" s="275"/>
      <c r="K191" s="275"/>
      <c r="L191" s="275"/>
      <c r="M191" s="275"/>
      <c r="N191" s="275"/>
      <c r="O191" s="275"/>
      <c r="P191" s="47"/>
      <c r="Q191" s="46" t="s">
        <v>140</v>
      </c>
      <c r="R191" s="46"/>
      <c r="S191" s="46"/>
      <c r="T191" s="46"/>
      <c r="U191" s="46"/>
      <c r="V191" s="46"/>
      <c r="W191" s="46"/>
      <c r="X191" s="46"/>
      <c r="Y191" s="46"/>
    </row>
    <row r="192" spans="1:25" s="134" customFormat="1" ht="6" customHeight="1" outlineLevel="1" x14ac:dyDescent="0.25">
      <c r="A192" s="256"/>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75" customHeight="1" outlineLevel="1" x14ac:dyDescent="0.25">
      <c r="A193" s="256"/>
      <c r="B193" s="114" t="s">
        <v>142</v>
      </c>
      <c r="C193" s="266" t="s">
        <v>38</v>
      </c>
      <c r="D193" s="2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256"/>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75" customHeight="1" outlineLevel="1" x14ac:dyDescent="0.25">
      <c r="A195" s="256"/>
      <c r="B195" s="115" t="s">
        <v>99</v>
      </c>
      <c r="C195" s="276"/>
      <c r="D195" s="277"/>
      <c r="E195" s="277"/>
      <c r="F195" s="277"/>
      <c r="G195" s="277"/>
      <c r="H195" s="277"/>
      <c r="I195" s="277"/>
      <c r="J195" s="277"/>
      <c r="K195" s="277"/>
      <c r="L195" s="277"/>
      <c r="M195" s="277"/>
      <c r="N195" s="277"/>
      <c r="O195" s="277"/>
      <c r="P195" s="47"/>
      <c r="Q195" s="46"/>
      <c r="R195" s="46"/>
      <c r="S195" s="46"/>
      <c r="T195" s="46"/>
      <c r="U195" s="46"/>
      <c r="V195" s="46"/>
      <c r="W195" s="46"/>
      <c r="X195" s="46"/>
      <c r="Y195" s="46"/>
    </row>
    <row r="196" spans="1:25" s="134" customFormat="1" ht="6" customHeight="1" outlineLevel="1" x14ac:dyDescent="0.25">
      <c r="A196" s="256"/>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256"/>
      <c r="B197" s="103" t="s">
        <v>77</v>
      </c>
      <c r="C197" s="266" t="s">
        <v>38</v>
      </c>
      <c r="D197" s="2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256"/>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256"/>
      <c r="B199" s="103" t="s">
        <v>49</v>
      </c>
      <c r="C199" s="266" t="s">
        <v>35</v>
      </c>
      <c r="D199" s="261"/>
      <c r="E199" s="261"/>
      <c r="F199" s="2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257"/>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267" t="str">
        <f>Notes!B36</f>
        <v>Note 17</v>
      </c>
      <c r="C206" s="268"/>
      <c r="D206" s="268"/>
      <c r="E206" s="268"/>
      <c r="F206" s="268"/>
      <c r="G206" s="268"/>
      <c r="H206" s="268"/>
      <c r="I206" s="268"/>
      <c r="J206" s="268"/>
      <c r="K206" s="268"/>
      <c r="L206" s="268"/>
      <c r="M206" s="268"/>
      <c r="N206" s="269"/>
      <c r="O206" s="163" t="str">
        <f>Notes!B38</f>
        <v>Note 18</v>
      </c>
      <c r="P206" s="67"/>
      <c r="Q206" s="44"/>
      <c r="R206" s="44"/>
      <c r="S206" s="44"/>
      <c r="T206" s="44"/>
      <c r="U206" s="44"/>
      <c r="V206" s="44"/>
      <c r="W206" s="44"/>
      <c r="X206" s="44"/>
      <c r="Y206" s="44"/>
    </row>
    <row r="207" spans="1:25" ht="23" outlineLevel="1" x14ac:dyDescent="0.25">
      <c r="A207" s="43"/>
      <c r="B207" s="123" t="s">
        <v>19</v>
      </c>
      <c r="C207" s="270" t="s">
        <v>22</v>
      </c>
      <c r="D207" s="270"/>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271"/>
      <c r="D208" s="271"/>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253"/>
      <c r="D209" s="25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253"/>
      <c r="D210" s="25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253"/>
      <c r="D211" s="25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253"/>
      <c r="D212" s="25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253"/>
      <c r="D213" s="25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253"/>
      <c r="D214" s="25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253"/>
      <c r="D215" s="25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253"/>
      <c r="D216" s="25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253"/>
      <c r="D217" s="25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253"/>
      <c r="D218" s="25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253"/>
      <c r="D219" s="25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253"/>
      <c r="D220" s="25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254"/>
      <c r="D221" s="25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267" t="str">
        <f>Notes!B36</f>
        <v>Note 17</v>
      </c>
      <c r="C227" s="268"/>
      <c r="D227" s="268"/>
      <c r="E227" s="268"/>
      <c r="F227" s="268"/>
      <c r="G227" s="268"/>
      <c r="H227" s="268"/>
      <c r="I227" s="268"/>
      <c r="J227" s="268"/>
      <c r="K227" s="268"/>
      <c r="L227" s="268"/>
      <c r="M227" s="268"/>
      <c r="N227" s="269"/>
      <c r="O227" s="163" t="str">
        <f>Notes!B38</f>
        <v>Note 18</v>
      </c>
      <c r="P227" s="67"/>
      <c r="Q227" s="44"/>
      <c r="R227" s="71"/>
      <c r="S227" s="44"/>
      <c r="T227" s="44"/>
      <c r="U227" s="44"/>
      <c r="V227" s="44"/>
      <c r="W227" s="44"/>
      <c r="X227" s="44"/>
      <c r="Y227" s="44"/>
    </row>
    <row r="228" spans="1:25" ht="23" outlineLevel="1" x14ac:dyDescent="0.25">
      <c r="A228" s="43"/>
      <c r="B228" s="123" t="s">
        <v>19</v>
      </c>
      <c r="C228" s="270" t="s">
        <v>22</v>
      </c>
      <c r="D228" s="270"/>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253"/>
      <c r="D229" s="25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253"/>
      <c r="D230" s="25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253"/>
      <c r="D231" s="25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253"/>
      <c r="D232" s="25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253"/>
      <c r="D233" s="25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253"/>
      <c r="D234" s="25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253"/>
      <c r="D235" s="25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253"/>
      <c r="D236" s="25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253"/>
      <c r="D237" s="25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253"/>
      <c r="D238" s="25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253"/>
      <c r="D239" s="25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253"/>
      <c r="D240" s="25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253"/>
      <c r="D241" s="25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254"/>
      <c r="D242" s="2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255"/>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256"/>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256"/>
      <c r="B246" s="258" t="s">
        <v>0</v>
      </c>
      <c r="C246" s="261" t="s">
        <v>1</v>
      </c>
      <c r="D246" s="261"/>
      <c r="E246" s="185"/>
      <c r="F246" s="262"/>
      <c r="G246" s="262"/>
      <c r="H246" s="262"/>
      <c r="I246" s="262"/>
      <c r="J246" s="262"/>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256"/>
      <c r="B247" s="259"/>
      <c r="C247" s="261"/>
      <c r="D247" s="2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256"/>
      <c r="B248" s="260"/>
      <c r="C248" s="261"/>
      <c r="D248" s="261"/>
      <c r="E248" s="185"/>
      <c r="F248" s="262"/>
      <c r="G248" s="262"/>
      <c r="H248" s="262"/>
      <c r="I248" s="262"/>
      <c r="J248" s="262"/>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256"/>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256"/>
      <c r="B250" s="263" t="s">
        <v>100</v>
      </c>
      <c r="C250" s="266"/>
      <c r="D250" s="261"/>
      <c r="E250" s="261"/>
      <c r="F250" s="261"/>
      <c r="G250" s="261"/>
      <c r="H250" s="261"/>
      <c r="I250" s="261"/>
      <c r="J250" s="261"/>
      <c r="K250" s="261"/>
      <c r="L250" s="261"/>
      <c r="M250" s="261"/>
      <c r="N250" s="261"/>
      <c r="O250" s="261"/>
      <c r="P250" s="47"/>
      <c r="Q250" s="44"/>
      <c r="R250" s="44"/>
      <c r="S250" s="46"/>
      <c r="T250" s="46"/>
      <c r="U250" s="46"/>
      <c r="V250" s="46"/>
      <c r="W250" s="46"/>
      <c r="X250" s="46"/>
      <c r="Y250" s="46"/>
    </row>
    <row r="251" spans="1:25" s="134" customFormat="1" outlineLevel="1" x14ac:dyDescent="0.25">
      <c r="A251" s="256"/>
      <c r="B251" s="264"/>
      <c r="C251" s="266"/>
      <c r="D251" s="261"/>
      <c r="E251" s="261"/>
      <c r="F251" s="261"/>
      <c r="G251" s="261"/>
      <c r="H251" s="261"/>
      <c r="I251" s="261"/>
      <c r="J251" s="261"/>
      <c r="K251" s="261"/>
      <c r="L251" s="261"/>
      <c r="M251" s="261"/>
      <c r="N251" s="261"/>
      <c r="O251" s="261"/>
      <c r="P251" s="47"/>
      <c r="Q251" s="44"/>
      <c r="R251" s="44"/>
      <c r="S251" s="46"/>
      <c r="T251" s="46"/>
      <c r="U251" s="46"/>
      <c r="V251" s="46"/>
      <c r="W251" s="46"/>
      <c r="X251" s="46"/>
      <c r="Y251" s="46"/>
    </row>
    <row r="252" spans="1:25" s="134" customFormat="1" outlineLevel="1" x14ac:dyDescent="0.25">
      <c r="A252" s="256"/>
      <c r="B252" s="264"/>
      <c r="C252" s="266"/>
      <c r="D252" s="261"/>
      <c r="E252" s="261"/>
      <c r="F252" s="261"/>
      <c r="G252" s="261"/>
      <c r="H252" s="261"/>
      <c r="I252" s="261"/>
      <c r="J252" s="261"/>
      <c r="K252" s="261"/>
      <c r="L252" s="261"/>
      <c r="M252" s="261"/>
      <c r="N252" s="261"/>
      <c r="O252" s="261"/>
      <c r="P252" s="47"/>
      <c r="Q252" s="44"/>
      <c r="R252" s="44"/>
      <c r="S252" s="46"/>
      <c r="T252" s="46"/>
      <c r="U252" s="46"/>
      <c r="V252" s="46"/>
      <c r="W252" s="46"/>
      <c r="X252" s="46"/>
      <c r="Y252" s="46"/>
    </row>
    <row r="253" spans="1:25" s="134" customFormat="1" outlineLevel="1" x14ac:dyDescent="0.25">
      <c r="A253" s="256"/>
      <c r="B253" s="264"/>
      <c r="C253" s="266"/>
      <c r="D253" s="261"/>
      <c r="E253" s="261"/>
      <c r="F253" s="261"/>
      <c r="G253" s="261"/>
      <c r="H253" s="261"/>
      <c r="I253" s="261"/>
      <c r="J253" s="261"/>
      <c r="K253" s="261"/>
      <c r="L253" s="261"/>
      <c r="M253" s="261"/>
      <c r="N253" s="261"/>
      <c r="O253" s="261"/>
      <c r="P253" s="47"/>
      <c r="Q253" s="44"/>
      <c r="R253" s="44"/>
      <c r="S253" s="46"/>
      <c r="T253" s="46"/>
      <c r="U253" s="46"/>
      <c r="V253" s="46"/>
      <c r="W253" s="46"/>
      <c r="X253" s="46"/>
      <c r="Y253" s="46"/>
    </row>
    <row r="254" spans="1:25" s="134" customFormat="1" outlineLevel="1" x14ac:dyDescent="0.25">
      <c r="A254" s="256"/>
      <c r="B254" s="265"/>
      <c r="C254" s="266"/>
      <c r="D254" s="261"/>
      <c r="E254" s="261"/>
      <c r="F254" s="261"/>
      <c r="G254" s="261"/>
      <c r="H254" s="261"/>
      <c r="I254" s="261"/>
      <c r="J254" s="261"/>
      <c r="K254" s="261"/>
      <c r="L254" s="261"/>
      <c r="M254" s="261"/>
      <c r="N254" s="261"/>
      <c r="O254" s="261"/>
      <c r="P254" s="47"/>
      <c r="Q254" s="44"/>
      <c r="R254" s="44"/>
      <c r="S254" s="46"/>
      <c r="T254" s="46"/>
      <c r="U254" s="46"/>
      <c r="V254" s="46"/>
      <c r="W254" s="46"/>
      <c r="X254" s="46"/>
      <c r="Y254" s="46"/>
    </row>
    <row r="255" spans="1:25" s="134" customFormat="1" ht="6" customHeight="1" outlineLevel="1" thickBot="1" x14ac:dyDescent="0.3">
      <c r="A255" s="257"/>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5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5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2000000}">
      <formula1>0</formula1>
    </dataValidation>
    <dataValidation type="list" allowBlank="1" showInputMessage="1" showErrorMessage="1" sqref="C184:F184" xr:uid="{00000000-0002-0000-05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500-000004000000}">
      <formula1>$Q$150:$Q$155</formula1>
    </dataValidation>
    <dataValidation type="list" allowBlank="1" showInputMessage="1" showErrorMessage="1" sqref="C199" xr:uid="{00000000-0002-0000-0500-000005000000}">
      <formula1>$Q$198:$Q$200</formula1>
    </dataValidation>
    <dataValidation type="list" allowBlank="1" showInputMessage="1" showErrorMessage="1" sqref="C163" xr:uid="{00000000-0002-0000-0500-000006000000}">
      <formula1>$Q$162:$Q$164</formula1>
    </dataValidation>
    <dataValidation type="list" allowBlank="1" showInputMessage="1" showErrorMessage="1" sqref="E169 K169 I169 G169" xr:uid="{00000000-0002-0000-05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5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A000000}">
      <formula1>0</formula1>
    </dataValidation>
    <dataValidation type="list" allowBlank="1" showInputMessage="1" showErrorMessage="1" sqref="C197:D197" xr:uid="{00000000-0002-0000-0500-00000B000000}">
      <formula1>"Yes,No,N/A"</formula1>
    </dataValidation>
    <dataValidation type="list" allowBlank="1" showInputMessage="1" showErrorMessage="1" sqref="C249 C246" xr:uid="{00000000-0002-0000-0500-00000C000000}">
      <formula1>"N/A for approach, Effective, Ineffective"</formula1>
    </dataValidation>
    <dataValidation type="list" allowBlank="1" showInputMessage="1" showErrorMessage="1" sqref="C161:D161 C157:D157 C193:D193 G97:H97 G99:H99 G105:H105 C86:D86 H90:I90" xr:uid="{00000000-0002-0000-0500-00000D000000}">
      <formula1>"Yes,No"</formula1>
    </dataValidation>
    <dataValidation type="list" allowBlank="1" showInputMessage="1" showErrorMessage="1" sqref="H118" xr:uid="{00000000-0002-0000-0500-00000E000000}">
      <formula1>"Not Higher, Higher"</formula1>
    </dataValidation>
    <dataValidation type="list" allowBlank="1" showInputMessage="1" showErrorMessage="1" sqref="K118:M118 E118 G118 I118" xr:uid="{00000000-0002-0000-0500-00000F000000}">
      <formula1>"low risk, normal risk, high risk"</formula1>
    </dataValidation>
    <dataValidation type="list" allowBlank="1" showInputMessage="1" showErrorMessage="1" sqref="O244 O35 O202 O223" xr:uid="{00000000-0002-0000-0500-000010000000}">
      <formula1>"Open, Ready for Review, Reviewed, Final"</formula1>
    </dataValidation>
    <dataValidation type="list" allowBlank="1" showInputMessage="1" showErrorMessage="1" sqref="C112" xr:uid="{00000000-0002-0000-0500-000011000000}">
      <formula1>"Effective, Ineffective"</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election activeCell="A89" sqref="A89:A109"/>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277" t="s">
        <v>148</v>
      </c>
      <c r="D4" s="277"/>
      <c r="E4" s="277"/>
      <c r="F4" s="277"/>
      <c r="G4" s="277"/>
      <c r="H4" s="277"/>
      <c r="I4" s="277"/>
      <c r="J4" s="277"/>
      <c r="K4" s="277"/>
      <c r="L4" s="277"/>
      <c r="M4" s="277"/>
      <c r="N4" s="277"/>
      <c r="O4" s="277"/>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277"/>
      <c r="D6" s="277"/>
      <c r="E6" s="277"/>
      <c r="F6" s="277"/>
      <c r="G6" s="277"/>
      <c r="H6" s="277"/>
      <c r="I6" s="277"/>
      <c r="J6" s="277"/>
      <c r="K6" s="277"/>
      <c r="L6" s="277"/>
      <c r="M6" s="277"/>
      <c r="N6" s="277"/>
      <c r="O6" s="277"/>
      <c r="P6" s="47"/>
      <c r="Q6" s="46"/>
      <c r="R6" s="46"/>
      <c r="S6" s="46"/>
      <c r="T6" s="46"/>
      <c r="U6" s="46"/>
      <c r="V6" s="46"/>
      <c r="W6" s="46"/>
      <c r="X6" s="46"/>
      <c r="Y6" s="46"/>
    </row>
    <row r="7" spans="1:25" s="134" customFormat="1" x14ac:dyDescent="0.25">
      <c r="A7" s="43"/>
      <c r="B7" s="106" t="s">
        <v>56</v>
      </c>
      <c r="C7" s="277"/>
      <c r="D7" s="277"/>
      <c r="E7" s="277"/>
      <c r="F7" s="277"/>
      <c r="G7" s="277"/>
      <c r="H7" s="277"/>
      <c r="I7" s="277"/>
      <c r="J7" s="277"/>
      <c r="K7" s="277"/>
      <c r="L7" s="277"/>
      <c r="M7" s="277"/>
      <c r="N7" s="277"/>
      <c r="O7" s="277"/>
      <c r="P7" s="47"/>
      <c r="Q7" s="46"/>
      <c r="R7" s="46"/>
      <c r="S7" s="46"/>
      <c r="T7" s="46"/>
      <c r="U7" s="46"/>
      <c r="V7" s="46"/>
      <c r="W7" s="46"/>
      <c r="X7" s="46"/>
      <c r="Y7" s="46"/>
    </row>
    <row r="8" spans="1:25" s="134" customFormat="1" x14ac:dyDescent="0.25">
      <c r="A8" s="43"/>
      <c r="B8" s="107"/>
      <c r="C8" s="277"/>
      <c r="D8" s="277"/>
      <c r="E8" s="277"/>
      <c r="F8" s="277"/>
      <c r="G8" s="277"/>
      <c r="H8" s="277"/>
      <c r="I8" s="277"/>
      <c r="J8" s="277"/>
      <c r="K8" s="277"/>
      <c r="L8" s="277"/>
      <c r="M8" s="277"/>
      <c r="N8" s="277"/>
      <c r="O8" s="277"/>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287" t="str">
        <f>Notes!B4</f>
        <v>Note 1</v>
      </c>
      <c r="B10" s="281" t="s">
        <v>161</v>
      </c>
      <c r="C10" s="277"/>
      <c r="D10" s="277"/>
      <c r="E10" s="277"/>
      <c r="F10" s="277"/>
      <c r="G10" s="277"/>
      <c r="H10" s="277"/>
      <c r="I10" s="277"/>
      <c r="J10" s="277"/>
      <c r="K10" s="277"/>
      <c r="L10" s="277"/>
      <c r="M10" s="277"/>
      <c r="N10" s="277"/>
      <c r="O10" s="277"/>
      <c r="P10" s="47"/>
      <c r="Q10" s="46"/>
      <c r="R10" s="46"/>
      <c r="S10" s="46"/>
      <c r="T10" s="46"/>
      <c r="U10" s="46"/>
      <c r="V10" s="46"/>
      <c r="W10" s="46"/>
      <c r="X10" s="46"/>
      <c r="Y10" s="46"/>
    </row>
    <row r="11" spans="1:25" s="134" customFormat="1" x14ac:dyDescent="0.25">
      <c r="A11" s="288"/>
      <c r="B11" s="282"/>
      <c r="C11" s="277"/>
      <c r="D11" s="277"/>
      <c r="E11" s="277"/>
      <c r="F11" s="277"/>
      <c r="G11" s="277"/>
      <c r="H11" s="277"/>
      <c r="I11" s="277"/>
      <c r="J11" s="277"/>
      <c r="K11" s="277"/>
      <c r="L11" s="277"/>
      <c r="M11" s="277"/>
      <c r="N11" s="277"/>
      <c r="O11" s="277"/>
      <c r="P11" s="47"/>
      <c r="Q11" s="46"/>
      <c r="R11" s="46"/>
      <c r="S11" s="46"/>
      <c r="T11" s="46"/>
      <c r="U11" s="46"/>
      <c r="V11" s="46"/>
      <c r="W11" s="46"/>
      <c r="X11" s="46"/>
      <c r="Y11" s="46"/>
    </row>
    <row r="12" spans="1:25" s="134" customFormat="1" x14ac:dyDescent="0.25">
      <c r="A12" s="288"/>
      <c r="B12" s="282"/>
      <c r="C12" s="277"/>
      <c r="D12" s="277"/>
      <c r="E12" s="277"/>
      <c r="F12" s="277"/>
      <c r="G12" s="277"/>
      <c r="H12" s="277"/>
      <c r="I12" s="277"/>
      <c r="J12" s="277"/>
      <c r="K12" s="277"/>
      <c r="L12" s="277"/>
      <c r="M12" s="277"/>
      <c r="N12" s="277"/>
      <c r="O12" s="277"/>
      <c r="P12" s="47"/>
      <c r="Q12" s="46"/>
      <c r="R12" s="46"/>
      <c r="S12" s="46"/>
      <c r="T12" s="46"/>
      <c r="U12" s="46"/>
      <c r="V12" s="46"/>
      <c r="W12" s="46"/>
      <c r="X12" s="46"/>
      <c r="Y12" s="46"/>
    </row>
    <row r="13" spans="1:25" s="134" customFormat="1" x14ac:dyDescent="0.25">
      <c r="A13" s="288"/>
      <c r="B13" s="282"/>
      <c r="C13" s="277"/>
      <c r="D13" s="277"/>
      <c r="E13" s="277"/>
      <c r="F13" s="277"/>
      <c r="G13" s="277"/>
      <c r="H13" s="277"/>
      <c r="I13" s="277"/>
      <c r="J13" s="277"/>
      <c r="K13" s="277"/>
      <c r="L13" s="277"/>
      <c r="M13" s="277"/>
      <c r="N13" s="277"/>
      <c r="O13" s="277"/>
      <c r="P13" s="47"/>
      <c r="Q13" s="46"/>
      <c r="R13" s="46"/>
      <c r="S13" s="46"/>
      <c r="T13" s="46"/>
      <c r="U13" s="46"/>
      <c r="V13" s="46"/>
      <c r="W13" s="46"/>
      <c r="X13" s="46"/>
      <c r="Y13" s="46"/>
    </row>
    <row r="14" spans="1:25" s="134" customFormat="1" x14ac:dyDescent="0.25">
      <c r="A14" s="288"/>
      <c r="B14" s="282"/>
      <c r="C14" s="277"/>
      <c r="D14" s="277"/>
      <c r="E14" s="277"/>
      <c r="F14" s="277"/>
      <c r="G14" s="277"/>
      <c r="H14" s="277"/>
      <c r="I14" s="277"/>
      <c r="J14" s="277"/>
      <c r="K14" s="277"/>
      <c r="L14" s="277"/>
      <c r="M14" s="277"/>
      <c r="N14" s="277"/>
      <c r="O14" s="277"/>
      <c r="P14" s="47"/>
      <c r="Q14" s="46"/>
      <c r="R14" s="46"/>
      <c r="S14" s="46"/>
      <c r="T14" s="46"/>
      <c r="U14" s="46"/>
      <c r="V14" s="46"/>
      <c r="W14" s="46"/>
      <c r="X14" s="46"/>
      <c r="Y14" s="46"/>
    </row>
    <row r="15" spans="1:25" s="134" customFormat="1" ht="12" thickBot="1" x14ac:dyDescent="0.3">
      <c r="A15" s="289"/>
      <c r="B15" s="283"/>
      <c r="C15" s="277"/>
      <c r="D15" s="277"/>
      <c r="E15" s="277"/>
      <c r="F15" s="277"/>
      <c r="G15" s="277"/>
      <c r="H15" s="277"/>
      <c r="I15" s="277"/>
      <c r="J15" s="277"/>
      <c r="K15" s="277"/>
      <c r="L15" s="277"/>
      <c r="M15" s="277"/>
      <c r="N15" s="277"/>
      <c r="O15" s="277"/>
      <c r="P15" s="47"/>
      <c r="Q15" s="46"/>
      <c r="R15" s="46"/>
      <c r="S15" s="46"/>
      <c r="T15" s="46"/>
      <c r="U15" s="46"/>
      <c r="V15" s="46"/>
      <c r="W15" s="46"/>
      <c r="X15" s="46"/>
      <c r="Y15" s="46"/>
    </row>
    <row r="16" spans="1:25" s="134" customFormat="1" ht="6" customHeight="1" x14ac:dyDescent="0.25">
      <c r="A16" s="287"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288"/>
      <c r="B17" s="190" t="s">
        <v>118</v>
      </c>
      <c r="C17" s="140" t="s">
        <v>119</v>
      </c>
      <c r="D17" s="141"/>
      <c r="E17" s="141"/>
      <c r="F17" s="141"/>
      <c r="G17" s="328" t="s">
        <v>120</v>
      </c>
      <c r="H17" s="328"/>
      <c r="I17" s="183"/>
      <c r="J17" s="188" t="s">
        <v>121</v>
      </c>
      <c r="K17" s="183" t="s">
        <v>46</v>
      </c>
      <c r="L17" s="185"/>
      <c r="M17" s="185"/>
      <c r="N17" s="185"/>
      <c r="O17" s="185"/>
      <c r="P17" s="47"/>
      <c r="Q17" s="46"/>
      <c r="R17" s="46"/>
      <c r="S17" s="46"/>
      <c r="T17" s="46"/>
      <c r="U17" s="46"/>
      <c r="V17" s="46"/>
      <c r="W17" s="46"/>
      <c r="X17" s="46"/>
      <c r="Y17" s="46"/>
    </row>
    <row r="18" spans="1:25" s="134" customFormat="1" ht="5.5" customHeight="1" x14ac:dyDescent="0.25">
      <c r="A18" s="288"/>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288"/>
      <c r="B19" s="191"/>
      <c r="C19" s="140" t="s">
        <v>122</v>
      </c>
      <c r="D19" s="141"/>
      <c r="E19" s="141"/>
      <c r="F19" s="141"/>
      <c r="G19" s="328" t="s">
        <v>123</v>
      </c>
      <c r="H19" s="328"/>
      <c r="I19" s="183" t="s">
        <v>46</v>
      </c>
      <c r="J19" s="188" t="s">
        <v>124</v>
      </c>
      <c r="K19" s="183"/>
      <c r="L19" s="185"/>
      <c r="M19" s="185"/>
      <c r="N19" s="185"/>
      <c r="O19" s="185"/>
      <c r="P19" s="47"/>
      <c r="Q19" s="46"/>
      <c r="R19" s="46"/>
      <c r="S19" s="46"/>
      <c r="T19" s="46"/>
      <c r="U19" s="46"/>
      <c r="V19" s="46"/>
      <c r="W19" s="46"/>
      <c r="X19" s="46"/>
      <c r="Y19" s="46"/>
    </row>
    <row r="20" spans="1:25" s="134" customFormat="1" ht="5.5" customHeight="1" x14ac:dyDescent="0.25">
      <c r="A20" s="288"/>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288"/>
      <c r="B21" s="191"/>
      <c r="C21" s="142" t="s">
        <v>125</v>
      </c>
      <c r="D21" s="143"/>
      <c r="E21" s="143"/>
      <c r="F21" s="143"/>
      <c r="G21" s="328" t="s">
        <v>126</v>
      </c>
      <c r="H21" s="328"/>
      <c r="I21" s="183" t="s">
        <v>46</v>
      </c>
      <c r="J21" s="188" t="s">
        <v>127</v>
      </c>
      <c r="K21" s="183"/>
      <c r="L21" s="185"/>
      <c r="M21" s="185"/>
      <c r="N21" s="185"/>
      <c r="O21" s="185"/>
      <c r="P21" s="47"/>
      <c r="Q21" s="46"/>
      <c r="R21" s="46"/>
      <c r="S21" s="46"/>
      <c r="T21" s="46"/>
      <c r="U21" s="46"/>
      <c r="V21" s="46"/>
      <c r="W21" s="46"/>
      <c r="X21" s="46"/>
      <c r="Y21" s="46"/>
    </row>
    <row r="22" spans="1:25" s="134" customFormat="1" x14ac:dyDescent="0.25">
      <c r="A22" s="288"/>
      <c r="B22" s="191"/>
      <c r="C22" s="185"/>
      <c r="D22" s="185"/>
      <c r="E22" s="185"/>
      <c r="F22" s="185"/>
      <c r="G22" s="328" t="s">
        <v>128</v>
      </c>
      <c r="H22" s="328"/>
      <c r="I22" s="183"/>
      <c r="J22" s="188" t="s">
        <v>129</v>
      </c>
      <c r="K22" s="183"/>
      <c r="L22" s="185"/>
      <c r="M22" s="185"/>
      <c r="N22" s="185"/>
      <c r="O22" s="185"/>
      <c r="P22" s="47"/>
      <c r="Q22" s="46"/>
      <c r="R22" s="46"/>
      <c r="S22" s="46"/>
      <c r="T22" s="46"/>
      <c r="U22" s="46"/>
      <c r="V22" s="46"/>
      <c r="W22" s="46"/>
      <c r="X22" s="46"/>
      <c r="Y22" s="46"/>
    </row>
    <row r="23" spans="1:25" s="134" customFormat="1" ht="12" thickBot="1" x14ac:dyDescent="0.3">
      <c r="A23" s="289"/>
      <c r="B23" s="168"/>
      <c r="C23" s="144"/>
      <c r="D23" s="144"/>
      <c r="E23" s="144"/>
      <c r="F23" s="144"/>
      <c r="G23" s="328" t="s">
        <v>130</v>
      </c>
      <c r="H23" s="328"/>
      <c r="I23" s="183" t="s">
        <v>46</v>
      </c>
      <c r="J23" s="188" t="s">
        <v>131</v>
      </c>
      <c r="K23" s="183" t="s">
        <v>46</v>
      </c>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323" t="s">
        <v>117</v>
      </c>
      <c r="C25" s="266"/>
      <c r="D25" s="261"/>
      <c r="E25" s="261"/>
      <c r="F25" s="261"/>
      <c r="G25" s="261"/>
      <c r="H25" s="261"/>
      <c r="I25" s="261"/>
      <c r="J25" s="261"/>
      <c r="K25" s="261"/>
      <c r="L25" s="261"/>
      <c r="M25" s="261"/>
      <c r="N25" s="261"/>
      <c r="O25" s="261"/>
      <c r="P25" s="47"/>
      <c r="Q25" s="326"/>
      <c r="R25" s="46"/>
      <c r="S25" s="46"/>
      <c r="T25" s="46"/>
      <c r="U25" s="46"/>
      <c r="V25" s="46"/>
      <c r="W25" s="46"/>
      <c r="X25" s="46"/>
      <c r="Y25" s="46"/>
    </row>
    <row r="26" spans="1:25" s="134" customFormat="1" x14ac:dyDescent="0.25">
      <c r="A26" s="52"/>
      <c r="B26" s="324"/>
      <c r="C26" s="266"/>
      <c r="D26" s="261"/>
      <c r="E26" s="261"/>
      <c r="F26" s="261"/>
      <c r="G26" s="261"/>
      <c r="H26" s="261"/>
      <c r="I26" s="261"/>
      <c r="J26" s="261"/>
      <c r="K26" s="261"/>
      <c r="L26" s="261"/>
      <c r="M26" s="261"/>
      <c r="N26" s="261"/>
      <c r="O26" s="261"/>
      <c r="P26" s="47"/>
      <c r="Q26" s="326"/>
      <c r="R26" s="46"/>
      <c r="S26" s="46"/>
      <c r="T26" s="46"/>
      <c r="U26" s="46"/>
      <c r="V26" s="46"/>
      <c r="W26" s="46"/>
      <c r="X26" s="46"/>
      <c r="Y26" s="46"/>
    </row>
    <row r="27" spans="1:25" s="134" customFormat="1" x14ac:dyDescent="0.25">
      <c r="A27" s="52"/>
      <c r="B27" s="324"/>
      <c r="C27" s="266"/>
      <c r="D27" s="261"/>
      <c r="E27" s="261"/>
      <c r="F27" s="261"/>
      <c r="G27" s="261"/>
      <c r="H27" s="261"/>
      <c r="I27" s="261"/>
      <c r="J27" s="261"/>
      <c r="K27" s="261"/>
      <c r="L27" s="261"/>
      <c r="M27" s="261"/>
      <c r="N27" s="261"/>
      <c r="O27" s="261"/>
      <c r="P27" s="47"/>
      <c r="Q27" s="326"/>
      <c r="R27" s="46"/>
      <c r="S27" s="46"/>
      <c r="T27" s="46"/>
      <c r="U27" s="46"/>
      <c r="V27" s="46"/>
      <c r="W27" s="46"/>
      <c r="X27" s="46"/>
      <c r="Y27" s="46"/>
    </row>
    <row r="28" spans="1:25" s="134" customFormat="1" x14ac:dyDescent="0.25">
      <c r="A28" s="52"/>
      <c r="B28" s="325"/>
      <c r="C28" s="327" t="s">
        <v>149</v>
      </c>
      <c r="D28" s="327"/>
      <c r="E28" s="327"/>
      <c r="F28" s="313"/>
      <c r="G28" s="196"/>
      <c r="H28" s="197" t="s">
        <v>150</v>
      </c>
      <c r="I28" s="182"/>
      <c r="J28" s="182"/>
      <c r="K28" s="182"/>
      <c r="L28" s="182"/>
      <c r="M28" s="182"/>
      <c r="N28" s="182"/>
      <c r="O28" s="182"/>
      <c r="P28" s="47"/>
      <c r="Q28" s="326"/>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326"/>
      <c r="R29" s="46"/>
      <c r="S29" s="46"/>
      <c r="T29" s="46"/>
      <c r="U29" s="46"/>
      <c r="V29" s="46"/>
      <c r="W29" s="46"/>
      <c r="X29" s="46"/>
      <c r="Y29" s="46"/>
    </row>
    <row r="30" spans="1:25" s="134" customFormat="1" x14ac:dyDescent="0.25">
      <c r="A30" s="43"/>
      <c r="B30" s="281" t="s">
        <v>97</v>
      </c>
      <c r="C30" s="277"/>
      <c r="D30" s="277"/>
      <c r="E30" s="277"/>
      <c r="F30" s="277"/>
      <c r="G30" s="277"/>
      <c r="H30" s="277"/>
      <c r="I30" s="277"/>
      <c r="J30" s="277"/>
      <c r="K30" s="277"/>
      <c r="L30" s="277"/>
      <c r="M30" s="277"/>
      <c r="N30" s="277"/>
      <c r="O30" s="277"/>
      <c r="P30" s="47"/>
      <c r="Q30" s="326"/>
      <c r="R30" s="46"/>
      <c r="S30" s="46"/>
      <c r="T30" s="46"/>
      <c r="U30" s="46"/>
      <c r="V30" s="46"/>
      <c r="W30" s="46"/>
      <c r="X30" s="46"/>
      <c r="Y30" s="46"/>
    </row>
    <row r="31" spans="1:25" s="134" customFormat="1" x14ac:dyDescent="0.25">
      <c r="A31" s="43"/>
      <c r="B31" s="282"/>
      <c r="C31" s="277"/>
      <c r="D31" s="277"/>
      <c r="E31" s="277"/>
      <c r="F31" s="277"/>
      <c r="G31" s="277"/>
      <c r="H31" s="277"/>
      <c r="I31" s="277"/>
      <c r="J31" s="277"/>
      <c r="K31" s="277"/>
      <c r="L31" s="277"/>
      <c r="M31" s="277"/>
      <c r="N31" s="277"/>
      <c r="O31" s="277"/>
      <c r="P31" s="47"/>
      <c r="Q31" s="326"/>
      <c r="R31" s="46"/>
      <c r="S31" s="46"/>
      <c r="T31" s="46"/>
      <c r="U31" s="46"/>
      <c r="V31" s="46"/>
      <c r="W31" s="46"/>
      <c r="X31" s="46"/>
      <c r="Y31" s="46"/>
    </row>
    <row r="32" spans="1:25" s="134" customFormat="1" x14ac:dyDescent="0.25">
      <c r="A32" s="43"/>
      <c r="B32" s="283"/>
      <c r="C32" s="277"/>
      <c r="D32" s="277"/>
      <c r="E32" s="277"/>
      <c r="F32" s="277"/>
      <c r="G32" s="277"/>
      <c r="H32" s="277"/>
      <c r="I32" s="277"/>
      <c r="J32" s="277"/>
      <c r="K32" s="277"/>
      <c r="L32" s="277"/>
      <c r="M32" s="277"/>
      <c r="N32" s="277"/>
      <c r="O32" s="277"/>
      <c r="P32" s="47"/>
      <c r="Q32" s="326"/>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320" t="str">
        <f>Notes!B10</f>
        <v>Note 4</v>
      </c>
      <c r="B37" s="281" t="s">
        <v>7</v>
      </c>
      <c r="C37" s="277"/>
      <c r="D37" s="277"/>
      <c r="E37" s="277"/>
      <c r="F37" s="277"/>
      <c r="G37" s="277"/>
      <c r="H37" s="277"/>
      <c r="I37" s="277"/>
      <c r="J37" s="277"/>
      <c r="K37" s="277"/>
      <c r="L37" s="277"/>
      <c r="M37" s="277"/>
      <c r="N37" s="277"/>
      <c r="O37" s="277"/>
      <c r="P37" s="47"/>
      <c r="Q37" s="46"/>
      <c r="R37" s="46"/>
      <c r="S37" s="46"/>
      <c r="T37" s="46"/>
      <c r="U37" s="46"/>
      <c r="V37" s="46"/>
      <c r="W37" s="46"/>
      <c r="X37" s="46"/>
      <c r="Y37" s="46"/>
    </row>
    <row r="38" spans="1:25" s="134" customFormat="1" outlineLevel="1" x14ac:dyDescent="0.25">
      <c r="A38" s="321"/>
      <c r="B38" s="282"/>
      <c r="C38" s="277"/>
      <c r="D38" s="277"/>
      <c r="E38" s="277"/>
      <c r="F38" s="277"/>
      <c r="G38" s="277"/>
      <c r="H38" s="277"/>
      <c r="I38" s="277"/>
      <c r="J38" s="277"/>
      <c r="K38" s="277"/>
      <c r="L38" s="277"/>
      <c r="M38" s="277"/>
      <c r="N38" s="277"/>
      <c r="O38" s="277"/>
      <c r="P38" s="47"/>
      <c r="Q38" s="46"/>
      <c r="R38" s="46"/>
      <c r="S38" s="46"/>
      <c r="T38" s="46"/>
      <c r="U38" s="46"/>
      <c r="V38" s="46"/>
      <c r="W38" s="46"/>
      <c r="X38" s="46"/>
      <c r="Y38" s="46"/>
    </row>
    <row r="39" spans="1:25" s="134" customFormat="1" outlineLevel="1" x14ac:dyDescent="0.25">
      <c r="A39" s="321"/>
      <c r="B39" s="282"/>
      <c r="C39" s="277"/>
      <c r="D39" s="277"/>
      <c r="E39" s="277"/>
      <c r="F39" s="277"/>
      <c r="G39" s="277"/>
      <c r="H39" s="277"/>
      <c r="I39" s="277"/>
      <c r="J39" s="277"/>
      <c r="K39" s="277"/>
      <c r="L39" s="277"/>
      <c r="M39" s="277"/>
      <c r="N39" s="277"/>
      <c r="O39" s="277"/>
      <c r="P39" s="47"/>
      <c r="Q39" s="46"/>
      <c r="R39" s="46"/>
      <c r="S39" s="46"/>
      <c r="T39" s="46"/>
      <c r="U39" s="46"/>
      <c r="V39" s="46"/>
      <c r="W39" s="46"/>
      <c r="X39" s="46"/>
      <c r="Y39" s="46"/>
    </row>
    <row r="40" spans="1:25" s="134" customFormat="1" outlineLevel="1" x14ac:dyDescent="0.25">
      <c r="A40" s="321"/>
      <c r="B40" s="282"/>
      <c r="C40" s="277"/>
      <c r="D40" s="277"/>
      <c r="E40" s="277"/>
      <c r="F40" s="277"/>
      <c r="G40" s="277"/>
      <c r="H40" s="277"/>
      <c r="I40" s="277"/>
      <c r="J40" s="277"/>
      <c r="K40" s="277"/>
      <c r="L40" s="277"/>
      <c r="M40" s="277"/>
      <c r="N40" s="277"/>
      <c r="O40" s="277"/>
      <c r="P40" s="47"/>
      <c r="Q40" s="46"/>
      <c r="R40" s="46"/>
      <c r="S40" s="46"/>
      <c r="T40" s="46"/>
      <c r="U40" s="46"/>
      <c r="V40" s="46"/>
      <c r="W40" s="46"/>
      <c r="X40" s="46"/>
      <c r="Y40" s="46"/>
    </row>
    <row r="41" spans="1:25" s="134" customFormat="1" outlineLevel="1" x14ac:dyDescent="0.25">
      <c r="A41" s="321"/>
      <c r="B41" s="282"/>
      <c r="C41" s="277"/>
      <c r="D41" s="277"/>
      <c r="E41" s="277"/>
      <c r="F41" s="277"/>
      <c r="G41" s="277"/>
      <c r="H41" s="277"/>
      <c r="I41" s="277"/>
      <c r="J41" s="277"/>
      <c r="K41" s="277"/>
      <c r="L41" s="277"/>
      <c r="M41" s="277"/>
      <c r="N41" s="277"/>
      <c r="O41" s="277"/>
      <c r="P41" s="47"/>
      <c r="Q41" s="46"/>
      <c r="R41" s="46"/>
      <c r="S41" s="46"/>
      <c r="T41" s="46"/>
      <c r="U41" s="46"/>
      <c r="V41" s="46"/>
      <c r="W41" s="46"/>
      <c r="X41" s="46"/>
      <c r="Y41" s="46"/>
    </row>
    <row r="42" spans="1:25" s="134" customFormat="1" outlineLevel="1" x14ac:dyDescent="0.25">
      <c r="A42" s="321"/>
      <c r="B42" s="283"/>
      <c r="C42" s="277"/>
      <c r="D42" s="277"/>
      <c r="E42" s="277"/>
      <c r="F42" s="277"/>
      <c r="G42" s="277"/>
      <c r="H42" s="277"/>
      <c r="I42" s="277"/>
      <c r="J42" s="277"/>
      <c r="K42" s="277"/>
      <c r="L42" s="277"/>
      <c r="M42" s="277"/>
      <c r="N42" s="277"/>
      <c r="O42" s="277"/>
      <c r="P42" s="47"/>
      <c r="Q42" s="46"/>
      <c r="R42" s="46"/>
      <c r="S42" s="46"/>
      <c r="T42" s="46"/>
      <c r="U42" s="46"/>
      <c r="V42" s="46"/>
      <c r="W42" s="46"/>
      <c r="X42" s="46"/>
      <c r="Y42" s="46"/>
    </row>
    <row r="43" spans="1:25" s="134" customFormat="1" ht="6.75" customHeight="1" outlineLevel="1" x14ac:dyDescent="0.25">
      <c r="A43" s="321"/>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321"/>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321"/>
      <c r="B45" s="263" t="s">
        <v>37</v>
      </c>
      <c r="C45" s="274"/>
      <c r="D45" s="275"/>
      <c r="E45" s="275"/>
      <c r="F45" s="275"/>
      <c r="G45" s="275"/>
      <c r="H45" s="275"/>
      <c r="I45" s="275"/>
      <c r="J45" s="275"/>
      <c r="K45" s="275"/>
      <c r="L45" s="275"/>
      <c r="M45" s="275"/>
      <c r="N45" s="275"/>
      <c r="O45" s="275"/>
      <c r="P45" s="47"/>
      <c r="Q45" s="46"/>
      <c r="R45" s="46"/>
      <c r="S45" s="46"/>
      <c r="T45" s="46"/>
      <c r="U45" s="46"/>
      <c r="V45" s="46"/>
      <c r="W45" s="46"/>
      <c r="X45" s="46"/>
      <c r="Y45" s="46"/>
    </row>
    <row r="46" spans="1:25" s="134" customFormat="1" outlineLevel="1" x14ac:dyDescent="0.25">
      <c r="A46" s="321"/>
      <c r="B46" s="264"/>
      <c r="C46" s="274"/>
      <c r="D46" s="275"/>
      <c r="E46" s="275"/>
      <c r="F46" s="275"/>
      <c r="G46" s="275"/>
      <c r="H46" s="275"/>
      <c r="I46" s="275"/>
      <c r="J46" s="275"/>
      <c r="K46" s="275"/>
      <c r="L46" s="275"/>
      <c r="M46" s="275"/>
      <c r="N46" s="275"/>
      <c r="O46" s="275"/>
      <c r="P46" s="47"/>
      <c r="Q46" s="46"/>
      <c r="R46" s="46"/>
      <c r="S46" s="46"/>
      <c r="T46" s="46"/>
      <c r="U46" s="46"/>
      <c r="V46" s="46"/>
      <c r="W46" s="46"/>
      <c r="X46" s="46"/>
      <c r="Y46" s="46"/>
    </row>
    <row r="47" spans="1:25" s="134" customFormat="1" outlineLevel="1" x14ac:dyDescent="0.25">
      <c r="A47" s="321"/>
      <c r="B47" s="264"/>
      <c r="C47" s="274"/>
      <c r="D47" s="275"/>
      <c r="E47" s="275"/>
      <c r="F47" s="275"/>
      <c r="G47" s="275"/>
      <c r="H47" s="275"/>
      <c r="I47" s="275"/>
      <c r="J47" s="275"/>
      <c r="K47" s="275"/>
      <c r="L47" s="275"/>
      <c r="M47" s="275"/>
      <c r="N47" s="275"/>
      <c r="O47" s="275"/>
      <c r="P47" s="47"/>
      <c r="Q47" s="46"/>
      <c r="R47" s="46"/>
      <c r="S47" s="46"/>
      <c r="T47" s="46"/>
      <c r="U47" s="46"/>
      <c r="V47" s="46"/>
      <c r="W47" s="46"/>
      <c r="X47" s="46"/>
      <c r="Y47" s="46"/>
    </row>
    <row r="48" spans="1:25" s="134" customFormat="1" outlineLevel="1" x14ac:dyDescent="0.25">
      <c r="A48" s="321"/>
      <c r="B48" s="264"/>
      <c r="C48" s="274"/>
      <c r="D48" s="275"/>
      <c r="E48" s="275"/>
      <c r="F48" s="275"/>
      <c r="G48" s="275"/>
      <c r="H48" s="275"/>
      <c r="I48" s="275"/>
      <c r="J48" s="275"/>
      <c r="K48" s="275"/>
      <c r="L48" s="275"/>
      <c r="M48" s="275"/>
      <c r="N48" s="275"/>
      <c r="O48" s="275"/>
      <c r="P48" s="47"/>
      <c r="Q48" s="46"/>
      <c r="R48" s="46"/>
      <c r="S48" s="46"/>
      <c r="T48" s="46"/>
      <c r="U48" s="46"/>
      <c r="V48" s="46"/>
      <c r="W48" s="46"/>
      <c r="X48" s="46"/>
      <c r="Y48" s="46"/>
    </row>
    <row r="49" spans="1:27" s="134" customFormat="1" outlineLevel="1" x14ac:dyDescent="0.25">
      <c r="A49" s="321"/>
      <c r="B49" s="264"/>
      <c r="C49" s="274"/>
      <c r="D49" s="275"/>
      <c r="E49" s="275"/>
      <c r="F49" s="275"/>
      <c r="G49" s="275"/>
      <c r="H49" s="275"/>
      <c r="I49" s="275"/>
      <c r="J49" s="275"/>
      <c r="K49" s="275"/>
      <c r="L49" s="275"/>
      <c r="M49" s="275"/>
      <c r="N49" s="275"/>
      <c r="O49" s="275"/>
      <c r="P49" s="47"/>
      <c r="Q49" s="46"/>
      <c r="R49" s="46"/>
      <c r="S49" s="46"/>
      <c r="T49" s="46"/>
      <c r="U49" s="46"/>
      <c r="V49" s="46"/>
      <c r="W49" s="46"/>
      <c r="X49" s="46"/>
      <c r="Y49" s="46"/>
    </row>
    <row r="50" spans="1:27" s="134" customFormat="1" outlineLevel="1" x14ac:dyDescent="0.25">
      <c r="A50" s="321"/>
      <c r="B50" s="186"/>
      <c r="C50" s="274"/>
      <c r="D50" s="275"/>
      <c r="E50" s="275"/>
      <c r="F50" s="275"/>
      <c r="G50" s="275"/>
      <c r="H50" s="275"/>
      <c r="I50" s="275"/>
      <c r="J50" s="275"/>
      <c r="K50" s="275"/>
      <c r="L50" s="275"/>
      <c r="M50" s="275"/>
      <c r="N50" s="275"/>
      <c r="O50" s="275"/>
      <c r="P50" s="47"/>
      <c r="Q50" s="46"/>
      <c r="R50" s="46"/>
      <c r="S50" s="46"/>
      <c r="T50" s="46"/>
      <c r="U50" s="46"/>
      <c r="V50" s="46"/>
      <c r="W50" s="46"/>
      <c r="X50" s="46"/>
      <c r="Y50" s="46"/>
    </row>
    <row r="51" spans="1:27" s="134" customFormat="1" outlineLevel="1" x14ac:dyDescent="0.25">
      <c r="A51" s="321"/>
      <c r="B51" s="110" t="str">
        <f>Notes!B12</f>
        <v>Note 5</v>
      </c>
      <c r="C51" s="274"/>
      <c r="D51" s="275"/>
      <c r="E51" s="275"/>
      <c r="F51" s="275"/>
      <c r="G51" s="275"/>
      <c r="H51" s="275"/>
      <c r="I51" s="275"/>
      <c r="J51" s="275"/>
      <c r="K51" s="275"/>
      <c r="L51" s="275"/>
      <c r="M51" s="275"/>
      <c r="N51" s="275"/>
      <c r="O51" s="275"/>
      <c r="P51" s="47"/>
      <c r="Q51" s="46"/>
      <c r="R51" s="46"/>
      <c r="S51" s="46"/>
      <c r="T51" s="46"/>
      <c r="U51" s="46"/>
      <c r="V51" s="46"/>
      <c r="W51" s="46"/>
      <c r="X51" s="46"/>
      <c r="Y51" s="46"/>
    </row>
    <row r="52" spans="1:27" s="134" customFormat="1" outlineLevel="1" x14ac:dyDescent="0.25">
      <c r="A52" s="321"/>
      <c r="B52" s="189"/>
      <c r="C52" s="274"/>
      <c r="D52" s="275"/>
      <c r="E52" s="275"/>
      <c r="F52" s="275"/>
      <c r="G52" s="275"/>
      <c r="H52" s="275"/>
      <c r="I52" s="275"/>
      <c r="J52" s="275"/>
      <c r="K52" s="275"/>
      <c r="L52" s="275"/>
      <c r="M52" s="275"/>
      <c r="N52" s="275"/>
      <c r="O52" s="275"/>
      <c r="P52" s="47"/>
      <c r="Q52" s="46"/>
      <c r="R52" s="55"/>
      <c r="S52" s="55"/>
      <c r="T52" s="55"/>
      <c r="U52" s="55"/>
      <c r="V52" s="55"/>
      <c r="W52" s="55"/>
      <c r="X52" s="55"/>
      <c r="Y52" s="55"/>
      <c r="Z52" s="136"/>
      <c r="AA52" s="136"/>
    </row>
    <row r="53" spans="1:27" s="134" customFormat="1" ht="6" customHeight="1" outlineLevel="1" x14ac:dyDescent="0.25">
      <c r="A53" s="321"/>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321"/>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321"/>
      <c r="B55" s="103" t="s">
        <v>43</v>
      </c>
      <c r="C55" s="276"/>
      <c r="D55" s="277"/>
      <c r="E55" s="277"/>
      <c r="F55" s="277"/>
      <c r="G55" s="277"/>
      <c r="H55" s="277"/>
      <c r="I55" s="277"/>
      <c r="J55" s="277"/>
      <c r="K55" s="277"/>
      <c r="L55" s="277"/>
      <c r="M55" s="277"/>
      <c r="N55" s="277"/>
      <c r="O55" s="277"/>
      <c r="P55" s="47"/>
      <c r="Q55" s="46"/>
      <c r="R55" s="46"/>
      <c r="S55" s="46"/>
      <c r="T55" s="46"/>
      <c r="U55" s="46"/>
      <c r="V55" s="46"/>
      <c r="W55" s="46"/>
      <c r="X55" s="46"/>
      <c r="Y55" s="46"/>
    </row>
    <row r="56" spans="1:27" s="134" customFormat="1" ht="6" customHeight="1" outlineLevel="1" x14ac:dyDescent="0.25">
      <c r="A56" s="321"/>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321"/>
      <c r="B57" s="263" t="s">
        <v>108</v>
      </c>
      <c r="C57" s="274"/>
      <c r="D57" s="275"/>
      <c r="E57" s="275"/>
      <c r="F57" s="275"/>
      <c r="G57" s="275"/>
      <c r="H57" s="275"/>
      <c r="I57" s="275"/>
      <c r="J57" s="275"/>
      <c r="K57" s="275"/>
      <c r="L57" s="275"/>
      <c r="M57" s="275"/>
      <c r="N57" s="275"/>
      <c r="O57" s="275"/>
      <c r="P57" s="47"/>
      <c r="Q57" s="46"/>
      <c r="R57" s="46"/>
      <c r="S57" s="46"/>
      <c r="T57" s="46"/>
      <c r="U57" s="46"/>
      <c r="V57" s="46"/>
      <c r="W57" s="46"/>
      <c r="X57" s="46"/>
      <c r="Y57" s="46"/>
    </row>
    <row r="58" spans="1:27" s="134" customFormat="1" outlineLevel="1" x14ac:dyDescent="0.25">
      <c r="A58" s="321"/>
      <c r="B58" s="264"/>
      <c r="C58" s="274"/>
      <c r="D58" s="275"/>
      <c r="E58" s="275"/>
      <c r="F58" s="275"/>
      <c r="G58" s="275"/>
      <c r="H58" s="275"/>
      <c r="I58" s="275"/>
      <c r="J58" s="275"/>
      <c r="K58" s="275"/>
      <c r="L58" s="275"/>
      <c r="M58" s="275"/>
      <c r="N58" s="275"/>
      <c r="O58" s="275"/>
      <c r="P58" s="47"/>
      <c r="Q58" s="46"/>
      <c r="R58" s="46"/>
      <c r="S58" s="46"/>
      <c r="T58" s="46"/>
      <c r="U58" s="46"/>
      <c r="V58" s="46"/>
      <c r="W58" s="46"/>
      <c r="X58" s="46"/>
      <c r="Y58" s="46"/>
    </row>
    <row r="59" spans="1:27" s="134" customFormat="1" outlineLevel="1" x14ac:dyDescent="0.25">
      <c r="A59" s="321"/>
      <c r="B59" s="264"/>
      <c r="C59" s="274"/>
      <c r="D59" s="275"/>
      <c r="E59" s="275"/>
      <c r="F59" s="275"/>
      <c r="G59" s="275"/>
      <c r="H59" s="275"/>
      <c r="I59" s="275"/>
      <c r="J59" s="275"/>
      <c r="K59" s="275"/>
      <c r="L59" s="275"/>
      <c r="M59" s="275"/>
      <c r="N59" s="275"/>
      <c r="O59" s="275"/>
      <c r="P59" s="47"/>
      <c r="Q59" s="46"/>
      <c r="R59" s="46"/>
      <c r="S59" s="46"/>
      <c r="T59" s="46"/>
      <c r="U59" s="46"/>
      <c r="V59" s="46"/>
      <c r="W59" s="46"/>
      <c r="X59" s="46"/>
      <c r="Y59" s="46"/>
    </row>
    <row r="60" spans="1:27" s="134" customFormat="1" outlineLevel="1" x14ac:dyDescent="0.25">
      <c r="A60" s="321"/>
      <c r="B60" s="264"/>
      <c r="C60" s="274"/>
      <c r="D60" s="275"/>
      <c r="E60" s="275"/>
      <c r="F60" s="275"/>
      <c r="G60" s="275"/>
      <c r="H60" s="275"/>
      <c r="I60" s="275"/>
      <c r="J60" s="275"/>
      <c r="K60" s="275"/>
      <c r="L60" s="275"/>
      <c r="M60" s="275"/>
      <c r="N60" s="275"/>
      <c r="O60" s="275"/>
      <c r="P60" s="47"/>
      <c r="Q60" s="46"/>
      <c r="R60" s="46"/>
      <c r="S60" s="46"/>
      <c r="T60" s="46"/>
      <c r="U60" s="46"/>
      <c r="V60" s="46"/>
      <c r="W60" s="46"/>
      <c r="X60" s="46"/>
      <c r="Y60" s="46"/>
    </row>
    <row r="61" spans="1:27" s="134" customFormat="1" outlineLevel="1" x14ac:dyDescent="0.25">
      <c r="A61" s="321"/>
      <c r="B61" s="264"/>
      <c r="C61" s="274"/>
      <c r="D61" s="275"/>
      <c r="E61" s="275"/>
      <c r="F61" s="275"/>
      <c r="G61" s="275"/>
      <c r="H61" s="275"/>
      <c r="I61" s="275"/>
      <c r="J61" s="275"/>
      <c r="K61" s="275"/>
      <c r="L61" s="275"/>
      <c r="M61" s="275"/>
      <c r="N61" s="275"/>
      <c r="O61" s="275"/>
      <c r="P61" s="47"/>
      <c r="Q61" s="46"/>
      <c r="R61" s="46"/>
      <c r="S61" s="46"/>
      <c r="T61" s="46"/>
      <c r="U61" s="46"/>
      <c r="V61" s="46"/>
      <c r="W61" s="46"/>
      <c r="X61" s="46"/>
      <c r="Y61" s="46"/>
    </row>
    <row r="62" spans="1:27" s="134" customFormat="1" outlineLevel="1" x14ac:dyDescent="0.25">
      <c r="A62" s="321"/>
      <c r="B62" s="264"/>
      <c r="C62" s="274"/>
      <c r="D62" s="275"/>
      <c r="E62" s="275"/>
      <c r="F62" s="275"/>
      <c r="G62" s="275"/>
      <c r="H62" s="275"/>
      <c r="I62" s="275"/>
      <c r="J62" s="275"/>
      <c r="K62" s="275"/>
      <c r="L62" s="275"/>
      <c r="M62" s="275"/>
      <c r="N62" s="275"/>
      <c r="O62" s="275"/>
      <c r="P62" s="47"/>
      <c r="Q62" s="46"/>
      <c r="R62" s="46"/>
      <c r="S62" s="46"/>
      <c r="T62" s="46"/>
      <c r="U62" s="46"/>
      <c r="V62" s="46"/>
      <c r="W62" s="46"/>
      <c r="X62" s="46"/>
      <c r="Y62" s="46"/>
    </row>
    <row r="63" spans="1:27" s="134" customFormat="1" outlineLevel="1" x14ac:dyDescent="0.25">
      <c r="A63" s="321"/>
      <c r="B63" s="264"/>
      <c r="C63" s="274"/>
      <c r="D63" s="275"/>
      <c r="E63" s="275"/>
      <c r="F63" s="275"/>
      <c r="G63" s="275"/>
      <c r="H63" s="275"/>
      <c r="I63" s="275"/>
      <c r="J63" s="275"/>
      <c r="K63" s="275"/>
      <c r="L63" s="275"/>
      <c r="M63" s="275"/>
      <c r="N63" s="275"/>
      <c r="O63" s="275"/>
      <c r="P63" s="47"/>
      <c r="Q63" s="46"/>
      <c r="R63" s="46"/>
      <c r="S63" s="46"/>
      <c r="T63" s="46"/>
      <c r="U63" s="46"/>
      <c r="V63" s="46"/>
      <c r="W63" s="46"/>
      <c r="X63" s="46"/>
      <c r="Y63" s="46"/>
    </row>
    <row r="64" spans="1:27" s="134" customFormat="1" outlineLevel="1" x14ac:dyDescent="0.25">
      <c r="A64" s="321"/>
      <c r="B64" s="265"/>
      <c r="C64" s="274"/>
      <c r="D64" s="275"/>
      <c r="E64" s="275"/>
      <c r="F64" s="275"/>
      <c r="G64" s="275"/>
      <c r="H64" s="275"/>
      <c r="I64" s="275"/>
      <c r="J64" s="275"/>
      <c r="K64" s="275"/>
      <c r="L64" s="275"/>
      <c r="M64" s="275"/>
      <c r="N64" s="275"/>
      <c r="O64" s="275"/>
      <c r="P64" s="47"/>
      <c r="Q64" s="46"/>
      <c r="R64" s="46"/>
      <c r="S64" s="46"/>
      <c r="T64" s="46"/>
      <c r="U64" s="46"/>
      <c r="V64" s="46"/>
      <c r="W64" s="46"/>
      <c r="X64" s="46"/>
      <c r="Y64" s="46"/>
    </row>
    <row r="65" spans="1:25" s="134" customFormat="1" ht="6" customHeight="1" outlineLevel="1" x14ac:dyDescent="0.25">
      <c r="A65" s="321"/>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321"/>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321"/>
      <c r="B67" s="281" t="s">
        <v>63</v>
      </c>
      <c r="C67" s="274"/>
      <c r="D67" s="275"/>
      <c r="E67" s="275"/>
      <c r="F67" s="275"/>
      <c r="G67" s="275"/>
      <c r="H67" s="275"/>
      <c r="I67" s="275"/>
      <c r="J67" s="275"/>
      <c r="K67" s="275"/>
      <c r="L67" s="275"/>
      <c r="M67" s="275"/>
      <c r="N67" s="275"/>
      <c r="O67" s="275"/>
      <c r="P67" s="47"/>
      <c r="Q67" s="46"/>
      <c r="R67" s="46"/>
      <c r="S67" s="46"/>
      <c r="T67" s="46"/>
      <c r="U67" s="46"/>
      <c r="V67" s="46"/>
      <c r="W67" s="46"/>
      <c r="X67" s="46"/>
      <c r="Y67" s="46"/>
    </row>
    <row r="68" spans="1:25" s="134" customFormat="1" outlineLevel="1" x14ac:dyDescent="0.25">
      <c r="A68" s="321"/>
      <c r="B68" s="282"/>
      <c r="C68" s="274"/>
      <c r="D68" s="275"/>
      <c r="E68" s="275"/>
      <c r="F68" s="275"/>
      <c r="G68" s="275"/>
      <c r="H68" s="275"/>
      <c r="I68" s="275"/>
      <c r="J68" s="275"/>
      <c r="K68" s="275"/>
      <c r="L68" s="275"/>
      <c r="M68" s="275"/>
      <c r="N68" s="275"/>
      <c r="O68" s="275"/>
      <c r="P68" s="47"/>
      <c r="Q68" s="46"/>
      <c r="R68" s="46"/>
      <c r="S68" s="46"/>
      <c r="T68" s="46"/>
      <c r="U68" s="46"/>
      <c r="V68" s="46"/>
      <c r="W68" s="46"/>
      <c r="X68" s="46"/>
      <c r="Y68" s="46"/>
    </row>
    <row r="69" spans="1:25" s="134" customFormat="1" outlineLevel="1" x14ac:dyDescent="0.25">
      <c r="A69" s="321"/>
      <c r="B69" s="282"/>
      <c r="C69" s="274"/>
      <c r="D69" s="275"/>
      <c r="E69" s="275"/>
      <c r="F69" s="275"/>
      <c r="G69" s="275"/>
      <c r="H69" s="275"/>
      <c r="I69" s="275"/>
      <c r="J69" s="275"/>
      <c r="K69" s="275"/>
      <c r="L69" s="275"/>
      <c r="M69" s="275"/>
      <c r="N69" s="275"/>
      <c r="O69" s="275"/>
      <c r="P69" s="47"/>
      <c r="Q69" s="46"/>
      <c r="R69" s="46"/>
      <c r="S69" s="46"/>
      <c r="T69" s="46"/>
      <c r="U69" s="46"/>
      <c r="V69" s="46"/>
      <c r="W69" s="46"/>
      <c r="X69" s="46"/>
      <c r="Y69" s="46"/>
    </row>
    <row r="70" spans="1:25" s="134" customFormat="1" outlineLevel="1" x14ac:dyDescent="0.25">
      <c r="A70" s="321"/>
      <c r="B70" s="283"/>
      <c r="C70" s="274"/>
      <c r="D70" s="275"/>
      <c r="E70" s="275"/>
      <c r="F70" s="275"/>
      <c r="G70" s="275"/>
      <c r="H70" s="275"/>
      <c r="I70" s="275"/>
      <c r="J70" s="275"/>
      <c r="K70" s="275"/>
      <c r="L70" s="275"/>
      <c r="M70" s="275"/>
      <c r="N70" s="275"/>
      <c r="O70" s="275"/>
      <c r="P70" s="47"/>
      <c r="Q70" s="46"/>
      <c r="R70" s="46"/>
      <c r="S70" s="46"/>
      <c r="T70" s="46"/>
      <c r="U70" s="46"/>
      <c r="V70" s="46"/>
      <c r="W70" s="46"/>
      <c r="X70" s="46"/>
      <c r="Y70" s="46"/>
    </row>
    <row r="71" spans="1:25" s="134" customFormat="1" ht="6" customHeight="1" outlineLevel="1" x14ac:dyDescent="0.25">
      <c r="A71" s="321"/>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321"/>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321"/>
      <c r="B73" s="281" t="s">
        <v>64</v>
      </c>
      <c r="C73" s="274"/>
      <c r="D73" s="275"/>
      <c r="E73" s="275"/>
      <c r="F73" s="275"/>
      <c r="G73" s="275"/>
      <c r="H73" s="275"/>
      <c r="I73" s="275"/>
      <c r="J73" s="275"/>
      <c r="K73" s="275"/>
      <c r="L73" s="275"/>
      <c r="M73" s="275"/>
      <c r="N73" s="275"/>
      <c r="O73" s="275"/>
      <c r="P73" s="47"/>
      <c r="Q73" s="46"/>
      <c r="R73" s="46"/>
      <c r="S73" s="46"/>
      <c r="T73" s="46"/>
      <c r="U73" s="46"/>
      <c r="V73" s="46"/>
      <c r="W73" s="46"/>
      <c r="X73" s="46"/>
      <c r="Y73" s="46"/>
    </row>
    <row r="74" spans="1:25" s="134" customFormat="1" outlineLevel="1" x14ac:dyDescent="0.25">
      <c r="A74" s="321"/>
      <c r="B74" s="282"/>
      <c r="C74" s="274"/>
      <c r="D74" s="275"/>
      <c r="E74" s="275"/>
      <c r="F74" s="275"/>
      <c r="G74" s="275"/>
      <c r="H74" s="275"/>
      <c r="I74" s="275"/>
      <c r="J74" s="275"/>
      <c r="K74" s="275"/>
      <c r="L74" s="275"/>
      <c r="M74" s="275"/>
      <c r="N74" s="275"/>
      <c r="O74" s="275"/>
      <c r="P74" s="47"/>
      <c r="Q74" s="46"/>
      <c r="R74" s="46"/>
      <c r="S74" s="46"/>
      <c r="T74" s="46"/>
      <c r="U74" s="46"/>
      <c r="V74" s="46"/>
      <c r="W74" s="46"/>
      <c r="X74" s="46"/>
      <c r="Y74" s="46"/>
    </row>
    <row r="75" spans="1:25" s="134" customFormat="1" outlineLevel="1" x14ac:dyDescent="0.25">
      <c r="A75" s="321"/>
      <c r="B75" s="282"/>
      <c r="C75" s="274"/>
      <c r="D75" s="275"/>
      <c r="E75" s="275"/>
      <c r="F75" s="275"/>
      <c r="G75" s="275"/>
      <c r="H75" s="275"/>
      <c r="I75" s="275"/>
      <c r="J75" s="275"/>
      <c r="K75" s="275"/>
      <c r="L75" s="275"/>
      <c r="M75" s="275"/>
      <c r="N75" s="275"/>
      <c r="O75" s="275"/>
      <c r="P75" s="47"/>
      <c r="Q75" s="46"/>
      <c r="R75" s="46"/>
      <c r="S75" s="46"/>
      <c r="T75" s="46"/>
      <c r="U75" s="46"/>
      <c r="V75" s="46"/>
      <c r="W75" s="46"/>
      <c r="X75" s="46"/>
      <c r="Y75" s="46"/>
    </row>
    <row r="76" spans="1:25" s="134" customFormat="1" outlineLevel="1" x14ac:dyDescent="0.25">
      <c r="A76" s="321"/>
      <c r="B76" s="283"/>
      <c r="C76" s="274"/>
      <c r="D76" s="275"/>
      <c r="E76" s="275"/>
      <c r="F76" s="275"/>
      <c r="G76" s="275"/>
      <c r="H76" s="275"/>
      <c r="I76" s="275"/>
      <c r="J76" s="275"/>
      <c r="K76" s="275"/>
      <c r="L76" s="275"/>
      <c r="M76" s="275"/>
      <c r="N76" s="275"/>
      <c r="O76" s="275"/>
      <c r="P76" s="47"/>
      <c r="Q76" s="46"/>
      <c r="R76" s="46"/>
      <c r="S76" s="46"/>
      <c r="T76" s="46"/>
      <c r="U76" s="46"/>
      <c r="V76" s="46"/>
      <c r="W76" s="46"/>
      <c r="X76" s="46"/>
      <c r="Y76" s="46"/>
    </row>
    <row r="77" spans="1:25" s="134" customFormat="1" ht="6" customHeight="1" outlineLevel="1" x14ac:dyDescent="0.25">
      <c r="A77" s="321"/>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321"/>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321"/>
      <c r="B79" s="281" t="s">
        <v>34</v>
      </c>
      <c r="C79" s="274"/>
      <c r="D79" s="275"/>
      <c r="E79" s="275"/>
      <c r="F79" s="275"/>
      <c r="G79" s="275"/>
      <c r="H79" s="275"/>
      <c r="I79" s="275"/>
      <c r="J79" s="275"/>
      <c r="K79" s="275"/>
      <c r="L79" s="275"/>
      <c r="M79" s="275"/>
      <c r="N79" s="275"/>
      <c r="O79" s="275"/>
      <c r="P79" s="47"/>
      <c r="Q79" s="46"/>
      <c r="R79" s="46"/>
      <c r="S79" s="46"/>
      <c r="T79" s="46"/>
      <c r="U79" s="46"/>
      <c r="V79" s="46"/>
      <c r="W79" s="46"/>
      <c r="X79" s="46"/>
      <c r="Y79" s="46"/>
    </row>
    <row r="80" spans="1:25" s="134" customFormat="1" outlineLevel="1" x14ac:dyDescent="0.25">
      <c r="A80" s="321"/>
      <c r="B80" s="282"/>
      <c r="C80" s="274"/>
      <c r="D80" s="275"/>
      <c r="E80" s="275"/>
      <c r="F80" s="275"/>
      <c r="G80" s="275"/>
      <c r="H80" s="275"/>
      <c r="I80" s="275"/>
      <c r="J80" s="275"/>
      <c r="K80" s="275"/>
      <c r="L80" s="275"/>
      <c r="M80" s="275"/>
      <c r="N80" s="275"/>
      <c r="O80" s="275"/>
      <c r="P80" s="47"/>
      <c r="Q80" s="46"/>
      <c r="R80" s="46"/>
      <c r="S80" s="46"/>
      <c r="T80" s="46"/>
      <c r="U80" s="46"/>
      <c r="V80" s="46"/>
      <c r="W80" s="46"/>
      <c r="X80" s="46"/>
      <c r="Y80" s="46"/>
    </row>
    <row r="81" spans="1:25" s="134" customFormat="1" outlineLevel="1" x14ac:dyDescent="0.25">
      <c r="A81" s="321"/>
      <c r="B81" s="282"/>
      <c r="C81" s="274"/>
      <c r="D81" s="275"/>
      <c r="E81" s="275"/>
      <c r="F81" s="275"/>
      <c r="G81" s="275"/>
      <c r="H81" s="275"/>
      <c r="I81" s="275"/>
      <c r="J81" s="275"/>
      <c r="K81" s="275"/>
      <c r="L81" s="275"/>
      <c r="M81" s="275"/>
      <c r="N81" s="275"/>
      <c r="O81" s="275"/>
      <c r="P81" s="47"/>
      <c r="Q81" s="46"/>
      <c r="R81" s="46"/>
      <c r="S81" s="46"/>
      <c r="T81" s="46"/>
      <c r="U81" s="46"/>
      <c r="V81" s="46"/>
      <c r="W81" s="46"/>
      <c r="X81" s="46"/>
      <c r="Y81" s="46"/>
    </row>
    <row r="82" spans="1:25" s="134" customFormat="1" outlineLevel="1" x14ac:dyDescent="0.25">
      <c r="A82" s="321"/>
      <c r="B82" s="179"/>
      <c r="C82" s="274"/>
      <c r="D82" s="275"/>
      <c r="E82" s="275"/>
      <c r="F82" s="275"/>
      <c r="G82" s="275"/>
      <c r="H82" s="275"/>
      <c r="I82" s="275"/>
      <c r="J82" s="275"/>
      <c r="K82" s="275"/>
      <c r="L82" s="275"/>
      <c r="M82" s="275"/>
      <c r="N82" s="275"/>
      <c r="O82" s="275"/>
      <c r="P82" s="47"/>
      <c r="Q82" s="46"/>
      <c r="R82" s="46"/>
      <c r="S82" s="46"/>
      <c r="T82" s="46"/>
      <c r="U82" s="46"/>
      <c r="V82" s="46"/>
      <c r="W82" s="46"/>
      <c r="X82" s="46"/>
      <c r="Y82" s="46"/>
    </row>
    <row r="83" spans="1:25" s="134" customFormat="1" outlineLevel="1" x14ac:dyDescent="0.25">
      <c r="A83" s="321"/>
      <c r="B83" s="112" t="str">
        <f>Notes!B14</f>
        <v>Note 6</v>
      </c>
      <c r="C83" s="274"/>
      <c r="D83" s="275"/>
      <c r="E83" s="275"/>
      <c r="F83" s="275"/>
      <c r="G83" s="275"/>
      <c r="H83" s="275"/>
      <c r="I83" s="275"/>
      <c r="J83" s="275"/>
      <c r="K83" s="275"/>
      <c r="L83" s="275"/>
      <c r="M83" s="275"/>
      <c r="N83" s="275"/>
      <c r="O83" s="275"/>
      <c r="P83" s="47"/>
      <c r="Q83" s="46"/>
      <c r="R83" s="46"/>
      <c r="S83" s="46"/>
      <c r="T83" s="46"/>
      <c r="U83" s="46"/>
      <c r="V83" s="46"/>
      <c r="W83" s="46"/>
      <c r="X83" s="46"/>
      <c r="Y83" s="46"/>
    </row>
    <row r="84" spans="1:25" s="134" customFormat="1" ht="10.5" customHeight="1" outlineLevel="1" x14ac:dyDescent="0.25">
      <c r="A84" s="321"/>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321"/>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321"/>
      <c r="B86" s="102" t="s">
        <v>6</v>
      </c>
      <c r="C86" s="304" t="s">
        <v>38</v>
      </c>
      <c r="D86" s="304"/>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321"/>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322"/>
      <c r="B88" s="114" t="s">
        <v>44</v>
      </c>
      <c r="C88" s="276"/>
      <c r="D88" s="277"/>
      <c r="E88" s="277"/>
      <c r="F88" s="277"/>
      <c r="G88" s="277"/>
      <c r="H88" s="277"/>
      <c r="I88" s="277"/>
      <c r="J88" s="277"/>
      <c r="K88" s="277"/>
      <c r="L88" s="277"/>
      <c r="M88" s="277"/>
      <c r="N88" s="277"/>
      <c r="O88" s="277"/>
      <c r="P88" s="47"/>
      <c r="Q88" s="46"/>
      <c r="R88" s="46"/>
      <c r="S88" s="46"/>
      <c r="T88" s="46"/>
      <c r="U88" s="46"/>
      <c r="V88" s="46"/>
      <c r="W88" s="46"/>
      <c r="X88" s="46"/>
      <c r="Y88" s="46"/>
    </row>
    <row r="89" spans="1:25" s="134" customFormat="1" ht="6" customHeight="1" outlineLevel="1" x14ac:dyDescent="0.25">
      <c r="A89" s="287"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288"/>
      <c r="B90" s="262" t="s">
        <v>90</v>
      </c>
      <c r="C90" s="262"/>
      <c r="D90" s="262"/>
      <c r="E90" s="262"/>
      <c r="F90" s="262"/>
      <c r="G90" s="303"/>
      <c r="H90" s="304" t="s">
        <v>38</v>
      </c>
      <c r="I90" s="304"/>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288"/>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288"/>
      <c r="B92" s="317" t="s">
        <v>157</v>
      </c>
      <c r="C92" s="316" t="s">
        <v>101</v>
      </c>
      <c r="D92" s="305"/>
      <c r="E92" s="276"/>
      <c r="F92" s="277"/>
      <c r="G92" s="65"/>
      <c r="H92" s="305" t="s">
        <v>172</v>
      </c>
      <c r="I92" s="305"/>
      <c r="J92" s="276"/>
      <c r="K92" s="277"/>
      <c r="L92" s="277"/>
      <c r="M92" s="277"/>
      <c r="N92" s="277"/>
      <c r="O92" s="277"/>
      <c r="P92" s="47"/>
      <c r="Q92" s="46"/>
      <c r="R92" s="46"/>
      <c r="S92" s="46"/>
      <c r="T92" s="46"/>
      <c r="U92" s="46"/>
      <c r="V92" s="46"/>
      <c r="W92" s="46"/>
      <c r="X92" s="46"/>
      <c r="Y92" s="46"/>
    </row>
    <row r="93" spans="1:25" s="134" customFormat="1" ht="8.25" customHeight="1" outlineLevel="1" x14ac:dyDescent="0.25">
      <c r="A93" s="288"/>
      <c r="B93" s="318"/>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288"/>
      <c r="B94" s="298" t="str">
        <f>Notes!B18</f>
        <v>Note 8</v>
      </c>
      <c r="C94" s="300" t="s">
        <v>168</v>
      </c>
      <c r="D94" s="301"/>
      <c r="E94" s="301"/>
      <c r="F94" s="301"/>
      <c r="G94" s="301"/>
      <c r="H94" s="30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288"/>
      <c r="B95" s="298"/>
      <c r="C95" s="185"/>
      <c r="D95" s="185"/>
      <c r="E95" s="185"/>
      <c r="F95" s="185"/>
      <c r="G95" s="185"/>
      <c r="H95" s="185"/>
      <c r="I95" s="185"/>
      <c r="J95" s="185"/>
      <c r="K95" s="185"/>
      <c r="L95" s="185"/>
      <c r="M95" s="185"/>
      <c r="N95" s="305" t="s">
        <v>171</v>
      </c>
      <c r="O95" s="305"/>
      <c r="P95" s="47"/>
      <c r="Q95" s="46"/>
      <c r="R95" s="46"/>
      <c r="S95" s="46"/>
      <c r="T95" s="46"/>
      <c r="U95" s="46"/>
      <c r="V95" s="46"/>
      <c r="W95" s="46"/>
      <c r="X95" s="46"/>
      <c r="Y95" s="46"/>
    </row>
    <row r="96" spans="1:25" s="134" customFormat="1" ht="45" customHeight="1" outlineLevel="1" x14ac:dyDescent="0.25">
      <c r="A96" s="288"/>
      <c r="B96" s="298"/>
      <c r="C96" s="316" t="s">
        <v>102</v>
      </c>
      <c r="D96" s="305"/>
      <c r="E96" s="310" t="s">
        <v>103</v>
      </c>
      <c r="F96" s="310"/>
      <c r="G96" s="311"/>
      <c r="H96" s="311"/>
      <c r="I96" s="311"/>
      <c r="J96" s="311"/>
      <c r="K96" s="311"/>
      <c r="L96" s="311"/>
      <c r="M96" s="311"/>
      <c r="N96" s="311"/>
      <c r="O96" s="311"/>
      <c r="P96" s="47"/>
      <c r="Q96" s="46"/>
      <c r="R96" s="46"/>
      <c r="S96" s="46"/>
      <c r="T96" s="46"/>
      <c r="U96" s="46"/>
      <c r="V96" s="46"/>
      <c r="W96" s="46"/>
      <c r="X96" s="46"/>
      <c r="Y96" s="46"/>
    </row>
    <row r="97" spans="1:25" s="134" customFormat="1" ht="30" customHeight="1" outlineLevel="1" x14ac:dyDescent="0.25">
      <c r="A97" s="288"/>
      <c r="B97" s="298"/>
      <c r="C97" s="316"/>
      <c r="D97" s="305"/>
      <c r="E97" s="312" t="s">
        <v>104</v>
      </c>
      <c r="F97" s="313"/>
      <c r="G97" s="304" t="s">
        <v>3</v>
      </c>
      <c r="H97" s="304"/>
      <c r="I97" s="297"/>
      <c r="J97" s="297"/>
      <c r="K97" s="297"/>
      <c r="L97" s="297"/>
      <c r="M97" s="297"/>
      <c r="N97" s="297"/>
      <c r="O97" s="297"/>
      <c r="P97" s="47"/>
      <c r="Q97" s="46"/>
      <c r="R97" s="46"/>
      <c r="S97" s="46"/>
      <c r="T97" s="46"/>
      <c r="U97" s="46"/>
      <c r="V97" s="46"/>
      <c r="W97" s="46"/>
      <c r="X97" s="46"/>
      <c r="Y97" s="46"/>
    </row>
    <row r="98" spans="1:25" s="134" customFormat="1" ht="45" customHeight="1" outlineLevel="1" x14ac:dyDescent="0.25">
      <c r="A98" s="288"/>
      <c r="B98" s="298"/>
      <c r="C98" s="316"/>
      <c r="D98" s="305"/>
      <c r="E98" s="310" t="s">
        <v>105</v>
      </c>
      <c r="F98" s="310"/>
      <c r="G98" s="319"/>
      <c r="H98" s="319"/>
      <c r="I98" s="311"/>
      <c r="J98" s="311"/>
      <c r="K98" s="311"/>
      <c r="L98" s="311"/>
      <c r="M98" s="311"/>
      <c r="N98" s="311"/>
      <c r="O98" s="311"/>
      <c r="P98" s="47"/>
      <c r="Q98" s="46"/>
      <c r="R98" s="46"/>
      <c r="S98" s="46"/>
      <c r="T98" s="46"/>
      <c r="U98" s="46"/>
      <c r="V98" s="46"/>
      <c r="W98" s="46"/>
      <c r="X98" s="46"/>
      <c r="Y98" s="46"/>
    </row>
    <row r="99" spans="1:25" s="134" customFormat="1" ht="30" customHeight="1" outlineLevel="1" x14ac:dyDescent="0.25">
      <c r="A99" s="288"/>
      <c r="B99" s="298"/>
      <c r="C99" s="316"/>
      <c r="D99" s="305"/>
      <c r="E99" s="312" t="s">
        <v>104</v>
      </c>
      <c r="F99" s="313"/>
      <c r="G99" s="304" t="s">
        <v>3</v>
      </c>
      <c r="H99" s="304"/>
      <c r="I99" s="297"/>
      <c r="J99" s="297"/>
      <c r="K99" s="297"/>
      <c r="L99" s="297"/>
      <c r="M99" s="297"/>
      <c r="N99" s="297"/>
      <c r="O99" s="297"/>
      <c r="P99" s="47"/>
      <c r="Q99" s="46"/>
      <c r="R99" s="46"/>
      <c r="S99" s="46"/>
      <c r="T99" s="46"/>
      <c r="U99" s="46"/>
      <c r="V99" s="46"/>
      <c r="W99" s="46"/>
      <c r="X99" s="46"/>
      <c r="Y99" s="46"/>
    </row>
    <row r="100" spans="1:25" s="134" customFormat="1" ht="8.25" customHeight="1" outlineLevel="1" x14ac:dyDescent="0.25">
      <c r="A100" s="288"/>
      <c r="B100" s="298"/>
      <c r="C100" s="185"/>
      <c r="D100" s="185"/>
      <c r="E100" s="185"/>
      <c r="F100" s="185"/>
      <c r="G100" s="185"/>
      <c r="H100" s="185"/>
      <c r="I100" s="185"/>
      <c r="J100" s="185"/>
      <c r="K100" s="185"/>
      <c r="L100" s="185"/>
      <c r="M100" s="185"/>
      <c r="N100" s="297"/>
      <c r="O100" s="297"/>
      <c r="P100" s="47"/>
      <c r="Q100" s="46"/>
      <c r="R100" s="46"/>
      <c r="S100" s="46"/>
      <c r="T100" s="46"/>
      <c r="U100" s="46"/>
      <c r="V100" s="46"/>
      <c r="W100" s="46"/>
      <c r="X100" s="46"/>
      <c r="Y100" s="46"/>
    </row>
    <row r="101" spans="1:25" s="134" customFormat="1" ht="60" customHeight="1" outlineLevel="1" x14ac:dyDescent="0.25">
      <c r="A101" s="288"/>
      <c r="B101" s="298"/>
      <c r="C101" s="316" t="s">
        <v>169</v>
      </c>
      <c r="D101" s="305"/>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34" customFormat="1" ht="8.25" customHeight="1" outlineLevel="1" x14ac:dyDescent="0.25">
      <c r="A102" s="288"/>
      <c r="B102" s="298"/>
      <c r="C102" s="262"/>
      <c r="D102" s="262"/>
      <c r="E102" s="262"/>
      <c r="F102" s="262"/>
      <c r="G102" s="262"/>
      <c r="H102" s="262"/>
      <c r="I102" s="262"/>
      <c r="J102" s="262"/>
      <c r="K102" s="262"/>
      <c r="L102" s="262"/>
      <c r="M102" s="262"/>
      <c r="N102" s="262"/>
      <c r="O102" s="262"/>
      <c r="P102" s="47"/>
      <c r="Q102" s="46"/>
      <c r="R102" s="46"/>
      <c r="S102" s="46"/>
      <c r="T102" s="46"/>
      <c r="U102" s="46"/>
      <c r="V102" s="46"/>
      <c r="W102" s="46"/>
      <c r="X102" s="46"/>
      <c r="Y102" s="46"/>
    </row>
    <row r="103" spans="1:25" s="134" customFormat="1" ht="30" customHeight="1" outlineLevel="1" x14ac:dyDescent="0.25">
      <c r="A103" s="288"/>
      <c r="B103" s="298"/>
      <c r="C103" s="185"/>
      <c r="D103" s="185"/>
      <c r="E103" s="185"/>
      <c r="F103" s="185"/>
      <c r="G103" s="185"/>
      <c r="H103" s="185"/>
      <c r="I103" s="185"/>
      <c r="J103" s="185"/>
      <c r="K103" s="185"/>
      <c r="L103" s="185"/>
      <c r="M103" s="185"/>
      <c r="N103" s="305" t="s">
        <v>171</v>
      </c>
      <c r="O103" s="305"/>
      <c r="P103" s="47"/>
      <c r="Q103" s="46"/>
      <c r="R103" s="46"/>
      <c r="S103" s="46"/>
      <c r="T103" s="46"/>
      <c r="U103" s="46"/>
      <c r="V103" s="46"/>
      <c r="W103" s="46"/>
      <c r="X103" s="46"/>
      <c r="Y103" s="46"/>
    </row>
    <row r="104" spans="1:25" s="134" customFormat="1" ht="45" customHeight="1" outlineLevel="1" x14ac:dyDescent="0.25">
      <c r="A104" s="288"/>
      <c r="B104" s="298"/>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34" customFormat="1" ht="30" customHeight="1" outlineLevel="1" x14ac:dyDescent="0.25">
      <c r="A105" s="288"/>
      <c r="B105" s="298"/>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34" customFormat="1" ht="6" customHeight="1" outlineLevel="1" x14ac:dyDescent="0.25">
      <c r="A106" s="288"/>
      <c r="B106" s="191"/>
      <c r="C106" s="297"/>
      <c r="D106" s="297"/>
      <c r="E106" s="297"/>
      <c r="F106" s="297"/>
      <c r="G106" s="297"/>
      <c r="H106" s="297"/>
      <c r="I106" s="297"/>
      <c r="J106" s="297"/>
      <c r="K106" s="297"/>
      <c r="L106" s="297"/>
      <c r="M106" s="297"/>
      <c r="N106" s="297"/>
      <c r="O106" s="297"/>
      <c r="P106" s="47"/>
      <c r="Q106" s="46"/>
      <c r="R106" s="46"/>
      <c r="S106" s="46"/>
      <c r="T106" s="46"/>
      <c r="U106" s="46"/>
      <c r="V106" s="46"/>
      <c r="W106" s="46"/>
      <c r="X106" s="46"/>
      <c r="Y106" s="46"/>
    </row>
    <row r="107" spans="1:25" s="134" customFormat="1" ht="25.5" customHeight="1" outlineLevel="1" x14ac:dyDescent="0.25">
      <c r="A107" s="288"/>
      <c r="B107" s="298" t="str">
        <f>Notes!B20</f>
        <v>Note 9</v>
      </c>
      <c r="C107" s="300" t="s">
        <v>177</v>
      </c>
      <c r="D107" s="301"/>
      <c r="E107" s="301"/>
      <c r="F107" s="301"/>
      <c r="G107" s="301"/>
      <c r="H107" s="301"/>
      <c r="I107" s="302"/>
      <c r="J107" s="297"/>
      <c r="K107" s="297"/>
      <c r="L107" s="297"/>
      <c r="M107" s="297"/>
      <c r="N107" s="297"/>
      <c r="O107" s="297"/>
      <c r="P107" s="47"/>
      <c r="Q107" s="46"/>
      <c r="R107" s="46"/>
      <c r="S107" s="46"/>
      <c r="T107" s="46"/>
      <c r="U107" s="46"/>
      <c r="V107" s="46"/>
      <c r="W107" s="46"/>
      <c r="X107" s="46"/>
      <c r="Y107" s="46"/>
    </row>
    <row r="108" spans="1:25" s="134" customFormat="1" ht="6" customHeight="1" outlineLevel="1" x14ac:dyDescent="0.25">
      <c r="A108" s="288"/>
      <c r="B108" s="298"/>
      <c r="C108" s="262"/>
      <c r="D108" s="262"/>
      <c r="E108" s="262"/>
      <c r="F108" s="262"/>
      <c r="G108" s="262"/>
      <c r="H108" s="262"/>
      <c r="I108" s="262"/>
      <c r="J108" s="262"/>
      <c r="K108" s="262"/>
      <c r="L108" s="262"/>
      <c r="M108" s="262"/>
      <c r="N108" s="262"/>
      <c r="O108" s="262"/>
      <c r="P108" s="47"/>
      <c r="Q108" s="46"/>
      <c r="R108" s="46"/>
      <c r="S108" s="46"/>
      <c r="T108" s="46"/>
      <c r="U108" s="46"/>
      <c r="V108" s="46"/>
      <c r="W108" s="46"/>
      <c r="X108" s="46"/>
      <c r="Y108" s="46"/>
    </row>
    <row r="109" spans="1:25" s="134" customFormat="1" ht="45" customHeight="1" outlineLevel="1" thickBot="1" x14ac:dyDescent="0.3">
      <c r="A109" s="289"/>
      <c r="B109" s="299"/>
      <c r="C109" s="277"/>
      <c r="D109" s="277"/>
      <c r="E109" s="277"/>
      <c r="F109" s="277"/>
      <c r="G109" s="277"/>
      <c r="H109" s="277"/>
      <c r="I109" s="277"/>
      <c r="J109" s="277"/>
      <c r="K109" s="277"/>
      <c r="L109" s="277"/>
      <c r="M109" s="277"/>
      <c r="N109" s="277"/>
      <c r="O109" s="277"/>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266" t="s">
        <v>1</v>
      </c>
      <c r="D112" s="2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276"/>
      <c r="D113" s="277"/>
      <c r="E113" s="277"/>
      <c r="F113" s="277"/>
      <c r="G113" s="277"/>
      <c r="H113" s="277"/>
      <c r="I113" s="277"/>
      <c r="J113" s="277"/>
      <c r="K113" s="277"/>
      <c r="L113" s="277"/>
      <c r="M113" s="277"/>
      <c r="N113" s="277"/>
      <c r="O113" s="277"/>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255"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256"/>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256"/>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256"/>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256"/>
      <c r="B120" s="281" t="s">
        <v>68</v>
      </c>
      <c r="C120" s="277"/>
      <c r="D120" s="277"/>
      <c r="E120" s="277"/>
      <c r="F120" s="277"/>
      <c r="G120" s="277"/>
      <c r="H120" s="277"/>
      <c r="I120" s="277"/>
      <c r="J120" s="277"/>
      <c r="K120" s="277"/>
      <c r="L120" s="277"/>
      <c r="M120" s="277"/>
      <c r="N120" s="277"/>
      <c r="O120" s="277"/>
      <c r="P120" s="47"/>
      <c r="Q120" s="46"/>
      <c r="R120" s="46"/>
      <c r="S120" s="46"/>
      <c r="T120" s="46"/>
      <c r="U120" s="46"/>
      <c r="V120" s="46"/>
      <c r="W120" s="46"/>
      <c r="X120" s="46"/>
      <c r="Y120" s="46"/>
    </row>
    <row r="121" spans="1:25" s="134" customFormat="1" outlineLevel="1" x14ac:dyDescent="0.25">
      <c r="A121" s="256"/>
      <c r="B121" s="282"/>
      <c r="C121" s="277"/>
      <c r="D121" s="277"/>
      <c r="E121" s="277"/>
      <c r="F121" s="277"/>
      <c r="G121" s="277"/>
      <c r="H121" s="277"/>
      <c r="I121" s="277"/>
      <c r="J121" s="277"/>
      <c r="K121" s="277"/>
      <c r="L121" s="277"/>
      <c r="M121" s="277"/>
      <c r="N121" s="277"/>
      <c r="O121" s="277"/>
      <c r="P121" s="47"/>
      <c r="Q121" s="46"/>
      <c r="R121" s="46"/>
      <c r="S121" s="46"/>
      <c r="T121" s="46"/>
      <c r="U121" s="46"/>
      <c r="V121" s="46"/>
      <c r="W121" s="46"/>
      <c r="X121" s="46"/>
      <c r="Y121" s="46"/>
    </row>
    <row r="122" spans="1:25" s="134" customFormat="1" outlineLevel="1" x14ac:dyDescent="0.25">
      <c r="A122" s="256"/>
      <c r="B122" s="282"/>
      <c r="C122" s="277"/>
      <c r="D122" s="277"/>
      <c r="E122" s="277"/>
      <c r="F122" s="277"/>
      <c r="G122" s="277"/>
      <c r="H122" s="277"/>
      <c r="I122" s="277"/>
      <c r="J122" s="277"/>
      <c r="K122" s="277"/>
      <c r="L122" s="277"/>
      <c r="M122" s="277"/>
      <c r="N122" s="277"/>
      <c r="O122" s="277"/>
      <c r="P122" s="47"/>
      <c r="Q122" s="46"/>
      <c r="R122" s="46"/>
      <c r="S122" s="46"/>
      <c r="T122" s="46"/>
      <c r="U122" s="46"/>
      <c r="V122" s="46"/>
      <c r="W122" s="46"/>
      <c r="X122" s="46"/>
      <c r="Y122" s="46"/>
    </row>
    <row r="123" spans="1:25" s="134" customFormat="1" outlineLevel="1" x14ac:dyDescent="0.25">
      <c r="A123" s="256"/>
      <c r="B123" s="282"/>
      <c r="C123" s="277"/>
      <c r="D123" s="277"/>
      <c r="E123" s="277"/>
      <c r="F123" s="277"/>
      <c r="G123" s="277"/>
      <c r="H123" s="277"/>
      <c r="I123" s="277"/>
      <c r="J123" s="277"/>
      <c r="K123" s="277"/>
      <c r="L123" s="277"/>
      <c r="M123" s="277"/>
      <c r="N123" s="277"/>
      <c r="O123" s="277"/>
      <c r="P123" s="47"/>
      <c r="Q123" s="46"/>
      <c r="R123" s="46"/>
      <c r="S123" s="46"/>
      <c r="T123" s="46"/>
      <c r="U123" s="46"/>
      <c r="V123" s="46"/>
      <c r="W123" s="46"/>
      <c r="X123" s="46"/>
      <c r="Y123" s="46"/>
    </row>
    <row r="124" spans="1:25" s="134" customFormat="1" outlineLevel="1" x14ac:dyDescent="0.25">
      <c r="A124" s="256"/>
      <c r="B124" s="282"/>
      <c r="C124" s="277"/>
      <c r="D124" s="277"/>
      <c r="E124" s="277"/>
      <c r="F124" s="277"/>
      <c r="G124" s="277"/>
      <c r="H124" s="277"/>
      <c r="I124" s="277"/>
      <c r="J124" s="277"/>
      <c r="K124" s="277"/>
      <c r="L124" s="277"/>
      <c r="M124" s="277"/>
      <c r="N124" s="277"/>
      <c r="O124" s="277"/>
      <c r="P124" s="47"/>
      <c r="Q124" s="46"/>
      <c r="R124" s="46"/>
      <c r="S124" s="46"/>
      <c r="T124" s="46"/>
      <c r="U124" s="46"/>
      <c r="V124" s="46"/>
      <c r="W124" s="46"/>
      <c r="X124" s="46"/>
      <c r="Y124" s="46"/>
    </row>
    <row r="125" spans="1:25" s="134" customFormat="1" outlineLevel="1" x14ac:dyDescent="0.25">
      <c r="A125" s="256"/>
      <c r="B125" s="283"/>
      <c r="C125" s="277"/>
      <c r="D125" s="277"/>
      <c r="E125" s="277"/>
      <c r="F125" s="277"/>
      <c r="G125" s="277"/>
      <c r="H125" s="277"/>
      <c r="I125" s="277"/>
      <c r="J125" s="277"/>
      <c r="K125" s="277"/>
      <c r="L125" s="277"/>
      <c r="M125" s="277"/>
      <c r="N125" s="277"/>
      <c r="O125" s="277"/>
      <c r="P125" s="47"/>
      <c r="Q125" s="46"/>
      <c r="R125" s="46"/>
      <c r="S125" s="46"/>
      <c r="T125" s="46"/>
      <c r="U125" s="46"/>
      <c r="V125" s="46"/>
      <c r="W125" s="46"/>
      <c r="X125" s="46"/>
      <c r="Y125" s="46"/>
    </row>
    <row r="126" spans="1:25" s="134" customFormat="1" ht="6" customHeight="1" outlineLevel="1" thickBot="1" x14ac:dyDescent="0.3">
      <c r="A126" s="257"/>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278" t="s">
        <v>153</v>
      </c>
      <c r="C130" s="279"/>
      <c r="D130" s="279"/>
      <c r="E130" s="279"/>
      <c r="F130" s="279"/>
      <c r="G130" s="279"/>
      <c r="H130" s="279"/>
      <c r="I130" s="279"/>
      <c r="J130" s="279"/>
      <c r="K130" s="279"/>
      <c r="L130" s="279"/>
      <c r="M130" s="279"/>
      <c r="N130" s="279"/>
      <c r="O130" s="280"/>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255"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256"/>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256"/>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256"/>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256"/>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257"/>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255"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256"/>
      <c r="B139" s="178" t="s">
        <v>48</v>
      </c>
      <c r="C139" s="290" t="s">
        <v>109</v>
      </c>
      <c r="D139" s="291"/>
      <c r="E139" s="291"/>
      <c r="F139" s="292"/>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256"/>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256"/>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256"/>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256"/>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256"/>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256"/>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257"/>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256" t="str">
        <f>Notes!B28</f>
        <v>Note 13</v>
      </c>
      <c r="B147" s="178" t="s">
        <v>62</v>
      </c>
      <c r="C147" s="274" t="s">
        <v>135</v>
      </c>
      <c r="D147" s="275"/>
      <c r="E147" s="275"/>
      <c r="F147" s="275"/>
      <c r="G147" s="275"/>
      <c r="H147" s="275"/>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256"/>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256"/>
      <c r="B149" s="179"/>
      <c r="C149" s="293">
        <v>4</v>
      </c>
      <c r="D149" s="294"/>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256"/>
      <c r="B150" s="179"/>
      <c r="C150" s="272">
        <v>2</v>
      </c>
      <c r="D150" s="273"/>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256"/>
      <c r="B151" s="179"/>
      <c r="C151" s="295"/>
      <c r="D151" s="296"/>
      <c r="E151" s="296"/>
      <c r="F151" s="296"/>
      <c r="G151" s="296"/>
      <c r="H151" s="296"/>
      <c r="I151" s="296"/>
      <c r="J151" s="296"/>
      <c r="K151" s="296"/>
      <c r="L151" s="296"/>
      <c r="M151" s="296"/>
      <c r="N151" s="296"/>
      <c r="O151" s="296"/>
      <c r="P151" s="47"/>
      <c r="Q151" s="46" t="s">
        <v>136</v>
      </c>
      <c r="R151" s="46"/>
      <c r="S151" s="46"/>
      <c r="T151" s="46"/>
      <c r="U151" s="46"/>
      <c r="V151" s="46"/>
      <c r="W151" s="46"/>
      <c r="X151" s="46"/>
      <c r="Y151" s="46"/>
    </row>
    <row r="152" spans="1:25" s="134" customFormat="1" outlineLevel="1" x14ac:dyDescent="0.25">
      <c r="A152" s="256"/>
      <c r="B152" s="179"/>
      <c r="C152" s="295"/>
      <c r="D152" s="296"/>
      <c r="E152" s="296"/>
      <c r="F152" s="296"/>
      <c r="G152" s="296"/>
      <c r="H152" s="296"/>
      <c r="I152" s="296"/>
      <c r="J152" s="296"/>
      <c r="K152" s="296"/>
      <c r="L152" s="296"/>
      <c r="M152" s="296"/>
      <c r="N152" s="296"/>
      <c r="O152" s="296"/>
      <c r="P152" s="47"/>
      <c r="Q152" s="46" t="s">
        <v>137</v>
      </c>
      <c r="R152" s="46"/>
      <c r="S152" s="46"/>
      <c r="T152" s="46"/>
      <c r="U152" s="46"/>
      <c r="V152" s="46"/>
      <c r="W152" s="46"/>
      <c r="X152" s="46"/>
      <c r="Y152" s="46"/>
    </row>
    <row r="153" spans="1:25" s="134" customFormat="1" outlineLevel="1" x14ac:dyDescent="0.25">
      <c r="A153" s="256"/>
      <c r="B153" s="179"/>
      <c r="C153" s="295"/>
      <c r="D153" s="296"/>
      <c r="E153" s="296"/>
      <c r="F153" s="296"/>
      <c r="G153" s="296"/>
      <c r="H153" s="296"/>
      <c r="I153" s="296"/>
      <c r="J153" s="296"/>
      <c r="K153" s="296"/>
      <c r="L153" s="296"/>
      <c r="M153" s="296"/>
      <c r="N153" s="296"/>
      <c r="O153" s="296"/>
      <c r="P153" s="47"/>
      <c r="Q153" s="46" t="s">
        <v>138</v>
      </c>
      <c r="R153" s="46"/>
      <c r="S153" s="46"/>
      <c r="T153" s="46"/>
      <c r="U153" s="46"/>
      <c r="V153" s="46"/>
      <c r="W153" s="46"/>
      <c r="X153" s="46"/>
      <c r="Y153" s="46"/>
    </row>
    <row r="154" spans="1:25" s="134" customFormat="1" outlineLevel="1" x14ac:dyDescent="0.25">
      <c r="A154" s="256"/>
      <c r="B154" s="179"/>
      <c r="C154" s="295"/>
      <c r="D154" s="296"/>
      <c r="E154" s="296"/>
      <c r="F154" s="296"/>
      <c r="G154" s="296"/>
      <c r="H154" s="296"/>
      <c r="I154" s="296"/>
      <c r="J154" s="296"/>
      <c r="K154" s="296"/>
      <c r="L154" s="296"/>
      <c r="M154" s="296"/>
      <c r="N154" s="296"/>
      <c r="O154" s="296"/>
      <c r="P154" s="47"/>
      <c r="Q154" s="46" t="s">
        <v>139</v>
      </c>
      <c r="R154" s="46"/>
      <c r="S154" s="46"/>
      <c r="T154" s="46"/>
      <c r="U154" s="46"/>
      <c r="V154" s="46"/>
      <c r="W154" s="46"/>
      <c r="X154" s="46"/>
      <c r="Y154" s="46"/>
    </row>
    <row r="155" spans="1:25" s="134" customFormat="1" outlineLevel="1" x14ac:dyDescent="0.25">
      <c r="A155" s="256"/>
      <c r="B155" s="180"/>
      <c r="C155" s="295"/>
      <c r="D155" s="296"/>
      <c r="E155" s="296"/>
      <c r="F155" s="296"/>
      <c r="G155" s="296"/>
      <c r="H155" s="296"/>
      <c r="I155" s="296"/>
      <c r="J155" s="296"/>
      <c r="K155" s="296"/>
      <c r="L155" s="296"/>
      <c r="M155" s="296"/>
      <c r="N155" s="296"/>
      <c r="O155" s="296"/>
      <c r="P155" s="47"/>
      <c r="Q155" s="46" t="s">
        <v>140</v>
      </c>
      <c r="R155" s="46"/>
      <c r="S155" s="46"/>
      <c r="T155" s="46"/>
      <c r="U155" s="46"/>
      <c r="V155" s="46"/>
      <c r="W155" s="46"/>
      <c r="X155" s="46"/>
      <c r="Y155" s="46"/>
    </row>
    <row r="156" spans="1:25" s="134" customFormat="1" ht="6" customHeight="1" outlineLevel="1" thickBot="1" x14ac:dyDescent="0.3">
      <c r="A156" s="257"/>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28.5" customHeight="1" outlineLevel="1" x14ac:dyDescent="0.25">
      <c r="A157" s="287" t="str">
        <f>Notes!B30</f>
        <v>Note 14</v>
      </c>
      <c r="B157" s="119" t="s">
        <v>141</v>
      </c>
      <c r="C157" s="266" t="s">
        <v>38</v>
      </c>
      <c r="D157" s="2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288"/>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288"/>
      <c r="B159" s="119" t="s">
        <v>99</v>
      </c>
      <c r="C159" s="276"/>
      <c r="D159" s="277"/>
      <c r="E159" s="277"/>
      <c r="F159" s="277"/>
      <c r="G159" s="277"/>
      <c r="H159" s="277"/>
      <c r="I159" s="277"/>
      <c r="J159" s="277"/>
      <c r="K159" s="277"/>
      <c r="L159" s="277"/>
      <c r="M159" s="277"/>
      <c r="N159" s="277"/>
      <c r="O159" s="277"/>
      <c r="P159" s="47"/>
      <c r="Q159" s="46"/>
      <c r="R159" s="46"/>
      <c r="S159" s="46"/>
      <c r="T159" s="46"/>
      <c r="U159" s="46"/>
      <c r="V159" s="46"/>
      <c r="W159" s="46"/>
      <c r="X159" s="46"/>
      <c r="Y159" s="46"/>
    </row>
    <row r="160" spans="1:25" s="134" customFormat="1" ht="6" customHeight="1" outlineLevel="1" thickBot="1" x14ac:dyDescent="0.3">
      <c r="A160" s="289"/>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287" t="str">
        <f>Notes!B32</f>
        <v>Note 15</v>
      </c>
      <c r="B161" s="103" t="s">
        <v>77</v>
      </c>
      <c r="C161" s="266" t="s">
        <v>38</v>
      </c>
      <c r="D161" s="2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288"/>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288"/>
      <c r="B163" s="103" t="s">
        <v>49</v>
      </c>
      <c r="C163" s="266" t="s">
        <v>35</v>
      </c>
      <c r="D163" s="261"/>
      <c r="E163" s="261"/>
      <c r="F163" s="2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289"/>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255" t="str">
        <f>Notes!B34</f>
        <v>Note 16</v>
      </c>
      <c r="B165" s="278" t="s">
        <v>154</v>
      </c>
      <c r="C165" s="279"/>
      <c r="D165" s="279"/>
      <c r="E165" s="279"/>
      <c r="F165" s="279"/>
      <c r="G165" s="279"/>
      <c r="H165" s="279"/>
      <c r="I165" s="279"/>
      <c r="J165" s="279"/>
      <c r="K165" s="279"/>
      <c r="L165" s="279"/>
      <c r="M165" s="279"/>
      <c r="N165" s="279"/>
      <c r="O165" s="280"/>
      <c r="P165" s="47"/>
      <c r="Q165" s="46"/>
      <c r="R165" s="46"/>
      <c r="S165" s="46"/>
      <c r="T165" s="46"/>
      <c r="U165" s="46"/>
      <c r="V165" s="46"/>
      <c r="W165" s="46"/>
      <c r="X165" s="46"/>
      <c r="Y165" s="46"/>
    </row>
    <row r="166" spans="1:25" s="134" customFormat="1" ht="6" customHeight="1" outlineLevel="1" x14ac:dyDescent="0.25">
      <c r="A166" s="256"/>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256"/>
      <c r="B167" s="103" t="s">
        <v>57</v>
      </c>
      <c r="C167" s="266"/>
      <c r="D167" s="261"/>
      <c r="E167" s="261"/>
      <c r="F167" s="261"/>
      <c r="G167" s="2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256"/>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256"/>
      <c r="B169" s="281" t="s">
        <v>61</v>
      </c>
      <c r="C169" s="284" t="s">
        <v>39</v>
      </c>
      <c r="D169" s="285"/>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256"/>
      <c r="B170" s="282"/>
      <c r="C170" s="276"/>
      <c r="D170" s="277"/>
      <c r="E170" s="277"/>
      <c r="F170" s="277"/>
      <c r="G170" s="277"/>
      <c r="H170" s="277"/>
      <c r="I170" s="277"/>
      <c r="J170" s="277"/>
      <c r="K170" s="277"/>
      <c r="L170" s="277"/>
      <c r="M170" s="277"/>
      <c r="N170" s="277"/>
      <c r="O170" s="277"/>
      <c r="P170" s="47"/>
      <c r="Q170" s="46" t="s">
        <v>50</v>
      </c>
      <c r="R170" s="46"/>
      <c r="S170" s="46"/>
      <c r="T170" s="46"/>
      <c r="U170" s="46"/>
      <c r="V170" s="46"/>
      <c r="W170" s="46"/>
      <c r="X170" s="46"/>
      <c r="Y170" s="46"/>
    </row>
    <row r="171" spans="1:25" s="134" customFormat="1" outlineLevel="1" x14ac:dyDescent="0.25">
      <c r="A171" s="256"/>
      <c r="B171" s="282"/>
      <c r="C171" s="276"/>
      <c r="D171" s="277"/>
      <c r="E171" s="277"/>
      <c r="F171" s="277"/>
      <c r="G171" s="277"/>
      <c r="H171" s="277"/>
      <c r="I171" s="277"/>
      <c r="J171" s="277"/>
      <c r="K171" s="277"/>
      <c r="L171" s="277"/>
      <c r="M171" s="277"/>
      <c r="N171" s="277"/>
      <c r="O171" s="277"/>
      <c r="P171" s="47"/>
      <c r="Q171" s="46"/>
      <c r="R171" s="46"/>
      <c r="S171" s="46"/>
      <c r="T171" s="46"/>
      <c r="U171" s="46"/>
      <c r="V171" s="46"/>
      <c r="W171" s="46"/>
      <c r="X171" s="46"/>
      <c r="Y171" s="46"/>
    </row>
    <row r="172" spans="1:25" s="134" customFormat="1" outlineLevel="1" x14ac:dyDescent="0.25">
      <c r="A172" s="256"/>
      <c r="B172" s="282"/>
      <c r="C172" s="276"/>
      <c r="D172" s="277"/>
      <c r="E172" s="277"/>
      <c r="F172" s="277"/>
      <c r="G172" s="277"/>
      <c r="H172" s="277"/>
      <c r="I172" s="277"/>
      <c r="J172" s="277"/>
      <c r="K172" s="277"/>
      <c r="L172" s="277"/>
      <c r="M172" s="277"/>
      <c r="N172" s="277"/>
      <c r="O172" s="277"/>
      <c r="P172" s="47"/>
      <c r="Q172" s="46"/>
      <c r="R172" s="46"/>
      <c r="S172" s="46"/>
      <c r="T172" s="46"/>
      <c r="U172" s="46"/>
      <c r="V172" s="46"/>
      <c r="W172" s="46"/>
      <c r="X172" s="46"/>
      <c r="Y172" s="46"/>
    </row>
    <row r="173" spans="1:25" s="134" customFormat="1" outlineLevel="1" x14ac:dyDescent="0.25">
      <c r="A173" s="256"/>
      <c r="B173" s="282"/>
      <c r="C173" s="276"/>
      <c r="D173" s="277"/>
      <c r="E173" s="277"/>
      <c r="F173" s="277"/>
      <c r="G173" s="277"/>
      <c r="H173" s="277"/>
      <c r="I173" s="277"/>
      <c r="J173" s="277"/>
      <c r="K173" s="277"/>
      <c r="L173" s="277"/>
      <c r="M173" s="277"/>
      <c r="N173" s="277"/>
      <c r="O173" s="277"/>
      <c r="P173" s="47"/>
      <c r="Q173" s="46"/>
      <c r="R173" s="46"/>
      <c r="S173" s="46"/>
      <c r="T173" s="46"/>
      <c r="U173" s="46"/>
      <c r="V173" s="46"/>
      <c r="W173" s="46"/>
      <c r="X173" s="46"/>
      <c r="Y173" s="46"/>
    </row>
    <row r="174" spans="1:25" s="134" customFormat="1" outlineLevel="1" x14ac:dyDescent="0.25">
      <c r="A174" s="256"/>
      <c r="B174" s="283"/>
      <c r="C174" s="276"/>
      <c r="D174" s="277"/>
      <c r="E174" s="277"/>
      <c r="F174" s="277"/>
      <c r="G174" s="277"/>
      <c r="H174" s="277"/>
      <c r="I174" s="277"/>
      <c r="J174" s="277"/>
      <c r="K174" s="277"/>
      <c r="L174" s="277"/>
      <c r="M174" s="277"/>
      <c r="N174" s="277"/>
      <c r="O174" s="277"/>
      <c r="P174" s="47"/>
      <c r="Q174" s="46"/>
      <c r="R174" s="46"/>
      <c r="S174" s="46"/>
      <c r="T174" s="46"/>
      <c r="U174" s="46"/>
      <c r="V174" s="46"/>
      <c r="W174" s="46"/>
      <c r="X174" s="46"/>
      <c r="Y174" s="46"/>
    </row>
    <row r="175" spans="1:25" s="134" customFormat="1" ht="6" customHeight="1" outlineLevel="1" x14ac:dyDescent="0.25">
      <c r="A175" s="256"/>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256"/>
      <c r="B176" s="281" t="s">
        <v>48</v>
      </c>
      <c r="C176" s="276"/>
      <c r="D176" s="277"/>
      <c r="E176" s="277"/>
      <c r="F176" s="277"/>
      <c r="G176" s="277"/>
      <c r="H176" s="277"/>
      <c r="I176" s="277"/>
      <c r="J176" s="277"/>
      <c r="K176" s="277"/>
      <c r="L176" s="277"/>
      <c r="M176" s="277"/>
      <c r="N176" s="277"/>
      <c r="O176" s="277"/>
      <c r="P176" s="47"/>
      <c r="Q176" s="46"/>
      <c r="R176" s="46"/>
      <c r="S176" s="46"/>
      <c r="T176" s="46"/>
      <c r="U176" s="46"/>
      <c r="V176" s="46"/>
      <c r="W176" s="46"/>
      <c r="X176" s="46"/>
      <c r="Y176" s="46"/>
    </row>
    <row r="177" spans="1:25" s="134" customFormat="1" ht="15" customHeight="1" outlineLevel="1" x14ac:dyDescent="0.25">
      <c r="A177" s="256"/>
      <c r="B177" s="282"/>
      <c r="C177" s="276"/>
      <c r="D177" s="277"/>
      <c r="E177" s="277"/>
      <c r="F177" s="277"/>
      <c r="G177" s="277"/>
      <c r="H177" s="277"/>
      <c r="I177" s="277"/>
      <c r="J177" s="277"/>
      <c r="K177" s="277"/>
      <c r="L177" s="277"/>
      <c r="M177" s="277"/>
      <c r="N177" s="277"/>
      <c r="O177" s="277"/>
      <c r="P177" s="47"/>
      <c r="Q177" s="46"/>
      <c r="R177" s="46"/>
      <c r="S177" s="46"/>
      <c r="T177" s="46"/>
      <c r="U177" s="46"/>
      <c r="V177" s="46"/>
      <c r="W177" s="46"/>
      <c r="X177" s="46"/>
      <c r="Y177" s="46"/>
    </row>
    <row r="178" spans="1:25" s="134" customFormat="1" outlineLevel="1" x14ac:dyDescent="0.25">
      <c r="A178" s="256"/>
      <c r="B178" s="282"/>
      <c r="C178" s="276"/>
      <c r="D178" s="277"/>
      <c r="E178" s="277"/>
      <c r="F178" s="277"/>
      <c r="G178" s="277"/>
      <c r="H178" s="277"/>
      <c r="I178" s="277"/>
      <c r="J178" s="277"/>
      <c r="K178" s="277"/>
      <c r="L178" s="277"/>
      <c r="M178" s="277"/>
      <c r="N178" s="277"/>
      <c r="O178" s="277"/>
      <c r="P178" s="47"/>
      <c r="Q178" s="46"/>
      <c r="R178" s="46"/>
      <c r="S178" s="46"/>
      <c r="T178" s="46"/>
      <c r="U178" s="46"/>
      <c r="V178" s="46"/>
      <c r="W178" s="46"/>
      <c r="X178" s="46"/>
      <c r="Y178" s="46"/>
    </row>
    <row r="179" spans="1:25" s="134" customFormat="1" outlineLevel="1" x14ac:dyDescent="0.25">
      <c r="A179" s="256"/>
      <c r="B179" s="282"/>
      <c r="C179" s="276"/>
      <c r="D179" s="277"/>
      <c r="E179" s="277"/>
      <c r="F179" s="277"/>
      <c r="G179" s="277"/>
      <c r="H179" s="277"/>
      <c r="I179" s="277"/>
      <c r="J179" s="277"/>
      <c r="K179" s="277"/>
      <c r="L179" s="277"/>
      <c r="M179" s="277"/>
      <c r="N179" s="277"/>
      <c r="O179" s="277"/>
      <c r="P179" s="47"/>
      <c r="Q179" s="46"/>
      <c r="R179" s="46"/>
      <c r="S179" s="46"/>
      <c r="T179" s="46"/>
      <c r="U179" s="46"/>
      <c r="V179" s="46"/>
      <c r="W179" s="46"/>
      <c r="X179" s="46"/>
      <c r="Y179" s="46"/>
    </row>
    <row r="180" spans="1:25" s="134" customFormat="1" outlineLevel="1" x14ac:dyDescent="0.25">
      <c r="A180" s="256"/>
      <c r="B180" s="282"/>
      <c r="C180" s="276"/>
      <c r="D180" s="277"/>
      <c r="E180" s="277"/>
      <c r="F180" s="277"/>
      <c r="G180" s="277"/>
      <c r="H180" s="277"/>
      <c r="I180" s="277"/>
      <c r="J180" s="277"/>
      <c r="K180" s="277"/>
      <c r="L180" s="277"/>
      <c r="M180" s="277"/>
      <c r="N180" s="277"/>
      <c r="O180" s="277"/>
      <c r="P180" s="47"/>
      <c r="Q180" s="46"/>
      <c r="R180" s="46"/>
      <c r="S180" s="46"/>
      <c r="T180" s="46"/>
      <c r="U180" s="46"/>
      <c r="V180" s="46"/>
      <c r="W180" s="46"/>
      <c r="X180" s="46"/>
      <c r="Y180" s="46"/>
    </row>
    <row r="181" spans="1:25" s="134" customFormat="1" outlineLevel="1" x14ac:dyDescent="0.25">
      <c r="A181" s="256"/>
      <c r="B181" s="282"/>
      <c r="C181" s="276"/>
      <c r="D181" s="277"/>
      <c r="E181" s="277"/>
      <c r="F181" s="277"/>
      <c r="G181" s="277"/>
      <c r="H181" s="277"/>
      <c r="I181" s="277"/>
      <c r="J181" s="277"/>
      <c r="K181" s="277"/>
      <c r="L181" s="277"/>
      <c r="M181" s="277"/>
      <c r="N181" s="277"/>
      <c r="O181" s="277"/>
      <c r="P181" s="47"/>
      <c r="Q181" s="46"/>
      <c r="R181" s="46"/>
      <c r="S181" s="46"/>
      <c r="T181" s="46"/>
      <c r="U181" s="46"/>
      <c r="V181" s="46"/>
      <c r="W181" s="46"/>
      <c r="X181" s="46"/>
      <c r="Y181" s="46"/>
    </row>
    <row r="182" spans="1:25" s="134" customFormat="1" outlineLevel="1" x14ac:dyDescent="0.25">
      <c r="A182" s="256"/>
      <c r="B182" s="283"/>
      <c r="C182" s="276"/>
      <c r="D182" s="277"/>
      <c r="E182" s="277"/>
      <c r="F182" s="277"/>
      <c r="G182" s="277"/>
      <c r="H182" s="277"/>
      <c r="I182" s="277"/>
      <c r="J182" s="277"/>
      <c r="K182" s="277"/>
      <c r="L182" s="277"/>
      <c r="M182" s="277"/>
      <c r="N182" s="277"/>
      <c r="O182" s="277"/>
      <c r="P182" s="47"/>
      <c r="Q182" s="46"/>
      <c r="R182" s="46"/>
      <c r="S182" s="46"/>
      <c r="T182" s="46"/>
      <c r="U182" s="46"/>
      <c r="V182" s="46"/>
      <c r="W182" s="46"/>
      <c r="X182" s="46"/>
      <c r="Y182" s="46"/>
    </row>
    <row r="183" spans="1:25" s="134" customFormat="1" ht="6" customHeight="1" outlineLevel="1" x14ac:dyDescent="0.25">
      <c r="A183" s="256"/>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256"/>
      <c r="B184" s="178" t="s">
        <v>62</v>
      </c>
      <c r="C184" s="272" t="s">
        <v>35</v>
      </c>
      <c r="D184" s="286"/>
      <c r="E184" s="286"/>
      <c r="F184" s="273"/>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256"/>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256"/>
      <c r="B186" s="282"/>
      <c r="C186" s="272">
        <v>1</v>
      </c>
      <c r="D186" s="273"/>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256"/>
      <c r="B187" s="282"/>
      <c r="C187" s="274"/>
      <c r="D187" s="275"/>
      <c r="E187" s="275"/>
      <c r="F187" s="275"/>
      <c r="G187" s="275"/>
      <c r="H187" s="275"/>
      <c r="I187" s="275"/>
      <c r="J187" s="275"/>
      <c r="K187" s="275"/>
      <c r="L187" s="275"/>
      <c r="M187" s="275"/>
      <c r="N187" s="275"/>
      <c r="O187" s="275"/>
      <c r="P187" s="47"/>
      <c r="Q187" s="46" t="s">
        <v>136</v>
      </c>
      <c r="R187" s="46"/>
      <c r="S187" s="46"/>
      <c r="T187" s="46"/>
      <c r="U187" s="46"/>
      <c r="V187" s="46"/>
      <c r="W187" s="46"/>
      <c r="X187" s="46"/>
      <c r="Y187" s="46"/>
    </row>
    <row r="188" spans="1:25" s="134" customFormat="1" outlineLevel="1" x14ac:dyDescent="0.25">
      <c r="A188" s="256"/>
      <c r="B188" s="282"/>
      <c r="C188" s="274"/>
      <c r="D188" s="275"/>
      <c r="E188" s="275"/>
      <c r="F188" s="275"/>
      <c r="G188" s="275"/>
      <c r="H188" s="275"/>
      <c r="I188" s="275"/>
      <c r="J188" s="275"/>
      <c r="K188" s="275"/>
      <c r="L188" s="275"/>
      <c r="M188" s="275"/>
      <c r="N188" s="275"/>
      <c r="O188" s="275"/>
      <c r="P188" s="47"/>
      <c r="Q188" s="46" t="s">
        <v>137</v>
      </c>
      <c r="R188" s="46"/>
      <c r="S188" s="46"/>
      <c r="T188" s="46"/>
      <c r="U188" s="46"/>
      <c r="V188" s="46"/>
      <c r="W188" s="46"/>
      <c r="X188" s="46"/>
      <c r="Y188" s="46"/>
    </row>
    <row r="189" spans="1:25" s="134" customFormat="1" outlineLevel="1" x14ac:dyDescent="0.25">
      <c r="A189" s="256"/>
      <c r="B189" s="282"/>
      <c r="C189" s="274"/>
      <c r="D189" s="275"/>
      <c r="E189" s="275"/>
      <c r="F189" s="275"/>
      <c r="G189" s="275"/>
      <c r="H189" s="275"/>
      <c r="I189" s="275"/>
      <c r="J189" s="275"/>
      <c r="K189" s="275"/>
      <c r="L189" s="275"/>
      <c r="M189" s="275"/>
      <c r="N189" s="275"/>
      <c r="O189" s="275"/>
      <c r="P189" s="47"/>
      <c r="Q189" s="46" t="s">
        <v>138</v>
      </c>
      <c r="R189" s="46"/>
      <c r="S189" s="46"/>
      <c r="T189" s="46"/>
      <c r="U189" s="46"/>
      <c r="V189" s="46"/>
      <c r="W189" s="46"/>
      <c r="X189" s="46"/>
      <c r="Y189" s="46"/>
    </row>
    <row r="190" spans="1:25" s="134" customFormat="1" outlineLevel="1" x14ac:dyDescent="0.25">
      <c r="A190" s="256"/>
      <c r="B190" s="282"/>
      <c r="C190" s="274"/>
      <c r="D190" s="275"/>
      <c r="E190" s="275"/>
      <c r="F190" s="275"/>
      <c r="G190" s="275"/>
      <c r="H190" s="275"/>
      <c r="I190" s="275"/>
      <c r="J190" s="275"/>
      <c r="K190" s="275"/>
      <c r="L190" s="275"/>
      <c r="M190" s="275"/>
      <c r="N190" s="275"/>
      <c r="O190" s="275"/>
      <c r="P190" s="47"/>
      <c r="Q190" s="46" t="s">
        <v>139</v>
      </c>
      <c r="R190" s="46"/>
      <c r="S190" s="46"/>
      <c r="T190" s="46"/>
      <c r="U190" s="46"/>
      <c r="V190" s="46"/>
      <c r="W190" s="46"/>
      <c r="X190" s="46"/>
      <c r="Y190" s="46"/>
    </row>
    <row r="191" spans="1:25" s="134" customFormat="1" outlineLevel="1" x14ac:dyDescent="0.25">
      <c r="A191" s="256"/>
      <c r="B191" s="283"/>
      <c r="C191" s="274"/>
      <c r="D191" s="275"/>
      <c r="E191" s="275"/>
      <c r="F191" s="275"/>
      <c r="G191" s="275"/>
      <c r="H191" s="275"/>
      <c r="I191" s="275"/>
      <c r="J191" s="275"/>
      <c r="K191" s="275"/>
      <c r="L191" s="275"/>
      <c r="M191" s="275"/>
      <c r="N191" s="275"/>
      <c r="O191" s="275"/>
      <c r="P191" s="47"/>
      <c r="Q191" s="46" t="s">
        <v>140</v>
      </c>
      <c r="R191" s="46"/>
      <c r="S191" s="46"/>
      <c r="T191" s="46"/>
      <c r="U191" s="46"/>
      <c r="V191" s="46"/>
      <c r="W191" s="46"/>
      <c r="X191" s="46"/>
      <c r="Y191" s="46"/>
    </row>
    <row r="192" spans="1:25" s="134" customFormat="1" ht="6" customHeight="1" outlineLevel="1" x14ac:dyDescent="0.25">
      <c r="A192" s="256"/>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 customHeight="1" outlineLevel="1" x14ac:dyDescent="0.25">
      <c r="A193" s="256"/>
      <c r="B193" s="114" t="s">
        <v>142</v>
      </c>
      <c r="C193" s="266" t="s">
        <v>38</v>
      </c>
      <c r="D193" s="2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256"/>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75" customHeight="1" outlineLevel="1" x14ac:dyDescent="0.25">
      <c r="A195" s="256"/>
      <c r="B195" s="115" t="s">
        <v>99</v>
      </c>
      <c r="C195" s="276"/>
      <c r="D195" s="277"/>
      <c r="E195" s="277"/>
      <c r="F195" s="277"/>
      <c r="G195" s="277"/>
      <c r="H195" s="277"/>
      <c r="I195" s="277"/>
      <c r="J195" s="277"/>
      <c r="K195" s="277"/>
      <c r="L195" s="277"/>
      <c r="M195" s="277"/>
      <c r="N195" s="277"/>
      <c r="O195" s="277"/>
      <c r="P195" s="47"/>
      <c r="Q195" s="46"/>
      <c r="R195" s="46"/>
      <c r="S195" s="46"/>
      <c r="T195" s="46"/>
      <c r="U195" s="46"/>
      <c r="V195" s="46"/>
      <c r="W195" s="46"/>
      <c r="X195" s="46"/>
      <c r="Y195" s="46"/>
    </row>
    <row r="196" spans="1:25" s="134" customFormat="1" ht="6" customHeight="1" outlineLevel="1" x14ac:dyDescent="0.25">
      <c r="A196" s="256"/>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256"/>
      <c r="B197" s="103" t="s">
        <v>77</v>
      </c>
      <c r="C197" s="266" t="s">
        <v>38</v>
      </c>
      <c r="D197" s="2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256"/>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256"/>
      <c r="B199" s="103" t="s">
        <v>49</v>
      </c>
      <c r="C199" s="266" t="s">
        <v>35</v>
      </c>
      <c r="D199" s="261"/>
      <c r="E199" s="261"/>
      <c r="F199" s="2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257"/>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267" t="str">
        <f>Notes!B36</f>
        <v>Note 17</v>
      </c>
      <c r="C206" s="268"/>
      <c r="D206" s="268"/>
      <c r="E206" s="268"/>
      <c r="F206" s="268"/>
      <c r="G206" s="268"/>
      <c r="H206" s="268"/>
      <c r="I206" s="268"/>
      <c r="J206" s="268"/>
      <c r="K206" s="268"/>
      <c r="L206" s="268"/>
      <c r="M206" s="268"/>
      <c r="N206" s="269"/>
      <c r="O206" s="163" t="str">
        <f>Notes!B38</f>
        <v>Note 18</v>
      </c>
      <c r="P206" s="67"/>
      <c r="Q206" s="44"/>
      <c r="R206" s="44"/>
      <c r="S206" s="44"/>
      <c r="T206" s="44"/>
      <c r="U206" s="44"/>
      <c r="V206" s="44"/>
      <c r="W206" s="44"/>
      <c r="X206" s="44"/>
      <c r="Y206" s="44"/>
    </row>
    <row r="207" spans="1:25" ht="23" outlineLevel="1" x14ac:dyDescent="0.25">
      <c r="A207" s="43"/>
      <c r="B207" s="123" t="s">
        <v>19</v>
      </c>
      <c r="C207" s="270" t="s">
        <v>22</v>
      </c>
      <c r="D207" s="270"/>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271"/>
      <c r="D208" s="271"/>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253"/>
      <c r="D209" s="25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253"/>
      <c r="D210" s="25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253"/>
      <c r="D211" s="25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253"/>
      <c r="D212" s="25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253"/>
      <c r="D213" s="25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253"/>
      <c r="D214" s="25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253"/>
      <c r="D215" s="25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253"/>
      <c r="D216" s="25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253"/>
      <c r="D217" s="25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253"/>
      <c r="D218" s="25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253"/>
      <c r="D219" s="25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253"/>
      <c r="D220" s="25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254"/>
      <c r="D221" s="25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267" t="str">
        <f>Notes!B36</f>
        <v>Note 17</v>
      </c>
      <c r="C227" s="268"/>
      <c r="D227" s="268"/>
      <c r="E227" s="268"/>
      <c r="F227" s="268"/>
      <c r="G227" s="268"/>
      <c r="H227" s="268"/>
      <c r="I227" s="268"/>
      <c r="J227" s="268"/>
      <c r="K227" s="268"/>
      <c r="L227" s="268"/>
      <c r="M227" s="268"/>
      <c r="N227" s="269"/>
      <c r="O227" s="163" t="str">
        <f>Notes!B38</f>
        <v>Note 18</v>
      </c>
      <c r="P227" s="67"/>
      <c r="Q227" s="44"/>
      <c r="R227" s="71"/>
      <c r="S227" s="44"/>
      <c r="T227" s="44"/>
      <c r="U227" s="44"/>
      <c r="V227" s="44"/>
      <c r="W227" s="44"/>
      <c r="X227" s="44"/>
      <c r="Y227" s="44"/>
    </row>
    <row r="228" spans="1:25" ht="23" outlineLevel="1" x14ac:dyDescent="0.25">
      <c r="A228" s="43"/>
      <c r="B228" s="123" t="s">
        <v>19</v>
      </c>
      <c r="C228" s="270" t="s">
        <v>22</v>
      </c>
      <c r="D228" s="270"/>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253"/>
      <c r="D229" s="25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253"/>
      <c r="D230" s="25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253"/>
      <c r="D231" s="25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253"/>
      <c r="D232" s="25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253"/>
      <c r="D233" s="25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253"/>
      <c r="D234" s="25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253"/>
      <c r="D235" s="25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253"/>
      <c r="D236" s="25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253"/>
      <c r="D237" s="25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253"/>
      <c r="D238" s="25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253"/>
      <c r="D239" s="25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253"/>
      <c r="D240" s="25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253"/>
      <c r="D241" s="25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254"/>
      <c r="D242" s="2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255"/>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256"/>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256"/>
      <c r="B246" s="258" t="s">
        <v>0</v>
      </c>
      <c r="C246" s="261" t="s">
        <v>1</v>
      </c>
      <c r="D246" s="261"/>
      <c r="E246" s="185"/>
      <c r="F246" s="262"/>
      <c r="G246" s="262"/>
      <c r="H246" s="262"/>
      <c r="I246" s="262"/>
      <c r="J246" s="262"/>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256"/>
      <c r="B247" s="259"/>
      <c r="C247" s="261"/>
      <c r="D247" s="2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256"/>
      <c r="B248" s="260"/>
      <c r="C248" s="261"/>
      <c r="D248" s="261"/>
      <c r="E248" s="185"/>
      <c r="F248" s="262"/>
      <c r="G248" s="262"/>
      <c r="H248" s="262"/>
      <c r="I248" s="262"/>
      <c r="J248" s="262"/>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256"/>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256"/>
      <c r="B250" s="263" t="s">
        <v>100</v>
      </c>
      <c r="C250" s="266"/>
      <c r="D250" s="261"/>
      <c r="E250" s="261"/>
      <c r="F250" s="261"/>
      <c r="G250" s="261"/>
      <c r="H250" s="261"/>
      <c r="I250" s="261"/>
      <c r="J250" s="261"/>
      <c r="K250" s="261"/>
      <c r="L250" s="261"/>
      <c r="M250" s="261"/>
      <c r="N250" s="261"/>
      <c r="O250" s="261"/>
      <c r="P250" s="47"/>
      <c r="Q250" s="44"/>
      <c r="R250" s="44"/>
      <c r="S250" s="46"/>
      <c r="T250" s="46"/>
      <c r="U250" s="46"/>
      <c r="V250" s="46"/>
      <c r="W250" s="46"/>
      <c r="X250" s="46"/>
      <c r="Y250" s="46"/>
    </row>
    <row r="251" spans="1:25" s="134" customFormat="1" outlineLevel="1" x14ac:dyDescent="0.25">
      <c r="A251" s="256"/>
      <c r="B251" s="264"/>
      <c r="C251" s="266"/>
      <c r="D251" s="261"/>
      <c r="E251" s="261"/>
      <c r="F251" s="261"/>
      <c r="G251" s="261"/>
      <c r="H251" s="261"/>
      <c r="I251" s="261"/>
      <c r="J251" s="261"/>
      <c r="K251" s="261"/>
      <c r="L251" s="261"/>
      <c r="M251" s="261"/>
      <c r="N251" s="261"/>
      <c r="O251" s="261"/>
      <c r="P251" s="47"/>
      <c r="Q251" s="44"/>
      <c r="R251" s="44"/>
      <c r="S251" s="46"/>
      <c r="T251" s="46"/>
      <c r="U251" s="46"/>
      <c r="V251" s="46"/>
      <c r="W251" s="46"/>
      <c r="X251" s="46"/>
      <c r="Y251" s="46"/>
    </row>
    <row r="252" spans="1:25" s="134" customFormat="1" outlineLevel="1" x14ac:dyDescent="0.25">
      <c r="A252" s="256"/>
      <c r="B252" s="264"/>
      <c r="C252" s="266"/>
      <c r="D252" s="261"/>
      <c r="E252" s="261"/>
      <c r="F252" s="261"/>
      <c r="G252" s="261"/>
      <c r="H252" s="261"/>
      <c r="I252" s="261"/>
      <c r="J252" s="261"/>
      <c r="K252" s="261"/>
      <c r="L252" s="261"/>
      <c r="M252" s="261"/>
      <c r="N252" s="261"/>
      <c r="O252" s="261"/>
      <c r="P252" s="47"/>
      <c r="Q252" s="44"/>
      <c r="R252" s="44"/>
      <c r="S252" s="46"/>
      <c r="T252" s="46"/>
      <c r="U252" s="46"/>
      <c r="V252" s="46"/>
      <c r="W252" s="46"/>
      <c r="X252" s="46"/>
      <c r="Y252" s="46"/>
    </row>
    <row r="253" spans="1:25" s="134" customFormat="1" outlineLevel="1" x14ac:dyDescent="0.25">
      <c r="A253" s="256"/>
      <c r="B253" s="264"/>
      <c r="C253" s="266"/>
      <c r="D253" s="261"/>
      <c r="E253" s="261"/>
      <c r="F253" s="261"/>
      <c r="G253" s="261"/>
      <c r="H253" s="261"/>
      <c r="I253" s="261"/>
      <c r="J253" s="261"/>
      <c r="K253" s="261"/>
      <c r="L253" s="261"/>
      <c r="M253" s="261"/>
      <c r="N253" s="261"/>
      <c r="O253" s="261"/>
      <c r="P253" s="47"/>
      <c r="Q253" s="44"/>
      <c r="R253" s="44"/>
      <c r="S253" s="46"/>
      <c r="T253" s="46"/>
      <c r="U253" s="46"/>
      <c r="V253" s="46"/>
      <c r="W253" s="46"/>
      <c r="X253" s="46"/>
      <c r="Y253" s="46"/>
    </row>
    <row r="254" spans="1:25" s="134" customFormat="1" outlineLevel="1" x14ac:dyDescent="0.25">
      <c r="A254" s="256"/>
      <c r="B254" s="265"/>
      <c r="C254" s="266"/>
      <c r="D254" s="261"/>
      <c r="E254" s="261"/>
      <c r="F254" s="261"/>
      <c r="G254" s="261"/>
      <c r="H254" s="261"/>
      <c r="I254" s="261"/>
      <c r="J254" s="261"/>
      <c r="K254" s="261"/>
      <c r="L254" s="261"/>
      <c r="M254" s="261"/>
      <c r="N254" s="261"/>
      <c r="O254" s="261"/>
      <c r="P254" s="47"/>
      <c r="Q254" s="44"/>
      <c r="R254" s="44"/>
      <c r="S254" s="46"/>
      <c r="T254" s="46"/>
      <c r="U254" s="46"/>
      <c r="V254" s="46"/>
      <c r="W254" s="46"/>
      <c r="X254" s="46"/>
      <c r="Y254" s="46"/>
    </row>
    <row r="255" spans="1:25" s="134" customFormat="1" ht="6" customHeight="1" outlineLevel="1" thickBot="1" x14ac:dyDescent="0.3">
      <c r="A255" s="257"/>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election activeCell="A89" sqref="A89:A109"/>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277"/>
      <c r="D4" s="277"/>
      <c r="E4" s="277"/>
      <c r="F4" s="277"/>
      <c r="G4" s="277"/>
      <c r="H4" s="277"/>
      <c r="I4" s="277"/>
      <c r="J4" s="277"/>
      <c r="K4" s="277"/>
      <c r="L4" s="277"/>
      <c r="M4" s="277"/>
      <c r="N4" s="277"/>
      <c r="O4" s="277"/>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163</v>
      </c>
      <c r="C6" s="277"/>
      <c r="D6" s="277"/>
      <c r="E6" s="277"/>
      <c r="F6" s="277"/>
      <c r="G6" s="277"/>
      <c r="H6" s="277"/>
      <c r="I6" s="277"/>
      <c r="J6" s="277"/>
      <c r="K6" s="277"/>
      <c r="L6" s="277"/>
      <c r="M6" s="277"/>
      <c r="N6" s="277"/>
      <c r="O6" s="277"/>
      <c r="P6" s="47"/>
      <c r="Q6" s="46"/>
      <c r="R6" s="46"/>
      <c r="S6" s="46"/>
      <c r="T6" s="46"/>
      <c r="U6" s="46"/>
      <c r="V6" s="46"/>
      <c r="W6" s="46"/>
      <c r="X6" s="46"/>
      <c r="Y6" s="46"/>
    </row>
    <row r="7" spans="1:25" s="134" customFormat="1" x14ac:dyDescent="0.25">
      <c r="A7" s="43"/>
      <c r="B7" s="106" t="s">
        <v>56</v>
      </c>
      <c r="C7" s="277"/>
      <c r="D7" s="277"/>
      <c r="E7" s="277"/>
      <c r="F7" s="277"/>
      <c r="G7" s="277"/>
      <c r="H7" s="277"/>
      <c r="I7" s="277"/>
      <c r="J7" s="277"/>
      <c r="K7" s="277"/>
      <c r="L7" s="277"/>
      <c r="M7" s="277"/>
      <c r="N7" s="277"/>
      <c r="O7" s="277"/>
      <c r="P7" s="47"/>
      <c r="Q7" s="46"/>
      <c r="R7" s="46"/>
      <c r="S7" s="46"/>
      <c r="T7" s="46"/>
      <c r="U7" s="46"/>
      <c r="V7" s="46"/>
      <c r="W7" s="46"/>
      <c r="X7" s="46"/>
      <c r="Y7" s="46"/>
    </row>
    <row r="8" spans="1:25" s="134" customFormat="1" x14ac:dyDescent="0.25">
      <c r="A8" s="43"/>
      <c r="B8" s="107"/>
      <c r="C8" s="277"/>
      <c r="D8" s="277"/>
      <c r="E8" s="277"/>
      <c r="F8" s="277"/>
      <c r="G8" s="277"/>
      <c r="H8" s="277"/>
      <c r="I8" s="277"/>
      <c r="J8" s="277"/>
      <c r="K8" s="277"/>
      <c r="L8" s="277"/>
      <c r="M8" s="277"/>
      <c r="N8" s="277"/>
      <c r="O8" s="277"/>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287" t="str">
        <f>Notes!B4</f>
        <v>Note 1</v>
      </c>
      <c r="B10" s="281" t="s">
        <v>162</v>
      </c>
      <c r="C10" s="277"/>
      <c r="D10" s="277"/>
      <c r="E10" s="277"/>
      <c r="F10" s="277"/>
      <c r="G10" s="277"/>
      <c r="H10" s="277"/>
      <c r="I10" s="277"/>
      <c r="J10" s="277"/>
      <c r="K10" s="277"/>
      <c r="L10" s="277"/>
      <c r="M10" s="277"/>
      <c r="N10" s="277"/>
      <c r="O10" s="277"/>
      <c r="P10" s="47"/>
      <c r="Q10" s="46"/>
      <c r="R10" s="46"/>
      <c r="S10" s="46"/>
      <c r="T10" s="46"/>
      <c r="U10" s="46"/>
      <c r="V10" s="46"/>
      <c r="W10" s="46"/>
      <c r="X10" s="46"/>
      <c r="Y10" s="46"/>
    </row>
    <row r="11" spans="1:25" s="134" customFormat="1" x14ac:dyDescent="0.25">
      <c r="A11" s="288"/>
      <c r="B11" s="282"/>
      <c r="C11" s="277"/>
      <c r="D11" s="277"/>
      <c r="E11" s="277"/>
      <c r="F11" s="277"/>
      <c r="G11" s="277"/>
      <c r="H11" s="277"/>
      <c r="I11" s="277"/>
      <c r="J11" s="277"/>
      <c r="K11" s="277"/>
      <c r="L11" s="277"/>
      <c r="M11" s="277"/>
      <c r="N11" s="277"/>
      <c r="O11" s="277"/>
      <c r="P11" s="47"/>
      <c r="Q11" s="46"/>
      <c r="R11" s="46"/>
      <c r="S11" s="46"/>
      <c r="T11" s="46"/>
      <c r="U11" s="46"/>
      <c r="V11" s="46"/>
      <c r="W11" s="46"/>
      <c r="X11" s="46"/>
      <c r="Y11" s="46"/>
    </row>
    <row r="12" spans="1:25" s="134" customFormat="1" x14ac:dyDescent="0.25">
      <c r="A12" s="288"/>
      <c r="B12" s="282"/>
      <c r="C12" s="277"/>
      <c r="D12" s="277"/>
      <c r="E12" s="277"/>
      <c r="F12" s="277"/>
      <c r="G12" s="277"/>
      <c r="H12" s="277"/>
      <c r="I12" s="277"/>
      <c r="J12" s="277"/>
      <c r="K12" s="277"/>
      <c r="L12" s="277"/>
      <c r="M12" s="277"/>
      <c r="N12" s="277"/>
      <c r="O12" s="277"/>
      <c r="P12" s="47"/>
      <c r="Q12" s="46"/>
      <c r="R12" s="46"/>
      <c r="S12" s="46"/>
      <c r="T12" s="46"/>
      <c r="U12" s="46"/>
      <c r="V12" s="46"/>
      <c r="W12" s="46"/>
      <c r="X12" s="46"/>
      <c r="Y12" s="46"/>
    </row>
    <row r="13" spans="1:25" s="134" customFormat="1" x14ac:dyDescent="0.25">
      <c r="A13" s="288"/>
      <c r="B13" s="282"/>
      <c r="C13" s="277"/>
      <c r="D13" s="277"/>
      <c r="E13" s="277"/>
      <c r="F13" s="277"/>
      <c r="G13" s="277"/>
      <c r="H13" s="277"/>
      <c r="I13" s="277"/>
      <c r="J13" s="277"/>
      <c r="K13" s="277"/>
      <c r="L13" s="277"/>
      <c r="M13" s="277"/>
      <c r="N13" s="277"/>
      <c r="O13" s="277"/>
      <c r="P13" s="47"/>
      <c r="Q13" s="46"/>
      <c r="R13" s="46"/>
      <c r="S13" s="46"/>
      <c r="T13" s="46"/>
      <c r="U13" s="46"/>
      <c r="V13" s="46"/>
      <c r="W13" s="46"/>
      <c r="X13" s="46"/>
      <c r="Y13" s="46"/>
    </row>
    <row r="14" spans="1:25" s="134" customFormat="1" x14ac:dyDescent="0.25">
      <c r="A14" s="288"/>
      <c r="B14" s="282"/>
      <c r="C14" s="277"/>
      <c r="D14" s="277"/>
      <c r="E14" s="277"/>
      <c r="F14" s="277"/>
      <c r="G14" s="277"/>
      <c r="H14" s="277"/>
      <c r="I14" s="277"/>
      <c r="J14" s="277"/>
      <c r="K14" s="277"/>
      <c r="L14" s="277"/>
      <c r="M14" s="277"/>
      <c r="N14" s="277"/>
      <c r="O14" s="277"/>
      <c r="P14" s="47"/>
      <c r="Q14" s="46"/>
      <c r="R14" s="46"/>
      <c r="S14" s="46"/>
      <c r="T14" s="46"/>
      <c r="U14" s="46"/>
      <c r="V14" s="46"/>
      <c r="W14" s="46"/>
      <c r="X14" s="46"/>
      <c r="Y14" s="46"/>
    </row>
    <row r="15" spans="1:25" s="134" customFormat="1" ht="12" thickBot="1" x14ac:dyDescent="0.3">
      <c r="A15" s="289"/>
      <c r="B15" s="283"/>
      <c r="C15" s="277"/>
      <c r="D15" s="277"/>
      <c r="E15" s="277"/>
      <c r="F15" s="277"/>
      <c r="G15" s="277"/>
      <c r="H15" s="277"/>
      <c r="I15" s="277"/>
      <c r="J15" s="277"/>
      <c r="K15" s="277"/>
      <c r="L15" s="277"/>
      <c r="M15" s="277"/>
      <c r="N15" s="277"/>
      <c r="O15" s="277"/>
      <c r="P15" s="47"/>
      <c r="Q15" s="46"/>
      <c r="R15" s="46"/>
      <c r="S15" s="46"/>
      <c r="T15" s="46"/>
      <c r="U15" s="46"/>
      <c r="V15" s="46"/>
      <c r="W15" s="46"/>
      <c r="X15" s="46"/>
      <c r="Y15" s="46"/>
    </row>
    <row r="16" spans="1:25" s="134" customFormat="1" ht="6" customHeight="1" x14ac:dyDescent="0.25">
      <c r="A16" s="287"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288"/>
      <c r="B17" s="190" t="s">
        <v>118</v>
      </c>
      <c r="C17" s="140" t="s">
        <v>119</v>
      </c>
      <c r="D17" s="141"/>
      <c r="E17" s="141"/>
      <c r="F17" s="141"/>
      <c r="G17" s="328" t="s">
        <v>120</v>
      </c>
      <c r="H17" s="328"/>
      <c r="I17" s="183"/>
      <c r="J17" s="188" t="s">
        <v>121</v>
      </c>
      <c r="K17" s="183"/>
      <c r="L17" s="185"/>
      <c r="M17" s="185"/>
      <c r="N17" s="185"/>
      <c r="O17" s="185"/>
      <c r="P17" s="47"/>
      <c r="Q17" s="46"/>
      <c r="R17" s="46"/>
      <c r="S17" s="46"/>
      <c r="T17" s="46"/>
      <c r="U17" s="46"/>
      <c r="V17" s="46"/>
      <c r="W17" s="46"/>
      <c r="X17" s="46"/>
      <c r="Y17" s="46"/>
    </row>
    <row r="18" spans="1:25" s="134" customFormat="1" ht="5.5" customHeight="1" x14ac:dyDescent="0.25">
      <c r="A18" s="288"/>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288"/>
      <c r="B19" s="191"/>
      <c r="C19" s="140" t="s">
        <v>122</v>
      </c>
      <c r="D19" s="141"/>
      <c r="E19" s="141"/>
      <c r="F19" s="141"/>
      <c r="G19" s="328" t="s">
        <v>123</v>
      </c>
      <c r="H19" s="328"/>
      <c r="I19" s="183"/>
      <c r="J19" s="188" t="s">
        <v>124</v>
      </c>
      <c r="K19" s="183"/>
      <c r="L19" s="185"/>
      <c r="M19" s="185"/>
      <c r="N19" s="185"/>
      <c r="O19" s="185"/>
      <c r="P19" s="47"/>
      <c r="Q19" s="46"/>
      <c r="R19" s="46"/>
      <c r="S19" s="46"/>
      <c r="T19" s="46"/>
      <c r="U19" s="46"/>
      <c r="V19" s="46"/>
      <c r="W19" s="46"/>
      <c r="X19" s="46"/>
      <c r="Y19" s="46"/>
    </row>
    <row r="20" spans="1:25" s="134" customFormat="1" ht="5.5" customHeight="1" x14ac:dyDescent="0.25">
      <c r="A20" s="288"/>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288"/>
      <c r="B21" s="191"/>
      <c r="C21" s="142" t="s">
        <v>125</v>
      </c>
      <c r="D21" s="143"/>
      <c r="E21" s="143"/>
      <c r="F21" s="143"/>
      <c r="G21" s="328" t="s">
        <v>126</v>
      </c>
      <c r="H21" s="328"/>
      <c r="I21" s="183"/>
      <c r="J21" s="188" t="s">
        <v>127</v>
      </c>
      <c r="K21" s="183"/>
      <c r="L21" s="185"/>
      <c r="M21" s="185"/>
      <c r="N21" s="185"/>
      <c r="O21" s="185"/>
      <c r="P21" s="47"/>
      <c r="Q21" s="46"/>
      <c r="R21" s="46"/>
      <c r="S21" s="46"/>
      <c r="T21" s="46"/>
      <c r="U21" s="46"/>
      <c r="V21" s="46"/>
      <c r="W21" s="46"/>
      <c r="X21" s="46"/>
      <c r="Y21" s="46"/>
    </row>
    <row r="22" spans="1:25" s="134" customFormat="1" x14ac:dyDescent="0.25">
      <c r="A22" s="288"/>
      <c r="B22" s="191"/>
      <c r="C22" s="185"/>
      <c r="D22" s="185"/>
      <c r="E22" s="185"/>
      <c r="F22" s="185"/>
      <c r="G22" s="328" t="s">
        <v>128</v>
      </c>
      <c r="H22" s="328"/>
      <c r="I22" s="183"/>
      <c r="J22" s="188" t="s">
        <v>129</v>
      </c>
      <c r="K22" s="183"/>
      <c r="L22" s="185"/>
      <c r="M22" s="185"/>
      <c r="N22" s="185"/>
      <c r="O22" s="185"/>
      <c r="P22" s="47"/>
      <c r="Q22" s="46"/>
      <c r="R22" s="46"/>
      <c r="S22" s="46"/>
      <c r="T22" s="46"/>
      <c r="U22" s="46"/>
      <c r="V22" s="46"/>
      <c r="W22" s="46"/>
      <c r="X22" s="46"/>
      <c r="Y22" s="46"/>
    </row>
    <row r="23" spans="1:25" s="134" customFormat="1" ht="12" thickBot="1" x14ac:dyDescent="0.3">
      <c r="A23" s="289"/>
      <c r="B23" s="168"/>
      <c r="C23" s="144"/>
      <c r="D23" s="144"/>
      <c r="E23" s="144"/>
      <c r="F23" s="144"/>
      <c r="G23" s="328" t="s">
        <v>130</v>
      </c>
      <c r="H23" s="328"/>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323" t="s">
        <v>117</v>
      </c>
      <c r="C25" s="266"/>
      <c r="D25" s="261"/>
      <c r="E25" s="261"/>
      <c r="F25" s="261"/>
      <c r="G25" s="261"/>
      <c r="H25" s="261"/>
      <c r="I25" s="261"/>
      <c r="J25" s="261"/>
      <c r="K25" s="261"/>
      <c r="L25" s="261"/>
      <c r="M25" s="261"/>
      <c r="N25" s="261"/>
      <c r="O25" s="261"/>
      <c r="P25" s="47"/>
      <c r="Q25" s="326"/>
      <c r="R25" s="46"/>
      <c r="S25" s="46"/>
      <c r="T25" s="46"/>
      <c r="U25" s="46"/>
      <c r="V25" s="46"/>
      <c r="W25" s="46"/>
      <c r="X25" s="46"/>
      <c r="Y25" s="46"/>
    </row>
    <row r="26" spans="1:25" s="134" customFormat="1" x14ac:dyDescent="0.25">
      <c r="A26" s="52"/>
      <c r="B26" s="324"/>
      <c r="C26" s="266"/>
      <c r="D26" s="261"/>
      <c r="E26" s="261"/>
      <c r="F26" s="261"/>
      <c r="G26" s="261"/>
      <c r="H26" s="261"/>
      <c r="I26" s="261"/>
      <c r="J26" s="261"/>
      <c r="K26" s="261"/>
      <c r="L26" s="261"/>
      <c r="M26" s="261"/>
      <c r="N26" s="261"/>
      <c r="O26" s="261"/>
      <c r="P26" s="47"/>
      <c r="Q26" s="326"/>
      <c r="R26" s="46"/>
      <c r="S26" s="46"/>
      <c r="T26" s="46"/>
      <c r="U26" s="46"/>
      <c r="V26" s="46"/>
      <c r="W26" s="46"/>
      <c r="X26" s="46"/>
      <c r="Y26" s="46"/>
    </row>
    <row r="27" spans="1:25" s="134" customFormat="1" x14ac:dyDescent="0.25">
      <c r="A27" s="52"/>
      <c r="B27" s="324"/>
      <c r="C27" s="266"/>
      <c r="D27" s="261"/>
      <c r="E27" s="261"/>
      <c r="F27" s="261"/>
      <c r="G27" s="261"/>
      <c r="H27" s="261"/>
      <c r="I27" s="261"/>
      <c r="J27" s="261"/>
      <c r="K27" s="261"/>
      <c r="L27" s="261"/>
      <c r="M27" s="261"/>
      <c r="N27" s="261"/>
      <c r="O27" s="261"/>
      <c r="P27" s="47"/>
      <c r="Q27" s="326"/>
      <c r="R27" s="46"/>
      <c r="S27" s="46"/>
      <c r="T27" s="46"/>
      <c r="U27" s="46"/>
      <c r="V27" s="46"/>
      <c r="W27" s="46"/>
      <c r="X27" s="46"/>
      <c r="Y27" s="46"/>
    </row>
    <row r="28" spans="1:25" s="134" customFormat="1" x14ac:dyDescent="0.25">
      <c r="A28" s="52"/>
      <c r="B28" s="325"/>
      <c r="C28" s="327" t="s">
        <v>149</v>
      </c>
      <c r="D28" s="327"/>
      <c r="E28" s="327"/>
      <c r="F28" s="313"/>
      <c r="G28" s="196"/>
      <c r="H28" s="197" t="s">
        <v>150</v>
      </c>
      <c r="I28" s="182"/>
      <c r="J28" s="182"/>
      <c r="K28" s="182"/>
      <c r="L28" s="182"/>
      <c r="M28" s="182"/>
      <c r="N28" s="182"/>
      <c r="O28" s="182"/>
      <c r="P28" s="47"/>
      <c r="Q28" s="326"/>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326"/>
      <c r="R29" s="46"/>
      <c r="S29" s="46"/>
      <c r="T29" s="46"/>
      <c r="U29" s="46"/>
      <c r="V29" s="46"/>
      <c r="W29" s="46"/>
      <c r="X29" s="46"/>
      <c r="Y29" s="46"/>
    </row>
    <row r="30" spans="1:25" s="134" customFormat="1" x14ac:dyDescent="0.25">
      <c r="A30" s="43"/>
      <c r="B30" s="281" t="s">
        <v>97</v>
      </c>
      <c r="C30" s="277"/>
      <c r="D30" s="277"/>
      <c r="E30" s="277"/>
      <c r="F30" s="277"/>
      <c r="G30" s="277"/>
      <c r="H30" s="277"/>
      <c r="I30" s="277"/>
      <c r="J30" s="277"/>
      <c r="K30" s="277"/>
      <c r="L30" s="277"/>
      <c r="M30" s="277"/>
      <c r="N30" s="277"/>
      <c r="O30" s="277"/>
      <c r="P30" s="47"/>
      <c r="Q30" s="326"/>
      <c r="R30" s="46"/>
      <c r="S30" s="46"/>
      <c r="T30" s="46"/>
      <c r="U30" s="46"/>
      <c r="V30" s="46"/>
      <c r="W30" s="46"/>
      <c r="X30" s="46"/>
      <c r="Y30" s="46"/>
    </row>
    <row r="31" spans="1:25" s="134" customFormat="1" x14ac:dyDescent="0.25">
      <c r="A31" s="43"/>
      <c r="B31" s="282"/>
      <c r="C31" s="277"/>
      <c r="D31" s="277"/>
      <c r="E31" s="277"/>
      <c r="F31" s="277"/>
      <c r="G31" s="277"/>
      <c r="H31" s="277"/>
      <c r="I31" s="277"/>
      <c r="J31" s="277"/>
      <c r="K31" s="277"/>
      <c r="L31" s="277"/>
      <c r="M31" s="277"/>
      <c r="N31" s="277"/>
      <c r="O31" s="277"/>
      <c r="P31" s="47"/>
      <c r="Q31" s="326"/>
      <c r="R31" s="46"/>
      <c r="S31" s="46"/>
      <c r="T31" s="46"/>
      <c r="U31" s="46"/>
      <c r="V31" s="46"/>
      <c r="W31" s="46"/>
      <c r="X31" s="46"/>
      <c r="Y31" s="46"/>
    </row>
    <row r="32" spans="1:25" s="134" customFormat="1" x14ac:dyDescent="0.25">
      <c r="A32" s="43"/>
      <c r="B32" s="283"/>
      <c r="C32" s="277"/>
      <c r="D32" s="277"/>
      <c r="E32" s="277"/>
      <c r="F32" s="277"/>
      <c r="G32" s="277"/>
      <c r="H32" s="277"/>
      <c r="I32" s="277"/>
      <c r="J32" s="277"/>
      <c r="K32" s="277"/>
      <c r="L32" s="277"/>
      <c r="M32" s="277"/>
      <c r="N32" s="277"/>
      <c r="O32" s="277"/>
      <c r="P32" s="47"/>
      <c r="Q32" s="326"/>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320" t="str">
        <f>Notes!B10</f>
        <v>Note 4</v>
      </c>
      <c r="B37" s="281" t="s">
        <v>7</v>
      </c>
      <c r="C37" s="277"/>
      <c r="D37" s="277"/>
      <c r="E37" s="277"/>
      <c r="F37" s="277"/>
      <c r="G37" s="277"/>
      <c r="H37" s="277"/>
      <c r="I37" s="277"/>
      <c r="J37" s="277"/>
      <c r="K37" s="277"/>
      <c r="L37" s="277"/>
      <c r="M37" s="277"/>
      <c r="N37" s="277"/>
      <c r="O37" s="277"/>
      <c r="P37" s="47"/>
      <c r="Q37" s="46"/>
      <c r="R37" s="46"/>
      <c r="S37" s="46"/>
      <c r="T37" s="46"/>
      <c r="U37" s="46"/>
      <c r="V37" s="46"/>
      <c r="W37" s="46"/>
      <c r="X37" s="46"/>
      <c r="Y37" s="46"/>
    </row>
    <row r="38" spans="1:25" s="134" customFormat="1" outlineLevel="1" x14ac:dyDescent="0.25">
      <c r="A38" s="321"/>
      <c r="B38" s="282"/>
      <c r="C38" s="277"/>
      <c r="D38" s="277"/>
      <c r="E38" s="277"/>
      <c r="F38" s="277"/>
      <c r="G38" s="277"/>
      <c r="H38" s="277"/>
      <c r="I38" s="277"/>
      <c r="J38" s="277"/>
      <c r="K38" s="277"/>
      <c r="L38" s="277"/>
      <c r="M38" s="277"/>
      <c r="N38" s="277"/>
      <c r="O38" s="277"/>
      <c r="P38" s="47"/>
      <c r="Q38" s="46"/>
      <c r="R38" s="46"/>
      <c r="S38" s="46"/>
      <c r="T38" s="46"/>
      <c r="U38" s="46"/>
      <c r="V38" s="46"/>
      <c r="W38" s="46"/>
      <c r="X38" s="46"/>
      <c r="Y38" s="46"/>
    </row>
    <row r="39" spans="1:25" s="134" customFormat="1" outlineLevel="1" x14ac:dyDescent="0.25">
      <c r="A39" s="321"/>
      <c r="B39" s="282"/>
      <c r="C39" s="277"/>
      <c r="D39" s="277"/>
      <c r="E39" s="277"/>
      <c r="F39" s="277"/>
      <c r="G39" s="277"/>
      <c r="H39" s="277"/>
      <c r="I39" s="277"/>
      <c r="J39" s="277"/>
      <c r="K39" s="277"/>
      <c r="L39" s="277"/>
      <c r="M39" s="277"/>
      <c r="N39" s="277"/>
      <c r="O39" s="277"/>
      <c r="P39" s="47"/>
      <c r="Q39" s="46"/>
      <c r="R39" s="46"/>
      <c r="S39" s="46"/>
      <c r="T39" s="46"/>
      <c r="U39" s="46"/>
      <c r="V39" s="46"/>
      <c r="W39" s="46"/>
      <c r="X39" s="46"/>
      <c r="Y39" s="46"/>
    </row>
    <row r="40" spans="1:25" s="134" customFormat="1" outlineLevel="1" x14ac:dyDescent="0.25">
      <c r="A40" s="321"/>
      <c r="B40" s="282"/>
      <c r="C40" s="277"/>
      <c r="D40" s="277"/>
      <c r="E40" s="277"/>
      <c r="F40" s="277"/>
      <c r="G40" s="277"/>
      <c r="H40" s="277"/>
      <c r="I40" s="277"/>
      <c r="J40" s="277"/>
      <c r="K40" s="277"/>
      <c r="L40" s="277"/>
      <c r="M40" s="277"/>
      <c r="N40" s="277"/>
      <c r="O40" s="277"/>
      <c r="P40" s="47"/>
      <c r="Q40" s="46"/>
      <c r="R40" s="46"/>
      <c r="S40" s="46"/>
      <c r="T40" s="46"/>
      <c r="U40" s="46"/>
      <c r="V40" s="46"/>
      <c r="W40" s="46"/>
      <c r="X40" s="46"/>
      <c r="Y40" s="46"/>
    </row>
    <row r="41" spans="1:25" s="134" customFormat="1" outlineLevel="1" x14ac:dyDescent="0.25">
      <c r="A41" s="321"/>
      <c r="B41" s="282"/>
      <c r="C41" s="277"/>
      <c r="D41" s="277"/>
      <c r="E41" s="277"/>
      <c r="F41" s="277"/>
      <c r="G41" s="277"/>
      <c r="H41" s="277"/>
      <c r="I41" s="277"/>
      <c r="J41" s="277"/>
      <c r="K41" s="277"/>
      <c r="L41" s="277"/>
      <c r="M41" s="277"/>
      <c r="N41" s="277"/>
      <c r="O41" s="277"/>
      <c r="P41" s="47"/>
      <c r="Q41" s="46"/>
      <c r="R41" s="46"/>
      <c r="S41" s="46"/>
      <c r="T41" s="46"/>
      <c r="U41" s="46"/>
      <c r="V41" s="46"/>
      <c r="W41" s="46"/>
      <c r="X41" s="46"/>
      <c r="Y41" s="46"/>
    </row>
    <row r="42" spans="1:25" s="134" customFormat="1" outlineLevel="1" x14ac:dyDescent="0.25">
      <c r="A42" s="321"/>
      <c r="B42" s="283"/>
      <c r="C42" s="277"/>
      <c r="D42" s="277"/>
      <c r="E42" s="277"/>
      <c r="F42" s="277"/>
      <c r="G42" s="277"/>
      <c r="H42" s="277"/>
      <c r="I42" s="277"/>
      <c r="J42" s="277"/>
      <c r="K42" s="277"/>
      <c r="L42" s="277"/>
      <c r="M42" s="277"/>
      <c r="N42" s="277"/>
      <c r="O42" s="277"/>
      <c r="P42" s="47"/>
      <c r="Q42" s="46"/>
      <c r="R42" s="46"/>
      <c r="S42" s="46"/>
      <c r="T42" s="46"/>
      <c r="U42" s="46"/>
      <c r="V42" s="46"/>
      <c r="W42" s="46"/>
      <c r="X42" s="46"/>
      <c r="Y42" s="46"/>
    </row>
    <row r="43" spans="1:25" s="134" customFormat="1" ht="6.75" customHeight="1" outlineLevel="1" x14ac:dyDescent="0.25">
      <c r="A43" s="321"/>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321"/>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321"/>
      <c r="B45" s="263" t="s">
        <v>37</v>
      </c>
      <c r="C45" s="274"/>
      <c r="D45" s="275"/>
      <c r="E45" s="275"/>
      <c r="F45" s="275"/>
      <c r="G45" s="275"/>
      <c r="H45" s="275"/>
      <c r="I45" s="275"/>
      <c r="J45" s="275"/>
      <c r="K45" s="275"/>
      <c r="L45" s="275"/>
      <c r="M45" s="275"/>
      <c r="N45" s="275"/>
      <c r="O45" s="275"/>
      <c r="P45" s="47"/>
      <c r="Q45" s="46"/>
      <c r="R45" s="46"/>
      <c r="S45" s="46"/>
      <c r="T45" s="46"/>
      <c r="U45" s="46"/>
      <c r="V45" s="46"/>
      <c r="W45" s="46"/>
      <c r="X45" s="46"/>
      <c r="Y45" s="46"/>
    </row>
    <row r="46" spans="1:25" s="134" customFormat="1" outlineLevel="1" x14ac:dyDescent="0.25">
      <c r="A46" s="321"/>
      <c r="B46" s="264"/>
      <c r="C46" s="274"/>
      <c r="D46" s="275"/>
      <c r="E46" s="275"/>
      <c r="F46" s="275"/>
      <c r="G46" s="275"/>
      <c r="H46" s="275"/>
      <c r="I46" s="275"/>
      <c r="J46" s="275"/>
      <c r="K46" s="275"/>
      <c r="L46" s="275"/>
      <c r="M46" s="275"/>
      <c r="N46" s="275"/>
      <c r="O46" s="275"/>
      <c r="P46" s="47"/>
      <c r="Q46" s="46"/>
      <c r="R46" s="46"/>
      <c r="S46" s="46"/>
      <c r="T46" s="46"/>
      <c r="U46" s="46"/>
      <c r="V46" s="46"/>
      <c r="W46" s="46"/>
      <c r="X46" s="46"/>
      <c r="Y46" s="46"/>
    </row>
    <row r="47" spans="1:25" s="134" customFormat="1" outlineLevel="1" x14ac:dyDescent="0.25">
      <c r="A47" s="321"/>
      <c r="B47" s="264"/>
      <c r="C47" s="274"/>
      <c r="D47" s="275"/>
      <c r="E47" s="275"/>
      <c r="F47" s="275"/>
      <c r="G47" s="275"/>
      <c r="H47" s="275"/>
      <c r="I47" s="275"/>
      <c r="J47" s="275"/>
      <c r="K47" s="275"/>
      <c r="L47" s="275"/>
      <c r="M47" s="275"/>
      <c r="N47" s="275"/>
      <c r="O47" s="275"/>
      <c r="P47" s="47"/>
      <c r="Q47" s="46"/>
      <c r="R47" s="46"/>
      <c r="S47" s="46"/>
      <c r="T47" s="46"/>
      <c r="U47" s="46"/>
      <c r="V47" s="46"/>
      <c r="W47" s="46"/>
      <c r="X47" s="46"/>
      <c r="Y47" s="46"/>
    </row>
    <row r="48" spans="1:25" s="134" customFormat="1" outlineLevel="1" x14ac:dyDescent="0.25">
      <c r="A48" s="321"/>
      <c r="B48" s="264"/>
      <c r="C48" s="274"/>
      <c r="D48" s="275"/>
      <c r="E48" s="275"/>
      <c r="F48" s="275"/>
      <c r="G48" s="275"/>
      <c r="H48" s="275"/>
      <c r="I48" s="275"/>
      <c r="J48" s="275"/>
      <c r="K48" s="275"/>
      <c r="L48" s="275"/>
      <c r="M48" s="275"/>
      <c r="N48" s="275"/>
      <c r="O48" s="275"/>
      <c r="P48" s="47"/>
      <c r="Q48" s="46"/>
      <c r="R48" s="46"/>
      <c r="S48" s="46"/>
      <c r="T48" s="46"/>
      <c r="U48" s="46"/>
      <c r="V48" s="46"/>
      <c r="W48" s="46"/>
      <c r="X48" s="46"/>
      <c r="Y48" s="46"/>
    </row>
    <row r="49" spans="1:27" s="134" customFormat="1" outlineLevel="1" x14ac:dyDescent="0.25">
      <c r="A49" s="321"/>
      <c r="B49" s="264"/>
      <c r="C49" s="274"/>
      <c r="D49" s="275"/>
      <c r="E49" s="275"/>
      <c r="F49" s="275"/>
      <c r="G49" s="275"/>
      <c r="H49" s="275"/>
      <c r="I49" s="275"/>
      <c r="J49" s="275"/>
      <c r="K49" s="275"/>
      <c r="L49" s="275"/>
      <c r="M49" s="275"/>
      <c r="N49" s="275"/>
      <c r="O49" s="275"/>
      <c r="P49" s="47"/>
      <c r="Q49" s="46"/>
      <c r="R49" s="46"/>
      <c r="S49" s="46"/>
      <c r="T49" s="46"/>
      <c r="U49" s="46"/>
      <c r="V49" s="46"/>
      <c r="W49" s="46"/>
      <c r="X49" s="46"/>
      <c r="Y49" s="46"/>
    </row>
    <row r="50" spans="1:27" s="134" customFormat="1" outlineLevel="1" x14ac:dyDescent="0.25">
      <c r="A50" s="321"/>
      <c r="B50" s="186"/>
      <c r="C50" s="274"/>
      <c r="D50" s="275"/>
      <c r="E50" s="275"/>
      <c r="F50" s="275"/>
      <c r="G50" s="275"/>
      <c r="H50" s="275"/>
      <c r="I50" s="275"/>
      <c r="J50" s="275"/>
      <c r="K50" s="275"/>
      <c r="L50" s="275"/>
      <c r="M50" s="275"/>
      <c r="N50" s="275"/>
      <c r="O50" s="275"/>
      <c r="P50" s="47"/>
      <c r="Q50" s="46"/>
      <c r="R50" s="46"/>
      <c r="S50" s="46"/>
      <c r="T50" s="46"/>
      <c r="U50" s="46"/>
      <c r="V50" s="46"/>
      <c r="W50" s="46"/>
      <c r="X50" s="46"/>
      <c r="Y50" s="46"/>
    </row>
    <row r="51" spans="1:27" s="134" customFormat="1" outlineLevel="1" x14ac:dyDescent="0.25">
      <c r="A51" s="321"/>
      <c r="B51" s="110" t="str">
        <f>Notes!B12</f>
        <v>Note 5</v>
      </c>
      <c r="C51" s="274"/>
      <c r="D51" s="275"/>
      <c r="E51" s="275"/>
      <c r="F51" s="275"/>
      <c r="G51" s="275"/>
      <c r="H51" s="275"/>
      <c r="I51" s="275"/>
      <c r="J51" s="275"/>
      <c r="K51" s="275"/>
      <c r="L51" s="275"/>
      <c r="M51" s="275"/>
      <c r="N51" s="275"/>
      <c r="O51" s="275"/>
      <c r="P51" s="47"/>
      <c r="Q51" s="46"/>
      <c r="R51" s="46"/>
      <c r="S51" s="46"/>
      <c r="T51" s="46"/>
      <c r="U51" s="46"/>
      <c r="V51" s="46"/>
      <c r="W51" s="46"/>
      <c r="X51" s="46"/>
      <c r="Y51" s="46"/>
    </row>
    <row r="52" spans="1:27" s="134" customFormat="1" outlineLevel="1" x14ac:dyDescent="0.25">
      <c r="A52" s="321"/>
      <c r="B52" s="189"/>
      <c r="C52" s="274"/>
      <c r="D52" s="275"/>
      <c r="E52" s="275"/>
      <c r="F52" s="275"/>
      <c r="G52" s="275"/>
      <c r="H52" s="275"/>
      <c r="I52" s="275"/>
      <c r="J52" s="275"/>
      <c r="K52" s="275"/>
      <c r="L52" s="275"/>
      <c r="M52" s="275"/>
      <c r="N52" s="275"/>
      <c r="O52" s="275"/>
      <c r="P52" s="47"/>
      <c r="Q52" s="46"/>
      <c r="R52" s="55"/>
      <c r="S52" s="55"/>
      <c r="T52" s="55"/>
      <c r="U52" s="55"/>
      <c r="V52" s="55"/>
      <c r="W52" s="55"/>
      <c r="X52" s="55"/>
      <c r="Y52" s="55"/>
      <c r="Z52" s="136"/>
      <c r="AA52" s="136"/>
    </row>
    <row r="53" spans="1:27" s="134" customFormat="1" ht="6" customHeight="1" outlineLevel="1" x14ac:dyDescent="0.25">
      <c r="A53" s="321"/>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321"/>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321"/>
      <c r="B55" s="103" t="s">
        <v>43</v>
      </c>
      <c r="C55" s="276"/>
      <c r="D55" s="277"/>
      <c r="E55" s="277"/>
      <c r="F55" s="277"/>
      <c r="G55" s="277"/>
      <c r="H55" s="277"/>
      <c r="I55" s="277"/>
      <c r="J55" s="277"/>
      <c r="K55" s="277"/>
      <c r="L55" s="277"/>
      <c r="M55" s="277"/>
      <c r="N55" s="277"/>
      <c r="O55" s="277"/>
      <c r="P55" s="47"/>
      <c r="Q55" s="46"/>
      <c r="R55" s="46"/>
      <c r="S55" s="46"/>
      <c r="T55" s="46"/>
      <c r="U55" s="46"/>
      <c r="V55" s="46"/>
      <c r="W55" s="46"/>
      <c r="X55" s="46"/>
      <c r="Y55" s="46"/>
    </row>
    <row r="56" spans="1:27" s="134" customFormat="1" ht="6" customHeight="1" outlineLevel="1" x14ac:dyDescent="0.25">
      <c r="A56" s="321"/>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321"/>
      <c r="B57" s="263" t="s">
        <v>108</v>
      </c>
      <c r="C57" s="274"/>
      <c r="D57" s="275"/>
      <c r="E57" s="275"/>
      <c r="F57" s="275"/>
      <c r="G57" s="275"/>
      <c r="H57" s="275"/>
      <c r="I57" s="275"/>
      <c r="J57" s="275"/>
      <c r="K57" s="275"/>
      <c r="L57" s="275"/>
      <c r="M57" s="275"/>
      <c r="N57" s="275"/>
      <c r="O57" s="275"/>
      <c r="P57" s="47"/>
      <c r="Q57" s="46"/>
      <c r="R57" s="46"/>
      <c r="S57" s="46"/>
      <c r="T57" s="46"/>
      <c r="U57" s="46"/>
      <c r="V57" s="46"/>
      <c r="W57" s="46"/>
      <c r="X57" s="46"/>
      <c r="Y57" s="46"/>
    </row>
    <row r="58" spans="1:27" s="134" customFormat="1" outlineLevel="1" x14ac:dyDescent="0.25">
      <c r="A58" s="321"/>
      <c r="B58" s="264"/>
      <c r="C58" s="274"/>
      <c r="D58" s="275"/>
      <c r="E58" s="275"/>
      <c r="F58" s="275"/>
      <c r="G58" s="275"/>
      <c r="H58" s="275"/>
      <c r="I58" s="275"/>
      <c r="J58" s="275"/>
      <c r="K58" s="275"/>
      <c r="L58" s="275"/>
      <c r="M58" s="275"/>
      <c r="N58" s="275"/>
      <c r="O58" s="275"/>
      <c r="P58" s="47"/>
      <c r="Q58" s="46"/>
      <c r="R58" s="46"/>
      <c r="S58" s="46"/>
      <c r="T58" s="46"/>
      <c r="U58" s="46"/>
      <c r="V58" s="46"/>
      <c r="W58" s="46"/>
      <c r="X58" s="46"/>
      <c r="Y58" s="46"/>
    </row>
    <row r="59" spans="1:27" s="134" customFormat="1" outlineLevel="1" x14ac:dyDescent="0.25">
      <c r="A59" s="321"/>
      <c r="B59" s="264"/>
      <c r="C59" s="274"/>
      <c r="D59" s="275"/>
      <c r="E59" s="275"/>
      <c r="F59" s="275"/>
      <c r="G59" s="275"/>
      <c r="H59" s="275"/>
      <c r="I59" s="275"/>
      <c r="J59" s="275"/>
      <c r="K59" s="275"/>
      <c r="L59" s="275"/>
      <c r="M59" s="275"/>
      <c r="N59" s="275"/>
      <c r="O59" s="275"/>
      <c r="P59" s="47"/>
      <c r="Q59" s="46"/>
      <c r="R59" s="46"/>
      <c r="S59" s="46"/>
      <c r="T59" s="46"/>
      <c r="U59" s="46"/>
      <c r="V59" s="46"/>
      <c r="W59" s="46"/>
      <c r="X59" s="46"/>
      <c r="Y59" s="46"/>
    </row>
    <row r="60" spans="1:27" s="134" customFormat="1" outlineLevel="1" x14ac:dyDescent="0.25">
      <c r="A60" s="321"/>
      <c r="B60" s="264"/>
      <c r="C60" s="274"/>
      <c r="D60" s="275"/>
      <c r="E60" s="275"/>
      <c r="F60" s="275"/>
      <c r="G60" s="275"/>
      <c r="H60" s="275"/>
      <c r="I60" s="275"/>
      <c r="J60" s="275"/>
      <c r="K60" s="275"/>
      <c r="L60" s="275"/>
      <c r="M60" s="275"/>
      <c r="N60" s="275"/>
      <c r="O60" s="275"/>
      <c r="P60" s="47"/>
      <c r="Q60" s="46"/>
      <c r="R60" s="46"/>
      <c r="S60" s="46"/>
      <c r="T60" s="46"/>
      <c r="U60" s="46"/>
      <c r="V60" s="46"/>
      <c r="W60" s="46"/>
      <c r="X60" s="46"/>
      <c r="Y60" s="46"/>
    </row>
    <row r="61" spans="1:27" s="134" customFormat="1" outlineLevel="1" x14ac:dyDescent="0.25">
      <c r="A61" s="321"/>
      <c r="B61" s="264"/>
      <c r="C61" s="274"/>
      <c r="D61" s="275"/>
      <c r="E61" s="275"/>
      <c r="F61" s="275"/>
      <c r="G61" s="275"/>
      <c r="H61" s="275"/>
      <c r="I61" s="275"/>
      <c r="J61" s="275"/>
      <c r="K61" s="275"/>
      <c r="L61" s="275"/>
      <c r="M61" s="275"/>
      <c r="N61" s="275"/>
      <c r="O61" s="275"/>
      <c r="P61" s="47"/>
      <c r="Q61" s="46"/>
      <c r="R61" s="46"/>
      <c r="S61" s="46"/>
      <c r="T61" s="46"/>
      <c r="U61" s="46"/>
      <c r="V61" s="46"/>
      <c r="W61" s="46"/>
      <c r="X61" s="46"/>
      <c r="Y61" s="46"/>
    </row>
    <row r="62" spans="1:27" s="134" customFormat="1" outlineLevel="1" x14ac:dyDescent="0.25">
      <c r="A62" s="321"/>
      <c r="B62" s="264"/>
      <c r="C62" s="274"/>
      <c r="D62" s="275"/>
      <c r="E62" s="275"/>
      <c r="F62" s="275"/>
      <c r="G62" s="275"/>
      <c r="H62" s="275"/>
      <c r="I62" s="275"/>
      <c r="J62" s="275"/>
      <c r="K62" s="275"/>
      <c r="L62" s="275"/>
      <c r="M62" s="275"/>
      <c r="N62" s="275"/>
      <c r="O62" s="275"/>
      <c r="P62" s="47"/>
      <c r="Q62" s="46"/>
      <c r="R62" s="46"/>
      <c r="S62" s="46"/>
      <c r="T62" s="46"/>
      <c r="U62" s="46"/>
      <c r="V62" s="46"/>
      <c r="W62" s="46"/>
      <c r="X62" s="46"/>
      <c r="Y62" s="46"/>
    </row>
    <row r="63" spans="1:27" s="134" customFormat="1" outlineLevel="1" x14ac:dyDescent="0.25">
      <c r="A63" s="321"/>
      <c r="B63" s="264"/>
      <c r="C63" s="274"/>
      <c r="D63" s="275"/>
      <c r="E63" s="275"/>
      <c r="F63" s="275"/>
      <c r="G63" s="275"/>
      <c r="H63" s="275"/>
      <c r="I63" s="275"/>
      <c r="J63" s="275"/>
      <c r="K63" s="275"/>
      <c r="L63" s="275"/>
      <c r="M63" s="275"/>
      <c r="N63" s="275"/>
      <c r="O63" s="275"/>
      <c r="P63" s="47"/>
      <c r="Q63" s="46"/>
      <c r="R63" s="46"/>
      <c r="S63" s="46"/>
      <c r="T63" s="46"/>
      <c r="U63" s="46"/>
      <c r="V63" s="46"/>
      <c r="W63" s="46"/>
      <c r="X63" s="46"/>
      <c r="Y63" s="46"/>
    </row>
    <row r="64" spans="1:27" s="134" customFormat="1" outlineLevel="1" x14ac:dyDescent="0.25">
      <c r="A64" s="321"/>
      <c r="B64" s="265"/>
      <c r="C64" s="274"/>
      <c r="D64" s="275"/>
      <c r="E64" s="275"/>
      <c r="F64" s="275"/>
      <c r="G64" s="275"/>
      <c r="H64" s="275"/>
      <c r="I64" s="275"/>
      <c r="J64" s="275"/>
      <c r="K64" s="275"/>
      <c r="L64" s="275"/>
      <c r="M64" s="275"/>
      <c r="N64" s="275"/>
      <c r="O64" s="275"/>
      <c r="P64" s="47"/>
      <c r="Q64" s="46"/>
      <c r="R64" s="46"/>
      <c r="S64" s="46"/>
      <c r="T64" s="46"/>
      <c r="U64" s="46"/>
      <c r="V64" s="46"/>
      <c r="W64" s="46"/>
      <c r="X64" s="46"/>
      <c r="Y64" s="46"/>
    </row>
    <row r="65" spans="1:25" s="134" customFormat="1" ht="6" customHeight="1" outlineLevel="1" x14ac:dyDescent="0.25">
      <c r="A65" s="321"/>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321"/>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321"/>
      <c r="B67" s="281" t="s">
        <v>63</v>
      </c>
      <c r="C67" s="274"/>
      <c r="D67" s="275"/>
      <c r="E67" s="275"/>
      <c r="F67" s="275"/>
      <c r="G67" s="275"/>
      <c r="H67" s="275"/>
      <c r="I67" s="275"/>
      <c r="J67" s="275"/>
      <c r="K67" s="275"/>
      <c r="L67" s="275"/>
      <c r="M67" s="275"/>
      <c r="N67" s="275"/>
      <c r="O67" s="275"/>
      <c r="P67" s="47"/>
      <c r="Q67" s="46"/>
      <c r="R67" s="46"/>
      <c r="S67" s="46"/>
      <c r="T67" s="46"/>
      <c r="U67" s="46"/>
      <c r="V67" s="46"/>
      <c r="W67" s="46"/>
      <c r="X67" s="46"/>
      <c r="Y67" s="46"/>
    </row>
    <row r="68" spans="1:25" s="134" customFormat="1" outlineLevel="1" x14ac:dyDescent="0.25">
      <c r="A68" s="321"/>
      <c r="B68" s="282"/>
      <c r="C68" s="274"/>
      <c r="D68" s="275"/>
      <c r="E68" s="275"/>
      <c r="F68" s="275"/>
      <c r="G68" s="275"/>
      <c r="H68" s="275"/>
      <c r="I68" s="275"/>
      <c r="J68" s="275"/>
      <c r="K68" s="275"/>
      <c r="L68" s="275"/>
      <c r="M68" s="275"/>
      <c r="N68" s="275"/>
      <c r="O68" s="275"/>
      <c r="P68" s="47"/>
      <c r="Q68" s="46"/>
      <c r="R68" s="46"/>
      <c r="S68" s="46"/>
      <c r="T68" s="46"/>
      <c r="U68" s="46"/>
      <c r="V68" s="46"/>
      <c r="W68" s="46"/>
      <c r="X68" s="46"/>
      <c r="Y68" s="46"/>
    </row>
    <row r="69" spans="1:25" s="134" customFormat="1" outlineLevel="1" x14ac:dyDescent="0.25">
      <c r="A69" s="321"/>
      <c r="B69" s="282"/>
      <c r="C69" s="274"/>
      <c r="D69" s="275"/>
      <c r="E69" s="275"/>
      <c r="F69" s="275"/>
      <c r="G69" s="275"/>
      <c r="H69" s="275"/>
      <c r="I69" s="275"/>
      <c r="J69" s="275"/>
      <c r="K69" s="275"/>
      <c r="L69" s="275"/>
      <c r="M69" s="275"/>
      <c r="N69" s="275"/>
      <c r="O69" s="275"/>
      <c r="P69" s="47"/>
      <c r="Q69" s="46"/>
      <c r="R69" s="46"/>
      <c r="S69" s="46"/>
      <c r="T69" s="46"/>
      <c r="U69" s="46"/>
      <c r="V69" s="46"/>
      <c r="W69" s="46"/>
      <c r="X69" s="46"/>
      <c r="Y69" s="46"/>
    </row>
    <row r="70" spans="1:25" s="134" customFormat="1" outlineLevel="1" x14ac:dyDescent="0.25">
      <c r="A70" s="321"/>
      <c r="B70" s="283"/>
      <c r="C70" s="274"/>
      <c r="D70" s="275"/>
      <c r="E70" s="275"/>
      <c r="F70" s="275"/>
      <c r="G70" s="275"/>
      <c r="H70" s="275"/>
      <c r="I70" s="275"/>
      <c r="J70" s="275"/>
      <c r="K70" s="275"/>
      <c r="L70" s="275"/>
      <c r="M70" s="275"/>
      <c r="N70" s="275"/>
      <c r="O70" s="275"/>
      <c r="P70" s="47"/>
      <c r="Q70" s="46"/>
      <c r="R70" s="46"/>
      <c r="S70" s="46"/>
      <c r="T70" s="46"/>
      <c r="U70" s="46"/>
      <c r="V70" s="46"/>
      <c r="W70" s="46"/>
      <c r="X70" s="46"/>
      <c r="Y70" s="46"/>
    </row>
    <row r="71" spans="1:25" s="134" customFormat="1" ht="6" customHeight="1" outlineLevel="1" x14ac:dyDescent="0.25">
      <c r="A71" s="321"/>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321"/>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321"/>
      <c r="B73" s="281" t="s">
        <v>64</v>
      </c>
      <c r="C73" s="274"/>
      <c r="D73" s="275"/>
      <c r="E73" s="275"/>
      <c r="F73" s="275"/>
      <c r="G73" s="275"/>
      <c r="H73" s="275"/>
      <c r="I73" s="275"/>
      <c r="J73" s="275"/>
      <c r="K73" s="275"/>
      <c r="L73" s="275"/>
      <c r="M73" s="275"/>
      <c r="N73" s="275"/>
      <c r="O73" s="275"/>
      <c r="P73" s="47"/>
      <c r="Q73" s="46"/>
      <c r="R73" s="46"/>
      <c r="S73" s="46"/>
      <c r="T73" s="46"/>
      <c r="U73" s="46"/>
      <c r="V73" s="46"/>
      <c r="W73" s="46"/>
      <c r="X73" s="46"/>
      <c r="Y73" s="46"/>
    </row>
    <row r="74" spans="1:25" s="134" customFormat="1" outlineLevel="1" x14ac:dyDescent="0.25">
      <c r="A74" s="321"/>
      <c r="B74" s="282"/>
      <c r="C74" s="274"/>
      <c r="D74" s="275"/>
      <c r="E74" s="275"/>
      <c r="F74" s="275"/>
      <c r="G74" s="275"/>
      <c r="H74" s="275"/>
      <c r="I74" s="275"/>
      <c r="J74" s="275"/>
      <c r="K74" s="275"/>
      <c r="L74" s="275"/>
      <c r="M74" s="275"/>
      <c r="N74" s="275"/>
      <c r="O74" s="275"/>
      <c r="P74" s="47"/>
      <c r="Q74" s="46"/>
      <c r="R74" s="46"/>
      <c r="S74" s="46"/>
      <c r="T74" s="46"/>
      <c r="U74" s="46"/>
      <c r="V74" s="46"/>
      <c r="W74" s="46"/>
      <c r="X74" s="46"/>
      <c r="Y74" s="46"/>
    </row>
    <row r="75" spans="1:25" s="134" customFormat="1" outlineLevel="1" x14ac:dyDescent="0.25">
      <c r="A75" s="321"/>
      <c r="B75" s="282"/>
      <c r="C75" s="274"/>
      <c r="D75" s="275"/>
      <c r="E75" s="275"/>
      <c r="F75" s="275"/>
      <c r="G75" s="275"/>
      <c r="H75" s="275"/>
      <c r="I75" s="275"/>
      <c r="J75" s="275"/>
      <c r="K75" s="275"/>
      <c r="L75" s="275"/>
      <c r="M75" s="275"/>
      <c r="N75" s="275"/>
      <c r="O75" s="275"/>
      <c r="P75" s="47"/>
      <c r="Q75" s="46"/>
      <c r="R75" s="46"/>
      <c r="S75" s="46"/>
      <c r="T75" s="46"/>
      <c r="U75" s="46"/>
      <c r="V75" s="46"/>
      <c r="W75" s="46"/>
      <c r="X75" s="46"/>
      <c r="Y75" s="46"/>
    </row>
    <row r="76" spans="1:25" s="134" customFormat="1" outlineLevel="1" x14ac:dyDescent="0.25">
      <c r="A76" s="321"/>
      <c r="B76" s="283"/>
      <c r="C76" s="274"/>
      <c r="D76" s="275"/>
      <c r="E76" s="275"/>
      <c r="F76" s="275"/>
      <c r="G76" s="275"/>
      <c r="H76" s="275"/>
      <c r="I76" s="275"/>
      <c r="J76" s="275"/>
      <c r="K76" s="275"/>
      <c r="L76" s="275"/>
      <c r="M76" s="275"/>
      <c r="N76" s="275"/>
      <c r="O76" s="275"/>
      <c r="P76" s="47"/>
      <c r="Q76" s="46"/>
      <c r="R76" s="46"/>
      <c r="S76" s="46"/>
      <c r="T76" s="46"/>
      <c r="U76" s="46"/>
      <c r="V76" s="46"/>
      <c r="W76" s="46"/>
      <c r="X76" s="46"/>
      <c r="Y76" s="46"/>
    </row>
    <row r="77" spans="1:25" s="134" customFormat="1" ht="6" customHeight="1" outlineLevel="1" x14ac:dyDescent="0.25">
      <c r="A77" s="321"/>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321"/>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321"/>
      <c r="B79" s="281" t="s">
        <v>34</v>
      </c>
      <c r="C79" s="274"/>
      <c r="D79" s="275"/>
      <c r="E79" s="275"/>
      <c r="F79" s="275"/>
      <c r="G79" s="275"/>
      <c r="H79" s="275"/>
      <c r="I79" s="275"/>
      <c r="J79" s="275"/>
      <c r="K79" s="275"/>
      <c r="L79" s="275"/>
      <c r="M79" s="275"/>
      <c r="N79" s="275"/>
      <c r="O79" s="275"/>
      <c r="P79" s="47"/>
      <c r="Q79" s="46"/>
      <c r="R79" s="46"/>
      <c r="S79" s="46"/>
      <c r="T79" s="46"/>
      <c r="U79" s="46"/>
      <c r="V79" s="46"/>
      <c r="W79" s="46"/>
      <c r="X79" s="46"/>
      <c r="Y79" s="46"/>
    </row>
    <row r="80" spans="1:25" s="134" customFormat="1" outlineLevel="1" x14ac:dyDescent="0.25">
      <c r="A80" s="321"/>
      <c r="B80" s="282"/>
      <c r="C80" s="274"/>
      <c r="D80" s="275"/>
      <c r="E80" s="275"/>
      <c r="F80" s="275"/>
      <c r="G80" s="275"/>
      <c r="H80" s="275"/>
      <c r="I80" s="275"/>
      <c r="J80" s="275"/>
      <c r="K80" s="275"/>
      <c r="L80" s="275"/>
      <c r="M80" s="275"/>
      <c r="N80" s="275"/>
      <c r="O80" s="275"/>
      <c r="P80" s="47"/>
      <c r="Q80" s="46"/>
      <c r="R80" s="46"/>
      <c r="S80" s="46"/>
      <c r="T80" s="46"/>
      <c r="U80" s="46"/>
      <c r="V80" s="46"/>
      <c r="W80" s="46"/>
      <c r="X80" s="46"/>
      <c r="Y80" s="46"/>
    </row>
    <row r="81" spans="1:25" s="134" customFormat="1" outlineLevel="1" x14ac:dyDescent="0.25">
      <c r="A81" s="321"/>
      <c r="B81" s="282"/>
      <c r="C81" s="274"/>
      <c r="D81" s="275"/>
      <c r="E81" s="275"/>
      <c r="F81" s="275"/>
      <c r="G81" s="275"/>
      <c r="H81" s="275"/>
      <c r="I81" s="275"/>
      <c r="J81" s="275"/>
      <c r="K81" s="275"/>
      <c r="L81" s="275"/>
      <c r="M81" s="275"/>
      <c r="N81" s="275"/>
      <c r="O81" s="275"/>
      <c r="P81" s="47"/>
      <c r="Q81" s="46"/>
      <c r="R81" s="46"/>
      <c r="S81" s="46"/>
      <c r="T81" s="46"/>
      <c r="U81" s="46"/>
      <c r="V81" s="46"/>
      <c r="W81" s="46"/>
      <c r="X81" s="46"/>
      <c r="Y81" s="46"/>
    </row>
    <row r="82" spans="1:25" s="134" customFormat="1" outlineLevel="1" x14ac:dyDescent="0.25">
      <c r="A82" s="321"/>
      <c r="B82" s="179"/>
      <c r="C82" s="274"/>
      <c r="D82" s="275"/>
      <c r="E82" s="275"/>
      <c r="F82" s="275"/>
      <c r="G82" s="275"/>
      <c r="H82" s="275"/>
      <c r="I82" s="275"/>
      <c r="J82" s="275"/>
      <c r="K82" s="275"/>
      <c r="L82" s="275"/>
      <c r="M82" s="275"/>
      <c r="N82" s="275"/>
      <c r="O82" s="275"/>
      <c r="P82" s="47"/>
      <c r="Q82" s="46"/>
      <c r="R82" s="46"/>
      <c r="S82" s="46"/>
      <c r="T82" s="46"/>
      <c r="U82" s="46"/>
      <c r="V82" s="46"/>
      <c r="W82" s="46"/>
      <c r="X82" s="46"/>
      <c r="Y82" s="46"/>
    </row>
    <row r="83" spans="1:25" s="134" customFormat="1" outlineLevel="1" x14ac:dyDescent="0.25">
      <c r="A83" s="321"/>
      <c r="B83" s="112" t="str">
        <f>Notes!B14</f>
        <v>Note 6</v>
      </c>
      <c r="C83" s="274"/>
      <c r="D83" s="275"/>
      <c r="E83" s="275"/>
      <c r="F83" s="275"/>
      <c r="G83" s="275"/>
      <c r="H83" s="275"/>
      <c r="I83" s="275"/>
      <c r="J83" s="275"/>
      <c r="K83" s="275"/>
      <c r="L83" s="275"/>
      <c r="M83" s="275"/>
      <c r="N83" s="275"/>
      <c r="O83" s="275"/>
      <c r="P83" s="47"/>
      <c r="Q83" s="46"/>
      <c r="R83" s="46"/>
      <c r="S83" s="46"/>
      <c r="T83" s="46"/>
      <c r="U83" s="46"/>
      <c r="V83" s="46"/>
      <c r="W83" s="46"/>
      <c r="X83" s="46"/>
      <c r="Y83" s="46"/>
    </row>
    <row r="84" spans="1:25" s="134" customFormat="1" ht="10.5" customHeight="1" outlineLevel="1" x14ac:dyDescent="0.25">
      <c r="A84" s="321"/>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321"/>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321"/>
      <c r="B86" s="102" t="s">
        <v>6</v>
      </c>
      <c r="C86" s="304" t="s">
        <v>38</v>
      </c>
      <c r="D86" s="304"/>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321"/>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322"/>
      <c r="B88" s="114" t="s">
        <v>44</v>
      </c>
      <c r="C88" s="276"/>
      <c r="D88" s="277"/>
      <c r="E88" s="277"/>
      <c r="F88" s="277"/>
      <c r="G88" s="277"/>
      <c r="H88" s="277"/>
      <c r="I88" s="277"/>
      <c r="J88" s="277"/>
      <c r="K88" s="277"/>
      <c r="L88" s="277"/>
      <c r="M88" s="277"/>
      <c r="N88" s="277"/>
      <c r="O88" s="277"/>
      <c r="P88" s="47"/>
      <c r="Q88" s="46"/>
      <c r="R88" s="46"/>
      <c r="S88" s="46"/>
      <c r="T88" s="46"/>
      <c r="U88" s="46"/>
      <c r="V88" s="46"/>
      <c r="W88" s="46"/>
      <c r="X88" s="46"/>
      <c r="Y88" s="46"/>
    </row>
    <row r="89" spans="1:25" s="134" customFormat="1" ht="6" customHeight="1" outlineLevel="1" x14ac:dyDescent="0.25">
      <c r="A89" s="287"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288"/>
      <c r="B90" s="262" t="s">
        <v>90</v>
      </c>
      <c r="C90" s="262"/>
      <c r="D90" s="262"/>
      <c r="E90" s="262"/>
      <c r="F90" s="262"/>
      <c r="G90" s="303"/>
      <c r="H90" s="304" t="s">
        <v>38</v>
      </c>
      <c r="I90" s="304"/>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288"/>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288"/>
      <c r="B92" s="317" t="s">
        <v>157</v>
      </c>
      <c r="C92" s="316" t="s">
        <v>101</v>
      </c>
      <c r="D92" s="305"/>
      <c r="E92" s="276"/>
      <c r="F92" s="277"/>
      <c r="G92" s="65"/>
      <c r="H92" s="305" t="s">
        <v>172</v>
      </c>
      <c r="I92" s="305"/>
      <c r="J92" s="276"/>
      <c r="K92" s="277"/>
      <c r="L92" s="277"/>
      <c r="M92" s="277"/>
      <c r="N92" s="277"/>
      <c r="O92" s="277"/>
      <c r="P92" s="47"/>
      <c r="Q92" s="46"/>
      <c r="R92" s="46"/>
      <c r="S92" s="46"/>
      <c r="T92" s="46"/>
      <c r="U92" s="46"/>
      <c r="V92" s="46"/>
      <c r="W92" s="46"/>
      <c r="X92" s="46"/>
      <c r="Y92" s="46"/>
    </row>
    <row r="93" spans="1:25" s="134" customFormat="1" ht="8.25" customHeight="1" outlineLevel="1" x14ac:dyDescent="0.25">
      <c r="A93" s="288"/>
      <c r="B93" s="318"/>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288"/>
      <c r="B94" s="298" t="str">
        <f>Notes!B18</f>
        <v>Note 8</v>
      </c>
      <c r="C94" s="300" t="s">
        <v>168</v>
      </c>
      <c r="D94" s="301"/>
      <c r="E94" s="301"/>
      <c r="F94" s="301"/>
      <c r="G94" s="301"/>
      <c r="H94" s="301"/>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288"/>
      <c r="B95" s="298"/>
      <c r="C95" s="185"/>
      <c r="D95" s="185"/>
      <c r="E95" s="185"/>
      <c r="F95" s="185"/>
      <c r="G95" s="185"/>
      <c r="H95" s="185"/>
      <c r="I95" s="185"/>
      <c r="J95" s="185"/>
      <c r="K95" s="185"/>
      <c r="L95" s="185"/>
      <c r="M95" s="185"/>
      <c r="N95" s="305" t="s">
        <v>171</v>
      </c>
      <c r="O95" s="305"/>
      <c r="P95" s="47"/>
      <c r="Q95" s="46"/>
      <c r="R95" s="46"/>
      <c r="S95" s="46"/>
      <c r="T95" s="46"/>
      <c r="U95" s="46"/>
      <c r="V95" s="46"/>
      <c r="W95" s="46"/>
      <c r="X95" s="46"/>
      <c r="Y95" s="46"/>
    </row>
    <row r="96" spans="1:25" s="134" customFormat="1" ht="45" customHeight="1" outlineLevel="1" x14ac:dyDescent="0.25">
      <c r="A96" s="288"/>
      <c r="B96" s="298"/>
      <c r="C96" s="316" t="s">
        <v>102</v>
      </c>
      <c r="D96" s="305"/>
      <c r="E96" s="310" t="s">
        <v>103</v>
      </c>
      <c r="F96" s="310"/>
      <c r="G96" s="311"/>
      <c r="H96" s="311"/>
      <c r="I96" s="311"/>
      <c r="J96" s="311"/>
      <c r="K96" s="311"/>
      <c r="L96" s="311"/>
      <c r="M96" s="311"/>
      <c r="N96" s="311"/>
      <c r="O96" s="311"/>
      <c r="P96" s="47"/>
      <c r="Q96" s="46"/>
      <c r="R96" s="46"/>
      <c r="S96" s="46"/>
      <c r="T96" s="46"/>
      <c r="U96" s="46"/>
      <c r="V96" s="46"/>
      <c r="W96" s="46"/>
      <c r="X96" s="46"/>
      <c r="Y96" s="46"/>
    </row>
    <row r="97" spans="1:25" s="134" customFormat="1" ht="30" customHeight="1" outlineLevel="1" x14ac:dyDescent="0.25">
      <c r="A97" s="288"/>
      <c r="B97" s="298"/>
      <c r="C97" s="316"/>
      <c r="D97" s="305"/>
      <c r="E97" s="312" t="s">
        <v>104</v>
      </c>
      <c r="F97" s="313"/>
      <c r="G97" s="304" t="s">
        <v>3</v>
      </c>
      <c r="H97" s="304"/>
      <c r="I97" s="297"/>
      <c r="J97" s="297"/>
      <c r="K97" s="297"/>
      <c r="L97" s="297"/>
      <c r="M97" s="297"/>
      <c r="N97" s="297"/>
      <c r="O97" s="297"/>
      <c r="P97" s="47"/>
      <c r="Q97" s="46"/>
      <c r="R97" s="46"/>
      <c r="S97" s="46"/>
      <c r="T97" s="46"/>
      <c r="U97" s="46"/>
      <c r="V97" s="46"/>
      <c r="W97" s="46"/>
      <c r="X97" s="46"/>
      <c r="Y97" s="46"/>
    </row>
    <row r="98" spans="1:25" s="134" customFormat="1" ht="45" customHeight="1" outlineLevel="1" x14ac:dyDescent="0.25">
      <c r="A98" s="288"/>
      <c r="B98" s="298"/>
      <c r="C98" s="316"/>
      <c r="D98" s="305"/>
      <c r="E98" s="310" t="s">
        <v>105</v>
      </c>
      <c r="F98" s="310"/>
      <c r="G98" s="319"/>
      <c r="H98" s="319"/>
      <c r="I98" s="311"/>
      <c r="J98" s="311"/>
      <c r="K98" s="311"/>
      <c r="L98" s="311"/>
      <c r="M98" s="311"/>
      <c r="N98" s="311"/>
      <c r="O98" s="311"/>
      <c r="P98" s="47"/>
      <c r="Q98" s="46"/>
      <c r="R98" s="46"/>
      <c r="S98" s="46"/>
      <c r="T98" s="46"/>
      <c r="U98" s="46"/>
      <c r="V98" s="46"/>
      <c r="W98" s="46"/>
      <c r="X98" s="46"/>
      <c r="Y98" s="46"/>
    </row>
    <row r="99" spans="1:25" s="134" customFormat="1" ht="30" customHeight="1" outlineLevel="1" x14ac:dyDescent="0.25">
      <c r="A99" s="288"/>
      <c r="B99" s="298"/>
      <c r="C99" s="316"/>
      <c r="D99" s="305"/>
      <c r="E99" s="312" t="s">
        <v>104</v>
      </c>
      <c r="F99" s="313"/>
      <c r="G99" s="304" t="s">
        <v>3</v>
      </c>
      <c r="H99" s="304"/>
      <c r="I99" s="297"/>
      <c r="J99" s="297"/>
      <c r="K99" s="297"/>
      <c r="L99" s="297"/>
      <c r="M99" s="297"/>
      <c r="N99" s="297"/>
      <c r="O99" s="297"/>
      <c r="P99" s="47"/>
      <c r="Q99" s="46"/>
      <c r="R99" s="46"/>
      <c r="S99" s="46"/>
      <c r="T99" s="46"/>
      <c r="U99" s="46"/>
      <c r="V99" s="46"/>
      <c r="W99" s="46"/>
      <c r="X99" s="46"/>
      <c r="Y99" s="46"/>
    </row>
    <row r="100" spans="1:25" s="134" customFormat="1" ht="8.25" customHeight="1" outlineLevel="1" x14ac:dyDescent="0.25">
      <c r="A100" s="288"/>
      <c r="B100" s="298"/>
      <c r="C100" s="185"/>
      <c r="D100" s="185"/>
      <c r="E100" s="185"/>
      <c r="F100" s="185"/>
      <c r="G100" s="185"/>
      <c r="H100" s="185"/>
      <c r="I100" s="185"/>
      <c r="J100" s="185"/>
      <c r="K100" s="185"/>
      <c r="L100" s="185"/>
      <c r="M100" s="185"/>
      <c r="N100" s="297"/>
      <c r="O100" s="297"/>
      <c r="P100" s="47"/>
      <c r="Q100" s="46"/>
      <c r="R100" s="46"/>
      <c r="S100" s="46"/>
      <c r="T100" s="46"/>
      <c r="U100" s="46"/>
      <c r="V100" s="46"/>
      <c r="W100" s="46"/>
      <c r="X100" s="46"/>
      <c r="Y100" s="46"/>
    </row>
    <row r="101" spans="1:25" s="134" customFormat="1" ht="60" customHeight="1" outlineLevel="1" x14ac:dyDescent="0.25">
      <c r="A101" s="288"/>
      <c r="B101" s="298"/>
      <c r="C101" s="316" t="s">
        <v>169</v>
      </c>
      <c r="D101" s="305"/>
      <c r="E101" s="304"/>
      <c r="F101" s="304"/>
      <c r="G101" s="304"/>
      <c r="H101" s="304"/>
      <c r="I101" s="304"/>
      <c r="J101" s="304"/>
      <c r="K101" s="304"/>
      <c r="L101" s="304"/>
      <c r="M101" s="304"/>
      <c r="N101" s="304"/>
      <c r="O101" s="304"/>
      <c r="P101" s="47"/>
      <c r="Q101" s="46"/>
      <c r="R101" s="46"/>
      <c r="S101" s="46"/>
      <c r="T101" s="46"/>
      <c r="U101" s="46"/>
      <c r="V101" s="46"/>
      <c r="W101" s="46"/>
      <c r="X101" s="46"/>
      <c r="Y101" s="46"/>
    </row>
    <row r="102" spans="1:25" s="134" customFormat="1" ht="8.25" customHeight="1" outlineLevel="1" x14ac:dyDescent="0.25">
      <c r="A102" s="288"/>
      <c r="B102" s="298"/>
      <c r="C102" s="262"/>
      <c r="D102" s="262"/>
      <c r="E102" s="262"/>
      <c r="F102" s="262"/>
      <c r="G102" s="262"/>
      <c r="H102" s="262"/>
      <c r="I102" s="262"/>
      <c r="J102" s="262"/>
      <c r="K102" s="262"/>
      <c r="L102" s="262"/>
      <c r="M102" s="262"/>
      <c r="N102" s="262"/>
      <c r="O102" s="262"/>
      <c r="P102" s="47"/>
      <c r="Q102" s="46"/>
      <c r="R102" s="46"/>
      <c r="S102" s="46"/>
      <c r="T102" s="46"/>
      <c r="U102" s="46"/>
      <c r="V102" s="46"/>
      <c r="W102" s="46"/>
      <c r="X102" s="46"/>
      <c r="Y102" s="46"/>
    </row>
    <row r="103" spans="1:25" s="134" customFormat="1" ht="30" customHeight="1" outlineLevel="1" x14ac:dyDescent="0.25">
      <c r="A103" s="288"/>
      <c r="B103" s="298"/>
      <c r="C103" s="185"/>
      <c r="D103" s="185"/>
      <c r="E103" s="185"/>
      <c r="F103" s="185"/>
      <c r="G103" s="185"/>
      <c r="H103" s="185"/>
      <c r="I103" s="185"/>
      <c r="J103" s="185"/>
      <c r="K103" s="185"/>
      <c r="L103" s="185"/>
      <c r="M103" s="185"/>
      <c r="N103" s="305" t="s">
        <v>171</v>
      </c>
      <c r="O103" s="305"/>
      <c r="P103" s="47"/>
      <c r="Q103" s="46"/>
      <c r="R103" s="46"/>
      <c r="S103" s="46"/>
      <c r="T103" s="46"/>
      <c r="U103" s="46"/>
      <c r="V103" s="46"/>
      <c r="W103" s="46"/>
      <c r="X103" s="46"/>
      <c r="Y103" s="46"/>
    </row>
    <row r="104" spans="1:25" s="134" customFormat="1" ht="45" customHeight="1" outlineLevel="1" x14ac:dyDescent="0.25">
      <c r="A104" s="288"/>
      <c r="B104" s="298"/>
      <c r="C104" s="306" t="s">
        <v>106</v>
      </c>
      <c r="D104" s="307"/>
      <c r="E104" s="310" t="s">
        <v>107</v>
      </c>
      <c r="F104" s="310"/>
      <c r="G104" s="311"/>
      <c r="H104" s="311"/>
      <c r="I104" s="311"/>
      <c r="J104" s="311"/>
      <c r="K104" s="311"/>
      <c r="L104" s="311"/>
      <c r="M104" s="311"/>
      <c r="N104" s="311"/>
      <c r="O104" s="311"/>
      <c r="P104" s="47"/>
      <c r="Q104" s="46"/>
      <c r="R104" s="46"/>
      <c r="S104" s="46"/>
      <c r="T104" s="46"/>
      <c r="U104" s="46"/>
      <c r="V104" s="46"/>
      <c r="W104" s="46"/>
      <c r="X104" s="46"/>
      <c r="Y104" s="46"/>
    </row>
    <row r="105" spans="1:25" s="134" customFormat="1" ht="30" customHeight="1" outlineLevel="1" x14ac:dyDescent="0.25">
      <c r="A105" s="288"/>
      <c r="B105" s="298"/>
      <c r="C105" s="308"/>
      <c r="D105" s="309"/>
      <c r="E105" s="312" t="s">
        <v>104</v>
      </c>
      <c r="F105" s="313"/>
      <c r="G105" s="304" t="s">
        <v>3</v>
      </c>
      <c r="H105" s="304"/>
      <c r="I105" s="314"/>
      <c r="J105" s="315"/>
      <c r="K105" s="315"/>
      <c r="L105" s="315"/>
      <c r="M105" s="315"/>
      <c r="N105" s="315"/>
      <c r="O105" s="315"/>
      <c r="P105" s="47"/>
      <c r="Q105" s="46"/>
      <c r="R105" s="46"/>
      <c r="S105" s="46"/>
      <c r="T105" s="46"/>
      <c r="U105" s="46"/>
      <c r="V105" s="46"/>
      <c r="W105" s="46"/>
      <c r="X105" s="46"/>
      <c r="Y105" s="46"/>
    </row>
    <row r="106" spans="1:25" s="134" customFormat="1" ht="6" customHeight="1" outlineLevel="1" x14ac:dyDescent="0.25">
      <c r="A106" s="288"/>
      <c r="B106" s="191"/>
      <c r="C106" s="297"/>
      <c r="D106" s="297"/>
      <c r="E106" s="297"/>
      <c r="F106" s="297"/>
      <c r="G106" s="297"/>
      <c r="H106" s="297"/>
      <c r="I106" s="297"/>
      <c r="J106" s="297"/>
      <c r="K106" s="297"/>
      <c r="L106" s="297"/>
      <c r="M106" s="297"/>
      <c r="N106" s="297"/>
      <c r="O106" s="297"/>
      <c r="P106" s="47"/>
      <c r="Q106" s="46"/>
      <c r="R106" s="46"/>
      <c r="S106" s="46"/>
      <c r="T106" s="46"/>
      <c r="U106" s="46"/>
      <c r="V106" s="46"/>
      <c r="W106" s="46"/>
      <c r="X106" s="46"/>
      <c r="Y106" s="46"/>
    </row>
    <row r="107" spans="1:25" s="134" customFormat="1" ht="25.5" customHeight="1" outlineLevel="1" x14ac:dyDescent="0.25">
      <c r="A107" s="288"/>
      <c r="B107" s="298" t="str">
        <f>Notes!B20</f>
        <v>Note 9</v>
      </c>
      <c r="C107" s="300" t="s">
        <v>177</v>
      </c>
      <c r="D107" s="301"/>
      <c r="E107" s="301"/>
      <c r="F107" s="301"/>
      <c r="G107" s="301"/>
      <c r="H107" s="301"/>
      <c r="I107" s="302"/>
      <c r="J107" s="297"/>
      <c r="K107" s="297"/>
      <c r="L107" s="297"/>
      <c r="M107" s="297"/>
      <c r="N107" s="297"/>
      <c r="O107" s="297"/>
      <c r="P107" s="47"/>
      <c r="Q107" s="46"/>
      <c r="R107" s="46"/>
      <c r="S107" s="46"/>
      <c r="T107" s="46"/>
      <c r="U107" s="46"/>
      <c r="V107" s="46"/>
      <c r="W107" s="46"/>
      <c r="X107" s="46"/>
      <c r="Y107" s="46"/>
    </row>
    <row r="108" spans="1:25" s="134" customFormat="1" ht="6" customHeight="1" outlineLevel="1" x14ac:dyDescent="0.25">
      <c r="A108" s="288"/>
      <c r="B108" s="298"/>
      <c r="C108" s="262"/>
      <c r="D108" s="262"/>
      <c r="E108" s="262"/>
      <c r="F108" s="262"/>
      <c r="G108" s="262"/>
      <c r="H108" s="262"/>
      <c r="I108" s="262"/>
      <c r="J108" s="262"/>
      <c r="K108" s="262"/>
      <c r="L108" s="262"/>
      <c r="M108" s="262"/>
      <c r="N108" s="262"/>
      <c r="O108" s="262"/>
      <c r="P108" s="47"/>
      <c r="Q108" s="46"/>
      <c r="R108" s="46"/>
      <c r="S108" s="46"/>
      <c r="T108" s="46"/>
      <c r="U108" s="46"/>
      <c r="V108" s="46"/>
      <c r="W108" s="46"/>
      <c r="X108" s="46"/>
      <c r="Y108" s="46"/>
    </row>
    <row r="109" spans="1:25" s="134" customFormat="1" ht="45" customHeight="1" outlineLevel="1" thickBot="1" x14ac:dyDescent="0.3">
      <c r="A109" s="289"/>
      <c r="B109" s="299"/>
      <c r="C109" s="277"/>
      <c r="D109" s="277"/>
      <c r="E109" s="277"/>
      <c r="F109" s="277"/>
      <c r="G109" s="277"/>
      <c r="H109" s="277"/>
      <c r="I109" s="277"/>
      <c r="J109" s="277"/>
      <c r="K109" s="277"/>
      <c r="L109" s="277"/>
      <c r="M109" s="277"/>
      <c r="N109" s="277"/>
      <c r="O109" s="277"/>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266" t="s">
        <v>1</v>
      </c>
      <c r="D112" s="2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276"/>
      <c r="D113" s="277"/>
      <c r="E113" s="277"/>
      <c r="F113" s="277"/>
      <c r="G113" s="277"/>
      <c r="H113" s="277"/>
      <c r="I113" s="277"/>
      <c r="J113" s="277"/>
      <c r="K113" s="277"/>
      <c r="L113" s="277"/>
      <c r="M113" s="277"/>
      <c r="N113" s="277"/>
      <c r="O113" s="277"/>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255"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256"/>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256"/>
      <c r="B118" s="59" t="s">
        <v>181</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256"/>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256"/>
      <c r="B120" s="281" t="s">
        <v>68</v>
      </c>
      <c r="C120" s="277"/>
      <c r="D120" s="277"/>
      <c r="E120" s="277"/>
      <c r="F120" s="277"/>
      <c r="G120" s="277"/>
      <c r="H120" s="277"/>
      <c r="I120" s="277"/>
      <c r="J120" s="277"/>
      <c r="K120" s="277"/>
      <c r="L120" s="277"/>
      <c r="M120" s="277"/>
      <c r="N120" s="277"/>
      <c r="O120" s="277"/>
      <c r="P120" s="47"/>
      <c r="Q120" s="46"/>
      <c r="R120" s="46"/>
      <c r="S120" s="46"/>
      <c r="T120" s="46"/>
      <c r="U120" s="46"/>
      <c r="V120" s="46"/>
      <c r="W120" s="46"/>
      <c r="X120" s="46"/>
      <c r="Y120" s="46"/>
    </row>
    <row r="121" spans="1:25" s="134" customFormat="1" outlineLevel="1" x14ac:dyDescent="0.25">
      <c r="A121" s="256"/>
      <c r="B121" s="282"/>
      <c r="C121" s="277"/>
      <c r="D121" s="277"/>
      <c r="E121" s="277"/>
      <c r="F121" s="277"/>
      <c r="G121" s="277"/>
      <c r="H121" s="277"/>
      <c r="I121" s="277"/>
      <c r="J121" s="277"/>
      <c r="K121" s="277"/>
      <c r="L121" s="277"/>
      <c r="M121" s="277"/>
      <c r="N121" s="277"/>
      <c r="O121" s="277"/>
      <c r="P121" s="47"/>
      <c r="Q121" s="46"/>
      <c r="R121" s="46"/>
      <c r="S121" s="46"/>
      <c r="T121" s="46"/>
      <c r="U121" s="46"/>
      <c r="V121" s="46"/>
      <c r="W121" s="46"/>
      <c r="X121" s="46"/>
      <c r="Y121" s="46"/>
    </row>
    <row r="122" spans="1:25" s="134" customFormat="1" outlineLevel="1" x14ac:dyDescent="0.25">
      <c r="A122" s="256"/>
      <c r="B122" s="282"/>
      <c r="C122" s="277"/>
      <c r="D122" s="277"/>
      <c r="E122" s="277"/>
      <c r="F122" s="277"/>
      <c r="G122" s="277"/>
      <c r="H122" s="277"/>
      <c r="I122" s="277"/>
      <c r="J122" s="277"/>
      <c r="K122" s="277"/>
      <c r="L122" s="277"/>
      <c r="M122" s="277"/>
      <c r="N122" s="277"/>
      <c r="O122" s="277"/>
      <c r="P122" s="47"/>
      <c r="Q122" s="46"/>
      <c r="R122" s="46"/>
      <c r="S122" s="46"/>
      <c r="T122" s="46"/>
      <c r="U122" s="46"/>
      <c r="V122" s="46"/>
      <c r="W122" s="46"/>
      <c r="X122" s="46"/>
      <c r="Y122" s="46"/>
    </row>
    <row r="123" spans="1:25" s="134" customFormat="1" outlineLevel="1" x14ac:dyDescent="0.25">
      <c r="A123" s="256"/>
      <c r="B123" s="282"/>
      <c r="C123" s="277"/>
      <c r="D123" s="277"/>
      <c r="E123" s="277"/>
      <c r="F123" s="277"/>
      <c r="G123" s="277"/>
      <c r="H123" s="277"/>
      <c r="I123" s="277"/>
      <c r="J123" s="277"/>
      <c r="K123" s="277"/>
      <c r="L123" s="277"/>
      <c r="M123" s="277"/>
      <c r="N123" s="277"/>
      <c r="O123" s="277"/>
      <c r="P123" s="47"/>
      <c r="Q123" s="46"/>
      <c r="R123" s="46"/>
      <c r="S123" s="46"/>
      <c r="T123" s="46"/>
      <c r="U123" s="46"/>
      <c r="V123" s="46"/>
      <c r="W123" s="46"/>
      <c r="X123" s="46"/>
      <c r="Y123" s="46"/>
    </row>
    <row r="124" spans="1:25" s="134" customFormat="1" outlineLevel="1" x14ac:dyDescent="0.25">
      <c r="A124" s="256"/>
      <c r="B124" s="282"/>
      <c r="C124" s="277"/>
      <c r="D124" s="277"/>
      <c r="E124" s="277"/>
      <c r="F124" s="277"/>
      <c r="G124" s="277"/>
      <c r="H124" s="277"/>
      <c r="I124" s="277"/>
      <c r="J124" s="277"/>
      <c r="K124" s="277"/>
      <c r="L124" s="277"/>
      <c r="M124" s="277"/>
      <c r="N124" s="277"/>
      <c r="O124" s="277"/>
      <c r="P124" s="47"/>
      <c r="Q124" s="46"/>
      <c r="R124" s="46"/>
      <c r="S124" s="46"/>
      <c r="T124" s="46"/>
      <c r="U124" s="46"/>
      <c r="V124" s="46"/>
      <c r="W124" s="46"/>
      <c r="X124" s="46"/>
      <c r="Y124" s="46"/>
    </row>
    <row r="125" spans="1:25" s="134" customFormat="1" outlineLevel="1" x14ac:dyDescent="0.25">
      <c r="A125" s="256"/>
      <c r="B125" s="283"/>
      <c r="C125" s="277"/>
      <c r="D125" s="277"/>
      <c r="E125" s="277"/>
      <c r="F125" s="277"/>
      <c r="G125" s="277"/>
      <c r="H125" s="277"/>
      <c r="I125" s="277"/>
      <c r="J125" s="277"/>
      <c r="K125" s="277"/>
      <c r="L125" s="277"/>
      <c r="M125" s="277"/>
      <c r="N125" s="277"/>
      <c r="O125" s="277"/>
      <c r="P125" s="47"/>
      <c r="Q125" s="46"/>
      <c r="R125" s="46"/>
      <c r="S125" s="46"/>
      <c r="T125" s="46"/>
      <c r="U125" s="46"/>
      <c r="V125" s="46"/>
      <c r="W125" s="46"/>
      <c r="X125" s="46"/>
      <c r="Y125" s="46"/>
    </row>
    <row r="126" spans="1:25" s="134" customFormat="1" ht="6" customHeight="1" outlineLevel="1" thickBot="1" x14ac:dyDescent="0.3">
      <c r="A126" s="257"/>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278" t="s">
        <v>153</v>
      </c>
      <c r="C130" s="279"/>
      <c r="D130" s="279"/>
      <c r="E130" s="279"/>
      <c r="F130" s="279"/>
      <c r="G130" s="279"/>
      <c r="H130" s="279"/>
      <c r="I130" s="279"/>
      <c r="J130" s="279"/>
      <c r="K130" s="279"/>
      <c r="L130" s="279"/>
      <c r="M130" s="279"/>
      <c r="N130" s="279"/>
      <c r="O130" s="280"/>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255"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256"/>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256"/>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256"/>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256"/>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257"/>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255"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256"/>
      <c r="B139" s="178" t="s">
        <v>48</v>
      </c>
      <c r="C139" s="290" t="s">
        <v>109</v>
      </c>
      <c r="D139" s="291"/>
      <c r="E139" s="291"/>
      <c r="F139" s="292"/>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256"/>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256"/>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256"/>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256"/>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256"/>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256"/>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257"/>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256" t="str">
        <f>Notes!B28</f>
        <v>Note 13</v>
      </c>
      <c r="B147" s="178" t="s">
        <v>62</v>
      </c>
      <c r="C147" s="274" t="s">
        <v>135</v>
      </c>
      <c r="D147" s="275"/>
      <c r="E147" s="275"/>
      <c r="F147" s="275"/>
      <c r="G147" s="275"/>
      <c r="H147" s="275"/>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256"/>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256"/>
      <c r="B149" s="179"/>
      <c r="C149" s="293">
        <v>4</v>
      </c>
      <c r="D149" s="294"/>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256"/>
      <c r="B150" s="179"/>
      <c r="C150" s="272">
        <v>2</v>
      </c>
      <c r="D150" s="273"/>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256"/>
      <c r="B151" s="179"/>
      <c r="C151" s="295"/>
      <c r="D151" s="296"/>
      <c r="E151" s="296"/>
      <c r="F151" s="296"/>
      <c r="G151" s="296"/>
      <c r="H151" s="296"/>
      <c r="I151" s="296"/>
      <c r="J151" s="296"/>
      <c r="K151" s="296"/>
      <c r="L151" s="296"/>
      <c r="M151" s="296"/>
      <c r="N151" s="296"/>
      <c r="O151" s="296"/>
      <c r="P151" s="47"/>
      <c r="Q151" s="46" t="s">
        <v>136</v>
      </c>
      <c r="R151" s="46"/>
      <c r="S151" s="46"/>
      <c r="T151" s="46"/>
      <c r="U151" s="46"/>
      <c r="V151" s="46"/>
      <c r="W151" s="46"/>
      <c r="X151" s="46"/>
      <c r="Y151" s="46"/>
    </row>
    <row r="152" spans="1:25" s="134" customFormat="1" outlineLevel="1" x14ac:dyDescent="0.25">
      <c r="A152" s="256"/>
      <c r="B152" s="179"/>
      <c r="C152" s="295"/>
      <c r="D152" s="296"/>
      <c r="E152" s="296"/>
      <c r="F152" s="296"/>
      <c r="G152" s="296"/>
      <c r="H152" s="296"/>
      <c r="I152" s="296"/>
      <c r="J152" s="296"/>
      <c r="K152" s="296"/>
      <c r="L152" s="296"/>
      <c r="M152" s="296"/>
      <c r="N152" s="296"/>
      <c r="O152" s="296"/>
      <c r="P152" s="47"/>
      <c r="Q152" s="46" t="s">
        <v>137</v>
      </c>
      <c r="R152" s="46"/>
      <c r="S152" s="46"/>
      <c r="T152" s="46"/>
      <c r="U152" s="46"/>
      <c r="V152" s="46"/>
      <c r="W152" s="46"/>
      <c r="X152" s="46"/>
      <c r="Y152" s="46"/>
    </row>
    <row r="153" spans="1:25" s="134" customFormat="1" outlineLevel="1" x14ac:dyDescent="0.25">
      <c r="A153" s="256"/>
      <c r="B153" s="179"/>
      <c r="C153" s="295"/>
      <c r="D153" s="296"/>
      <c r="E153" s="296"/>
      <c r="F153" s="296"/>
      <c r="G153" s="296"/>
      <c r="H153" s="296"/>
      <c r="I153" s="296"/>
      <c r="J153" s="296"/>
      <c r="K153" s="296"/>
      <c r="L153" s="296"/>
      <c r="M153" s="296"/>
      <c r="N153" s="296"/>
      <c r="O153" s="296"/>
      <c r="P153" s="47"/>
      <c r="Q153" s="46" t="s">
        <v>138</v>
      </c>
      <c r="R153" s="46"/>
      <c r="S153" s="46"/>
      <c r="T153" s="46"/>
      <c r="U153" s="46"/>
      <c r="V153" s="46"/>
      <c r="W153" s="46"/>
      <c r="X153" s="46"/>
      <c r="Y153" s="46"/>
    </row>
    <row r="154" spans="1:25" s="134" customFormat="1" outlineLevel="1" x14ac:dyDescent="0.25">
      <c r="A154" s="256"/>
      <c r="B154" s="179"/>
      <c r="C154" s="295"/>
      <c r="D154" s="296"/>
      <c r="E154" s="296"/>
      <c r="F154" s="296"/>
      <c r="G154" s="296"/>
      <c r="H154" s="296"/>
      <c r="I154" s="296"/>
      <c r="J154" s="296"/>
      <c r="K154" s="296"/>
      <c r="L154" s="296"/>
      <c r="M154" s="296"/>
      <c r="N154" s="296"/>
      <c r="O154" s="296"/>
      <c r="P154" s="47"/>
      <c r="Q154" s="46" t="s">
        <v>139</v>
      </c>
      <c r="R154" s="46"/>
      <c r="S154" s="46"/>
      <c r="T154" s="46"/>
      <c r="U154" s="46"/>
      <c r="V154" s="46"/>
      <c r="W154" s="46"/>
      <c r="X154" s="46"/>
      <c r="Y154" s="46"/>
    </row>
    <row r="155" spans="1:25" s="134" customFormat="1" outlineLevel="1" x14ac:dyDescent="0.25">
      <c r="A155" s="256"/>
      <c r="B155" s="180"/>
      <c r="C155" s="295"/>
      <c r="D155" s="296"/>
      <c r="E155" s="296"/>
      <c r="F155" s="296"/>
      <c r="G155" s="296"/>
      <c r="H155" s="296"/>
      <c r="I155" s="296"/>
      <c r="J155" s="296"/>
      <c r="K155" s="296"/>
      <c r="L155" s="296"/>
      <c r="M155" s="296"/>
      <c r="N155" s="296"/>
      <c r="O155" s="296"/>
      <c r="P155" s="47"/>
      <c r="Q155" s="46" t="s">
        <v>140</v>
      </c>
      <c r="R155" s="46"/>
      <c r="S155" s="46"/>
      <c r="T155" s="46"/>
      <c r="U155" s="46"/>
      <c r="V155" s="46"/>
      <c r="W155" s="46"/>
      <c r="X155" s="46"/>
      <c r="Y155" s="46"/>
    </row>
    <row r="156" spans="1:25" s="134" customFormat="1" ht="6" customHeight="1" outlineLevel="1" thickBot="1" x14ac:dyDescent="0.3">
      <c r="A156" s="257"/>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287" t="str">
        <f>Notes!B30</f>
        <v>Note 14</v>
      </c>
      <c r="B157" s="119" t="s">
        <v>141</v>
      </c>
      <c r="C157" s="266" t="s">
        <v>38</v>
      </c>
      <c r="D157" s="2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288"/>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288"/>
      <c r="B159" s="119" t="s">
        <v>99</v>
      </c>
      <c r="C159" s="276"/>
      <c r="D159" s="277"/>
      <c r="E159" s="277"/>
      <c r="F159" s="277"/>
      <c r="G159" s="277"/>
      <c r="H159" s="277"/>
      <c r="I159" s="277"/>
      <c r="J159" s="277"/>
      <c r="K159" s="277"/>
      <c r="L159" s="277"/>
      <c r="M159" s="277"/>
      <c r="N159" s="277"/>
      <c r="O159" s="277"/>
      <c r="P159" s="47"/>
      <c r="Q159" s="46"/>
      <c r="R159" s="46"/>
      <c r="S159" s="46"/>
      <c r="T159" s="46"/>
      <c r="U159" s="46"/>
      <c r="V159" s="46"/>
      <c r="W159" s="46"/>
      <c r="X159" s="46"/>
      <c r="Y159" s="46"/>
    </row>
    <row r="160" spans="1:25" s="134" customFormat="1" ht="6" customHeight="1" outlineLevel="1" thickBot="1" x14ac:dyDescent="0.3">
      <c r="A160" s="289"/>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287" t="str">
        <f>Notes!B32</f>
        <v>Note 15</v>
      </c>
      <c r="B161" s="103" t="s">
        <v>77</v>
      </c>
      <c r="C161" s="266" t="s">
        <v>38</v>
      </c>
      <c r="D161" s="2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288"/>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288"/>
      <c r="B163" s="103" t="s">
        <v>49</v>
      </c>
      <c r="C163" s="266" t="s">
        <v>35</v>
      </c>
      <c r="D163" s="261"/>
      <c r="E163" s="261"/>
      <c r="F163" s="2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289"/>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255" t="str">
        <f>Notes!B34</f>
        <v>Note 16</v>
      </c>
      <c r="B165" s="278" t="s">
        <v>156</v>
      </c>
      <c r="C165" s="279"/>
      <c r="D165" s="279"/>
      <c r="E165" s="279"/>
      <c r="F165" s="279"/>
      <c r="G165" s="279"/>
      <c r="H165" s="279"/>
      <c r="I165" s="279"/>
      <c r="J165" s="279"/>
      <c r="K165" s="279"/>
      <c r="L165" s="279"/>
      <c r="M165" s="279"/>
      <c r="N165" s="279"/>
      <c r="O165" s="280"/>
      <c r="P165" s="47"/>
      <c r="Q165" s="46"/>
      <c r="R165" s="46"/>
      <c r="S165" s="46"/>
      <c r="T165" s="46"/>
      <c r="U165" s="46"/>
      <c r="V165" s="46"/>
      <c r="W165" s="46"/>
      <c r="X165" s="46"/>
      <c r="Y165" s="46"/>
    </row>
    <row r="166" spans="1:25" s="134" customFormat="1" ht="6" customHeight="1" outlineLevel="1" x14ac:dyDescent="0.25">
      <c r="A166" s="256"/>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256"/>
      <c r="B167" s="103" t="s">
        <v>57</v>
      </c>
      <c r="C167" s="266"/>
      <c r="D167" s="261"/>
      <c r="E167" s="261"/>
      <c r="F167" s="261"/>
      <c r="G167" s="2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256"/>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256"/>
      <c r="B169" s="281" t="s">
        <v>61</v>
      </c>
      <c r="C169" s="284" t="s">
        <v>39</v>
      </c>
      <c r="D169" s="285"/>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256"/>
      <c r="B170" s="282"/>
      <c r="C170" s="276"/>
      <c r="D170" s="277"/>
      <c r="E170" s="277"/>
      <c r="F170" s="277"/>
      <c r="G170" s="277"/>
      <c r="H170" s="277"/>
      <c r="I170" s="277"/>
      <c r="J170" s="277"/>
      <c r="K170" s="277"/>
      <c r="L170" s="277"/>
      <c r="M170" s="277"/>
      <c r="N170" s="277"/>
      <c r="O170" s="277"/>
      <c r="P170" s="47"/>
      <c r="Q170" s="46" t="s">
        <v>50</v>
      </c>
      <c r="R170" s="46"/>
      <c r="S170" s="46"/>
      <c r="T170" s="46"/>
      <c r="U170" s="46"/>
      <c r="V170" s="46"/>
      <c r="W170" s="46"/>
      <c r="X170" s="46"/>
      <c r="Y170" s="46"/>
    </row>
    <row r="171" spans="1:25" s="134" customFormat="1" outlineLevel="1" x14ac:dyDescent="0.25">
      <c r="A171" s="256"/>
      <c r="B171" s="282"/>
      <c r="C171" s="276"/>
      <c r="D171" s="277"/>
      <c r="E171" s="277"/>
      <c r="F171" s="277"/>
      <c r="G171" s="277"/>
      <c r="H171" s="277"/>
      <c r="I171" s="277"/>
      <c r="J171" s="277"/>
      <c r="K171" s="277"/>
      <c r="L171" s="277"/>
      <c r="M171" s="277"/>
      <c r="N171" s="277"/>
      <c r="O171" s="277"/>
      <c r="P171" s="47"/>
      <c r="Q171" s="46"/>
      <c r="R171" s="46"/>
      <c r="S171" s="46"/>
      <c r="T171" s="46"/>
      <c r="U171" s="46"/>
      <c r="V171" s="46"/>
      <c r="W171" s="46"/>
      <c r="X171" s="46"/>
      <c r="Y171" s="46"/>
    </row>
    <row r="172" spans="1:25" s="134" customFormat="1" outlineLevel="1" x14ac:dyDescent="0.25">
      <c r="A172" s="256"/>
      <c r="B172" s="282"/>
      <c r="C172" s="276"/>
      <c r="D172" s="277"/>
      <c r="E172" s="277"/>
      <c r="F172" s="277"/>
      <c r="G172" s="277"/>
      <c r="H172" s="277"/>
      <c r="I172" s="277"/>
      <c r="J172" s="277"/>
      <c r="K172" s="277"/>
      <c r="L172" s="277"/>
      <c r="M172" s="277"/>
      <c r="N172" s="277"/>
      <c r="O172" s="277"/>
      <c r="P172" s="47"/>
      <c r="Q172" s="46"/>
      <c r="R172" s="46"/>
      <c r="S172" s="46"/>
      <c r="T172" s="46"/>
      <c r="U172" s="46"/>
      <c r="V172" s="46"/>
      <c r="W172" s="46"/>
      <c r="X172" s="46"/>
      <c r="Y172" s="46"/>
    </row>
    <row r="173" spans="1:25" s="134" customFormat="1" outlineLevel="1" x14ac:dyDescent="0.25">
      <c r="A173" s="256"/>
      <c r="B173" s="282"/>
      <c r="C173" s="276"/>
      <c r="D173" s="277"/>
      <c r="E173" s="277"/>
      <c r="F173" s="277"/>
      <c r="G173" s="277"/>
      <c r="H173" s="277"/>
      <c r="I173" s="277"/>
      <c r="J173" s="277"/>
      <c r="K173" s="277"/>
      <c r="L173" s="277"/>
      <c r="M173" s="277"/>
      <c r="N173" s="277"/>
      <c r="O173" s="277"/>
      <c r="P173" s="47"/>
      <c r="Q173" s="46"/>
      <c r="R173" s="46"/>
      <c r="S173" s="46"/>
      <c r="T173" s="46"/>
      <c r="U173" s="46"/>
      <c r="V173" s="46"/>
      <c r="W173" s="46"/>
      <c r="X173" s="46"/>
      <c r="Y173" s="46"/>
    </row>
    <row r="174" spans="1:25" s="134" customFormat="1" outlineLevel="1" x14ac:dyDescent="0.25">
      <c r="A174" s="256"/>
      <c r="B174" s="283"/>
      <c r="C174" s="276"/>
      <c r="D174" s="277"/>
      <c r="E174" s="277"/>
      <c r="F174" s="277"/>
      <c r="G174" s="277"/>
      <c r="H174" s="277"/>
      <c r="I174" s="277"/>
      <c r="J174" s="277"/>
      <c r="K174" s="277"/>
      <c r="L174" s="277"/>
      <c r="M174" s="277"/>
      <c r="N174" s="277"/>
      <c r="O174" s="277"/>
      <c r="P174" s="47"/>
      <c r="Q174" s="46"/>
      <c r="R174" s="46"/>
      <c r="S174" s="46"/>
      <c r="T174" s="46"/>
      <c r="U174" s="46"/>
      <c r="V174" s="46"/>
      <c r="W174" s="46"/>
      <c r="X174" s="46"/>
      <c r="Y174" s="46"/>
    </row>
    <row r="175" spans="1:25" s="134" customFormat="1" ht="6" customHeight="1" outlineLevel="1" x14ac:dyDescent="0.25">
      <c r="A175" s="256"/>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256"/>
      <c r="B176" s="281" t="s">
        <v>48</v>
      </c>
      <c r="C176" s="276"/>
      <c r="D176" s="277"/>
      <c r="E176" s="277"/>
      <c r="F176" s="277"/>
      <c r="G176" s="277"/>
      <c r="H176" s="277"/>
      <c r="I176" s="277"/>
      <c r="J176" s="277"/>
      <c r="K176" s="277"/>
      <c r="L176" s="277"/>
      <c r="M176" s="277"/>
      <c r="N176" s="277"/>
      <c r="O176" s="277"/>
      <c r="P176" s="47"/>
      <c r="Q176" s="46"/>
      <c r="R176" s="46"/>
      <c r="S176" s="46"/>
      <c r="T176" s="46"/>
      <c r="U176" s="46"/>
      <c r="V176" s="46"/>
      <c r="W176" s="46"/>
      <c r="X176" s="46"/>
      <c r="Y176" s="46"/>
    </row>
    <row r="177" spans="1:25" s="134" customFormat="1" ht="15" customHeight="1" outlineLevel="1" x14ac:dyDescent="0.25">
      <c r="A177" s="256"/>
      <c r="B177" s="282"/>
      <c r="C177" s="276"/>
      <c r="D177" s="277"/>
      <c r="E177" s="277"/>
      <c r="F177" s="277"/>
      <c r="G177" s="277"/>
      <c r="H177" s="277"/>
      <c r="I177" s="277"/>
      <c r="J177" s="277"/>
      <c r="K177" s="277"/>
      <c r="L177" s="277"/>
      <c r="M177" s="277"/>
      <c r="N177" s="277"/>
      <c r="O177" s="277"/>
      <c r="P177" s="47"/>
      <c r="Q177" s="46"/>
      <c r="R177" s="46"/>
      <c r="S177" s="46"/>
      <c r="T177" s="46"/>
      <c r="U177" s="46"/>
      <c r="V177" s="46"/>
      <c r="W177" s="46"/>
      <c r="X177" s="46"/>
      <c r="Y177" s="46"/>
    </row>
    <row r="178" spans="1:25" s="134" customFormat="1" outlineLevel="1" x14ac:dyDescent="0.25">
      <c r="A178" s="256"/>
      <c r="B178" s="282"/>
      <c r="C178" s="276"/>
      <c r="D178" s="277"/>
      <c r="E178" s="277"/>
      <c r="F178" s="277"/>
      <c r="G178" s="277"/>
      <c r="H178" s="277"/>
      <c r="I178" s="277"/>
      <c r="J178" s="277"/>
      <c r="K178" s="277"/>
      <c r="L178" s="277"/>
      <c r="M178" s="277"/>
      <c r="N178" s="277"/>
      <c r="O178" s="277"/>
      <c r="P178" s="47"/>
      <c r="Q178" s="46"/>
      <c r="R178" s="46"/>
      <c r="S178" s="46"/>
      <c r="T178" s="46"/>
      <c r="U178" s="46"/>
      <c r="V178" s="46"/>
      <c r="W178" s="46"/>
      <c r="X178" s="46"/>
      <c r="Y178" s="46"/>
    </row>
    <row r="179" spans="1:25" s="134" customFormat="1" outlineLevel="1" x14ac:dyDescent="0.25">
      <c r="A179" s="256"/>
      <c r="B179" s="282"/>
      <c r="C179" s="276"/>
      <c r="D179" s="277"/>
      <c r="E179" s="277"/>
      <c r="F179" s="277"/>
      <c r="G179" s="277"/>
      <c r="H179" s="277"/>
      <c r="I179" s="277"/>
      <c r="J179" s="277"/>
      <c r="K179" s="277"/>
      <c r="L179" s="277"/>
      <c r="M179" s="277"/>
      <c r="N179" s="277"/>
      <c r="O179" s="277"/>
      <c r="P179" s="47"/>
      <c r="Q179" s="46"/>
      <c r="R179" s="46"/>
      <c r="S179" s="46"/>
      <c r="T179" s="46"/>
      <c r="U179" s="46"/>
      <c r="V179" s="46"/>
      <c r="W179" s="46"/>
      <c r="X179" s="46"/>
      <c r="Y179" s="46"/>
    </row>
    <row r="180" spans="1:25" s="134" customFormat="1" outlineLevel="1" x14ac:dyDescent="0.25">
      <c r="A180" s="256"/>
      <c r="B180" s="282"/>
      <c r="C180" s="276"/>
      <c r="D180" s="277"/>
      <c r="E180" s="277"/>
      <c r="F180" s="277"/>
      <c r="G180" s="277"/>
      <c r="H180" s="277"/>
      <c r="I180" s="277"/>
      <c r="J180" s="277"/>
      <c r="K180" s="277"/>
      <c r="L180" s="277"/>
      <c r="M180" s="277"/>
      <c r="N180" s="277"/>
      <c r="O180" s="277"/>
      <c r="P180" s="47"/>
      <c r="Q180" s="46"/>
      <c r="R180" s="46"/>
      <c r="S180" s="46"/>
      <c r="T180" s="46"/>
      <c r="U180" s="46"/>
      <c r="V180" s="46"/>
      <c r="W180" s="46"/>
      <c r="X180" s="46"/>
      <c r="Y180" s="46"/>
    </row>
    <row r="181" spans="1:25" s="134" customFormat="1" outlineLevel="1" x14ac:dyDescent="0.25">
      <c r="A181" s="256"/>
      <c r="B181" s="282"/>
      <c r="C181" s="276"/>
      <c r="D181" s="277"/>
      <c r="E181" s="277"/>
      <c r="F181" s="277"/>
      <c r="G181" s="277"/>
      <c r="H181" s="277"/>
      <c r="I181" s="277"/>
      <c r="J181" s="277"/>
      <c r="K181" s="277"/>
      <c r="L181" s="277"/>
      <c r="M181" s="277"/>
      <c r="N181" s="277"/>
      <c r="O181" s="277"/>
      <c r="P181" s="47"/>
      <c r="Q181" s="46"/>
      <c r="R181" s="46"/>
      <c r="S181" s="46"/>
      <c r="T181" s="46"/>
      <c r="U181" s="46"/>
      <c r="V181" s="46"/>
      <c r="W181" s="46"/>
      <c r="X181" s="46"/>
      <c r="Y181" s="46"/>
    </row>
    <row r="182" spans="1:25" s="134" customFormat="1" outlineLevel="1" x14ac:dyDescent="0.25">
      <c r="A182" s="256"/>
      <c r="B182" s="283"/>
      <c r="C182" s="276"/>
      <c r="D182" s="277"/>
      <c r="E182" s="277"/>
      <c r="F182" s="277"/>
      <c r="G182" s="277"/>
      <c r="H182" s="277"/>
      <c r="I182" s="277"/>
      <c r="J182" s="277"/>
      <c r="K182" s="277"/>
      <c r="L182" s="277"/>
      <c r="M182" s="277"/>
      <c r="N182" s="277"/>
      <c r="O182" s="277"/>
      <c r="P182" s="47"/>
      <c r="Q182" s="46"/>
      <c r="R182" s="46"/>
      <c r="S182" s="46"/>
      <c r="T182" s="46"/>
      <c r="U182" s="46"/>
      <c r="V182" s="46"/>
      <c r="W182" s="46"/>
      <c r="X182" s="46"/>
      <c r="Y182" s="46"/>
    </row>
    <row r="183" spans="1:25" s="134" customFormat="1" ht="6" customHeight="1" outlineLevel="1" x14ac:dyDescent="0.25">
      <c r="A183" s="256"/>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256"/>
      <c r="B184" s="178" t="s">
        <v>62</v>
      </c>
      <c r="C184" s="272" t="s">
        <v>35</v>
      </c>
      <c r="D184" s="286"/>
      <c r="E184" s="286"/>
      <c r="F184" s="273"/>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256"/>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256"/>
      <c r="B186" s="282"/>
      <c r="C186" s="272">
        <v>1</v>
      </c>
      <c r="D186" s="273"/>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256"/>
      <c r="B187" s="282"/>
      <c r="C187" s="274"/>
      <c r="D187" s="275"/>
      <c r="E187" s="275"/>
      <c r="F187" s="275"/>
      <c r="G187" s="275"/>
      <c r="H187" s="275"/>
      <c r="I187" s="275"/>
      <c r="J187" s="275"/>
      <c r="K187" s="275"/>
      <c r="L187" s="275"/>
      <c r="M187" s="275"/>
      <c r="N187" s="275"/>
      <c r="O187" s="275"/>
      <c r="P187" s="47"/>
      <c r="Q187" s="46" t="s">
        <v>136</v>
      </c>
      <c r="R187" s="46"/>
      <c r="S187" s="46"/>
      <c r="T187" s="46"/>
      <c r="U187" s="46"/>
      <c r="V187" s="46"/>
      <c r="W187" s="46"/>
      <c r="X187" s="46"/>
      <c r="Y187" s="46"/>
    </row>
    <row r="188" spans="1:25" s="134" customFormat="1" outlineLevel="1" x14ac:dyDescent="0.25">
      <c r="A188" s="256"/>
      <c r="B188" s="282"/>
      <c r="C188" s="274"/>
      <c r="D188" s="275"/>
      <c r="E188" s="275"/>
      <c r="F188" s="275"/>
      <c r="G188" s="275"/>
      <c r="H188" s="275"/>
      <c r="I188" s="275"/>
      <c r="J188" s="275"/>
      <c r="K188" s="275"/>
      <c r="L188" s="275"/>
      <c r="M188" s="275"/>
      <c r="N188" s="275"/>
      <c r="O188" s="275"/>
      <c r="P188" s="47"/>
      <c r="Q188" s="46" t="s">
        <v>137</v>
      </c>
      <c r="R188" s="46"/>
      <c r="S188" s="46"/>
      <c r="T188" s="46"/>
      <c r="U188" s="46"/>
      <c r="V188" s="46"/>
      <c r="W188" s="46"/>
      <c r="X188" s="46"/>
      <c r="Y188" s="46"/>
    </row>
    <row r="189" spans="1:25" s="134" customFormat="1" outlineLevel="1" x14ac:dyDescent="0.25">
      <c r="A189" s="256"/>
      <c r="B189" s="282"/>
      <c r="C189" s="274"/>
      <c r="D189" s="275"/>
      <c r="E189" s="275"/>
      <c r="F189" s="275"/>
      <c r="G189" s="275"/>
      <c r="H189" s="275"/>
      <c r="I189" s="275"/>
      <c r="J189" s="275"/>
      <c r="K189" s="275"/>
      <c r="L189" s="275"/>
      <c r="M189" s="275"/>
      <c r="N189" s="275"/>
      <c r="O189" s="275"/>
      <c r="P189" s="47"/>
      <c r="Q189" s="46" t="s">
        <v>138</v>
      </c>
      <c r="R189" s="46"/>
      <c r="S189" s="46"/>
      <c r="T189" s="46"/>
      <c r="U189" s="46"/>
      <c r="V189" s="46"/>
      <c r="W189" s="46"/>
      <c r="X189" s="46"/>
      <c r="Y189" s="46"/>
    </row>
    <row r="190" spans="1:25" s="134" customFormat="1" outlineLevel="1" x14ac:dyDescent="0.25">
      <c r="A190" s="256"/>
      <c r="B190" s="282"/>
      <c r="C190" s="274"/>
      <c r="D190" s="275"/>
      <c r="E190" s="275"/>
      <c r="F190" s="275"/>
      <c r="G190" s="275"/>
      <c r="H190" s="275"/>
      <c r="I190" s="275"/>
      <c r="J190" s="275"/>
      <c r="K190" s="275"/>
      <c r="L190" s="275"/>
      <c r="M190" s="275"/>
      <c r="N190" s="275"/>
      <c r="O190" s="275"/>
      <c r="P190" s="47"/>
      <c r="Q190" s="46" t="s">
        <v>139</v>
      </c>
      <c r="R190" s="46"/>
      <c r="S190" s="46"/>
      <c r="T190" s="46"/>
      <c r="U190" s="46"/>
      <c r="V190" s="46"/>
      <c r="W190" s="46"/>
      <c r="X190" s="46"/>
      <c r="Y190" s="46"/>
    </row>
    <row r="191" spans="1:25" s="134" customFormat="1" outlineLevel="1" x14ac:dyDescent="0.25">
      <c r="A191" s="256"/>
      <c r="B191" s="283"/>
      <c r="C191" s="274"/>
      <c r="D191" s="275"/>
      <c r="E191" s="275"/>
      <c r="F191" s="275"/>
      <c r="G191" s="275"/>
      <c r="H191" s="275"/>
      <c r="I191" s="275"/>
      <c r="J191" s="275"/>
      <c r="K191" s="275"/>
      <c r="L191" s="275"/>
      <c r="M191" s="275"/>
      <c r="N191" s="275"/>
      <c r="O191" s="275"/>
      <c r="P191" s="47"/>
      <c r="Q191" s="46" t="s">
        <v>140</v>
      </c>
      <c r="R191" s="46"/>
      <c r="S191" s="46"/>
      <c r="T191" s="46"/>
      <c r="U191" s="46"/>
      <c r="V191" s="46"/>
      <c r="W191" s="46"/>
      <c r="X191" s="46"/>
      <c r="Y191" s="46"/>
    </row>
    <row r="192" spans="1:25" s="134" customFormat="1" ht="6" customHeight="1" outlineLevel="1" x14ac:dyDescent="0.25">
      <c r="A192" s="256"/>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 customHeight="1" outlineLevel="1" x14ac:dyDescent="0.25">
      <c r="A193" s="256"/>
      <c r="B193" s="114" t="s">
        <v>142</v>
      </c>
      <c r="C193" s="266" t="s">
        <v>38</v>
      </c>
      <c r="D193" s="2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256"/>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 customHeight="1" outlineLevel="1" x14ac:dyDescent="0.25">
      <c r="A195" s="256"/>
      <c r="B195" s="115" t="s">
        <v>99</v>
      </c>
      <c r="C195" s="276"/>
      <c r="D195" s="277"/>
      <c r="E195" s="277"/>
      <c r="F195" s="277"/>
      <c r="G195" s="277"/>
      <c r="H195" s="277"/>
      <c r="I195" s="277"/>
      <c r="J195" s="277"/>
      <c r="K195" s="277"/>
      <c r="L195" s="277"/>
      <c r="M195" s="277"/>
      <c r="N195" s="277"/>
      <c r="O195" s="277"/>
      <c r="P195" s="47"/>
      <c r="Q195" s="46"/>
      <c r="R195" s="46"/>
      <c r="S195" s="46"/>
      <c r="T195" s="46"/>
      <c r="U195" s="46"/>
      <c r="V195" s="46"/>
      <c r="W195" s="46"/>
      <c r="X195" s="46"/>
      <c r="Y195" s="46"/>
    </row>
    <row r="196" spans="1:25" s="134" customFormat="1" ht="6" customHeight="1" outlineLevel="1" x14ac:dyDescent="0.25">
      <c r="A196" s="256"/>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256"/>
      <c r="B197" s="103" t="s">
        <v>77</v>
      </c>
      <c r="C197" s="266" t="s">
        <v>38</v>
      </c>
      <c r="D197" s="2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256"/>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256"/>
      <c r="B199" s="103" t="s">
        <v>49</v>
      </c>
      <c r="C199" s="266" t="s">
        <v>35</v>
      </c>
      <c r="D199" s="261"/>
      <c r="E199" s="261"/>
      <c r="F199" s="2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257"/>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267" t="str">
        <f>Notes!B36</f>
        <v>Note 17</v>
      </c>
      <c r="C206" s="268"/>
      <c r="D206" s="268"/>
      <c r="E206" s="268"/>
      <c r="F206" s="268"/>
      <c r="G206" s="268"/>
      <c r="H206" s="268"/>
      <c r="I206" s="268"/>
      <c r="J206" s="268"/>
      <c r="K206" s="268"/>
      <c r="L206" s="268"/>
      <c r="M206" s="268"/>
      <c r="N206" s="269"/>
      <c r="O206" s="163" t="str">
        <f>Notes!B38</f>
        <v>Note 18</v>
      </c>
      <c r="P206" s="67"/>
      <c r="Q206" s="44"/>
      <c r="R206" s="44"/>
      <c r="S206" s="44"/>
      <c r="T206" s="44"/>
      <c r="U206" s="44"/>
      <c r="V206" s="44"/>
      <c r="W206" s="44"/>
      <c r="X206" s="44"/>
      <c r="Y206" s="44"/>
    </row>
    <row r="207" spans="1:25" ht="23" outlineLevel="1" x14ac:dyDescent="0.25">
      <c r="A207" s="43"/>
      <c r="B207" s="123" t="s">
        <v>19</v>
      </c>
      <c r="C207" s="270" t="s">
        <v>22</v>
      </c>
      <c r="D207" s="270"/>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271"/>
      <c r="D208" s="271"/>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253"/>
      <c r="D209" s="253"/>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253"/>
      <c r="D210" s="253"/>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253"/>
      <c r="D211" s="253"/>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253"/>
      <c r="D212" s="253"/>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253"/>
      <c r="D213" s="253"/>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253"/>
      <c r="D214" s="253"/>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253"/>
      <c r="D215" s="253"/>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253"/>
      <c r="D216" s="253"/>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253"/>
      <c r="D217" s="253"/>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253"/>
      <c r="D218" s="253"/>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253"/>
      <c r="D219" s="253"/>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253"/>
      <c r="D220" s="253"/>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254"/>
      <c r="D221" s="254"/>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267" t="str">
        <f>Notes!B36</f>
        <v>Note 17</v>
      </c>
      <c r="C227" s="268"/>
      <c r="D227" s="268"/>
      <c r="E227" s="268"/>
      <c r="F227" s="268"/>
      <c r="G227" s="268"/>
      <c r="H227" s="268"/>
      <c r="I227" s="268"/>
      <c r="J227" s="268"/>
      <c r="K227" s="268"/>
      <c r="L227" s="268"/>
      <c r="M227" s="268"/>
      <c r="N227" s="269"/>
      <c r="O227" s="163" t="str">
        <f>Notes!B38</f>
        <v>Note 18</v>
      </c>
      <c r="P227" s="67"/>
      <c r="Q227" s="44"/>
      <c r="R227" s="71"/>
      <c r="S227" s="44"/>
      <c r="T227" s="44"/>
      <c r="U227" s="44"/>
      <c r="V227" s="44"/>
      <c r="W227" s="44"/>
      <c r="X227" s="44"/>
      <c r="Y227" s="44"/>
    </row>
    <row r="228" spans="1:25" ht="23" outlineLevel="1" x14ac:dyDescent="0.25">
      <c r="A228" s="43"/>
      <c r="B228" s="123" t="s">
        <v>19</v>
      </c>
      <c r="C228" s="270" t="s">
        <v>22</v>
      </c>
      <c r="D228" s="270"/>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253"/>
      <c r="D229" s="253"/>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253"/>
      <c r="D230" s="253"/>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253"/>
      <c r="D231" s="253"/>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253"/>
      <c r="D232" s="253"/>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253"/>
      <c r="D233" s="253"/>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253"/>
      <c r="D234" s="253"/>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253"/>
      <c r="D235" s="253"/>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253"/>
      <c r="D236" s="253"/>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253"/>
      <c r="D237" s="253"/>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253"/>
      <c r="D238" s="253"/>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253"/>
      <c r="D239" s="253"/>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253"/>
      <c r="D240" s="253"/>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253"/>
      <c r="D241" s="253"/>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254"/>
      <c r="D242" s="254"/>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255"/>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256"/>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256"/>
      <c r="B246" s="258" t="s">
        <v>0</v>
      </c>
      <c r="C246" s="261" t="s">
        <v>1</v>
      </c>
      <c r="D246" s="261"/>
      <c r="E246" s="185"/>
      <c r="F246" s="262"/>
      <c r="G246" s="262"/>
      <c r="H246" s="262"/>
      <c r="I246" s="262"/>
      <c r="J246" s="262"/>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256"/>
      <c r="B247" s="259"/>
      <c r="C247" s="261"/>
      <c r="D247" s="2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256"/>
      <c r="B248" s="260"/>
      <c r="C248" s="261"/>
      <c r="D248" s="261"/>
      <c r="E248" s="185"/>
      <c r="F248" s="262"/>
      <c r="G248" s="262"/>
      <c r="H248" s="262"/>
      <c r="I248" s="262"/>
      <c r="J248" s="262"/>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256"/>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256"/>
      <c r="B250" s="263" t="s">
        <v>100</v>
      </c>
      <c r="C250" s="266"/>
      <c r="D250" s="261"/>
      <c r="E250" s="261"/>
      <c r="F250" s="261"/>
      <c r="G250" s="261"/>
      <c r="H250" s="261"/>
      <c r="I250" s="261"/>
      <c r="J250" s="261"/>
      <c r="K250" s="261"/>
      <c r="L250" s="261"/>
      <c r="M250" s="261"/>
      <c r="N250" s="261"/>
      <c r="O250" s="261"/>
      <c r="P250" s="47"/>
      <c r="Q250" s="44"/>
      <c r="R250" s="44"/>
      <c r="S250" s="46"/>
      <c r="T250" s="46"/>
      <c r="U250" s="46"/>
      <c r="V250" s="46"/>
      <c r="W250" s="46"/>
      <c r="X250" s="46"/>
      <c r="Y250" s="46"/>
    </row>
    <row r="251" spans="1:25" s="134" customFormat="1" outlineLevel="1" x14ac:dyDescent="0.25">
      <c r="A251" s="256"/>
      <c r="B251" s="264"/>
      <c r="C251" s="266"/>
      <c r="D251" s="261"/>
      <c r="E251" s="261"/>
      <c r="F251" s="261"/>
      <c r="G251" s="261"/>
      <c r="H251" s="261"/>
      <c r="I251" s="261"/>
      <c r="J251" s="261"/>
      <c r="K251" s="261"/>
      <c r="L251" s="261"/>
      <c r="M251" s="261"/>
      <c r="N251" s="261"/>
      <c r="O251" s="261"/>
      <c r="P251" s="47"/>
      <c r="Q251" s="44"/>
      <c r="R251" s="44"/>
      <c r="S251" s="46"/>
      <c r="T251" s="46"/>
      <c r="U251" s="46"/>
      <c r="V251" s="46"/>
      <c r="W251" s="46"/>
      <c r="X251" s="46"/>
      <c r="Y251" s="46"/>
    </row>
    <row r="252" spans="1:25" s="134" customFormat="1" outlineLevel="1" x14ac:dyDescent="0.25">
      <c r="A252" s="256"/>
      <c r="B252" s="264"/>
      <c r="C252" s="266"/>
      <c r="D252" s="261"/>
      <c r="E252" s="261"/>
      <c r="F252" s="261"/>
      <c r="G252" s="261"/>
      <c r="H252" s="261"/>
      <c r="I252" s="261"/>
      <c r="J252" s="261"/>
      <c r="K252" s="261"/>
      <c r="L252" s="261"/>
      <c r="M252" s="261"/>
      <c r="N252" s="261"/>
      <c r="O252" s="261"/>
      <c r="P252" s="47"/>
      <c r="Q252" s="44"/>
      <c r="R252" s="44"/>
      <c r="S252" s="46"/>
      <c r="T252" s="46"/>
      <c r="U252" s="46"/>
      <c r="V252" s="46"/>
      <c r="W252" s="46"/>
      <c r="X252" s="46"/>
      <c r="Y252" s="46"/>
    </row>
    <row r="253" spans="1:25" s="134" customFormat="1" outlineLevel="1" x14ac:dyDescent="0.25">
      <c r="A253" s="256"/>
      <c r="B253" s="264"/>
      <c r="C253" s="266"/>
      <c r="D253" s="261"/>
      <c r="E253" s="261"/>
      <c r="F253" s="261"/>
      <c r="G253" s="261"/>
      <c r="H253" s="261"/>
      <c r="I253" s="261"/>
      <c r="J253" s="261"/>
      <c r="K253" s="261"/>
      <c r="L253" s="261"/>
      <c r="M253" s="261"/>
      <c r="N253" s="261"/>
      <c r="O253" s="261"/>
      <c r="P253" s="47"/>
      <c r="Q253" s="44"/>
      <c r="R253" s="44"/>
      <c r="S253" s="46"/>
      <c r="T253" s="46"/>
      <c r="U253" s="46"/>
      <c r="V253" s="46"/>
      <c r="W253" s="46"/>
      <c r="X253" s="46"/>
      <c r="Y253" s="46"/>
    </row>
    <row r="254" spans="1:25" s="134" customFormat="1" outlineLevel="1" x14ac:dyDescent="0.25">
      <c r="A254" s="256"/>
      <c r="B254" s="265"/>
      <c r="C254" s="266"/>
      <c r="D254" s="261"/>
      <c r="E254" s="261"/>
      <c r="F254" s="261"/>
      <c r="G254" s="261"/>
      <c r="H254" s="261"/>
      <c r="I254" s="261"/>
      <c r="J254" s="261"/>
      <c r="K254" s="261"/>
      <c r="L254" s="261"/>
      <c r="M254" s="261"/>
      <c r="N254" s="261"/>
      <c r="O254" s="261"/>
      <c r="P254" s="47"/>
      <c r="Q254" s="44"/>
      <c r="R254" s="44"/>
      <c r="S254" s="46"/>
      <c r="T254" s="46"/>
      <c r="U254" s="46"/>
      <c r="V254" s="46"/>
      <c r="W254" s="46"/>
      <c r="X254" s="46"/>
      <c r="Y254" s="46"/>
    </row>
    <row r="255" spans="1:25" s="134" customFormat="1" ht="6" customHeight="1" outlineLevel="1" thickBot="1" x14ac:dyDescent="0.3">
      <c r="A255" s="257"/>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39"/>
  <sheetViews>
    <sheetView topLeftCell="B15" zoomScale="90" zoomScaleNormal="90" workbookViewId="0">
      <selection activeCell="B25" sqref="B25"/>
    </sheetView>
  </sheetViews>
  <sheetFormatPr defaultColWidth="8.92578125" defaultRowHeight="11.5" x14ac:dyDescent="0.25"/>
  <cols>
    <col min="1" max="1" width="2.28515625" style="84" customWidth="1"/>
    <col min="2" max="2" width="8" style="87" customWidth="1"/>
    <col min="3" max="3" width="23.28515625" style="84" customWidth="1"/>
    <col min="4" max="5" width="20.92578125" style="84" customWidth="1"/>
    <col min="6" max="6" width="20.7109375" style="84" customWidth="1"/>
    <col min="7" max="7" width="34.7109375" style="84" customWidth="1"/>
    <col min="8" max="8" width="61.92578125" style="84" customWidth="1"/>
    <col min="9" max="9" width="3.42578125" style="84" customWidth="1"/>
    <col min="10" max="10" width="9.2109375" style="84" customWidth="1"/>
    <col min="11" max="11" width="10.42578125" style="84" customWidth="1"/>
    <col min="12" max="16384" width="8.92578125" style="84"/>
  </cols>
  <sheetData>
    <row r="1" spans="1:16" s="77" customFormat="1" x14ac:dyDescent="0.25">
      <c r="A1" s="72"/>
      <c r="B1" s="73"/>
      <c r="C1" s="74"/>
      <c r="D1" s="75"/>
      <c r="E1" s="76"/>
      <c r="F1" s="74"/>
      <c r="H1" s="78"/>
    </row>
    <row r="2" spans="1:16" s="77" customFormat="1" x14ac:dyDescent="0.25">
      <c r="A2" s="72"/>
      <c r="B2" s="79" t="s">
        <v>25</v>
      </c>
      <c r="C2" s="80"/>
      <c r="D2" s="74"/>
      <c r="E2" s="74"/>
      <c r="G2" s="74"/>
      <c r="H2" s="78"/>
    </row>
    <row r="3" spans="1:16" s="77" customFormat="1" ht="10.15" customHeight="1" x14ac:dyDescent="0.25">
      <c r="A3" s="72"/>
      <c r="B3" s="1"/>
      <c r="C3" s="80"/>
      <c r="D3" s="74"/>
      <c r="E3" s="74"/>
      <c r="H3" s="74"/>
    </row>
    <row r="4" spans="1:16" s="77" customFormat="1" ht="146.15" customHeight="1" x14ac:dyDescent="0.25">
      <c r="A4" s="72"/>
      <c r="B4" s="81" t="s">
        <v>16</v>
      </c>
      <c r="C4" s="335" t="s">
        <v>143</v>
      </c>
      <c r="D4" s="336"/>
      <c r="E4" s="336"/>
      <c r="F4" s="336"/>
      <c r="G4" s="336"/>
      <c r="H4" s="337"/>
      <c r="J4" s="82"/>
      <c r="K4" s="83"/>
      <c r="L4" s="83"/>
      <c r="M4" s="83"/>
      <c r="N4" s="83"/>
      <c r="O4" s="83"/>
      <c r="P4" s="77" t="s">
        <v>27</v>
      </c>
    </row>
    <row r="5" spans="1:16" s="77" customFormat="1" x14ac:dyDescent="0.25">
      <c r="A5" s="72"/>
      <c r="B5" s="81"/>
      <c r="C5" s="167"/>
      <c r="D5" s="167"/>
      <c r="E5" s="167"/>
      <c r="F5" s="167"/>
      <c r="G5" s="167"/>
      <c r="H5" s="167"/>
      <c r="J5" s="82"/>
      <c r="K5" s="83"/>
      <c r="L5" s="83"/>
      <c r="M5" s="83"/>
      <c r="N5" s="83"/>
      <c r="O5" s="83"/>
    </row>
    <row r="6" spans="1:16" s="77" customFormat="1" ht="325" customHeight="1" x14ac:dyDescent="0.25">
      <c r="A6" s="72"/>
      <c r="B6" s="81" t="s">
        <v>17</v>
      </c>
      <c r="C6" s="335" t="s">
        <v>164</v>
      </c>
      <c r="D6" s="336"/>
      <c r="E6" s="336"/>
      <c r="F6" s="336"/>
      <c r="G6" s="336"/>
      <c r="H6" s="337"/>
      <c r="J6" s="82"/>
      <c r="K6" s="83"/>
      <c r="L6" s="83"/>
      <c r="M6" s="83"/>
      <c r="N6" s="83"/>
      <c r="O6" s="83"/>
    </row>
    <row r="7" spans="1:16" s="77" customFormat="1" x14ac:dyDescent="0.25">
      <c r="A7" s="72"/>
      <c r="B7" s="81"/>
      <c r="C7" s="167"/>
      <c r="D7" s="167"/>
      <c r="E7" s="167"/>
      <c r="F7" s="167"/>
      <c r="G7" s="167"/>
      <c r="H7" s="167"/>
      <c r="J7" s="82"/>
      <c r="K7" s="83"/>
      <c r="L7" s="83"/>
      <c r="M7" s="83"/>
      <c r="N7" s="83"/>
      <c r="O7" s="83"/>
    </row>
    <row r="8" spans="1:16" s="77" customFormat="1" ht="44.5" customHeight="1" x14ac:dyDescent="0.25">
      <c r="A8" s="72"/>
      <c r="B8" s="81" t="s">
        <v>26</v>
      </c>
      <c r="C8" s="338" t="s">
        <v>133</v>
      </c>
      <c r="D8" s="333"/>
      <c r="E8" s="333"/>
      <c r="F8" s="333"/>
      <c r="G8" s="333"/>
      <c r="H8" s="334"/>
      <c r="J8" s="82"/>
      <c r="K8" s="83"/>
      <c r="L8" s="83"/>
      <c r="M8" s="83"/>
      <c r="N8" s="83"/>
      <c r="O8" s="83"/>
    </row>
    <row r="9" spans="1:16" x14ac:dyDescent="0.25">
      <c r="B9" s="81"/>
      <c r="C9" s="87"/>
      <c r="D9" s="87"/>
      <c r="E9" s="87"/>
      <c r="F9" s="87"/>
      <c r="G9" s="87"/>
      <c r="H9" s="87"/>
    </row>
    <row r="10" spans="1:16" ht="84" customHeight="1" x14ac:dyDescent="0.25">
      <c r="B10" s="81" t="s">
        <v>132</v>
      </c>
      <c r="C10" s="332" t="s">
        <v>151</v>
      </c>
      <c r="D10" s="333"/>
      <c r="E10" s="333"/>
      <c r="F10" s="333"/>
      <c r="G10" s="333"/>
      <c r="H10" s="334"/>
    </row>
    <row r="11" spans="1:16" s="72" customFormat="1" x14ac:dyDescent="0.25">
      <c r="B11" s="171"/>
      <c r="C11" s="172"/>
      <c r="D11" s="172"/>
      <c r="E11" s="172"/>
      <c r="F11" s="172"/>
      <c r="G11" s="172"/>
      <c r="H11" s="172"/>
      <c r="I11" s="85"/>
      <c r="J11" s="85"/>
      <c r="K11" s="85"/>
    </row>
    <row r="12" spans="1:16" s="77" customFormat="1" ht="122.25" customHeight="1" x14ac:dyDescent="0.25">
      <c r="A12" s="72"/>
      <c r="B12" s="81" t="s">
        <v>28</v>
      </c>
      <c r="C12" s="335" t="s">
        <v>173</v>
      </c>
      <c r="D12" s="336"/>
      <c r="E12" s="336"/>
      <c r="F12" s="336"/>
      <c r="G12" s="336"/>
      <c r="H12" s="337"/>
      <c r="I12" s="82"/>
      <c r="J12" s="82"/>
      <c r="K12" s="86"/>
    </row>
    <row r="13" spans="1:16" x14ac:dyDescent="0.25">
      <c r="C13" s="87"/>
      <c r="D13" s="87"/>
      <c r="E13" s="87"/>
      <c r="F13" s="87"/>
      <c r="G13" s="87"/>
      <c r="H13" s="87"/>
    </row>
    <row r="14" spans="1:16" s="77" customFormat="1" ht="126" customHeight="1" x14ac:dyDescent="0.25">
      <c r="A14" s="72"/>
      <c r="B14" s="81" t="s">
        <v>29</v>
      </c>
      <c r="C14" s="335" t="s">
        <v>174</v>
      </c>
      <c r="D14" s="336"/>
      <c r="E14" s="336"/>
      <c r="F14" s="336"/>
      <c r="G14" s="336"/>
      <c r="H14" s="337"/>
    </row>
    <row r="15" spans="1:16" s="77" customFormat="1" x14ac:dyDescent="0.25">
      <c r="A15" s="72"/>
      <c r="B15" s="81"/>
      <c r="C15" s="173"/>
      <c r="D15" s="173"/>
      <c r="E15" s="173"/>
      <c r="F15" s="173"/>
      <c r="G15" s="173"/>
      <c r="H15" s="173"/>
    </row>
    <row r="16" spans="1:16" s="77" customFormat="1" ht="72.75" customHeight="1" x14ac:dyDescent="0.25">
      <c r="A16" s="72"/>
      <c r="B16" s="81" t="s">
        <v>30</v>
      </c>
      <c r="C16" s="335" t="s">
        <v>182</v>
      </c>
      <c r="D16" s="336"/>
      <c r="E16" s="336"/>
      <c r="F16" s="336"/>
      <c r="G16" s="336"/>
      <c r="H16" s="337"/>
    </row>
    <row r="17" spans="1:8" s="77" customFormat="1" ht="13.5" customHeight="1" x14ac:dyDescent="0.25">
      <c r="A17" s="72"/>
      <c r="B17" s="81"/>
      <c r="C17" s="173"/>
      <c r="D17" s="173"/>
      <c r="E17" s="173"/>
      <c r="F17" s="173"/>
      <c r="G17" s="173"/>
      <c r="H17" s="173"/>
    </row>
    <row r="18" spans="1:8" s="77" customFormat="1" ht="43" customHeight="1" x14ac:dyDescent="0.25">
      <c r="A18" s="72"/>
      <c r="B18" s="81" t="s">
        <v>31</v>
      </c>
      <c r="C18" s="335" t="s">
        <v>175</v>
      </c>
      <c r="D18" s="336"/>
      <c r="E18" s="336"/>
      <c r="F18" s="336"/>
      <c r="G18" s="336"/>
      <c r="H18" s="337"/>
    </row>
    <row r="19" spans="1:8" s="77" customFormat="1" x14ac:dyDescent="0.25">
      <c r="A19" s="72"/>
      <c r="B19" s="174"/>
      <c r="C19" s="130"/>
      <c r="D19" s="130"/>
      <c r="E19" s="130"/>
      <c r="F19" s="130"/>
      <c r="G19" s="130"/>
      <c r="H19" s="130"/>
    </row>
    <row r="20" spans="1:8" s="77" customFormat="1" ht="47.15" customHeight="1" x14ac:dyDescent="0.25">
      <c r="A20" s="72"/>
      <c r="B20" s="81" t="s">
        <v>65</v>
      </c>
      <c r="C20" s="335" t="s">
        <v>176</v>
      </c>
      <c r="D20" s="336"/>
      <c r="E20" s="336"/>
      <c r="F20" s="336"/>
      <c r="G20" s="336"/>
      <c r="H20" s="337"/>
    </row>
    <row r="21" spans="1:8" x14ac:dyDescent="0.25">
      <c r="C21" s="87"/>
      <c r="D21" s="87"/>
      <c r="E21" s="87"/>
      <c r="F21" s="87"/>
      <c r="G21" s="87"/>
      <c r="H21" s="87"/>
    </row>
    <row r="22" spans="1:8" s="77" customFormat="1" ht="39.75" customHeight="1" x14ac:dyDescent="0.25">
      <c r="A22" s="72"/>
      <c r="B22" s="81" t="s">
        <v>66</v>
      </c>
      <c r="C22" s="335" t="s">
        <v>178</v>
      </c>
      <c r="D22" s="336"/>
      <c r="E22" s="336"/>
      <c r="F22" s="336"/>
      <c r="G22" s="336"/>
      <c r="H22" s="337"/>
    </row>
    <row r="23" spans="1:8" x14ac:dyDescent="0.25">
      <c r="C23" s="87"/>
      <c r="D23" s="87"/>
      <c r="E23" s="87"/>
      <c r="F23" s="87"/>
      <c r="G23" s="87"/>
      <c r="H23" s="87"/>
    </row>
    <row r="24" spans="1:8" s="77" customFormat="1" ht="63" customHeight="1" x14ac:dyDescent="0.25">
      <c r="A24" s="72"/>
      <c r="B24" s="81" t="s">
        <v>73</v>
      </c>
      <c r="C24" s="335" t="s">
        <v>158</v>
      </c>
      <c r="D24" s="336"/>
      <c r="E24" s="336"/>
      <c r="F24" s="336"/>
      <c r="G24" s="336"/>
      <c r="H24" s="337"/>
    </row>
    <row r="25" spans="1:8" ht="12.75" customHeight="1" x14ac:dyDescent="0.25">
      <c r="C25" s="87"/>
      <c r="D25" s="87"/>
      <c r="E25" s="87"/>
      <c r="F25" s="87"/>
      <c r="G25" s="87"/>
      <c r="H25" s="87"/>
    </row>
    <row r="26" spans="1:8" ht="52.5" customHeight="1" x14ac:dyDescent="0.25">
      <c r="B26" s="81" t="s">
        <v>91</v>
      </c>
      <c r="C26" s="332" t="s">
        <v>144</v>
      </c>
      <c r="D26" s="333"/>
      <c r="E26" s="333"/>
      <c r="F26" s="333"/>
      <c r="G26" s="333"/>
      <c r="H26" s="334"/>
    </row>
    <row r="27" spans="1:8" ht="12.75" customHeight="1" x14ac:dyDescent="0.25">
      <c r="B27" s="81"/>
      <c r="C27" s="175"/>
      <c r="D27" s="176"/>
      <c r="E27" s="176"/>
      <c r="F27" s="176"/>
      <c r="G27" s="176"/>
      <c r="H27" s="176"/>
    </row>
    <row r="28" spans="1:8" ht="80.5" customHeight="1" x14ac:dyDescent="0.25">
      <c r="B28" s="81" t="s">
        <v>92</v>
      </c>
      <c r="C28" s="332" t="s">
        <v>183</v>
      </c>
      <c r="D28" s="333"/>
      <c r="E28" s="333"/>
      <c r="F28" s="333"/>
      <c r="G28" s="333"/>
      <c r="H28" s="334"/>
    </row>
    <row r="29" spans="1:8" ht="12.75" customHeight="1" x14ac:dyDescent="0.25">
      <c r="B29" s="81"/>
      <c r="C29" s="175"/>
      <c r="D29" s="176"/>
      <c r="E29" s="176"/>
      <c r="F29" s="176"/>
      <c r="G29" s="176"/>
      <c r="H29" s="176"/>
    </row>
    <row r="30" spans="1:8" ht="111" customHeight="1" x14ac:dyDescent="0.25">
      <c r="B30" s="81" t="s">
        <v>93</v>
      </c>
      <c r="C30" s="332" t="s">
        <v>159</v>
      </c>
      <c r="D30" s="333"/>
      <c r="E30" s="333"/>
      <c r="F30" s="333"/>
      <c r="G30" s="333"/>
      <c r="H30" s="334"/>
    </row>
    <row r="31" spans="1:8" ht="12.75" customHeight="1" x14ac:dyDescent="0.25">
      <c r="B31" s="81"/>
      <c r="C31" s="175"/>
      <c r="D31" s="176"/>
      <c r="E31" s="176"/>
      <c r="F31" s="176"/>
      <c r="G31" s="176"/>
      <c r="H31" s="176"/>
    </row>
    <row r="32" spans="1:8" ht="35.5" customHeight="1" x14ac:dyDescent="0.25">
      <c r="B32" s="81" t="s">
        <v>94</v>
      </c>
      <c r="C32" s="332" t="s">
        <v>160</v>
      </c>
      <c r="D32" s="333"/>
      <c r="E32" s="333"/>
      <c r="F32" s="333"/>
      <c r="G32" s="333"/>
      <c r="H32" s="334"/>
    </row>
    <row r="33" spans="2:8" ht="12.75" customHeight="1" x14ac:dyDescent="0.25">
      <c r="B33" s="81"/>
      <c r="C33" s="175"/>
      <c r="D33" s="176"/>
      <c r="E33" s="176"/>
      <c r="F33" s="176"/>
      <c r="G33" s="176"/>
      <c r="H33" s="176"/>
    </row>
    <row r="34" spans="2:8" ht="60.75" customHeight="1" x14ac:dyDescent="0.25">
      <c r="B34" s="81" t="s">
        <v>95</v>
      </c>
      <c r="C34" s="332" t="s">
        <v>145</v>
      </c>
      <c r="D34" s="333"/>
      <c r="E34" s="333"/>
      <c r="F34" s="333"/>
      <c r="G34" s="333"/>
      <c r="H34" s="334"/>
    </row>
    <row r="35" spans="2:8" ht="12.75" customHeight="1" x14ac:dyDescent="0.25">
      <c r="B35" s="81"/>
      <c r="C35" s="175"/>
      <c r="D35" s="176"/>
      <c r="E35" s="176"/>
      <c r="F35" s="176"/>
      <c r="G35" s="176"/>
      <c r="H35" s="176"/>
    </row>
    <row r="36" spans="2:8" ht="63" customHeight="1" x14ac:dyDescent="0.25">
      <c r="B36" s="81" t="s">
        <v>96</v>
      </c>
      <c r="C36" s="332" t="s">
        <v>179</v>
      </c>
      <c r="D36" s="333"/>
      <c r="E36" s="333"/>
      <c r="F36" s="333"/>
      <c r="G36" s="333"/>
      <c r="H36" s="334"/>
    </row>
    <row r="37" spans="2:8" ht="12.75" customHeight="1" x14ac:dyDescent="0.25">
      <c r="B37" s="81"/>
      <c r="C37" s="175"/>
      <c r="D37" s="176"/>
      <c r="E37" s="176"/>
      <c r="F37" s="176"/>
      <c r="G37" s="176"/>
      <c r="H37" s="176"/>
    </row>
    <row r="38" spans="2:8" ht="34.5" customHeight="1" x14ac:dyDescent="0.25">
      <c r="B38" s="81" t="s">
        <v>134</v>
      </c>
      <c r="C38" s="332" t="s">
        <v>111</v>
      </c>
      <c r="D38" s="333"/>
      <c r="E38" s="333"/>
      <c r="F38" s="333"/>
      <c r="G38" s="333"/>
      <c r="H38" s="334"/>
    </row>
    <row r="39" spans="2:8" ht="12.75" customHeight="1" x14ac:dyDescent="0.25">
      <c r="B39" s="81"/>
      <c r="C39" s="88"/>
      <c r="D39" s="89"/>
      <c r="E39" s="89"/>
      <c r="F39" s="89"/>
      <c r="G39" s="89"/>
      <c r="H39" s="89"/>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0C6897-630D-48E3-94D8-D07433674997}"/>
</file>

<file path=customXml/itemProps2.xml><?xml version="1.0" encoding="utf-8"?>
<ds:datastoreItem xmlns:ds="http://schemas.openxmlformats.org/officeDocument/2006/customXml" ds:itemID="{550857F5-F1E6-475F-9301-84A7AEC8426D}"/>
</file>

<file path=customXml/itemProps3.xml><?xml version="1.0" encoding="utf-8"?>
<ds:datastoreItem xmlns:ds="http://schemas.openxmlformats.org/officeDocument/2006/customXml" ds:itemID="{0B984145-8F6A-4569-A91A-C24130A750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Instructions</vt:lpstr>
      <vt:lpstr>Executive Summary</vt:lpstr>
      <vt:lpstr>Control 1</vt:lpstr>
      <vt:lpstr>Control 1 (Frequency)</vt:lpstr>
      <vt:lpstr>Control 3</vt:lpstr>
      <vt:lpstr>Control 4</vt:lpstr>
      <vt:lpstr>Control 5</vt:lpstr>
      <vt:lpstr>Template</vt:lpstr>
      <vt:lpstr>Notes</vt:lpstr>
      <vt:lpstr>'Control 1'!Print_Area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