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pcdeloitte-my.sharepoint.com/personal/imrashid_deloitte_com/Documents/Audit Engagements/EPIC/OneDrive_2022-05-17/02 CIPL/04 Substantive testing/01 Significant/01 Export Sales/03 Other working for significant Risk/"/>
    </mc:Choice>
  </mc:AlternateContent>
  <xr:revisionPtr revIDLastSave="0" documentId="13_ncr:1_{D53AEB8A-7731-4F28-9ACB-10CDBBE48188}" xr6:coauthVersionLast="47" xr6:coauthVersionMax="47" xr10:uidLastSave="{00000000-0000-0000-0000-000000000000}"/>
  <bookViews>
    <workbookView xWindow="0" yWindow="380" windowWidth="19200" windowHeight="10200" xr2:uid="{00000000-000D-0000-FFFF-FFFF00000000}"/>
  </bookViews>
  <sheets>
    <sheet name="ES 420 Gross Profit Analysis" sheetId="1" r:id="rId1"/>
    <sheet name="Relative Gross Profit Analysis" sheetId="3"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F53" i="1"/>
  <c r="F54" i="1"/>
  <c r="F55" i="1"/>
  <c r="F56" i="1"/>
  <c r="F57" i="1"/>
  <c r="F58" i="1"/>
  <c r="F59" i="1"/>
  <c r="F60" i="1"/>
  <c r="F61" i="1"/>
  <c r="F62" i="1"/>
  <c r="F63" i="1"/>
  <c r="F64" i="1"/>
  <c r="F51" i="1"/>
  <c r="D65" i="1"/>
  <c r="F65" i="1" s="1"/>
  <c r="E65" i="1"/>
  <c r="E20" i="3" l="1"/>
  <c r="D20" i="3"/>
  <c r="E22" i="3"/>
  <c r="D22" i="3"/>
  <c r="C22" i="3"/>
  <c r="F20" i="3"/>
  <c r="D23" i="3" l="1"/>
  <c r="E23" i="3"/>
  <c r="F22" i="3"/>
  <c r="F23" i="3" s="1"/>
  <c r="D22" i="1"/>
  <c r="D23" i="1" s="1"/>
  <c r="E22" i="1"/>
  <c r="E23" i="1" s="1"/>
  <c r="C22" i="1"/>
  <c r="C23" i="1" s="1"/>
  <c r="F22" i="1" l="1"/>
  <c r="F23" i="1" s="1"/>
</calcChain>
</file>

<file path=xl/sharedStrings.xml><?xml version="1.0" encoding="utf-8"?>
<sst xmlns="http://schemas.openxmlformats.org/spreadsheetml/2006/main" count="120" uniqueCount="68">
  <si>
    <t>Export Sales</t>
  </si>
  <si>
    <t xml:space="preserve">FY 2019-20 </t>
  </si>
  <si>
    <t>FY 2018-19</t>
  </si>
  <si>
    <t>FY 2017-18</t>
  </si>
  <si>
    <t>Cost of Sales</t>
  </si>
  <si>
    <t>Nurul Faruk Hasan &amp; Co</t>
  </si>
  <si>
    <t>Chartered Accountants</t>
  </si>
  <si>
    <t>Client name</t>
  </si>
  <si>
    <t>Cosmopolitan Industries Pvt. Ltd. (CIPL)</t>
  </si>
  <si>
    <t>Working Paper Title</t>
  </si>
  <si>
    <t>Working Paper #</t>
  </si>
  <si>
    <t>Preparer</t>
  </si>
  <si>
    <t>Date Completed</t>
  </si>
  <si>
    <t>Reviewer</t>
  </si>
  <si>
    <t>Date Reviewed</t>
  </si>
  <si>
    <t>Balance Sheet Date</t>
  </si>
  <si>
    <t>Purpose:</t>
  </si>
  <si>
    <t>Procedure:</t>
  </si>
  <si>
    <t>Conclusion:</t>
  </si>
  <si>
    <t>Gross Profit Analysis</t>
  </si>
  <si>
    <t>Particulars</t>
  </si>
  <si>
    <r>
      <t xml:space="preserve">To carry out comparative analysis on </t>
    </r>
    <r>
      <rPr>
        <b/>
        <sz val="12"/>
        <color rgb="FFFF0000"/>
        <rFont val="Calibri"/>
        <family val="2"/>
        <scheme val="minor"/>
      </rPr>
      <t xml:space="preserve">Gross Profit </t>
    </r>
    <r>
      <rPr>
        <sz val="12"/>
        <rFont val="Calibri"/>
        <family val="2"/>
        <scheme val="minor"/>
      </rPr>
      <t xml:space="preserve">in order </t>
    </r>
    <r>
      <rPr>
        <sz val="12"/>
        <color theme="1"/>
        <rFont val="Calibri"/>
        <family val="2"/>
        <scheme val="minor"/>
      </rPr>
      <t>to find out the yearly trends.</t>
    </r>
  </si>
  <si>
    <t>Gross Profit</t>
  </si>
  <si>
    <t>Gross Profit Margin</t>
  </si>
  <si>
    <t>Step 1: Collect the annual financial statements for the 4 consecutive years;
Step 2: Accumulate the Export Sales, Cost of Sales &amp; Gross profit data and compute the gross profit margin from these information;
Step 3: Prepare the comparative graphs based on the information accumulated in step 2;
Step 4: Obtain justification for the unusual changes.</t>
  </si>
  <si>
    <t>Step 1: Collect the annual financial statements for the 4 consecutive years;
Step 2: Accumulate the Export Sales, Cost of Sales &amp; Gross profit data and compute the data table using the information;
Step 3: Prepare the relative revenue &amp; gross profit graph based on the information accumulated in step 2;
Step 4: Obtain justification for the unusual changes.</t>
  </si>
  <si>
    <t>Mahdi Mohammad Mehrab</t>
  </si>
  <si>
    <t>Risk:</t>
  </si>
  <si>
    <t>Control:</t>
  </si>
  <si>
    <t>Assertion:</t>
  </si>
  <si>
    <t>% Change in Export Sales</t>
  </si>
  <si>
    <t>% Change in Gross Profit</t>
  </si>
  <si>
    <t>Gross Profit has decreased at a much greater rate than the rate of decrease of Revenue as is observable from the following tables.</t>
  </si>
  <si>
    <t>FY 2020-21</t>
  </si>
  <si>
    <t>Rounak Rayhan Shuban</t>
  </si>
  <si>
    <t xml:space="preserve">Further Reviewed </t>
  </si>
  <si>
    <t>Humaun Ahamed</t>
  </si>
  <si>
    <t>Faruk Uddin Ahammed, FCA, CISA</t>
  </si>
  <si>
    <t xml:space="preserve">Final Reviewed </t>
  </si>
  <si>
    <t>1. Revenue may be accounted for before issuing commercial invoice and receiving Bill of Lading to show a better performance by the management of the company.</t>
  </si>
  <si>
    <t>ES 420</t>
  </si>
  <si>
    <t>Risk, assertion &amp; control in RoMM</t>
  </si>
  <si>
    <t>Occurrence</t>
  </si>
  <si>
    <t>1. 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2. The Company  is taking confirmation from the Parent to confirm the balance at the end of each month.</t>
  </si>
  <si>
    <t>Gross Profit and Gross Profit Margin of CIPL have decreased significantly during the last four years. Upon query to client we have come to know that, this situation happened because of worldwise increase in price of the garments raw material due to Covid.</t>
  </si>
  <si>
    <t>Analysis of cost of sales:</t>
  </si>
  <si>
    <t xml:space="preserve">Line iems </t>
  </si>
  <si>
    <t>Cost for 2020-2021</t>
  </si>
  <si>
    <t>Cost for 2019-2020</t>
  </si>
  <si>
    <t xml:space="preserve">% of changes </t>
  </si>
  <si>
    <t>Production materials consumed</t>
  </si>
  <si>
    <t>Wages</t>
  </si>
  <si>
    <t>Fabric sheding, mending , printing etc.</t>
  </si>
  <si>
    <t>Medical expenses</t>
  </si>
  <si>
    <t>Electricity</t>
  </si>
  <si>
    <t>Lab charges</t>
  </si>
  <si>
    <t>Machine hire charges</t>
  </si>
  <si>
    <t>Environment treatment expenses</t>
  </si>
  <si>
    <t>Insurance expenses</t>
  </si>
  <si>
    <t>Total</t>
  </si>
  <si>
    <t>Depreciation</t>
  </si>
  <si>
    <t>Repair and maintenance</t>
  </si>
  <si>
    <t>Gas charges</t>
  </si>
  <si>
    <t>Diesel</t>
  </si>
  <si>
    <t xml:space="preserve">Water </t>
  </si>
  <si>
    <t xml:space="preserve">Remarks: </t>
  </si>
  <si>
    <t>1. Significantly increased medical expense and lab charges due to Covid situation.</t>
  </si>
  <si>
    <t>2. Electriciy bill increased even though production is reduced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</si>
</sst>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 #,##0\ \);_(* &quot;-&quot;??_);_(\ @_ \)"/>
    <numFmt numFmtId="165" formatCode="_(* #,##0_);_(* \(#,##0\);_(* &quot;-&quot;??_);_(@_)"/>
    <numFmt numFmtId="166" formatCode="[$-409]d\-mmm\-yyyy;@"/>
    <numFmt numFmtId="167" formatCode="0.0%"/>
  </numFmts>
  <fonts count="18" x14ac:knownFonts="1">
    <font>
      <sz val="11"/>
      <color theme="1"/>
      <name val="Calibri"/>
      <family val="2"/>
      <scheme val="minor"/>
    </font>
    <font>
      <sz val="12"/>
      <color theme="1"/>
      <name val="Calibri"/>
      <family val="2"/>
      <scheme val="minor"/>
    </font>
    <font>
      <sz val="11"/>
      <color theme="1"/>
      <name val="Calibri"/>
      <family val="2"/>
      <scheme val="minor"/>
    </font>
    <font>
      <sz val="10"/>
      <name val="Arial"/>
      <family val="2"/>
    </font>
    <font>
      <b/>
      <sz val="14"/>
      <color theme="1"/>
      <name val="Calibri"/>
      <family val="2"/>
      <scheme val="minor"/>
    </font>
    <font>
      <sz val="14"/>
      <color theme="1"/>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b/>
      <sz val="12"/>
      <color rgb="FFFF0000"/>
      <name val="Calibri"/>
      <family val="2"/>
      <scheme val="minor"/>
    </font>
    <font>
      <b/>
      <sz val="12"/>
      <name val="Calibri"/>
      <family val="2"/>
      <scheme val="minor"/>
    </font>
    <font>
      <sz val="12"/>
      <color rgb="FFFF0000"/>
      <name val="Calibri"/>
      <family val="2"/>
      <scheme val="minor"/>
    </font>
    <font>
      <b/>
      <sz val="12"/>
      <color theme="0"/>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A0D565"/>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s>
  <cellStyleXfs count="6">
    <xf numFmtId="0" fontId="0" fillId="0" borderId="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0" fontId="3" fillId="0" borderId="0"/>
    <xf numFmtId="9" fontId="2" fillId="0" borderId="0" applyFont="0" applyFill="0" applyBorder="0" applyAlignment="0" applyProtection="0"/>
  </cellStyleXfs>
  <cellXfs count="67">
    <xf numFmtId="0" fontId="0" fillId="0" borderId="0" xfId="0"/>
    <xf numFmtId="0" fontId="6" fillId="2" borderId="0" xfId="4" applyFont="1" applyFill="1" applyAlignment="1">
      <alignment vertical="top"/>
    </xf>
    <xf numFmtId="0" fontId="6" fillId="2" borderId="0" xfId="4" applyFont="1" applyFill="1" applyAlignment="1">
      <alignment horizontal="right" vertical="top"/>
    </xf>
    <xf numFmtId="0" fontId="8" fillId="0" borderId="0" xfId="0" applyFont="1"/>
    <xf numFmtId="0" fontId="8" fillId="2" borderId="0" xfId="0" applyFont="1" applyFill="1"/>
    <xf numFmtId="0" fontId="9" fillId="3" borderId="1" xfId="0" applyFont="1" applyFill="1" applyBorder="1" applyAlignment="1">
      <alignment vertical="center"/>
    </xf>
    <xf numFmtId="0" fontId="10" fillId="2" borderId="0" xfId="0" applyFont="1" applyFill="1" applyAlignment="1">
      <alignment vertical="top" wrapText="1"/>
    </xf>
    <xf numFmtId="0" fontId="9" fillId="3" borderId="1" xfId="0" applyFont="1" applyFill="1" applyBorder="1" applyAlignment="1">
      <alignment horizontal="left" vertical="top"/>
    </xf>
    <xf numFmtId="0" fontId="11" fillId="3" borderId="1" xfId="0" applyFont="1" applyFill="1" applyBorder="1" applyAlignment="1">
      <alignment horizontal="left" vertical="top"/>
    </xf>
    <xf numFmtId="0" fontId="10" fillId="0" borderId="1" xfId="0" applyFont="1" applyBorder="1" applyAlignment="1">
      <alignment vertical="top" wrapText="1"/>
    </xf>
    <xf numFmtId="15" fontId="10" fillId="2" borderId="1" xfId="0" applyNumberFormat="1" applyFont="1" applyFill="1" applyBorder="1" applyAlignment="1">
      <alignment horizontal="left" vertical="top" wrapText="1"/>
    </xf>
    <xf numFmtId="0" fontId="11" fillId="3" borderId="1" xfId="0" applyFont="1" applyFill="1" applyBorder="1" applyAlignment="1">
      <alignment vertical="center"/>
    </xf>
    <xf numFmtId="0" fontId="7" fillId="2" borderId="0" xfId="0" applyFont="1" applyFill="1" applyAlignment="1">
      <alignment horizontal="right" indent="1"/>
    </xf>
    <xf numFmtId="0" fontId="7" fillId="2" borderId="0" xfId="0" applyFont="1" applyFill="1" applyAlignment="1">
      <alignment horizontal="right" vertical="top" indent="1"/>
    </xf>
    <xf numFmtId="0" fontId="12" fillId="2" borderId="0" xfId="0" applyFont="1" applyFill="1"/>
    <xf numFmtId="0" fontId="13" fillId="4" borderId="1" xfId="0" applyFont="1" applyFill="1" applyBorder="1"/>
    <xf numFmtId="165" fontId="13" fillId="4" borderId="1" xfId="3" applyNumberFormat="1" applyFont="1" applyFill="1" applyBorder="1" applyAlignment="1">
      <alignment horizontal="center"/>
    </xf>
    <xf numFmtId="0" fontId="8" fillId="0" borderId="1" xfId="0" applyFont="1" applyBorder="1"/>
    <xf numFmtId="0" fontId="0" fillId="0" borderId="0" xfId="0" applyFont="1"/>
    <xf numFmtId="0" fontId="0" fillId="2" borderId="0" xfId="0" applyFont="1" applyFill="1"/>
    <xf numFmtId="164" fontId="8" fillId="0" borderId="1" xfId="1" applyNumberFormat="1" applyFont="1" applyBorder="1" applyAlignment="1">
      <alignment horizontal="center"/>
    </xf>
    <xf numFmtId="0" fontId="7" fillId="0" borderId="1" xfId="0" applyFont="1" applyBorder="1"/>
    <xf numFmtId="10" fontId="7" fillId="0" borderId="1" xfId="0" applyNumberFormat="1" applyFont="1" applyBorder="1"/>
    <xf numFmtId="17" fontId="13" fillId="4" borderId="1" xfId="3" quotePrefix="1" applyNumberFormat="1" applyFont="1" applyFill="1" applyBorder="1" applyAlignment="1">
      <alignment horizontal="center"/>
    </xf>
    <xf numFmtId="167" fontId="7" fillId="0" borderId="1" xfId="5" applyNumberFormat="1" applyFont="1" applyBorder="1" applyAlignment="1">
      <alignment horizontal="right"/>
    </xf>
    <xf numFmtId="164" fontId="7" fillId="0" borderId="1" xfId="1" applyNumberFormat="1" applyFont="1" applyBorder="1" applyAlignment="1">
      <alignment horizontal="center"/>
    </xf>
    <xf numFmtId="0" fontId="1" fillId="0" borderId="0" xfId="0" applyFont="1"/>
    <xf numFmtId="0" fontId="15" fillId="2" borderId="0" xfId="0" applyFont="1" applyFill="1"/>
    <xf numFmtId="0" fontId="15" fillId="2" borderId="0" xfId="0" applyFont="1" applyFill="1" applyAlignment="1">
      <alignment horizontal="center" vertical="center"/>
    </xf>
    <xf numFmtId="0" fontId="15" fillId="2" borderId="0" xfId="0" applyFont="1" applyFill="1" applyAlignment="1">
      <alignment horizontal="left"/>
    </xf>
    <xf numFmtId="0" fontId="15" fillId="2" borderId="0" xfId="0" applyFont="1" applyFill="1" applyAlignment="1">
      <alignment horizontal="center"/>
    </xf>
    <xf numFmtId="0" fontId="14" fillId="2" borderId="3" xfId="0" applyFont="1" applyFill="1" applyBorder="1" applyAlignment="1">
      <alignment horizontal="right"/>
    </xf>
    <xf numFmtId="0" fontId="15" fillId="2" borderId="4" xfId="0" applyFont="1" applyFill="1" applyBorder="1"/>
    <xf numFmtId="0" fontId="15" fillId="2" borderId="4" xfId="0" applyFont="1" applyFill="1" applyBorder="1" applyAlignment="1">
      <alignment horizontal="center" vertical="center"/>
    </xf>
    <xf numFmtId="0" fontId="15" fillId="2" borderId="4" xfId="0" applyFont="1" applyFill="1" applyBorder="1" applyAlignment="1">
      <alignment horizontal="left"/>
    </xf>
    <xf numFmtId="0" fontId="15" fillId="2" borderId="4" xfId="0" applyFont="1" applyFill="1" applyBorder="1" applyAlignment="1">
      <alignment horizontal="center"/>
    </xf>
    <xf numFmtId="0" fontId="0" fillId="2" borderId="5" xfId="0" applyFill="1" applyBorder="1"/>
    <xf numFmtId="0" fontId="0" fillId="2" borderId="7" xfId="0" applyFill="1" applyBorder="1"/>
    <xf numFmtId="0" fontId="0" fillId="2" borderId="0" xfId="0" applyFill="1"/>
    <xf numFmtId="165" fontId="0" fillId="2" borderId="0" xfId="1" applyNumberFormat="1" applyFont="1" applyFill="1"/>
    <xf numFmtId="0" fontId="14" fillId="2" borderId="6" xfId="0" applyFont="1" applyFill="1" applyBorder="1" applyAlignment="1">
      <alignment horizontal="right"/>
    </xf>
    <xf numFmtId="0" fontId="15" fillId="2" borderId="8" xfId="0" applyFont="1" applyFill="1" applyBorder="1"/>
    <xf numFmtId="0" fontId="14" fillId="2" borderId="0" xfId="0" applyFont="1" applyFill="1"/>
    <xf numFmtId="0" fontId="14" fillId="0" borderId="0" xfId="0" applyFont="1"/>
    <xf numFmtId="10" fontId="14" fillId="0" borderId="0" xfId="0" applyNumberFormat="1" applyFont="1"/>
    <xf numFmtId="0" fontId="16" fillId="4" borderId="1" xfId="0" applyFont="1" applyFill="1" applyBorder="1" applyAlignment="1">
      <alignment vertical="center"/>
    </xf>
    <xf numFmtId="165" fontId="0" fillId="0" borderId="1" xfId="1" applyNumberFormat="1" applyFont="1" applyBorder="1"/>
    <xf numFmtId="9" fontId="0" fillId="0" borderId="1" xfId="5" applyFont="1" applyBorder="1"/>
    <xf numFmtId="165" fontId="14" fillId="0" borderId="14" xfId="1" applyNumberFormat="1" applyFont="1" applyBorder="1"/>
    <xf numFmtId="0" fontId="16" fillId="4" borderId="1" xfId="0" applyFont="1" applyFill="1" applyBorder="1" applyAlignment="1">
      <alignment horizontal="center" vertical="center"/>
    </xf>
    <xf numFmtId="0" fontId="17" fillId="0" borderId="0" xfId="0" applyFont="1" applyAlignment="1">
      <alignment horizontal="right"/>
    </xf>
    <xf numFmtId="0" fontId="17" fillId="0" borderId="0" xfId="0" applyFont="1"/>
    <xf numFmtId="0" fontId="14" fillId="0" borderId="1" xfId="0" applyFont="1" applyBorder="1" applyAlignment="1">
      <alignment horizontal="center"/>
    </xf>
    <xf numFmtId="0" fontId="0" fillId="0" borderId="12" xfId="0" applyBorder="1" applyAlignment="1">
      <alignment horizontal="left"/>
    </xf>
    <xf numFmtId="0" fontId="0" fillId="0" borderId="13" xfId="0" applyBorder="1" applyAlignment="1">
      <alignment horizontal="left"/>
    </xf>
    <xf numFmtId="0" fontId="15" fillId="2" borderId="0" xfId="0" applyFont="1" applyFill="1" applyAlignment="1">
      <alignment horizontal="left" vertical="top" wrapText="1"/>
    </xf>
    <xf numFmtId="0" fontId="15" fillId="2" borderId="7"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2" borderId="9" xfId="0" applyFont="1" applyFill="1" applyBorder="1" applyAlignment="1">
      <alignment horizontal="left" vertical="top" wrapText="1"/>
    </xf>
    <xf numFmtId="0" fontId="12" fillId="2" borderId="0" xfId="0" applyFont="1" applyFill="1" applyAlignment="1">
      <alignment horizontal="left" wrapText="1"/>
    </xf>
    <xf numFmtId="0" fontId="16" fillId="4" borderId="10" xfId="0" applyFont="1" applyFill="1" applyBorder="1" applyAlignment="1">
      <alignment horizontal="center" vertical="center"/>
    </xf>
    <xf numFmtId="0" fontId="16" fillId="4" borderId="11" xfId="0" applyFont="1" applyFill="1" applyBorder="1" applyAlignment="1">
      <alignment horizontal="center" vertical="center"/>
    </xf>
    <xf numFmtId="0" fontId="10" fillId="2" borderId="1" xfId="0" applyFont="1" applyFill="1" applyBorder="1" applyAlignment="1">
      <alignment horizontal="left" vertical="top" wrapText="1"/>
    </xf>
    <xf numFmtId="166" fontId="10" fillId="2" borderId="1" xfId="0" applyNumberFormat="1" applyFont="1" applyFill="1" applyBorder="1" applyAlignment="1">
      <alignment horizontal="left" vertical="top" wrapText="1"/>
    </xf>
    <xf numFmtId="0" fontId="8" fillId="2" borderId="0" xfId="0" applyFont="1" applyFill="1" applyAlignment="1">
      <alignment horizontal="left" vertical="top" wrapText="1"/>
    </xf>
    <xf numFmtId="0" fontId="4" fillId="2" borderId="0" xfId="0" applyFont="1" applyFill="1" applyAlignment="1">
      <alignment horizontal="center" vertical="center"/>
    </xf>
    <xf numFmtId="0" fontId="5" fillId="2" borderId="2" xfId="0" applyFont="1" applyFill="1" applyBorder="1" applyAlignment="1">
      <alignment horizontal="center" vertical="center"/>
    </xf>
  </cellXfs>
  <cellStyles count="6">
    <cellStyle name="Comma" xfId="1" builtinId="3"/>
    <cellStyle name="Comma 10 11" xfId="3" xr:uid="{00000000-0005-0000-0000-000001000000}"/>
    <cellStyle name="Comma 12 2 2 12 2 3" xfId="2" xr:uid="{00000000-0005-0000-0000-000002000000}"/>
    <cellStyle name="Normal" xfId="0" builtinId="0"/>
    <cellStyle name="Normal 2" xfId="4"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baseline="0">
                <a:solidFill>
                  <a:schemeClr val="bg1"/>
                </a:solidFill>
                <a:latin typeface="+mn-lt"/>
                <a:ea typeface="+mn-ea"/>
                <a:cs typeface="+mn-cs"/>
              </a:rPr>
              <a:t>Comparative Analysis of Gross Profit(CIPL)</a:t>
            </a:r>
          </a:p>
        </c:rich>
      </c:tx>
      <c:overlay val="0"/>
      <c:spPr>
        <a:noFill/>
        <a:ln>
          <a:noFill/>
        </a:ln>
        <a:effectLst/>
      </c:spPr>
    </c:title>
    <c:autoTitleDeleted val="0"/>
    <c:plotArea>
      <c:layout/>
      <c:barChart>
        <c:barDir val="col"/>
        <c:grouping val="clustered"/>
        <c:varyColors val="0"/>
        <c:ser>
          <c:idx val="0"/>
          <c:order val="0"/>
          <c:tx>
            <c:strRef>
              <c:f>'ES 420 Gross Profit Analysis'!$B$22</c:f>
              <c:strCache>
                <c:ptCount val="1"/>
                <c:pt idx="0">
                  <c:v>Gross Profit</c:v>
                </c:pt>
              </c:strCache>
            </c:strRef>
          </c:tx>
          <c:spPr>
            <a:solidFill>
              <a:srgbClr val="92D050"/>
            </a:solidFill>
            <a:ln>
              <a:noFill/>
            </a:ln>
            <a:effectLst>
              <a:outerShdw blurRad="57150" dist="19050" dir="5400000" algn="ctr" rotWithShape="0">
                <a:srgbClr val="000000">
                  <a:alpha val="63000"/>
                </a:srgbClr>
              </a:outerShdw>
            </a:effectLst>
          </c:spPr>
          <c:invertIfNegative val="0"/>
          <c:trendline>
            <c:spPr>
              <a:ln w="19050" cap="rnd">
                <a:solidFill>
                  <a:srgbClr val="FF0000"/>
                </a:solidFill>
              </a:ln>
              <a:effectLst/>
            </c:spPr>
            <c:trendlineType val="linear"/>
            <c:dispRSqr val="0"/>
            <c:dispEq val="0"/>
          </c:trendline>
          <c:cat>
            <c:strRef>
              <c:f>'ES 420 Gross Profit Analysis'!$C$19:$F$19</c:f>
              <c:strCache>
                <c:ptCount val="4"/>
                <c:pt idx="0">
                  <c:v> FY 2017-18 </c:v>
                </c:pt>
                <c:pt idx="1">
                  <c:v>FY 2018-19</c:v>
                </c:pt>
                <c:pt idx="2">
                  <c:v> FY 2019-20  </c:v>
                </c:pt>
                <c:pt idx="3">
                  <c:v>FY 2020-21</c:v>
                </c:pt>
              </c:strCache>
            </c:strRef>
          </c:cat>
          <c:val>
            <c:numRef>
              <c:f>'ES 420 Gross Profit Analysis'!$C$22:$F$22</c:f>
              <c:numCache>
                <c:formatCode>_(* #,##0_);_(* \(\ #,##0\ \);_(* "-"??_);_(\ @_ \)</c:formatCode>
                <c:ptCount val="4"/>
                <c:pt idx="0">
                  <c:v>7544862</c:v>
                </c:pt>
                <c:pt idx="1">
                  <c:v>7040792</c:v>
                </c:pt>
                <c:pt idx="2">
                  <c:v>3856096.4399999976</c:v>
                </c:pt>
                <c:pt idx="3">
                  <c:v>2132743.3299999908</c:v>
                </c:pt>
              </c:numCache>
            </c:numRef>
          </c:val>
          <c:extLst>
            <c:ext xmlns:c16="http://schemas.microsoft.com/office/drawing/2014/chart" uri="{C3380CC4-5D6E-409C-BE32-E72D297353CC}">
              <c16:uniqueId val="{00000000-C613-4DDB-90F2-2A2917B3C384}"/>
            </c:ext>
          </c:extLst>
        </c:ser>
        <c:dLbls>
          <c:showLegendKey val="0"/>
          <c:showVal val="0"/>
          <c:showCatName val="0"/>
          <c:showSerName val="0"/>
          <c:showPercent val="0"/>
          <c:showBubbleSize val="0"/>
        </c:dLbls>
        <c:gapWidth val="250"/>
        <c:overlap val="-24"/>
        <c:axId val="109150208"/>
        <c:axId val="109151744"/>
      </c:barChart>
      <c:catAx>
        <c:axId val="10915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51744"/>
        <c:crosses val="autoZero"/>
        <c:auto val="1"/>
        <c:lblAlgn val="ctr"/>
        <c:lblOffset val="100"/>
        <c:noMultiLvlLbl val="0"/>
      </c:catAx>
      <c:valAx>
        <c:axId val="109151744"/>
        <c:scaling>
          <c:orientation val="minMax"/>
        </c:scaling>
        <c:delete val="0"/>
        <c:axPos val="l"/>
        <c:majorGridlines>
          <c:spPr>
            <a:ln w="9525" cap="flat" cmpd="sng" algn="ctr">
              <a:solidFill>
                <a:schemeClr val="bg1">
                  <a:lumMod val="75000"/>
                </a:schemeClr>
              </a:solidFill>
              <a:round/>
            </a:ln>
            <a:effectLst/>
          </c:spPr>
        </c:majorGridlines>
        <c:numFmt formatCode="_(* #,##0_);_(* \(\ #,##0\ \);_(* &quot;-&quot;??_);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50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tx1"/>
      </a:solid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bg1"/>
                </a:solidFill>
              </a:rPr>
              <a:t>Comparative</a:t>
            </a:r>
            <a:r>
              <a:rPr lang="en-US" sz="1600" baseline="0">
                <a:solidFill>
                  <a:schemeClr val="bg1"/>
                </a:solidFill>
              </a:rPr>
              <a:t> Analysis of Gross Profit Margin (CIPL)</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'ES 420 Gross Profit Analysis'!$B$23</c:f>
              <c:strCache>
                <c:ptCount val="1"/>
                <c:pt idx="0">
                  <c:v>Gross Profit Margin</c:v>
                </c:pt>
              </c:strCache>
            </c:strRef>
          </c:tx>
          <c:spPr>
            <a:solidFill>
              <a:srgbClr val="92D050"/>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rgbClr val="FF0000"/>
                </a:solidFill>
              </a:ln>
              <a:effectLst/>
            </c:spPr>
            <c:trendlineType val="linear"/>
            <c:dispRSqr val="0"/>
            <c:dispEq val="0"/>
          </c:trendline>
          <c:cat>
            <c:strRef>
              <c:f>'ES 420 Gross Profit Analysis'!$C$19:$F$19</c:f>
              <c:strCache>
                <c:ptCount val="4"/>
                <c:pt idx="0">
                  <c:v> FY 2017-18 </c:v>
                </c:pt>
                <c:pt idx="1">
                  <c:v>FY 2018-19</c:v>
                </c:pt>
                <c:pt idx="2">
                  <c:v> FY 2019-20  </c:v>
                </c:pt>
                <c:pt idx="3">
                  <c:v>FY 2020-21</c:v>
                </c:pt>
              </c:strCache>
            </c:strRef>
          </c:cat>
          <c:val>
            <c:numRef>
              <c:f>'ES 420 Gross Profit Analysis'!$C$23:$F$23</c:f>
              <c:numCache>
                <c:formatCode>0.00%</c:formatCode>
                <c:ptCount val="4"/>
                <c:pt idx="0">
                  <c:v>9.9131481967476232E-2</c:v>
                </c:pt>
                <c:pt idx="1">
                  <c:v>8.688189605318597E-2</c:v>
                </c:pt>
                <c:pt idx="2">
                  <c:v>5.3834839791607386E-2</c:v>
                </c:pt>
                <c:pt idx="3">
                  <c:v>3.3685510461854772E-2</c:v>
                </c:pt>
              </c:numCache>
            </c:numRef>
          </c:val>
          <c:extLst>
            <c:ext xmlns:c16="http://schemas.microsoft.com/office/drawing/2014/chart" uri="{C3380CC4-5D6E-409C-BE32-E72D297353CC}">
              <c16:uniqueId val="{00000000-65F3-4468-8CEE-EA448E98513D}"/>
            </c:ext>
          </c:extLst>
        </c:ser>
        <c:dLbls>
          <c:showLegendKey val="0"/>
          <c:showVal val="1"/>
          <c:showCatName val="0"/>
          <c:showSerName val="0"/>
          <c:showPercent val="0"/>
          <c:showBubbleSize val="0"/>
        </c:dLbls>
        <c:gapWidth val="250"/>
        <c:axId val="109165952"/>
        <c:axId val="108860544"/>
      </c:barChart>
      <c:catAx>
        <c:axId val="109165952"/>
        <c:scaling>
          <c:orientation val="minMax"/>
        </c:scaling>
        <c:delete val="0"/>
        <c:axPos val="b"/>
        <c:numFmt formatCode="General" sourceLinked="1"/>
        <c:majorTickMark val="out"/>
        <c:minorTickMark val="none"/>
        <c:tickLblPos val="nextTo"/>
        <c:spPr>
          <a:solidFill>
            <a:schemeClr val="bg1"/>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860544"/>
        <c:crosses val="autoZero"/>
        <c:auto val="0"/>
        <c:lblAlgn val="ctr"/>
        <c:lblOffset val="100"/>
        <c:noMultiLvlLbl val="0"/>
      </c:catAx>
      <c:valAx>
        <c:axId val="108860544"/>
        <c:scaling>
          <c:orientation val="minMax"/>
        </c:scaling>
        <c:delete val="0"/>
        <c:axPos val="l"/>
        <c:majorGridlines>
          <c:spPr>
            <a:ln w="9525" cap="flat" cmpd="sng" algn="ctr">
              <a:solidFill>
                <a:schemeClr val="bg1">
                  <a:lumMod val="7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65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Analysis of cost of sales: % of changes </a:t>
            </a:r>
          </a:p>
        </c:rich>
      </c:tx>
      <c:overlay val="0"/>
      <c:spPr>
        <a:solidFill>
          <a:schemeClr val="bg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'ES 420 Gross Profit Analysis'!$F$50</c:f>
              <c:strCache>
                <c:ptCount val="1"/>
                <c:pt idx="0">
                  <c:v>% of changes </c:v>
                </c:pt>
              </c:strCache>
            </c:strRef>
          </c:tx>
          <c:spPr>
            <a:solidFill>
              <a:srgbClr val="92D050"/>
            </a:solidFill>
            <a:ln>
              <a:noFill/>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'ES 420 Gross Profit Analysis'!$B$51:$C$64</c15:sqref>
                  </c15:fullRef>
                  <c15:levelRef>
                    <c15:sqref>'ES 420 Gross Profit Analysis'!$B$51:$B$64</c15:sqref>
                  </c15:levelRef>
                </c:ext>
              </c:extLst>
              <c:f>'ES 420 Gross Profit Analysis'!$B$51:$B$64</c:f>
              <c:strCache>
                <c:ptCount val="14"/>
                <c:pt idx="0">
                  <c:v>Production materials consumed</c:v>
                </c:pt>
                <c:pt idx="1">
                  <c:v>Wages</c:v>
                </c:pt>
                <c:pt idx="2">
                  <c:v>Fabric sheding, mending , printing etc.</c:v>
                </c:pt>
                <c:pt idx="3">
                  <c:v>Medical expenses</c:v>
                </c:pt>
                <c:pt idx="4">
                  <c:v>Depreciation</c:v>
                </c:pt>
                <c:pt idx="5">
                  <c:v>Repair and maintenance</c:v>
                </c:pt>
                <c:pt idx="6">
                  <c:v>Gas charges</c:v>
                </c:pt>
                <c:pt idx="7">
                  <c:v>Lab charges</c:v>
                </c:pt>
                <c:pt idx="8">
                  <c:v>Electricity</c:v>
                </c:pt>
                <c:pt idx="9">
                  <c:v>Diesel</c:v>
                </c:pt>
                <c:pt idx="10">
                  <c:v>Machine hire charges</c:v>
                </c:pt>
                <c:pt idx="11">
                  <c:v>Environment treatment expenses</c:v>
                </c:pt>
                <c:pt idx="12">
                  <c:v>Insurance expenses</c:v>
                </c:pt>
                <c:pt idx="13">
                  <c:v>Water </c:v>
                </c:pt>
              </c:strCache>
            </c:strRef>
          </c:cat>
          <c:val>
            <c:numRef>
              <c:f>'ES 420 Gross Profit Analysis'!$F$51:$F$64</c:f>
              <c:numCache>
                <c:formatCode>0%</c:formatCode>
                <c:ptCount val="14"/>
                <c:pt idx="0">
                  <c:v>-0.12709631844255578</c:v>
                </c:pt>
                <c:pt idx="1">
                  <c:v>6.799745218291642E-3</c:v>
                </c:pt>
                <c:pt idx="2">
                  <c:v>-0.88793786148834863</c:v>
                </c:pt>
                <c:pt idx="3">
                  <c:v>0.60393035154707497</c:v>
                </c:pt>
                <c:pt idx="4">
                  <c:v>-3.1362090912053074E-2</c:v>
                </c:pt>
                <c:pt idx="5">
                  <c:v>0.23565530210095609</c:v>
                </c:pt>
                <c:pt idx="6">
                  <c:v>-1.2546570553122194E-2</c:v>
                </c:pt>
                <c:pt idx="7">
                  <c:v>1.2067073238663648</c:v>
                </c:pt>
                <c:pt idx="8">
                  <c:v>0.79664573016196294</c:v>
                </c:pt>
                <c:pt idx="9">
                  <c:v>-0.11774908308021881</c:v>
                </c:pt>
                <c:pt idx="10">
                  <c:v>-0.2887631167355677</c:v>
                </c:pt>
                <c:pt idx="11">
                  <c:v>-0.6631400929262764</c:v>
                </c:pt>
                <c:pt idx="12">
                  <c:v>0.29240081143442676</c:v>
                </c:pt>
                <c:pt idx="13">
                  <c:v>-1</c:v>
                </c:pt>
              </c:numCache>
            </c:numRef>
          </c:val>
          <c:extLst>
            <c:ext xmlns:c16="http://schemas.microsoft.com/office/drawing/2014/chart" uri="{C3380CC4-5D6E-409C-BE32-E72D297353CC}">
              <c16:uniqueId val="{00000000-6081-4166-A12E-C288F812DAB7}"/>
            </c:ext>
          </c:extLst>
        </c:ser>
        <c:dLbls>
          <c:dLblPos val="outEnd"/>
          <c:showLegendKey val="0"/>
          <c:showVal val="1"/>
          <c:showCatName val="0"/>
          <c:showSerName val="0"/>
          <c:showPercent val="0"/>
          <c:showBubbleSize val="0"/>
        </c:dLbls>
        <c:gapWidth val="182"/>
        <c:axId val="517675216"/>
        <c:axId val="517681872"/>
      </c:barChart>
      <c:catAx>
        <c:axId val="51767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7681872"/>
        <c:crosses val="autoZero"/>
        <c:auto val="1"/>
        <c:lblAlgn val="ctr"/>
        <c:lblOffset val="100"/>
        <c:noMultiLvlLbl val="0"/>
      </c:catAx>
      <c:valAx>
        <c:axId val="517681872"/>
        <c:scaling>
          <c:orientation val="minMax"/>
        </c:scaling>
        <c:delete val="0"/>
        <c:axPos val="l"/>
        <c:majorGridlines>
          <c:spPr>
            <a:ln w="9525" cap="flat" cmpd="sng" algn="ctr">
              <a:solidFill>
                <a:schemeClr val="bg1">
                  <a:alpha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767521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Relative Revenue &amp; Gross Profit Analysis</a:t>
            </a:r>
          </a:p>
        </c:rich>
      </c:tx>
      <c:overlay val="0"/>
      <c:spPr>
        <a:noFill/>
        <a:ln>
          <a:noFill/>
        </a:ln>
        <a:effectLst/>
      </c:spPr>
    </c:title>
    <c:autoTitleDeleted val="0"/>
    <c:plotArea>
      <c:layout/>
      <c:lineChart>
        <c:grouping val="standard"/>
        <c:varyColors val="0"/>
        <c:ser>
          <c:idx val="0"/>
          <c:order val="0"/>
          <c:tx>
            <c:strRef>
              <c:f>'Relative Gross Profit Analysis'!$B$19</c:f>
              <c:strCache>
                <c:ptCount val="1"/>
                <c:pt idx="0">
                  <c:v>Export Sales</c:v>
                </c:pt>
              </c:strCache>
            </c:strRef>
          </c:tx>
          <c:spPr>
            <a:ln w="38100" cap="rnd">
              <a:solidFill>
                <a:srgbClr val="FF0000"/>
              </a:solidFill>
              <a:round/>
            </a:ln>
            <a:effectLst/>
          </c:spPr>
          <c:marker>
            <c:symbol val="circle"/>
            <c:size val="5"/>
            <c:spPr>
              <a:solidFill>
                <a:srgbClr val="FF0000"/>
              </a:solidFill>
              <a:ln w="9525">
                <a:solidFill>
                  <a:srgbClr val="FF0000"/>
                </a:solidFill>
              </a:ln>
              <a:effectLst/>
            </c:spPr>
          </c:marker>
          <c:cat>
            <c:strRef>
              <c:f>'Relative Gross Profit Analysis'!$C$18:$F$18</c:f>
              <c:strCache>
                <c:ptCount val="4"/>
                <c:pt idx="0">
                  <c:v> FY 2017-18 </c:v>
                </c:pt>
                <c:pt idx="1">
                  <c:v>FY 2018-19</c:v>
                </c:pt>
                <c:pt idx="2">
                  <c:v> FY 2019-20  </c:v>
                </c:pt>
                <c:pt idx="3">
                  <c:v>FY 2020-21</c:v>
                </c:pt>
              </c:strCache>
            </c:strRef>
          </c:cat>
          <c:val>
            <c:numRef>
              <c:f>'Relative Gross Profit Analysis'!$C$19:$F$19</c:f>
              <c:numCache>
                <c:formatCode>_(* #,##0_);_(* \(\ #,##0\ \);_(* "-"??_);_(\ @_ \)</c:formatCode>
                <c:ptCount val="4"/>
                <c:pt idx="0">
                  <c:v>76109646</c:v>
                </c:pt>
                <c:pt idx="1">
                  <c:v>81038655</c:v>
                </c:pt>
                <c:pt idx="2">
                  <c:v>71628270</c:v>
                </c:pt>
                <c:pt idx="3">
                  <c:v>63313374.229999989</c:v>
                </c:pt>
              </c:numCache>
            </c:numRef>
          </c:val>
          <c:smooth val="0"/>
          <c:extLst>
            <c:ext xmlns:c16="http://schemas.microsoft.com/office/drawing/2014/chart" uri="{C3380CC4-5D6E-409C-BE32-E72D297353CC}">
              <c16:uniqueId val="{00000000-AD06-4121-9464-82A2ED4A5DDA}"/>
            </c:ext>
          </c:extLst>
        </c:ser>
        <c:dLbls>
          <c:showLegendKey val="0"/>
          <c:showVal val="0"/>
          <c:showCatName val="0"/>
          <c:showSerName val="0"/>
          <c:showPercent val="0"/>
          <c:showBubbleSize val="0"/>
        </c:dLbls>
        <c:marker val="1"/>
        <c:smooth val="0"/>
        <c:axId val="109689088"/>
        <c:axId val="109703168"/>
      </c:lineChart>
      <c:lineChart>
        <c:grouping val="standard"/>
        <c:varyColors val="0"/>
        <c:ser>
          <c:idx val="1"/>
          <c:order val="1"/>
          <c:tx>
            <c:strRef>
              <c:f>'Relative Gross Profit Analysis'!$B$22</c:f>
              <c:strCache>
                <c:ptCount val="1"/>
                <c:pt idx="0">
                  <c:v>Gross Profit</c:v>
                </c:pt>
              </c:strCache>
            </c:strRef>
          </c:tx>
          <c:spPr>
            <a:ln w="38100" cap="rnd">
              <a:solidFill>
                <a:srgbClr val="92D050"/>
              </a:solidFill>
              <a:round/>
            </a:ln>
            <a:effectLst/>
          </c:spPr>
          <c:marker>
            <c:symbol val="circle"/>
            <c:size val="5"/>
            <c:spPr>
              <a:solidFill>
                <a:srgbClr val="92D050"/>
              </a:solidFill>
              <a:ln w="9525">
                <a:solidFill>
                  <a:srgbClr val="92D050"/>
                </a:solidFill>
              </a:ln>
              <a:effectLst/>
            </c:spPr>
          </c:marker>
          <c:cat>
            <c:strRef>
              <c:f>'Relative Gross Profit Analysis'!$C$18:$F$18</c:f>
              <c:strCache>
                <c:ptCount val="4"/>
                <c:pt idx="0">
                  <c:v> FY 2017-18 </c:v>
                </c:pt>
                <c:pt idx="1">
                  <c:v>FY 2018-19</c:v>
                </c:pt>
                <c:pt idx="2">
                  <c:v> FY 2019-20  </c:v>
                </c:pt>
                <c:pt idx="3">
                  <c:v>FY 2020-21</c:v>
                </c:pt>
              </c:strCache>
            </c:strRef>
          </c:cat>
          <c:val>
            <c:numRef>
              <c:f>'Relative Gross Profit Analysis'!$C$22:$F$22</c:f>
              <c:numCache>
                <c:formatCode>_(* #,##0_);_(* \(\ #,##0\ \);_(* "-"??_);_(\ @_ \)</c:formatCode>
                <c:ptCount val="4"/>
                <c:pt idx="0">
                  <c:v>7544862</c:v>
                </c:pt>
                <c:pt idx="1">
                  <c:v>7040792</c:v>
                </c:pt>
                <c:pt idx="2">
                  <c:v>3856096.4399999976</c:v>
                </c:pt>
                <c:pt idx="3">
                  <c:v>2150128.1799999848</c:v>
                </c:pt>
              </c:numCache>
            </c:numRef>
          </c:val>
          <c:smooth val="0"/>
          <c:extLst>
            <c:ext xmlns:c16="http://schemas.microsoft.com/office/drawing/2014/chart" uri="{C3380CC4-5D6E-409C-BE32-E72D297353CC}">
              <c16:uniqueId val="{00000001-AD06-4121-9464-82A2ED4A5DDA}"/>
            </c:ext>
          </c:extLst>
        </c:ser>
        <c:dLbls>
          <c:showLegendKey val="0"/>
          <c:showVal val="0"/>
          <c:showCatName val="0"/>
          <c:showSerName val="0"/>
          <c:showPercent val="0"/>
          <c:showBubbleSize val="0"/>
        </c:dLbls>
        <c:marker val="1"/>
        <c:smooth val="0"/>
        <c:axId val="109706240"/>
        <c:axId val="109704704"/>
      </c:lineChart>
      <c:catAx>
        <c:axId val="1096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9703168"/>
        <c:crosses val="autoZero"/>
        <c:auto val="1"/>
        <c:lblAlgn val="ctr"/>
        <c:lblOffset val="100"/>
        <c:noMultiLvlLbl val="0"/>
      </c:catAx>
      <c:valAx>
        <c:axId val="109703168"/>
        <c:scaling>
          <c:orientation val="minMax"/>
        </c:scaling>
        <c:delete val="0"/>
        <c:axPos val="l"/>
        <c:majorGridlines>
          <c:spPr>
            <a:ln w="9525" cap="flat" cmpd="sng" algn="ctr">
              <a:solidFill>
                <a:schemeClr val="bg1">
                  <a:alpha val="40000"/>
                </a:schemeClr>
              </a:solidFill>
              <a:round/>
            </a:ln>
            <a:effectLst/>
          </c:spPr>
        </c:majorGridlines>
        <c:numFmt formatCode="_(* #,##0_);_(* \(\ #,##0\ \);_(* &quot;-&quot;??_);_(\ @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9689088"/>
        <c:crosses val="autoZero"/>
        <c:crossBetween val="between"/>
      </c:valAx>
      <c:valAx>
        <c:axId val="109704704"/>
        <c:scaling>
          <c:orientation val="minMax"/>
        </c:scaling>
        <c:delete val="0"/>
        <c:axPos val="r"/>
        <c:numFmt formatCode="_(* #,##0_);_(* \(\ #,##0\ \);_(* &quot;-&quot;??_);_(\ @_ \)"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9706240"/>
        <c:crosses val="max"/>
        <c:crossBetween val="between"/>
      </c:valAx>
      <c:catAx>
        <c:axId val="109706240"/>
        <c:scaling>
          <c:orientation val="minMax"/>
        </c:scaling>
        <c:delete val="1"/>
        <c:axPos val="b"/>
        <c:numFmt formatCode="General" sourceLinked="1"/>
        <c:majorTickMark val="out"/>
        <c:minorTickMark val="none"/>
        <c:tickLblPos val="nextTo"/>
        <c:crossAx val="10970470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Relative Percentage Change in Sales &amp; Gross Profit Analysis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'Relative Gross Profit Analysis'!$B$20:$C$20</c:f>
              <c:strCache>
                <c:ptCount val="2"/>
                <c:pt idx="0">
                  <c:v>% Change in Export Sales</c:v>
                </c:pt>
              </c:strCache>
            </c:strRef>
          </c:tx>
          <c:spPr>
            <a:ln w="31750"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'Relative Gross Profit Analysis'!$D$18:$F$18</c:f>
              <c:strCache>
                <c:ptCount val="3"/>
                <c:pt idx="0">
                  <c:v>FY 2018-19</c:v>
                </c:pt>
                <c:pt idx="1">
                  <c:v> FY 2019-20  </c:v>
                </c:pt>
                <c:pt idx="2">
                  <c:v>FY 2020-21</c:v>
                </c:pt>
              </c:strCache>
            </c:strRef>
          </c:cat>
          <c:val>
            <c:numRef>
              <c:f>'Relative Gross Profit Analysis'!$D$20:$F$20</c:f>
              <c:numCache>
                <c:formatCode>0.0%</c:formatCode>
                <c:ptCount val="3"/>
                <c:pt idx="0">
                  <c:v>6.4761948833660321E-2</c:v>
                </c:pt>
                <c:pt idx="1">
                  <c:v>-0.11612217650946946</c:v>
                </c:pt>
                <c:pt idx="2">
                  <c:v>-0.11608399546715299</c:v>
                </c:pt>
              </c:numCache>
            </c:numRef>
          </c:val>
          <c:smooth val="0"/>
          <c:extLst>
            <c:ext xmlns:c16="http://schemas.microsoft.com/office/drawing/2014/chart" uri="{C3380CC4-5D6E-409C-BE32-E72D297353CC}">
              <c16:uniqueId val="{00000000-2852-4CC5-B7C3-2D24B55E16D7}"/>
            </c:ext>
          </c:extLst>
        </c:ser>
        <c:ser>
          <c:idx val="1"/>
          <c:order val="1"/>
          <c:tx>
            <c:strRef>
              <c:f>'Relative Gross Profit Analysis'!$B$23:$C$23</c:f>
              <c:strCache>
                <c:ptCount val="2"/>
                <c:pt idx="0">
                  <c:v>% Change in Gross Profit</c:v>
                </c:pt>
              </c:strCache>
            </c:strRef>
          </c:tx>
          <c:spPr>
            <a:ln w="31750" cap="rnd">
              <a:solidFill>
                <a:srgbClr val="92D050"/>
              </a:solidFill>
              <a:round/>
            </a:ln>
            <a:effectLst/>
          </c:spPr>
          <c:marker>
            <c:symbol val="circle"/>
            <c:size val="5"/>
            <c:spPr>
              <a:solidFill>
                <a:srgbClr val="92D050"/>
              </a:solidFill>
              <a:ln w="9525">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'Relative Gross Profit Analysis'!$D$18:$F$18</c:f>
              <c:strCache>
                <c:ptCount val="3"/>
                <c:pt idx="0">
                  <c:v>FY 2018-19</c:v>
                </c:pt>
                <c:pt idx="1">
                  <c:v> FY 2019-20  </c:v>
                </c:pt>
                <c:pt idx="2">
                  <c:v>FY 2020-21</c:v>
                </c:pt>
              </c:strCache>
            </c:strRef>
          </c:cat>
          <c:val>
            <c:numRef>
              <c:f>'Relative Gross Profit Analysis'!$D$23:$F$23</c:f>
              <c:numCache>
                <c:formatCode>0.0%</c:formatCode>
                <c:ptCount val="3"/>
                <c:pt idx="0">
                  <c:v>-6.680970440546162E-2</c:v>
                </c:pt>
                <c:pt idx="1">
                  <c:v>-0.45232064233682834</c:v>
                </c:pt>
                <c:pt idx="2">
                  <c:v>-0.44240808977277907</c:v>
                </c:pt>
              </c:numCache>
            </c:numRef>
          </c:val>
          <c:smooth val="0"/>
          <c:extLst>
            <c:ext xmlns:c16="http://schemas.microsoft.com/office/drawing/2014/chart" uri="{C3380CC4-5D6E-409C-BE32-E72D297353CC}">
              <c16:uniqueId val="{00000001-2852-4CC5-B7C3-2D24B55E16D7}"/>
            </c:ext>
          </c:extLst>
        </c:ser>
        <c:dLbls>
          <c:showLegendKey val="0"/>
          <c:showVal val="1"/>
          <c:showCatName val="0"/>
          <c:showSerName val="0"/>
          <c:showPercent val="0"/>
          <c:showBubbleSize val="0"/>
        </c:dLbls>
        <c:marker val="1"/>
        <c:smooth val="0"/>
        <c:axId val="109758336"/>
        <c:axId val="109759872"/>
      </c:lineChart>
      <c:catAx>
        <c:axId val="1097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9759872"/>
        <c:crosses val="autoZero"/>
        <c:auto val="1"/>
        <c:lblAlgn val="ctr"/>
        <c:lblOffset val="100"/>
        <c:noMultiLvlLbl val="0"/>
      </c:catAx>
      <c:valAx>
        <c:axId val="109759872"/>
        <c:scaling>
          <c:orientation val="minMax"/>
        </c:scaling>
        <c:delete val="0"/>
        <c:axPos val="l"/>
        <c:majorGridlines>
          <c:spPr>
            <a:ln w="9525" cap="flat" cmpd="sng" algn="ctr">
              <a:solidFill>
                <a:schemeClr val="bg1">
                  <a:alpha val="36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975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1616074</xdr:colOff>
      <xdr:row>24</xdr:row>
      <xdr:rowOff>81643</xdr:rowOff>
    </xdr:from>
    <xdr:to>
      <xdr:col>5</xdr:col>
      <xdr:colOff>281214</xdr:colOff>
      <xdr:row>45</xdr:row>
      <xdr:rowOff>127000</xdr:rowOff>
    </xdr:to>
    <xdr:graphicFrame macro="">
      <xdr:nvGraphicFramePr>
        <xdr:cNvPr id="2" name="Chart 1">
          <a:extLst>
            <a:ext uri="{FF2B5EF4-FFF2-40B4-BE49-F238E27FC236}">
              <a16:creationId xmlns:a16="http://schemas.microsoft.com/office/drawing/2014/main" id="{2AA4131F-6124-4699-81F5-BC8D7665C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568324</xdr:colOff>
      <xdr:row>24</xdr:row>
      <xdr:rowOff>85497</xdr:rowOff>
    </xdr:from>
    <xdr:to>
      <xdr:col>11</xdr:col>
      <xdr:colOff>36285</xdr:colOff>
      <xdr:row>45</xdr:row>
      <xdr:rowOff>136072</xdr:rowOff>
    </xdr:to>
    <xdr:graphicFrame macro="">
      <xdr:nvGraphicFramePr>
        <xdr:cNvPr id="4" name="Chart 3">
          <a:extLst>
            <a:ext uri="{FF2B5EF4-FFF2-40B4-BE49-F238E27FC236}">
              <a16:creationId xmlns:a16="http://schemas.microsoft.com/office/drawing/2014/main" id="{3FCDD2CC-389A-4F40-A0E1-2BA096D83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494392</xdr:colOff>
      <xdr:row>48</xdr:row>
      <xdr:rowOff>70756</xdr:rowOff>
    </xdr:from>
    <xdr:to>
      <xdr:col>17</xdr:col>
      <xdr:colOff>235857</xdr:colOff>
      <xdr:row>66</xdr:row>
      <xdr:rowOff>54428</xdr:rowOff>
    </xdr:to>
    <xdr:graphicFrame macro="">
      <xdr:nvGraphicFramePr>
        <xdr:cNvPr id="3" name="Chart 2">
          <a:extLst>
            <a:ext uri="{FF2B5EF4-FFF2-40B4-BE49-F238E27FC236}">
              <a16:creationId xmlns:a16="http://schemas.microsoft.com/office/drawing/2014/main" id="{3CA0BE4B-68C9-4C74-91D7-8E0B3F86D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122877</xdr:rowOff>
    </xdr:from>
    <xdr:to>
      <xdr:col>4</xdr:col>
      <xdr:colOff>642470</xdr:colOff>
      <xdr:row>45</xdr:row>
      <xdr:rowOff>149412</xdr:rowOff>
    </xdr:to>
    <xdr:graphicFrame macro="">
      <xdr:nvGraphicFramePr>
        <xdr:cNvPr id="4" name="Chart 3">
          <a:extLst>
            <a:ext uri="{FF2B5EF4-FFF2-40B4-BE49-F238E27FC236}">
              <a16:creationId xmlns:a16="http://schemas.microsoft.com/office/drawing/2014/main" id="{F5A634B4-EA45-41A9-8C57-E18EBA53D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777205</xdr:colOff>
      <xdr:row>24</xdr:row>
      <xdr:rowOff>118540</xdr:rowOff>
    </xdr:from>
    <xdr:to>
      <xdr:col>12</xdr:col>
      <xdr:colOff>89647</xdr:colOff>
      <xdr:row>45</xdr:row>
      <xdr:rowOff>164352</xdr:rowOff>
    </xdr:to>
    <xdr:graphicFrame macro="">
      <xdr:nvGraphicFramePr>
        <xdr:cNvPr id="2" name="Chart 1">
          <a:extLst>
            <a:ext uri="{FF2B5EF4-FFF2-40B4-BE49-F238E27FC236}">
              <a16:creationId xmlns:a16="http://schemas.microsoft.com/office/drawing/2014/main" id="{0D28EC87-C5E5-48AB-972C-A32F18B1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9"/>
  <sheetViews>
    <sheetView showGridLines="0" tabSelected="1" topLeftCell="A48" zoomScale="70" zoomScaleNormal="70" workbookViewId="0">
      <selection activeCell="E13" sqref="E13"/>
    </sheetView>
  </sheetViews>
  <sheetFormatPr defaultColWidth="8.7265625" defaultRowHeight="14.5" x14ac:dyDescent="0.35"/>
  <cols>
    <col min="1" max="1" width="23.453125" style="18" bestFit="1" customWidth="1"/>
    <col min="2" max="2" width="19.54296875" style="18" customWidth="1"/>
    <col min="3" max="3" width="16.54296875" style="18" bestFit="1" customWidth="1"/>
    <col min="4" max="4" width="17.453125" style="18" bestFit="1" customWidth="1"/>
    <col min="5" max="5" width="14.54296875" style="18" customWidth="1"/>
    <col min="6" max="6" width="24" style="18" bestFit="1" customWidth="1"/>
    <col min="7" max="7" width="13.1796875" style="18" bestFit="1" customWidth="1"/>
    <col min="8" max="8" width="8.7265625" style="18"/>
    <col min="9" max="9" width="20.26953125" style="18" bestFit="1" customWidth="1"/>
    <col min="10" max="10" width="13.54296875" style="18" bestFit="1" customWidth="1"/>
    <col min="11" max="16384" width="8.7265625" style="18"/>
  </cols>
  <sheetData>
    <row r="1" spans="1:14" ht="18.5" x14ac:dyDescent="0.35">
      <c r="A1" s="65" t="s">
        <v>5</v>
      </c>
      <c r="B1" s="65"/>
      <c r="C1" s="65"/>
      <c r="D1" s="65"/>
      <c r="E1" s="65"/>
      <c r="F1" s="65"/>
      <c r="G1" s="65"/>
      <c r="H1" s="65"/>
      <c r="I1" s="65"/>
      <c r="J1" s="65"/>
      <c r="K1" s="65"/>
      <c r="L1" s="65"/>
      <c r="M1" s="65"/>
      <c r="N1" s="65"/>
    </row>
    <row r="2" spans="1:14" ht="19" thickBot="1" x14ac:dyDescent="0.4">
      <c r="A2" s="66" t="s">
        <v>6</v>
      </c>
      <c r="B2" s="66"/>
      <c r="C2" s="66"/>
      <c r="D2" s="66"/>
      <c r="E2" s="66"/>
      <c r="F2" s="66"/>
      <c r="G2" s="66"/>
      <c r="H2" s="66"/>
      <c r="I2" s="66"/>
      <c r="J2" s="66"/>
      <c r="K2" s="66"/>
      <c r="L2" s="66"/>
      <c r="M2" s="66"/>
      <c r="N2" s="66"/>
    </row>
    <row r="3" spans="1:14" ht="15.5" x14ac:dyDescent="0.35">
      <c r="A3" s="1"/>
      <c r="B3" s="2"/>
      <c r="C3" s="19"/>
      <c r="D3" s="19"/>
      <c r="E3" s="19"/>
      <c r="F3" s="19"/>
      <c r="G3" s="19"/>
      <c r="H3" s="19"/>
      <c r="I3" s="19"/>
      <c r="J3" s="19"/>
      <c r="K3" s="19"/>
      <c r="L3" s="19"/>
      <c r="M3" s="19"/>
      <c r="N3" s="19"/>
    </row>
    <row r="4" spans="1:14" s="3" customFormat="1" ht="15" customHeight="1" x14ac:dyDescent="0.35">
      <c r="A4" s="5" t="s">
        <v>7</v>
      </c>
      <c r="B4" s="62" t="s">
        <v>8</v>
      </c>
      <c r="C4" s="62"/>
      <c r="D4" s="6"/>
      <c r="E4" s="6"/>
      <c r="F4" s="6"/>
      <c r="G4" s="4"/>
      <c r="H4" s="4"/>
      <c r="I4" s="4"/>
      <c r="J4" s="4"/>
      <c r="K4" s="4"/>
      <c r="L4" s="4"/>
      <c r="M4" s="4"/>
      <c r="N4" s="4"/>
    </row>
    <row r="5" spans="1:14" s="3" customFormat="1" ht="15.5" x14ac:dyDescent="0.35">
      <c r="A5" s="7" t="s">
        <v>9</v>
      </c>
      <c r="B5" s="62" t="s">
        <v>19</v>
      </c>
      <c r="C5" s="62"/>
      <c r="D5" s="4"/>
      <c r="E5" s="4"/>
      <c r="F5" s="4"/>
      <c r="G5" s="4"/>
      <c r="H5" s="4"/>
      <c r="I5" s="8" t="s">
        <v>10</v>
      </c>
      <c r="J5" s="9" t="s">
        <v>40</v>
      </c>
      <c r="K5" s="4"/>
      <c r="L5" s="4"/>
      <c r="M5" s="4"/>
      <c r="N5" s="4"/>
    </row>
    <row r="6" spans="1:14" s="3" customFormat="1" ht="15.5" x14ac:dyDescent="0.35">
      <c r="A6" s="8" t="s">
        <v>11</v>
      </c>
      <c r="B6" s="62" t="s">
        <v>26</v>
      </c>
      <c r="C6" s="62"/>
      <c r="D6" s="4"/>
      <c r="E6" s="4"/>
      <c r="F6" s="4"/>
      <c r="G6" s="4"/>
      <c r="H6" s="4"/>
      <c r="I6" s="8" t="s">
        <v>12</v>
      </c>
      <c r="J6" s="10">
        <v>44397</v>
      </c>
      <c r="K6" s="4"/>
      <c r="L6" s="4"/>
      <c r="M6" s="4"/>
      <c r="N6" s="4"/>
    </row>
    <row r="7" spans="1:14" s="3" customFormat="1" ht="15.5" customHeight="1" x14ac:dyDescent="0.35">
      <c r="A7" s="11" t="s">
        <v>13</v>
      </c>
      <c r="B7" s="62" t="s">
        <v>34</v>
      </c>
      <c r="C7" s="62"/>
      <c r="D7" s="4"/>
      <c r="E7" s="4"/>
      <c r="F7" s="4"/>
      <c r="G7" s="4"/>
      <c r="H7" s="4"/>
      <c r="I7" s="8" t="s">
        <v>14</v>
      </c>
      <c r="J7" s="10">
        <v>44419</v>
      </c>
      <c r="K7" s="4"/>
      <c r="L7" s="4"/>
      <c r="M7" s="4"/>
      <c r="N7" s="4"/>
    </row>
    <row r="8" spans="1:14" s="3" customFormat="1" ht="15.5" x14ac:dyDescent="0.35">
      <c r="A8" s="11" t="s">
        <v>35</v>
      </c>
      <c r="B8" s="62" t="s">
        <v>36</v>
      </c>
      <c r="C8" s="62"/>
      <c r="D8" s="4"/>
      <c r="E8" s="4"/>
      <c r="F8" s="4"/>
      <c r="G8" s="4"/>
      <c r="H8" s="4"/>
      <c r="I8" s="8" t="s">
        <v>14</v>
      </c>
      <c r="J8" s="10">
        <v>44421</v>
      </c>
      <c r="K8" s="4"/>
      <c r="L8" s="4"/>
      <c r="M8" s="4"/>
      <c r="N8" s="4"/>
    </row>
    <row r="9" spans="1:14" s="3" customFormat="1" ht="15.5" x14ac:dyDescent="0.35">
      <c r="A9" s="11" t="s">
        <v>38</v>
      </c>
      <c r="B9" s="62" t="s">
        <v>37</v>
      </c>
      <c r="C9" s="62"/>
      <c r="D9" s="4"/>
      <c r="E9" s="4"/>
      <c r="F9" s="4"/>
      <c r="G9" s="4"/>
      <c r="H9" s="4"/>
      <c r="I9" s="8" t="s">
        <v>14</v>
      </c>
      <c r="J9" s="10">
        <v>44421</v>
      </c>
      <c r="K9" s="4"/>
      <c r="L9" s="4"/>
      <c r="M9" s="4"/>
      <c r="N9" s="4"/>
    </row>
    <row r="10" spans="1:14" s="3" customFormat="1" ht="15.5" x14ac:dyDescent="0.35">
      <c r="A10" s="5" t="s">
        <v>15</v>
      </c>
      <c r="B10" s="63">
        <v>44377</v>
      </c>
      <c r="C10" s="63"/>
      <c r="D10" s="4"/>
      <c r="E10" s="4"/>
      <c r="F10" s="4"/>
      <c r="G10" s="4"/>
      <c r="H10" s="4"/>
      <c r="I10" s="4"/>
      <c r="J10" s="4"/>
      <c r="K10" s="4"/>
      <c r="L10" s="4"/>
      <c r="M10" s="4"/>
      <c r="N10" s="4"/>
    </row>
    <row r="11" spans="1:14" s="3" customFormat="1" ht="15.5" x14ac:dyDescent="0.35">
      <c r="A11" s="1"/>
      <c r="B11" s="2"/>
      <c r="C11" s="1"/>
      <c r="D11" s="1"/>
      <c r="E11" s="1"/>
      <c r="F11" s="1"/>
      <c r="G11" s="1"/>
      <c r="H11" s="1"/>
      <c r="I11" s="1"/>
      <c r="J11" s="1"/>
      <c r="K11" s="1"/>
      <c r="L11" s="1"/>
      <c r="M11" s="1"/>
      <c r="N11" s="1"/>
    </row>
    <row r="12" spans="1:14" s="3" customFormat="1" ht="15.5" x14ac:dyDescent="0.35">
      <c r="A12" s="12" t="s">
        <v>16</v>
      </c>
      <c r="B12" s="4" t="s">
        <v>21</v>
      </c>
      <c r="C12" s="4"/>
      <c r="D12" s="4"/>
      <c r="E12" s="4"/>
      <c r="F12" s="4"/>
      <c r="G12" s="4"/>
      <c r="H12" s="4"/>
      <c r="I12" s="4"/>
      <c r="J12" s="4"/>
      <c r="K12" s="4"/>
      <c r="L12" s="4"/>
      <c r="M12" s="4"/>
      <c r="N12" s="4"/>
    </row>
    <row r="13" spans="1:14" s="3" customFormat="1" ht="15.5" x14ac:dyDescent="0.35">
      <c r="A13" s="12"/>
      <c r="B13" s="4"/>
      <c r="C13" s="4"/>
      <c r="D13" s="4"/>
      <c r="E13" s="4"/>
      <c r="F13" s="4"/>
      <c r="G13" s="4"/>
      <c r="H13" s="4"/>
      <c r="I13" s="4"/>
      <c r="J13" s="4"/>
      <c r="K13" s="4"/>
      <c r="L13" s="4"/>
      <c r="M13" s="4"/>
      <c r="N13" s="4"/>
    </row>
    <row r="14" spans="1:14" s="3" customFormat="1" ht="68.150000000000006" customHeight="1" x14ac:dyDescent="0.35">
      <c r="A14" s="13" t="s">
        <v>17</v>
      </c>
      <c r="B14" s="64" t="s">
        <v>24</v>
      </c>
      <c r="C14" s="64"/>
      <c r="D14" s="64"/>
      <c r="E14" s="64"/>
      <c r="F14" s="64"/>
      <c r="G14" s="64"/>
      <c r="H14" s="64"/>
      <c r="I14" s="64"/>
      <c r="J14" s="64"/>
      <c r="K14" s="64"/>
      <c r="L14" s="4"/>
      <c r="M14" s="4"/>
      <c r="N14" s="4"/>
    </row>
    <row r="15" spans="1:14" s="3" customFormat="1" ht="15.5" x14ac:dyDescent="0.35">
      <c r="A15" s="12"/>
      <c r="B15" s="4"/>
      <c r="C15" s="4"/>
      <c r="D15" s="4"/>
      <c r="E15" s="4"/>
      <c r="F15" s="4"/>
      <c r="G15" s="4"/>
      <c r="H15" s="4"/>
      <c r="I15" s="4"/>
      <c r="J15" s="4"/>
      <c r="K15" s="4"/>
      <c r="L15" s="4"/>
      <c r="M15" s="4"/>
      <c r="N15" s="4"/>
    </row>
    <row r="16" spans="1:14" s="3" customFormat="1" ht="15.5" x14ac:dyDescent="0.35">
      <c r="A16" s="12" t="s">
        <v>18</v>
      </c>
      <c r="B16" s="59" t="s">
        <v>44</v>
      </c>
      <c r="C16" s="59"/>
      <c r="D16" s="59"/>
      <c r="E16" s="59"/>
      <c r="F16" s="59"/>
      <c r="G16" s="59"/>
      <c r="H16" s="59"/>
      <c r="I16" s="59"/>
      <c r="J16" s="59"/>
      <c r="K16" s="59"/>
      <c r="L16" s="59"/>
      <c r="M16" s="59"/>
      <c r="N16" s="59"/>
    </row>
    <row r="17" spans="1:14" s="3" customFormat="1" ht="15.5" x14ac:dyDescent="0.35">
      <c r="A17" s="12"/>
      <c r="B17" s="59"/>
      <c r="C17" s="59"/>
      <c r="D17" s="59"/>
      <c r="E17" s="59"/>
      <c r="F17" s="59"/>
      <c r="G17" s="59"/>
      <c r="H17" s="59"/>
      <c r="I17" s="59"/>
      <c r="J17" s="59"/>
      <c r="K17" s="59"/>
      <c r="L17" s="59"/>
      <c r="M17" s="59"/>
      <c r="N17" s="59"/>
    </row>
    <row r="18" spans="1:14" s="3" customFormat="1" ht="15.5" x14ac:dyDescent="0.35"/>
    <row r="19" spans="1:14" s="3" customFormat="1" ht="15.5" x14ac:dyDescent="0.35">
      <c r="B19" s="15" t="s">
        <v>20</v>
      </c>
      <c r="C19" s="16" t="s">
        <v>3</v>
      </c>
      <c r="D19" s="23" t="s">
        <v>2</v>
      </c>
      <c r="E19" s="16" t="s">
        <v>1</v>
      </c>
      <c r="F19" s="23" t="s">
        <v>33</v>
      </c>
    </row>
    <row r="20" spans="1:14" s="3" customFormat="1" ht="15.5" x14ac:dyDescent="0.35">
      <c r="B20" s="17" t="s">
        <v>0</v>
      </c>
      <c r="C20" s="20">
        <v>76109646</v>
      </c>
      <c r="D20" s="20">
        <v>81038655</v>
      </c>
      <c r="E20" s="20">
        <v>71628270</v>
      </c>
      <c r="F20" s="20">
        <v>63313374.229999989</v>
      </c>
    </row>
    <row r="21" spans="1:14" s="3" customFormat="1" ht="15.5" x14ac:dyDescent="0.35">
      <c r="B21" s="17" t="s">
        <v>4</v>
      </c>
      <c r="C21" s="20">
        <v>68564784</v>
      </c>
      <c r="D21" s="20">
        <v>73997863</v>
      </c>
      <c r="E21" s="20">
        <v>67772173.560000002</v>
      </c>
      <c r="F21" s="20">
        <v>61180630.899999999</v>
      </c>
    </row>
    <row r="22" spans="1:14" s="3" customFormat="1" ht="15.5" x14ac:dyDescent="0.35">
      <c r="B22" s="17" t="s">
        <v>22</v>
      </c>
      <c r="C22" s="20">
        <f>C20-C21</f>
        <v>7544862</v>
      </c>
      <c r="D22" s="20">
        <f t="shared" ref="D22:F22" si="0">D20-D21</f>
        <v>7040792</v>
      </c>
      <c r="E22" s="20">
        <f t="shared" si="0"/>
        <v>3856096.4399999976</v>
      </c>
      <c r="F22" s="20">
        <f t="shared" si="0"/>
        <v>2132743.3299999908</v>
      </c>
    </row>
    <row r="23" spans="1:14" s="3" customFormat="1" ht="15.5" x14ac:dyDescent="0.35">
      <c r="B23" s="21" t="s">
        <v>23</v>
      </c>
      <c r="C23" s="22">
        <f>C22/C20</f>
        <v>9.9131481967476232E-2</v>
      </c>
      <c r="D23" s="22">
        <f t="shared" ref="D23:F23" si="1">D22/D20</f>
        <v>8.688189605318597E-2</v>
      </c>
      <c r="E23" s="22">
        <f t="shared" si="1"/>
        <v>5.3834839791607386E-2</v>
      </c>
      <c r="F23" s="22">
        <f t="shared" si="1"/>
        <v>3.3685510461854772E-2</v>
      </c>
    </row>
    <row r="48" spans="2:6" x14ac:dyDescent="0.35">
      <c r="B48" s="43" t="s">
        <v>45</v>
      </c>
      <c r="C48" s="44"/>
      <c r="D48" s="44"/>
      <c r="E48" s="44"/>
      <c r="F48" s="44"/>
    </row>
    <row r="49" spans="2:6" x14ac:dyDescent="0.35">
      <c r="B49"/>
      <c r="C49"/>
      <c r="D49"/>
      <c r="E49"/>
      <c r="F49"/>
    </row>
    <row r="50" spans="2:6" x14ac:dyDescent="0.35">
      <c r="B50" s="60" t="s">
        <v>46</v>
      </c>
      <c r="C50" s="61"/>
      <c r="D50" s="45" t="s">
        <v>47</v>
      </c>
      <c r="E50" s="45" t="s">
        <v>48</v>
      </c>
      <c r="F50" s="49" t="s">
        <v>49</v>
      </c>
    </row>
    <row r="51" spans="2:6" x14ac:dyDescent="0.35">
      <c r="B51" s="53" t="s">
        <v>50</v>
      </c>
      <c r="C51" s="54"/>
      <c r="D51" s="46">
        <v>47060942.609999999</v>
      </c>
      <c r="E51" s="46">
        <v>53913099.009999998</v>
      </c>
      <c r="F51" s="47">
        <f>(D51-E51)/E51</f>
        <v>-0.12709631844255578</v>
      </c>
    </row>
    <row r="52" spans="2:6" x14ac:dyDescent="0.35">
      <c r="B52" s="53" t="s">
        <v>51</v>
      </c>
      <c r="C52" s="54"/>
      <c r="D52" s="46">
        <v>10360428.630000001</v>
      </c>
      <c r="E52" s="46">
        <v>10290456.149999999</v>
      </c>
      <c r="F52" s="47">
        <f t="shared" ref="F52:F65" si="2">(D52-E52)/E52</f>
        <v>6.799745218291642E-3</v>
      </c>
    </row>
    <row r="53" spans="2:6" x14ac:dyDescent="0.35">
      <c r="B53" s="53" t="s">
        <v>52</v>
      </c>
      <c r="C53" s="54"/>
      <c r="D53" s="46">
        <v>30239.54</v>
      </c>
      <c r="E53" s="46">
        <v>269846.18</v>
      </c>
      <c r="F53" s="47">
        <f t="shared" si="2"/>
        <v>-0.88793786148834863</v>
      </c>
    </row>
    <row r="54" spans="2:6" x14ac:dyDescent="0.35">
      <c r="B54" s="53" t="s">
        <v>53</v>
      </c>
      <c r="C54" s="54"/>
      <c r="D54" s="46">
        <v>37855.9</v>
      </c>
      <c r="E54" s="46">
        <v>23601.96</v>
      </c>
      <c r="F54" s="47">
        <f t="shared" si="2"/>
        <v>0.60393035154707497</v>
      </c>
    </row>
    <row r="55" spans="2:6" x14ac:dyDescent="0.35">
      <c r="B55" s="53" t="s">
        <v>60</v>
      </c>
      <c r="C55" s="54" t="s">
        <v>60</v>
      </c>
      <c r="D55" s="46">
        <v>1481699.7599999998</v>
      </c>
      <c r="E55" s="46">
        <v>1529673.52</v>
      </c>
      <c r="F55" s="47">
        <f t="shared" si="2"/>
        <v>-3.1362090912053074E-2</v>
      </c>
    </row>
    <row r="56" spans="2:6" x14ac:dyDescent="0.35">
      <c r="B56" s="53" t="s">
        <v>61</v>
      </c>
      <c r="C56" s="54" t="s">
        <v>61</v>
      </c>
      <c r="D56" s="46">
        <v>770661.58000000007</v>
      </c>
      <c r="E56" s="46">
        <v>623686.54</v>
      </c>
      <c r="F56" s="47">
        <f t="shared" si="2"/>
        <v>0.23565530210095609</v>
      </c>
    </row>
    <row r="57" spans="2:6" x14ac:dyDescent="0.35">
      <c r="B57" s="53" t="s">
        <v>62</v>
      </c>
      <c r="C57" s="54" t="s">
        <v>62</v>
      </c>
      <c r="D57" s="46">
        <v>583631.16</v>
      </c>
      <c r="E57" s="46">
        <v>591046.77</v>
      </c>
      <c r="F57" s="47">
        <f t="shared" si="2"/>
        <v>-1.2546570553122194E-2</v>
      </c>
    </row>
    <row r="58" spans="2:6" x14ac:dyDescent="0.35">
      <c r="B58" s="53" t="s">
        <v>55</v>
      </c>
      <c r="C58" s="54" t="s">
        <v>55</v>
      </c>
      <c r="D58" s="46">
        <v>621951.5</v>
      </c>
      <c r="E58" s="46">
        <v>281845.94</v>
      </c>
      <c r="F58" s="47">
        <f t="shared" si="2"/>
        <v>1.2067073238663648</v>
      </c>
    </row>
    <row r="59" spans="2:6" x14ac:dyDescent="0.35">
      <c r="B59" s="53" t="s">
        <v>54</v>
      </c>
      <c r="C59" s="54" t="s">
        <v>54</v>
      </c>
      <c r="D59" s="46">
        <v>82481.58</v>
      </c>
      <c r="E59" s="46">
        <v>45908.65</v>
      </c>
      <c r="F59" s="47">
        <f t="shared" si="2"/>
        <v>0.79664573016196294</v>
      </c>
    </row>
    <row r="60" spans="2:6" x14ac:dyDescent="0.35">
      <c r="B60" s="53" t="s">
        <v>63</v>
      </c>
      <c r="C60" s="54" t="s">
        <v>63</v>
      </c>
      <c r="D60" s="46">
        <v>12289.57</v>
      </c>
      <c r="E60" s="46">
        <v>13929.79</v>
      </c>
      <c r="F60" s="47">
        <f t="shared" si="2"/>
        <v>-0.11774908308021881</v>
      </c>
    </row>
    <row r="61" spans="2:6" x14ac:dyDescent="0.35">
      <c r="B61" s="53" t="s">
        <v>56</v>
      </c>
      <c r="C61" s="54" t="s">
        <v>56</v>
      </c>
      <c r="D61" s="46">
        <v>68411.23</v>
      </c>
      <c r="E61" s="46">
        <v>96186.28</v>
      </c>
      <c r="F61" s="47">
        <f t="shared" si="2"/>
        <v>-0.2887631167355677</v>
      </c>
    </row>
    <row r="62" spans="2:6" x14ac:dyDescent="0.35">
      <c r="B62" s="53" t="s">
        <v>57</v>
      </c>
      <c r="C62" s="54" t="s">
        <v>57</v>
      </c>
      <c r="D62" s="46">
        <v>17189.859999999997</v>
      </c>
      <c r="E62" s="46">
        <v>51029.700000000004</v>
      </c>
      <c r="F62" s="47">
        <f t="shared" si="2"/>
        <v>-0.6631400929262764</v>
      </c>
    </row>
    <row r="63" spans="2:6" x14ac:dyDescent="0.35">
      <c r="B63" s="53" t="s">
        <v>58</v>
      </c>
      <c r="C63" s="54" t="s">
        <v>58</v>
      </c>
      <c r="D63" s="46">
        <v>52846.98</v>
      </c>
      <c r="E63" s="46">
        <v>40890.550000000003</v>
      </c>
      <c r="F63" s="47">
        <f t="shared" si="2"/>
        <v>0.29240081143442676</v>
      </c>
    </row>
    <row r="64" spans="2:6" x14ac:dyDescent="0.35">
      <c r="B64" s="53" t="s">
        <v>64</v>
      </c>
      <c r="C64" s="54" t="s">
        <v>64</v>
      </c>
      <c r="D64" s="46">
        <v>0</v>
      </c>
      <c r="E64" s="46">
        <v>972.62</v>
      </c>
      <c r="F64" s="47">
        <f t="shared" si="2"/>
        <v>-1</v>
      </c>
    </row>
    <row r="65" spans="1:14" ht="15" thickBot="1" x14ac:dyDescent="0.4">
      <c r="B65" s="52" t="s">
        <v>59</v>
      </c>
      <c r="C65" s="52"/>
      <c r="D65" s="48">
        <f>SUM(D51:D64)</f>
        <v>61180629.899999984</v>
      </c>
      <c r="E65" s="48">
        <f>SUM(E51:E64)</f>
        <v>67772173.660000011</v>
      </c>
      <c r="F65" s="47">
        <f t="shared" si="2"/>
        <v>-9.726032682777061E-2</v>
      </c>
    </row>
    <row r="66" spans="1:14" ht="15" thickTop="1" x14ac:dyDescent="0.35"/>
    <row r="68" spans="1:14" x14ac:dyDescent="0.35">
      <c r="B68" s="50" t="s">
        <v>65</v>
      </c>
      <c r="C68" s="51" t="s">
        <v>66</v>
      </c>
    </row>
    <row r="69" spans="1:14" x14ac:dyDescent="0.35">
      <c r="B69" s="51"/>
      <c r="C69" s="51" t="s">
        <v>67</v>
      </c>
    </row>
    <row r="72" spans="1:14" ht="15" thickBot="1" x14ac:dyDescent="0.4">
      <c r="A72" s="42" t="s">
        <v>41</v>
      </c>
      <c r="B72" s="38"/>
      <c r="C72" s="38"/>
      <c r="D72" s="38"/>
      <c r="E72" s="38"/>
      <c r="F72" s="38"/>
      <c r="G72" s="38"/>
      <c r="H72" s="38"/>
      <c r="I72" s="38"/>
      <c r="J72" s="38"/>
      <c r="K72" s="38"/>
      <c r="L72" s="38"/>
      <c r="M72" s="38"/>
      <c r="N72" s="38"/>
    </row>
    <row r="73" spans="1:14" x14ac:dyDescent="0.35">
      <c r="A73" s="31" t="s">
        <v>27</v>
      </c>
      <c r="B73" s="32" t="s">
        <v>39</v>
      </c>
      <c r="C73" s="33"/>
      <c r="D73" s="32"/>
      <c r="E73" s="32"/>
      <c r="F73" s="34"/>
      <c r="G73" s="35"/>
      <c r="H73" s="32"/>
      <c r="I73" s="32"/>
      <c r="J73" s="32"/>
      <c r="K73" s="32"/>
      <c r="L73" s="32"/>
      <c r="M73" s="32"/>
      <c r="N73" s="36"/>
    </row>
    <row r="74" spans="1:14" x14ac:dyDescent="0.35">
      <c r="A74" s="38"/>
      <c r="B74" s="39"/>
      <c r="C74" s="28"/>
      <c r="D74" s="27"/>
      <c r="E74" s="27"/>
      <c r="F74" s="29"/>
      <c r="G74" s="30"/>
      <c r="H74" s="27"/>
      <c r="I74" s="27"/>
      <c r="J74" s="27"/>
      <c r="K74" s="27"/>
      <c r="L74" s="27"/>
      <c r="M74" s="27"/>
      <c r="N74" s="37"/>
    </row>
    <row r="75" spans="1:14" x14ac:dyDescent="0.35">
      <c r="A75" s="40" t="s">
        <v>29</v>
      </c>
      <c r="B75" s="27" t="s">
        <v>42</v>
      </c>
      <c r="C75" s="28"/>
      <c r="D75" s="27"/>
      <c r="E75" s="27"/>
      <c r="F75" s="29"/>
      <c r="G75" s="30"/>
      <c r="H75" s="27"/>
      <c r="I75" s="27"/>
      <c r="J75" s="27"/>
      <c r="K75" s="27"/>
      <c r="L75" s="27"/>
      <c r="M75" s="27"/>
      <c r="N75" s="37"/>
    </row>
    <row r="76" spans="1:14" x14ac:dyDescent="0.35">
      <c r="A76" s="40"/>
      <c r="B76" s="27"/>
      <c r="C76" s="28"/>
      <c r="D76" s="27"/>
      <c r="E76" s="27"/>
      <c r="F76" s="29"/>
      <c r="G76" s="30"/>
      <c r="H76" s="27"/>
      <c r="I76" s="27"/>
      <c r="J76" s="27"/>
      <c r="K76" s="27"/>
      <c r="L76" s="27"/>
      <c r="M76" s="27"/>
      <c r="N76" s="37"/>
    </row>
    <row r="77" spans="1:14" x14ac:dyDescent="0.35">
      <c r="A77" s="40" t="s">
        <v>28</v>
      </c>
      <c r="B77" s="55" t="s">
        <v>43</v>
      </c>
      <c r="C77" s="55"/>
      <c r="D77" s="55"/>
      <c r="E77" s="55"/>
      <c r="F77" s="55"/>
      <c r="G77" s="55"/>
      <c r="H77" s="55"/>
      <c r="I77" s="55"/>
      <c r="J77" s="55"/>
      <c r="K77" s="55"/>
      <c r="L77" s="55"/>
      <c r="M77" s="55"/>
      <c r="N77" s="56"/>
    </row>
    <row r="78" spans="1:14" x14ac:dyDescent="0.35">
      <c r="A78" s="40"/>
      <c r="B78" s="55"/>
      <c r="C78" s="55"/>
      <c r="D78" s="55"/>
      <c r="E78" s="55"/>
      <c r="F78" s="55"/>
      <c r="G78" s="55"/>
      <c r="H78" s="55"/>
      <c r="I78" s="55"/>
      <c r="J78" s="55"/>
      <c r="K78" s="55"/>
      <c r="L78" s="55"/>
      <c r="M78" s="55"/>
      <c r="N78" s="56"/>
    </row>
    <row r="79" spans="1:14" ht="15" thickBot="1" x14ac:dyDescent="0.4">
      <c r="A79" s="41"/>
      <c r="B79" s="57"/>
      <c r="C79" s="57"/>
      <c r="D79" s="57"/>
      <c r="E79" s="57"/>
      <c r="F79" s="57"/>
      <c r="G79" s="57"/>
      <c r="H79" s="57"/>
      <c r="I79" s="57"/>
      <c r="J79" s="57"/>
      <c r="K79" s="57"/>
      <c r="L79" s="57"/>
      <c r="M79" s="57"/>
      <c r="N79" s="58"/>
    </row>
  </sheetData>
  <mergeCells count="28">
    <mergeCell ref="A1:N1"/>
    <mergeCell ref="A2:N2"/>
    <mergeCell ref="B4:C4"/>
    <mergeCell ref="B5:C5"/>
    <mergeCell ref="B6:C6"/>
    <mergeCell ref="B62:C62"/>
    <mergeCell ref="B64:C64"/>
    <mergeCell ref="B7:C7"/>
    <mergeCell ref="B10:C10"/>
    <mergeCell ref="B14:K14"/>
    <mergeCell ref="B8:C8"/>
    <mergeCell ref="B9:C9"/>
    <mergeCell ref="B65:C65"/>
    <mergeCell ref="B63:C63"/>
    <mergeCell ref="B77:N79"/>
    <mergeCell ref="B16:N17"/>
    <mergeCell ref="B50:C50"/>
    <mergeCell ref="B51:C51"/>
    <mergeCell ref="B52:C52"/>
    <mergeCell ref="B53:C53"/>
    <mergeCell ref="B54:C54"/>
    <mergeCell ref="B55:C55"/>
    <mergeCell ref="B56:C56"/>
    <mergeCell ref="B57:C57"/>
    <mergeCell ref="B58:C58"/>
    <mergeCell ref="B59:C59"/>
    <mergeCell ref="B60:C60"/>
    <mergeCell ref="B61:C6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7"/>
  <sheetViews>
    <sheetView showGridLines="0" topLeftCell="A10" zoomScale="55" zoomScaleNormal="55" workbookViewId="0">
      <selection activeCell="P20" sqref="P20"/>
    </sheetView>
  </sheetViews>
  <sheetFormatPr defaultColWidth="8.7265625" defaultRowHeight="14.5" x14ac:dyDescent="0.35"/>
  <cols>
    <col min="1" max="1" width="23.453125" style="18" bestFit="1" customWidth="1"/>
    <col min="2" max="2" width="24.1796875" style="18" customWidth="1"/>
    <col min="3" max="3" width="16.54296875" style="18" bestFit="1" customWidth="1"/>
    <col min="4" max="4" width="17.453125" style="18" bestFit="1" customWidth="1"/>
    <col min="5" max="5" width="14.54296875" style="18" customWidth="1"/>
    <col min="6" max="6" width="24" style="18" bestFit="1" customWidth="1"/>
    <col min="7" max="7" width="13.1796875" style="18" bestFit="1" customWidth="1"/>
    <col min="8" max="8" width="8.7265625" style="18"/>
    <col min="9" max="9" width="20.26953125" style="18" bestFit="1" customWidth="1"/>
    <col min="10" max="10" width="13.54296875" style="18" bestFit="1" customWidth="1"/>
    <col min="11" max="16384" width="8.7265625" style="18"/>
  </cols>
  <sheetData>
    <row r="1" spans="1:14" ht="18.5" x14ac:dyDescent="0.35">
      <c r="A1" s="65" t="s">
        <v>5</v>
      </c>
      <c r="B1" s="65"/>
      <c r="C1" s="65"/>
      <c r="D1" s="65"/>
      <c r="E1" s="65"/>
      <c r="F1" s="65"/>
      <c r="G1" s="65"/>
      <c r="H1" s="65"/>
      <c r="I1" s="65"/>
      <c r="J1" s="65"/>
      <c r="K1" s="65"/>
      <c r="L1" s="65"/>
      <c r="M1" s="65"/>
      <c r="N1" s="65"/>
    </row>
    <row r="2" spans="1:14" ht="19" thickBot="1" x14ac:dyDescent="0.4">
      <c r="A2" s="66" t="s">
        <v>6</v>
      </c>
      <c r="B2" s="66"/>
      <c r="C2" s="66"/>
      <c r="D2" s="66"/>
      <c r="E2" s="66"/>
      <c r="F2" s="66"/>
      <c r="G2" s="66"/>
      <c r="H2" s="66"/>
      <c r="I2" s="66"/>
      <c r="J2" s="66"/>
      <c r="K2" s="66"/>
      <c r="L2" s="66"/>
      <c r="M2" s="66"/>
      <c r="N2" s="66"/>
    </row>
    <row r="3" spans="1:14" ht="15.5" x14ac:dyDescent="0.35">
      <c r="A3" s="1"/>
      <c r="B3" s="2"/>
      <c r="C3" s="19"/>
      <c r="D3" s="19"/>
      <c r="E3" s="19"/>
      <c r="F3" s="19"/>
      <c r="G3" s="19"/>
      <c r="H3" s="19"/>
      <c r="I3" s="19"/>
      <c r="J3" s="19"/>
      <c r="K3" s="19"/>
      <c r="L3" s="19"/>
      <c r="M3" s="19"/>
      <c r="N3" s="19"/>
    </row>
    <row r="4" spans="1:14" s="3" customFormat="1" ht="15" customHeight="1" x14ac:dyDescent="0.35">
      <c r="A4" s="5" t="s">
        <v>7</v>
      </c>
      <c r="B4" s="62" t="s">
        <v>8</v>
      </c>
      <c r="C4" s="62"/>
      <c r="D4" s="6"/>
      <c r="E4" s="6"/>
      <c r="F4" s="6"/>
      <c r="G4" s="4"/>
      <c r="H4" s="4"/>
      <c r="I4" s="4"/>
      <c r="J4" s="4"/>
      <c r="K4" s="4"/>
      <c r="L4" s="4"/>
      <c r="M4" s="4"/>
      <c r="N4" s="4"/>
    </row>
    <row r="5" spans="1:14" s="3" customFormat="1" ht="15.5" x14ac:dyDescent="0.35">
      <c r="A5" s="7" t="s">
        <v>9</v>
      </c>
      <c r="B5" s="62" t="s">
        <v>19</v>
      </c>
      <c r="C5" s="62"/>
      <c r="D5" s="4"/>
      <c r="E5" s="4"/>
      <c r="F5" s="4"/>
      <c r="G5" s="4"/>
      <c r="H5" s="4"/>
      <c r="I5" s="8" t="s">
        <v>10</v>
      </c>
      <c r="J5" s="9" t="s">
        <v>40</v>
      </c>
      <c r="K5" s="4"/>
      <c r="L5" s="4"/>
      <c r="M5" s="4"/>
      <c r="N5" s="4"/>
    </row>
    <row r="6" spans="1:14" s="3" customFormat="1" ht="15.5" x14ac:dyDescent="0.35">
      <c r="A6" s="8" t="s">
        <v>11</v>
      </c>
      <c r="B6" s="62" t="s">
        <v>26</v>
      </c>
      <c r="C6" s="62"/>
      <c r="D6" s="4"/>
      <c r="E6" s="4"/>
      <c r="F6" s="4"/>
      <c r="G6" s="4"/>
      <c r="H6" s="4"/>
      <c r="I6" s="8" t="s">
        <v>12</v>
      </c>
      <c r="J6" s="10">
        <v>44397</v>
      </c>
      <c r="K6" s="4"/>
      <c r="L6" s="4"/>
      <c r="M6" s="4"/>
      <c r="N6" s="4"/>
    </row>
    <row r="7" spans="1:14" s="3" customFormat="1" ht="15.5" x14ac:dyDescent="0.35">
      <c r="A7" s="11" t="s">
        <v>13</v>
      </c>
      <c r="B7" s="62" t="s">
        <v>34</v>
      </c>
      <c r="C7" s="62"/>
      <c r="D7" s="4"/>
      <c r="E7" s="4"/>
      <c r="F7" s="4"/>
      <c r="G7" s="4"/>
      <c r="H7" s="4"/>
      <c r="I7" s="8" t="s">
        <v>14</v>
      </c>
      <c r="J7" s="10">
        <v>44419</v>
      </c>
      <c r="K7" s="4"/>
      <c r="L7" s="4"/>
      <c r="M7" s="4"/>
      <c r="N7" s="4"/>
    </row>
    <row r="8" spans="1:14" s="3" customFormat="1" ht="15.5" x14ac:dyDescent="0.35">
      <c r="A8" s="11" t="s">
        <v>35</v>
      </c>
      <c r="B8" s="62" t="s">
        <v>36</v>
      </c>
      <c r="C8" s="62"/>
      <c r="D8" s="4"/>
      <c r="E8" s="4"/>
      <c r="F8" s="4"/>
      <c r="G8" s="4"/>
      <c r="H8" s="4"/>
      <c r="I8" s="8" t="s">
        <v>14</v>
      </c>
      <c r="J8" s="10">
        <v>44421</v>
      </c>
      <c r="K8" s="4"/>
      <c r="L8" s="4"/>
      <c r="M8" s="4"/>
      <c r="N8" s="4"/>
    </row>
    <row r="9" spans="1:14" s="3" customFormat="1" ht="15.5" x14ac:dyDescent="0.35">
      <c r="A9" s="11" t="s">
        <v>38</v>
      </c>
      <c r="B9" s="62" t="s">
        <v>37</v>
      </c>
      <c r="C9" s="62"/>
      <c r="D9" s="4"/>
      <c r="E9" s="4"/>
      <c r="F9" s="4"/>
      <c r="G9" s="4"/>
      <c r="H9" s="4"/>
      <c r="I9" s="8" t="s">
        <v>14</v>
      </c>
      <c r="J9" s="10">
        <v>44421</v>
      </c>
      <c r="K9" s="4"/>
      <c r="L9" s="4"/>
      <c r="M9" s="4"/>
      <c r="N9" s="4"/>
    </row>
    <row r="10" spans="1:14" s="3" customFormat="1" ht="15.5" x14ac:dyDescent="0.35">
      <c r="A10" s="5" t="s">
        <v>15</v>
      </c>
      <c r="B10" s="63">
        <v>44377</v>
      </c>
      <c r="C10" s="63"/>
      <c r="D10" s="4"/>
      <c r="E10" s="4"/>
      <c r="F10" s="4"/>
      <c r="G10" s="4"/>
      <c r="H10" s="4"/>
      <c r="I10" s="4"/>
      <c r="J10" s="4"/>
      <c r="K10" s="4"/>
      <c r="L10" s="4"/>
      <c r="M10" s="4"/>
      <c r="N10" s="4"/>
    </row>
    <row r="11" spans="1:14" s="3" customFormat="1" ht="15.5" x14ac:dyDescent="0.35">
      <c r="A11" s="1"/>
      <c r="B11" s="2"/>
      <c r="C11" s="1"/>
      <c r="D11" s="1"/>
      <c r="E11" s="1"/>
      <c r="F11" s="1"/>
      <c r="G11" s="1"/>
      <c r="H11" s="1"/>
      <c r="I11" s="1"/>
      <c r="J11" s="1"/>
      <c r="K11" s="1"/>
      <c r="L11" s="1"/>
      <c r="M11" s="1"/>
      <c r="N11" s="1"/>
    </row>
    <row r="12" spans="1:14" s="3" customFormat="1" ht="15.5" x14ac:dyDescent="0.35">
      <c r="A12" s="12" t="s">
        <v>16</v>
      </c>
      <c r="B12" s="4" t="s">
        <v>21</v>
      </c>
      <c r="C12" s="4"/>
      <c r="D12" s="4"/>
      <c r="E12" s="4"/>
      <c r="F12" s="4"/>
      <c r="G12" s="4"/>
      <c r="H12" s="4"/>
      <c r="I12" s="4"/>
      <c r="J12" s="4"/>
      <c r="K12" s="4"/>
      <c r="L12" s="4"/>
      <c r="M12" s="4"/>
      <c r="N12" s="4"/>
    </row>
    <row r="13" spans="1:14" s="3" customFormat="1" ht="15.5" x14ac:dyDescent="0.35">
      <c r="A13" s="12"/>
      <c r="B13" s="4"/>
      <c r="C13" s="4"/>
      <c r="D13" s="4"/>
      <c r="E13" s="4"/>
      <c r="F13" s="4"/>
      <c r="G13" s="4"/>
      <c r="H13" s="4"/>
      <c r="I13" s="4"/>
      <c r="J13" s="4"/>
      <c r="K13" s="4"/>
      <c r="L13" s="4"/>
      <c r="M13" s="4"/>
      <c r="N13" s="4"/>
    </row>
    <row r="14" spans="1:14" s="3" customFormat="1" ht="68.150000000000006" customHeight="1" x14ac:dyDescent="0.35">
      <c r="A14" s="13" t="s">
        <v>17</v>
      </c>
      <c r="B14" s="64" t="s">
        <v>25</v>
      </c>
      <c r="C14" s="64"/>
      <c r="D14" s="64"/>
      <c r="E14" s="64"/>
      <c r="F14" s="64"/>
      <c r="G14" s="64"/>
      <c r="H14" s="64"/>
      <c r="I14" s="64"/>
      <c r="J14" s="64"/>
      <c r="K14" s="64"/>
      <c r="L14" s="4"/>
      <c r="M14" s="4"/>
      <c r="N14" s="4"/>
    </row>
    <row r="15" spans="1:14" s="3" customFormat="1" ht="15.5" x14ac:dyDescent="0.35">
      <c r="A15" s="12"/>
      <c r="B15" s="4"/>
      <c r="C15" s="4"/>
      <c r="D15" s="4"/>
      <c r="E15" s="4"/>
      <c r="F15" s="4"/>
      <c r="G15" s="4"/>
      <c r="H15" s="4"/>
      <c r="I15" s="4"/>
      <c r="J15" s="4"/>
      <c r="K15" s="4"/>
      <c r="L15" s="4"/>
      <c r="M15" s="4"/>
      <c r="N15" s="4"/>
    </row>
    <row r="16" spans="1:14" s="3" customFormat="1" ht="15.5" x14ac:dyDescent="0.35">
      <c r="A16" s="12" t="s">
        <v>18</v>
      </c>
      <c r="B16" s="14" t="s">
        <v>32</v>
      </c>
      <c r="C16" s="4"/>
      <c r="D16" s="4"/>
      <c r="E16" s="4"/>
      <c r="F16" s="4"/>
      <c r="G16" s="4"/>
      <c r="H16" s="4"/>
      <c r="I16" s="4"/>
      <c r="J16" s="4"/>
      <c r="K16" s="4"/>
      <c r="L16" s="4"/>
      <c r="M16" s="4"/>
      <c r="N16" s="4"/>
    </row>
    <row r="17" spans="2:8" s="3" customFormat="1" ht="15.5" x14ac:dyDescent="0.35"/>
    <row r="18" spans="2:8" s="3" customFormat="1" ht="15.5" x14ac:dyDescent="0.35">
      <c r="B18" s="15" t="s">
        <v>20</v>
      </c>
      <c r="C18" s="16" t="s">
        <v>3</v>
      </c>
      <c r="D18" s="23" t="s">
        <v>2</v>
      </c>
      <c r="E18" s="16" t="s">
        <v>1</v>
      </c>
      <c r="F18" s="23" t="s">
        <v>33</v>
      </c>
    </row>
    <row r="19" spans="2:8" s="3" customFormat="1" ht="15.5" x14ac:dyDescent="0.35">
      <c r="B19" s="17" t="s">
        <v>0</v>
      </c>
      <c r="C19" s="20">
        <v>76109646</v>
      </c>
      <c r="D19" s="20">
        <v>81038655</v>
      </c>
      <c r="E19" s="20">
        <v>71628270</v>
      </c>
      <c r="F19" s="20">
        <v>63313374.229999989</v>
      </c>
    </row>
    <row r="20" spans="2:8" s="3" customFormat="1" ht="15.5" x14ac:dyDescent="0.35">
      <c r="B20" s="21" t="s">
        <v>30</v>
      </c>
      <c r="C20" s="25"/>
      <c r="D20" s="24">
        <f>(D19-C19)/C19</f>
        <v>6.4761948833660321E-2</v>
      </c>
      <c r="E20" s="24">
        <f t="shared" ref="E20:F20" si="0">(E19-D19)/D19</f>
        <v>-0.11612217650946946</v>
      </c>
      <c r="F20" s="24">
        <f t="shared" si="0"/>
        <v>-0.11608399546715299</v>
      </c>
      <c r="H20" s="26"/>
    </row>
    <row r="21" spans="2:8" s="3" customFormat="1" ht="15.5" x14ac:dyDescent="0.35">
      <c r="B21" s="17" t="s">
        <v>4</v>
      </c>
      <c r="C21" s="20">
        <v>68564784</v>
      </c>
      <c r="D21" s="20">
        <v>73997863</v>
      </c>
      <c r="E21" s="20">
        <v>67772173.560000002</v>
      </c>
      <c r="F21" s="20">
        <v>61163246.050000004</v>
      </c>
      <c r="H21" s="26"/>
    </row>
    <row r="22" spans="2:8" s="3" customFormat="1" ht="15.5" x14ac:dyDescent="0.35">
      <c r="B22" s="17" t="s">
        <v>22</v>
      </c>
      <c r="C22" s="20">
        <f>C19-C21</f>
        <v>7544862</v>
      </c>
      <c r="D22" s="20">
        <f t="shared" ref="D22:F22" si="1">D19-D21</f>
        <v>7040792</v>
      </c>
      <c r="E22" s="20">
        <f t="shared" si="1"/>
        <v>3856096.4399999976</v>
      </c>
      <c r="F22" s="20">
        <f t="shared" si="1"/>
        <v>2150128.1799999848</v>
      </c>
    </row>
    <row r="23" spans="2:8" s="3" customFormat="1" ht="15.5" x14ac:dyDescent="0.35">
      <c r="B23" s="21" t="s">
        <v>31</v>
      </c>
      <c r="C23" s="22"/>
      <c r="D23" s="24">
        <f>(D22-C22)/C22</f>
        <v>-6.680970440546162E-2</v>
      </c>
      <c r="E23" s="24">
        <f t="shared" ref="E23:F23" si="2">(E22-D22)/D22</f>
        <v>-0.45232064233682834</v>
      </c>
      <c r="F23" s="24">
        <f t="shared" si="2"/>
        <v>-0.44240808977277907</v>
      </c>
    </row>
    <row r="50" spans="1:14" ht="15" thickBot="1" x14ac:dyDescent="0.4">
      <c r="A50" s="42" t="s">
        <v>41</v>
      </c>
      <c r="B50" s="38"/>
      <c r="C50" s="38"/>
      <c r="D50" s="38"/>
      <c r="E50" s="38"/>
      <c r="F50" s="38"/>
      <c r="G50" s="38"/>
      <c r="H50" s="38"/>
      <c r="I50" s="38"/>
      <c r="J50" s="38"/>
      <c r="K50" s="38"/>
      <c r="L50" s="38"/>
      <c r="M50" s="38"/>
      <c r="N50" s="38"/>
    </row>
    <row r="51" spans="1:14" x14ac:dyDescent="0.35">
      <c r="A51" s="31" t="s">
        <v>27</v>
      </c>
      <c r="B51" s="32" t="s">
        <v>39</v>
      </c>
      <c r="C51" s="33"/>
      <c r="D51" s="32"/>
      <c r="E51" s="32"/>
      <c r="F51" s="34"/>
      <c r="G51" s="35"/>
      <c r="H51" s="32"/>
      <c r="I51" s="32"/>
      <c r="J51" s="32"/>
      <c r="K51" s="32"/>
      <c r="L51" s="32"/>
      <c r="M51" s="32"/>
      <c r="N51" s="36"/>
    </row>
    <row r="52" spans="1:14" x14ac:dyDescent="0.35">
      <c r="A52" s="38"/>
      <c r="B52" s="39"/>
      <c r="C52" s="28"/>
      <c r="D52" s="27"/>
      <c r="E52" s="27"/>
      <c r="F52" s="29"/>
      <c r="G52" s="30"/>
      <c r="H52" s="27"/>
      <c r="I52" s="27"/>
      <c r="J52" s="27"/>
      <c r="K52" s="27"/>
      <c r="L52" s="27"/>
      <c r="M52" s="27"/>
      <c r="N52" s="37"/>
    </row>
    <row r="53" spans="1:14" x14ac:dyDescent="0.35">
      <c r="A53" s="40" t="s">
        <v>29</v>
      </c>
      <c r="B53" s="27" t="s">
        <v>42</v>
      </c>
      <c r="C53" s="28"/>
      <c r="D53" s="27"/>
      <c r="E53" s="27"/>
      <c r="F53" s="29"/>
      <c r="G53" s="30"/>
      <c r="H53" s="27"/>
      <c r="I53" s="27"/>
      <c r="J53" s="27"/>
      <c r="K53" s="27"/>
      <c r="L53" s="27"/>
      <c r="M53" s="27"/>
      <c r="N53" s="37"/>
    </row>
    <row r="54" spans="1:14" x14ac:dyDescent="0.35">
      <c r="A54" s="40"/>
      <c r="B54" s="27"/>
      <c r="C54" s="28"/>
      <c r="D54" s="27"/>
      <c r="E54" s="27"/>
      <c r="F54" s="29"/>
      <c r="G54" s="30"/>
      <c r="H54" s="27"/>
      <c r="I54" s="27"/>
      <c r="J54" s="27"/>
      <c r="K54" s="27"/>
      <c r="L54" s="27"/>
      <c r="M54" s="27"/>
      <c r="N54" s="37"/>
    </row>
    <row r="55" spans="1:14" x14ac:dyDescent="0.35">
      <c r="A55" s="40" t="s">
        <v>28</v>
      </c>
      <c r="B55" s="55" t="s">
        <v>43</v>
      </c>
      <c r="C55" s="55"/>
      <c r="D55" s="55"/>
      <c r="E55" s="55"/>
      <c r="F55" s="55"/>
      <c r="G55" s="55"/>
      <c r="H55" s="55"/>
      <c r="I55" s="55"/>
      <c r="J55" s="55"/>
      <c r="K55" s="55"/>
      <c r="L55" s="55"/>
      <c r="M55" s="55"/>
      <c r="N55" s="56"/>
    </row>
    <row r="56" spans="1:14" x14ac:dyDescent="0.35">
      <c r="A56" s="40"/>
      <c r="B56" s="55"/>
      <c r="C56" s="55"/>
      <c r="D56" s="55"/>
      <c r="E56" s="55"/>
      <c r="F56" s="55"/>
      <c r="G56" s="55"/>
      <c r="H56" s="55"/>
      <c r="I56" s="55"/>
      <c r="J56" s="55"/>
      <c r="K56" s="55"/>
      <c r="L56" s="55"/>
      <c r="M56" s="55"/>
      <c r="N56" s="56"/>
    </row>
    <row r="57" spans="1:14" ht="15" thickBot="1" x14ac:dyDescent="0.4">
      <c r="A57" s="41"/>
      <c r="B57" s="57"/>
      <c r="C57" s="57"/>
      <c r="D57" s="57"/>
      <c r="E57" s="57"/>
      <c r="F57" s="57"/>
      <c r="G57" s="57"/>
      <c r="H57" s="57"/>
      <c r="I57" s="57"/>
      <c r="J57" s="57"/>
      <c r="K57" s="57"/>
      <c r="L57" s="57"/>
      <c r="M57" s="57"/>
      <c r="N57" s="58"/>
    </row>
  </sheetData>
  <mergeCells count="11">
    <mergeCell ref="B55:N57"/>
    <mergeCell ref="B10:C10"/>
    <mergeCell ref="B14:K14"/>
    <mergeCell ref="A1:N1"/>
    <mergeCell ref="A2:N2"/>
    <mergeCell ref="B4:C4"/>
    <mergeCell ref="B5:C5"/>
    <mergeCell ref="B6:C6"/>
    <mergeCell ref="B7:C7"/>
    <mergeCell ref="B8:C8"/>
    <mergeCell ref="B9:C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8E836A-4710-41FD-99E2-F41B8F1E5E8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3C73E6E-7397-49BB-9FCA-872068FA7AAF}">
  <ds:schemaRefs>
    <ds:schemaRef ds:uri="http://schemas.microsoft.com/sharepoint/v3/contenttype/forms"/>
  </ds:schemaRefs>
</ds:datastoreItem>
</file>

<file path=customXml/itemProps3.xml><?xml version="1.0" encoding="utf-8"?>
<ds:datastoreItem xmlns:ds="http://schemas.openxmlformats.org/officeDocument/2006/customXml" ds:itemID="{BB11284A-D1D6-4FB5-B29A-622015FEBB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 420 Gross Profit Analysis</vt:lpstr>
      <vt:lpstr>Relative Gross Profit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dc:creator>
  <cp:lastModifiedBy>Rashid, Imtiaz</cp:lastModifiedBy>
  <dcterms:created xsi:type="dcterms:W3CDTF">2021-06-20T04:05:50Z</dcterms:created>
  <dcterms:modified xsi:type="dcterms:W3CDTF">2022-09-04T13:11:17Z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2021-09-04T07:52:52Z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0b0e66ad-2231-48ff-80ea-c4152a1a482a</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