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loitte\EPIC Group\CIPL_21\04 Substantive Testing\02 Other than Significant\01 Property Plant and Equipment\"/>
    </mc:Choice>
  </mc:AlternateContent>
  <xr:revisionPtr revIDLastSave="0" documentId="13_ncr:1_{D54AC38C-39E9-4DF5-BC47-F5A1AC724E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PE 100 Top Sheet" sheetId="1" r:id="rId1"/>
    <sheet name="PPE 105 TieOut" sheetId="2" r:id="rId2"/>
    <sheet name="PPE 106 Note-level breakdow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3" l="1"/>
  <c r="M16" i="3"/>
  <c r="F24" i="3"/>
  <c r="E24" i="3"/>
  <c r="L22" i="3"/>
  <c r="K22" i="3"/>
  <c r="J22" i="3"/>
  <c r="I22" i="3"/>
  <c r="H22" i="3"/>
  <c r="G22" i="3"/>
  <c r="F22" i="3"/>
  <c r="E22" i="3"/>
  <c r="D22" i="3"/>
  <c r="C22" i="3"/>
  <c r="M21" i="3"/>
  <c r="M20" i="3"/>
  <c r="L17" i="3"/>
  <c r="L25" i="3" s="1"/>
  <c r="K17" i="3"/>
  <c r="K25" i="3" s="1"/>
  <c r="J17" i="3"/>
  <c r="I17" i="3"/>
  <c r="H17" i="3"/>
  <c r="G17" i="3"/>
  <c r="F17" i="3"/>
  <c r="E17" i="3"/>
  <c r="D17" i="3"/>
  <c r="D25" i="3" s="1"/>
  <c r="C17" i="3"/>
  <c r="C25" i="3" s="1"/>
  <c r="F29" i="2"/>
  <c r="F27" i="2"/>
  <c r="F25" i="2"/>
  <c r="F23" i="2"/>
  <c r="F21" i="2"/>
  <c r="F19" i="2"/>
  <c r="F15" i="2"/>
  <c r="F14" i="2"/>
  <c r="E25" i="3" l="1"/>
  <c r="M22" i="3"/>
  <c r="F25" i="3"/>
  <c r="M17" i="3"/>
  <c r="G25" i="3"/>
  <c r="I25" i="3"/>
  <c r="H25" i="3"/>
  <c r="J25" i="3"/>
  <c r="E31" i="2"/>
  <c r="D15" i="1"/>
  <c r="E15" i="1" s="1"/>
  <c r="M25" i="3" l="1"/>
  <c r="F31" i="2"/>
  <c r="G14" i="2" s="1"/>
  <c r="G31" i="2" s="1"/>
</calcChain>
</file>

<file path=xl/sharedStrings.xml><?xml version="1.0" encoding="utf-8"?>
<sst xmlns="http://schemas.openxmlformats.org/spreadsheetml/2006/main" count="133" uniqueCount="87">
  <si>
    <t>Nurul Faruk Hasan &amp; Co.</t>
  </si>
  <si>
    <t>Chartered Accountants</t>
  </si>
  <si>
    <t>Top sheet</t>
  </si>
  <si>
    <t>Particulars</t>
  </si>
  <si>
    <t>Amount in USD</t>
  </si>
  <si>
    <t xml:space="preserve">Change </t>
  </si>
  <si>
    <t>TL</t>
  </si>
  <si>
    <t>In amount</t>
  </si>
  <si>
    <t>In %</t>
  </si>
  <si>
    <t>PPE</t>
  </si>
  <si>
    <t>GL</t>
  </si>
  <si>
    <t>LFS</t>
  </si>
  <si>
    <t>Tick mark Legend:</t>
  </si>
  <si>
    <t>GL:</t>
  </si>
  <si>
    <t>Amount matched with GL</t>
  </si>
  <si>
    <t>FS:</t>
  </si>
  <si>
    <t>Amount matched with financial statements</t>
  </si>
  <si>
    <t>LFS:</t>
  </si>
  <si>
    <t>Amount matched with previous year's audited financial statement</t>
  </si>
  <si>
    <r>
      <rPr>
        <b/>
        <sz val="12"/>
        <color theme="1"/>
        <rFont val="Calibri"/>
        <family val="2"/>
        <scheme val="minor"/>
      </rPr>
      <t>Purpose:</t>
    </r>
    <r>
      <rPr>
        <sz val="12"/>
        <color theme="1"/>
        <rFont val="Calibri"/>
        <family val="2"/>
        <scheme val="minor"/>
      </rPr>
      <t xml:space="preserve"> To perform financial statement tie-out to address the presentation of the disclosed amounts in the financial statements and footnotes.</t>
    </r>
  </si>
  <si>
    <t>At the appropriate level from the financial statements/TB function</t>
  </si>
  <si>
    <t>Amount in USD as per</t>
  </si>
  <si>
    <t>GL code</t>
  </si>
  <si>
    <t>General ledger name</t>
  </si>
  <si>
    <t>Notes Head</t>
  </si>
  <si>
    <t>FS title</t>
  </si>
  <si>
    <t>General Ledger</t>
  </si>
  <si>
    <t>Financial Statement</t>
  </si>
  <si>
    <t>Land</t>
  </si>
  <si>
    <t>Buildings</t>
  </si>
  <si>
    <t>Buildings-Revaluation</t>
  </si>
  <si>
    <t>Acc. Dep. - Building</t>
  </si>
  <si>
    <t>Acc. Dep-Building-05</t>
  </si>
  <si>
    <t>Plant &amp; Machineries</t>
  </si>
  <si>
    <t>Acc. Dep. - Plant &amp;</t>
  </si>
  <si>
    <t>Furniture &amp; Fixtures</t>
  </si>
  <si>
    <t>Furniture and fixtures</t>
  </si>
  <si>
    <t>Acc. Dep. - Furniture</t>
  </si>
  <si>
    <t>Office Equipment</t>
  </si>
  <si>
    <t>Office equipment</t>
  </si>
  <si>
    <t>Acc. Dep. - Office E</t>
  </si>
  <si>
    <t>Computer Equipment</t>
  </si>
  <si>
    <t>Computer equipment</t>
  </si>
  <si>
    <t>Acc. Dep. - Computer</t>
  </si>
  <si>
    <t>Motor Vehicles</t>
  </si>
  <si>
    <t>Motor vehicles</t>
  </si>
  <si>
    <t>Acc. Dep. - Motor Ve</t>
  </si>
  <si>
    <t>Utility &amp; Washing</t>
  </si>
  <si>
    <t>Acc. Dep. - Ut. &amp; Wh</t>
  </si>
  <si>
    <t>Total</t>
  </si>
  <si>
    <t>a</t>
  </si>
  <si>
    <t>a:</t>
  </si>
  <si>
    <t>Remarks</t>
  </si>
  <si>
    <t>Reviewed by</t>
  </si>
  <si>
    <t>: Rounak Rayhan Shuban</t>
  </si>
  <si>
    <t>Further Reviewed by</t>
  </si>
  <si>
    <t>: Humaun Ahamed</t>
  </si>
  <si>
    <t>Prepared by</t>
  </si>
  <si>
    <t>Accounting Period</t>
  </si>
  <si>
    <t>: 01 July 2020 to 30 June 2021</t>
  </si>
  <si>
    <t>Name of the Client</t>
  </si>
  <si>
    <t>: Cosmopolitan Industries (Pvt.) Limited</t>
  </si>
  <si>
    <r>
      <t xml:space="preserve">Date: </t>
    </r>
    <r>
      <rPr>
        <sz val="11"/>
        <color theme="1"/>
        <rFont val="Calibri"/>
        <family val="2"/>
        <scheme val="minor"/>
      </rPr>
      <t>19 August 2021</t>
    </r>
  </si>
  <si>
    <r>
      <t xml:space="preserve">Date: </t>
    </r>
    <r>
      <rPr>
        <sz val="11"/>
        <color theme="1"/>
        <rFont val="Calibri"/>
        <family val="2"/>
        <scheme val="minor"/>
      </rPr>
      <t>21 August 2021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</si>
  <si>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04 August 2021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</si>
  <si>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check the presentation and disclosure of property, plant &amp; equipment in the financial statements. Also to obtain the rationale for 01 July 2020 to 30 June</t>
    </r>
    <r>
      <rPr>
        <sz val="11"/>
        <color rgb="FFFF0000"/>
        <rFont val="Calibri"/>
        <family val="2"/>
        <scheme val="minor"/>
      </rPr>
      <t xml:space="preserve"> 2021</t>
    </r>
    <r>
      <rPr>
        <sz val="11"/>
        <color theme="1"/>
        <rFont val="Calibri"/>
        <family val="2"/>
        <scheme val="minor"/>
      </rPr>
      <t xml:space="preserve"> change in balances.</t>
    </r>
  </si>
  <si>
    <t>Ref: PPE 100</t>
  </si>
  <si>
    <t>: Md. Nahid Hasan Badhan</t>
  </si>
  <si>
    <t>Ref: PPE 105</t>
  </si>
  <si>
    <t>Matched with GL</t>
  </si>
  <si>
    <t>In USD</t>
  </si>
  <si>
    <t>Freehold land</t>
  </si>
  <si>
    <t>Revaluation of Freehold land</t>
  </si>
  <si>
    <t>Factory building</t>
  </si>
  <si>
    <t>Revaluation of Factory building</t>
  </si>
  <si>
    <t>Cost</t>
  </si>
  <si>
    <t>Balance at 1 July 2020</t>
  </si>
  <si>
    <t>Additions</t>
  </si>
  <si>
    <t>Disposals</t>
  </si>
  <si>
    <t>Balance at 30 June 2021</t>
  </si>
  <si>
    <t>Accumulated depreciation</t>
  </si>
  <si>
    <t>Depreciation</t>
  </si>
  <si>
    <t>Carrying amounts</t>
  </si>
  <si>
    <t>At 30 June 2020</t>
  </si>
  <si>
    <t>At 30 June 2021</t>
  </si>
  <si>
    <t>Ref: PPE 106</t>
  </si>
  <si>
    <r>
      <rPr>
        <b/>
        <sz val="12"/>
        <color theme="1"/>
        <rFont val="Calibri"/>
        <family val="2"/>
        <scheme val="minor"/>
      </rPr>
      <t>Purpose:</t>
    </r>
    <r>
      <rPr>
        <sz val="12"/>
        <color theme="1"/>
        <rFont val="Calibri"/>
        <family val="2"/>
        <scheme val="minor"/>
      </rPr>
      <t xml:space="preserve"> To perform Financial Statement note level breakdown of PPE.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</si>
</sst>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#,##0.00;\(#,##0.00\);* ??;@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Arial"/>
      <family val="2"/>
    </font>
    <font>
      <b/>
      <i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</cellStyleXfs>
  <cellXfs count="116">
    <xf numFmtId="0" fontId="0" fillId="0" borderId="0" xfId="0"/>
    <xf numFmtId="0" fontId="9" fillId="0" borderId="0" xfId="0" applyFont="1"/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12" fillId="0" borderId="0" xfId="4" applyNumberFormat="1" applyFont="1"/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left" vertical="center" wrapText="1"/>
    </xf>
    <xf numFmtId="164" fontId="8" fillId="0" borderId="4" xfId="1" applyNumberFormat="1" applyFont="1" applyBorder="1"/>
    <xf numFmtId="164" fontId="5" fillId="0" borderId="0" xfId="0" applyNumberFormat="1" applyFont="1"/>
    <xf numFmtId="0" fontId="13" fillId="0" borderId="4" xfId="5" applyFont="1" applyBorder="1" applyAlignment="1">
      <alignment vertical="center"/>
    </xf>
    <xf numFmtId="0" fontId="7" fillId="0" borderId="4" xfId="5" applyFont="1" applyBorder="1" applyAlignment="1">
      <alignment vertical="center"/>
    </xf>
    <xf numFmtId="0" fontId="5" fillId="0" borderId="4" xfId="0" applyFont="1" applyFill="1" applyBorder="1" applyAlignment="1">
      <alignment horizontal="left"/>
    </xf>
    <xf numFmtId="164" fontId="5" fillId="0" borderId="4" xfId="1" applyNumberFormat="1" applyFont="1" applyFill="1" applyBorder="1" applyAlignment="1">
      <alignment horizontal="right"/>
    </xf>
    <xf numFmtId="0" fontId="13" fillId="0" borderId="7" xfId="4" applyFont="1" applyFill="1" applyBorder="1" applyAlignment="1">
      <alignment horizontal="left" wrapText="1"/>
    </xf>
    <xf numFmtId="164" fontId="13" fillId="0" borderId="4" xfId="1" applyNumberFormat="1" applyFont="1" applyFill="1" applyBorder="1" applyAlignment="1" applyProtection="1">
      <alignment horizontal="right" vertical="center"/>
      <protection locked="0"/>
    </xf>
    <xf numFmtId="0" fontId="16" fillId="5" borderId="0" xfId="0" applyFont="1" applyFill="1" applyAlignment="1">
      <alignment horizontal="left"/>
    </xf>
    <xf numFmtId="0" fontId="16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/>
    <xf numFmtId="0" fontId="17" fillId="4" borderId="0" xfId="0" applyFont="1" applyFill="1" applyBorder="1"/>
    <xf numFmtId="0" fontId="4" fillId="0" borderId="0" xfId="0" applyFont="1"/>
    <xf numFmtId="164" fontId="4" fillId="0" borderId="0" xfId="1" applyNumberFormat="1" applyFont="1"/>
    <xf numFmtId="0" fontId="16" fillId="0" borderId="0" xfId="0" applyFont="1"/>
    <xf numFmtId="0" fontId="18" fillId="0" borderId="0" xfId="0" applyFont="1"/>
    <xf numFmtId="0" fontId="4" fillId="0" borderId="0" xfId="0" applyFont="1" applyAlignment="1"/>
    <xf numFmtId="0" fontId="16" fillId="0" borderId="0" xfId="0" applyFont="1" applyAlignment="1">
      <alignment horizontal="left"/>
    </xf>
    <xf numFmtId="0" fontId="18" fillId="2" borderId="4" xfId="0" applyFont="1" applyFill="1" applyBorder="1" applyAlignment="1">
      <alignment vertical="center"/>
    </xf>
    <xf numFmtId="15" fontId="14" fillId="3" borderId="4" xfId="0" applyNumberFormat="1" applyFont="1" applyFill="1" applyBorder="1" applyAlignment="1">
      <alignment horizontal="center" vertical="center"/>
    </xf>
    <xf numFmtId="15" fontId="14" fillId="2" borderId="4" xfId="0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Fill="1" applyAlignment="1">
      <alignment horizontal="left"/>
    </xf>
    <xf numFmtId="0" fontId="9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166" fontId="19" fillId="0" borderId="4" xfId="0" applyNumberFormat="1" applyFont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/>
    </xf>
    <xf numFmtId="0" fontId="0" fillId="5" borderId="0" xfId="0" applyFill="1"/>
    <xf numFmtId="0" fontId="16" fillId="5" borderId="0" xfId="7" applyFont="1" applyFill="1"/>
    <xf numFmtId="164" fontId="20" fillId="5" borderId="0" xfId="9" applyNumberFormat="1" applyFont="1" applyFill="1" applyBorder="1" applyAlignment="1">
      <alignment horizontal="right" vertical="justify"/>
    </xf>
    <xf numFmtId="164" fontId="0" fillId="5" borderId="0" xfId="9" applyNumberFormat="1" applyFont="1" applyFill="1" applyBorder="1" applyAlignment="1">
      <alignment horizontal="right" vertical="justify" wrapText="1"/>
    </xf>
    <xf numFmtId="164" fontId="20" fillId="5" borderId="0" xfId="9" applyNumberFormat="1" applyFont="1" applyFill="1" applyAlignment="1">
      <alignment horizontal="right" vertical="justify"/>
    </xf>
    <xf numFmtId="0" fontId="20" fillId="5" borderId="0" xfId="8" applyFont="1" applyFill="1" applyAlignment="1">
      <alignment horizontal="right" vertical="justify"/>
    </xf>
    <xf numFmtId="0" fontId="16" fillId="5" borderId="11" xfId="7" applyFont="1" applyFill="1" applyBorder="1"/>
    <xf numFmtId="0" fontId="20" fillId="5" borderId="11" xfId="8" applyFont="1" applyFill="1" applyBorder="1"/>
    <xf numFmtId="164" fontId="19" fillId="5" borderId="11" xfId="8" applyNumberFormat="1" applyFont="1" applyFill="1" applyBorder="1" applyAlignment="1">
      <alignment horizontal="right" vertical="justify"/>
    </xf>
    <xf numFmtId="164" fontId="0" fillId="5" borderId="0" xfId="0" applyNumberFormat="1" applyFill="1"/>
    <xf numFmtId="0" fontId="20" fillId="5" borderId="10" xfId="8" applyFont="1" applyFill="1" applyBorder="1"/>
    <xf numFmtId="0" fontId="16" fillId="5" borderId="10" xfId="7" applyFont="1" applyFill="1" applyBorder="1"/>
    <xf numFmtId="0" fontId="4" fillId="5" borderId="0" xfId="0" applyFont="1" applyFill="1"/>
    <xf numFmtId="0" fontId="18" fillId="5" borderId="0" xfId="0" applyFont="1" applyFill="1"/>
    <xf numFmtId="0" fontId="4" fillId="5" borderId="0" xfId="0" applyFont="1" applyFill="1" applyAlignment="1"/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0" fillId="5" borderId="0" xfId="0" applyFont="1" applyFill="1" applyAlignment="1">
      <alignment horizontal="left" vertical="top"/>
    </xf>
    <xf numFmtId="164" fontId="20" fillId="5" borderId="4" xfId="1" applyNumberFormat="1" applyFont="1" applyFill="1" applyBorder="1"/>
    <xf numFmtId="164" fontId="0" fillId="5" borderId="4" xfId="1" applyNumberFormat="1" applyFont="1" applyFill="1" applyBorder="1"/>
    <xf numFmtId="164" fontId="20" fillId="5" borderId="4" xfId="9" applyNumberFormat="1" applyFont="1" applyFill="1" applyBorder="1" applyAlignment="1">
      <alignment horizontal="right" vertical="justify"/>
    </xf>
    <xf numFmtId="43" fontId="0" fillId="5" borderId="4" xfId="1" applyFont="1" applyFill="1" applyBorder="1"/>
    <xf numFmtId="43" fontId="19" fillId="5" borderId="10" xfId="1" applyFont="1" applyFill="1" applyBorder="1" applyAlignment="1">
      <alignment horizontal="center"/>
    </xf>
    <xf numFmtId="164" fontId="19" fillId="5" borderId="10" xfId="1" applyNumberFormat="1" applyFont="1" applyFill="1" applyBorder="1" applyAlignment="1">
      <alignment horizontal="center"/>
    </xf>
    <xf numFmtId="164" fontId="19" fillId="5" borderId="10" xfId="8" applyNumberFormat="1" applyFont="1" applyFill="1" applyBorder="1" applyAlignment="1">
      <alignment horizontal="center"/>
    </xf>
    <xf numFmtId="164" fontId="20" fillId="5" borderId="4" xfId="1" applyNumberFormat="1" applyFont="1" applyFill="1" applyBorder="1" applyAlignment="1">
      <alignment horizontal="right" vertical="justify"/>
    </xf>
    <xf numFmtId="164" fontId="20" fillId="5" borderId="4" xfId="8" applyNumberFormat="1" applyFont="1" applyFill="1" applyBorder="1"/>
    <xf numFmtId="0" fontId="16" fillId="5" borderId="0" xfId="7" applyFont="1" applyFill="1" applyAlignment="1">
      <alignment horizontal="center"/>
    </xf>
    <xf numFmtId="0" fontId="2" fillId="5" borderId="0" xfId="0" applyFont="1" applyFill="1"/>
    <xf numFmtId="0" fontId="16" fillId="0" borderId="0" xfId="0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3" fillId="0" borderId="7" xfId="4" applyFont="1" applyFill="1" applyBorder="1" applyAlignment="1">
      <alignment horizontal="left" vertical="center" wrapText="1"/>
    </xf>
    <xf numFmtId="0" fontId="13" fillId="0" borderId="8" xfId="4" applyFont="1" applyFill="1" applyBorder="1" applyAlignment="1">
      <alignment horizontal="left" vertical="center" wrapText="1"/>
    </xf>
    <xf numFmtId="0" fontId="13" fillId="0" borderId="9" xfId="4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11" fillId="2" borderId="4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 wrapText="1"/>
    </xf>
    <xf numFmtId="0" fontId="11" fillId="2" borderId="6" xfId="0" applyFont="1" applyFill="1" applyBorder="1" applyAlignment="1">
      <alignment horizontal="center" wrapText="1"/>
    </xf>
    <xf numFmtId="0" fontId="13" fillId="0" borderId="4" xfId="4" applyFont="1" applyBorder="1" applyAlignment="1">
      <alignment horizontal="left" vertical="center" wrapText="1"/>
    </xf>
    <xf numFmtId="164" fontId="13" fillId="0" borderId="4" xfId="1" applyNumberFormat="1" applyFont="1" applyFill="1" applyBorder="1" applyAlignment="1">
      <alignment horizontal="center" vertical="center"/>
    </xf>
    <xf numFmtId="164" fontId="13" fillId="0" borderId="7" xfId="1" applyNumberFormat="1" applyFont="1" applyFill="1" applyBorder="1" applyAlignment="1" applyProtection="1">
      <alignment horizontal="left" vertical="center"/>
      <protection locked="0"/>
    </xf>
    <xf numFmtId="164" fontId="13" fillId="0" borderId="9" xfId="1" applyNumberFormat="1" applyFont="1" applyFill="1" applyBorder="1" applyAlignment="1" applyProtection="1">
      <alignment horizontal="left" vertical="center"/>
      <protection locked="0"/>
    </xf>
    <xf numFmtId="164" fontId="13" fillId="0" borderId="8" xfId="1" applyNumberFormat="1" applyFont="1" applyFill="1" applyBorder="1" applyAlignment="1" applyProtection="1">
      <alignment horizontal="left" vertical="center"/>
      <protection locked="0"/>
    </xf>
    <xf numFmtId="164" fontId="13" fillId="0" borderId="4" xfId="1" applyNumberFormat="1" applyFont="1" applyFill="1" applyBorder="1" applyAlignment="1" applyProtection="1">
      <alignment horizontal="right" vertical="center"/>
      <protection locked="0"/>
    </xf>
    <xf numFmtId="0" fontId="16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2" xfId="7" applyFont="1" applyFill="1" applyBorder="1" applyAlignment="1">
      <alignment horizontal="left"/>
    </xf>
    <xf numFmtId="0" fontId="0" fillId="5" borderId="3" xfId="7" applyFont="1" applyFill="1" applyBorder="1" applyAlignment="1">
      <alignment horizontal="left"/>
    </xf>
    <xf numFmtId="0" fontId="21" fillId="2" borderId="4" xfId="7" applyFont="1" applyFill="1" applyBorder="1" applyAlignment="1">
      <alignment horizontal="left"/>
    </xf>
    <xf numFmtId="0" fontId="14" fillId="2" borderId="4" xfId="7" applyFont="1" applyFill="1" applyBorder="1" applyAlignment="1">
      <alignment vertical="center" wrapText="1"/>
    </xf>
    <xf numFmtId="0" fontId="14" fillId="2" borderId="4" xfId="7" applyFont="1" applyFill="1" applyBorder="1" applyAlignment="1">
      <alignment horizontal="center" vertical="center" wrapText="1"/>
    </xf>
    <xf numFmtId="0" fontId="14" fillId="2" borderId="4" xfId="8" applyFont="1" applyFill="1" applyBorder="1" applyAlignment="1">
      <alignment horizontal="center" vertical="center" wrapText="1"/>
    </xf>
    <xf numFmtId="0" fontId="1" fillId="0" borderId="0" xfId="0" applyFont="1"/>
    <xf numFmtId="164" fontId="1" fillId="0" borderId="0" xfId="1" applyNumberFormat="1" applyFont="1" applyAlignment="1">
      <alignment horizontal="center"/>
    </xf>
    <xf numFmtId="164" fontId="1" fillId="0" borderId="0" xfId="1" applyNumberFormat="1" applyFont="1"/>
    <xf numFmtId="0" fontId="1" fillId="4" borderId="0" xfId="0" applyFont="1" applyFill="1" applyBorder="1" applyAlignment="1">
      <alignment horizontal="left" vertical="center"/>
    </xf>
    <xf numFmtId="0" fontId="1" fillId="4" borderId="0" xfId="0" applyFont="1" applyFill="1" applyBorder="1"/>
    <xf numFmtId="0" fontId="1" fillId="0" borderId="0" xfId="0" applyFont="1" applyAlignme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164" fontId="1" fillId="0" borderId="4" xfId="1" applyNumberFormat="1" applyFont="1" applyBorder="1"/>
    <xf numFmtId="41" fontId="1" fillId="0" borderId="4" xfId="0" applyNumberFormat="1" applyFont="1" applyBorder="1"/>
    <xf numFmtId="9" fontId="1" fillId="0" borderId="4" xfId="2" applyFont="1" applyBorder="1" applyAlignment="1">
      <alignment horizontal="center"/>
    </xf>
  </cellXfs>
  <cellStyles count="10">
    <cellStyle name="Comma" xfId="1" builtinId="3"/>
    <cellStyle name="Comma 11 3 2" xfId="9" xr:uid="{F0FBCD42-F433-4988-A2AA-EA94D6B1E836}"/>
    <cellStyle name="Normal" xfId="0" builtinId="0"/>
    <cellStyle name="Normal 10 3" xfId="6" xr:uid="{00000000-0005-0000-0000-000002000000}"/>
    <cellStyle name="Normal 10 3 4" xfId="8" xr:uid="{06B0E28A-C1F3-43AB-8B1A-B4E1C53E3EF2}"/>
    <cellStyle name="Normal 14" xfId="4" xr:uid="{00000000-0005-0000-0000-000003000000}"/>
    <cellStyle name="Normal 2 2 10 2" xfId="7" xr:uid="{AA450890-D8F8-40B1-9AF8-9A2FCB71F1BB}"/>
    <cellStyle name="Normal 651" xfId="5" xr:uid="{00000000-0005-0000-0000-000004000000}"/>
    <cellStyle name="Normal 684" xfId="3" xr:uid="{00000000-0005-0000-0000-000005000000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"/>
  <sheetViews>
    <sheetView showGridLines="0" tabSelected="1" workbookViewId="0">
      <selection activeCell="B24" sqref="B24"/>
    </sheetView>
  </sheetViews>
  <sheetFormatPr defaultColWidth="8" defaultRowHeight="15" x14ac:dyDescent="0.25"/>
  <cols>
    <col min="1" max="1" width="17.375" style="103" customWidth="1"/>
    <col min="2" max="2" width="32.625" style="103" customWidth="1"/>
    <col min="3" max="3" width="20.25" style="103" customWidth="1"/>
    <col min="4" max="4" width="18.875" style="103" customWidth="1"/>
    <col min="5" max="5" width="21.375" style="103" bestFit="1" customWidth="1"/>
    <col min="6" max="6" width="4.5" style="103" customWidth="1"/>
    <col min="7" max="7" width="10.5" style="103" customWidth="1"/>
    <col min="8" max="8" width="15.375" style="103" bestFit="1" customWidth="1"/>
    <col min="9" max="16384" width="8" style="103"/>
  </cols>
  <sheetData>
    <row r="1" spans="1:26" x14ac:dyDescent="0.25">
      <c r="A1" s="74" t="s">
        <v>0</v>
      </c>
      <c r="B1" s="74"/>
      <c r="C1" s="74"/>
      <c r="D1" s="74"/>
      <c r="E1" s="74"/>
      <c r="F1" s="74"/>
      <c r="G1" s="74"/>
    </row>
    <row r="2" spans="1:26" x14ac:dyDescent="0.25">
      <c r="A2" s="104" t="s">
        <v>1</v>
      </c>
      <c r="B2" s="104"/>
      <c r="C2" s="104"/>
      <c r="D2" s="104"/>
      <c r="E2" s="104"/>
      <c r="F2" s="104"/>
      <c r="G2" s="104"/>
    </row>
    <row r="3" spans="1:26" x14ac:dyDescent="0.25">
      <c r="D3" s="105"/>
    </row>
    <row r="4" spans="1:26" ht="15" customHeight="1" x14ac:dyDescent="0.25">
      <c r="A4" s="31" t="s">
        <v>60</v>
      </c>
      <c r="B4" s="103" t="s">
        <v>61</v>
      </c>
      <c r="C4" s="105"/>
      <c r="E4" s="29" t="s">
        <v>66</v>
      </c>
    </row>
    <row r="5" spans="1:26" x14ac:dyDescent="0.25">
      <c r="A5" s="39" t="s">
        <v>58</v>
      </c>
      <c r="B5" s="103" t="s">
        <v>59</v>
      </c>
      <c r="C5" s="105"/>
    </row>
    <row r="6" spans="1:26" x14ac:dyDescent="0.25">
      <c r="A6" s="31" t="s">
        <v>57</v>
      </c>
      <c r="B6" s="103" t="s">
        <v>67</v>
      </c>
      <c r="C6" s="105"/>
      <c r="E6" s="103" t="s">
        <v>64</v>
      </c>
    </row>
    <row r="7" spans="1:26" s="108" customFormat="1" ht="16.5" customHeight="1" x14ac:dyDescent="0.25">
      <c r="A7" s="22" t="s">
        <v>53</v>
      </c>
      <c r="B7" s="106" t="s">
        <v>54</v>
      </c>
      <c r="C7" s="107"/>
      <c r="D7" s="107"/>
      <c r="E7" s="21" t="s">
        <v>62</v>
      </c>
      <c r="F7" s="107"/>
      <c r="I7" s="25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3"/>
      <c r="X7" s="103"/>
      <c r="Y7" s="103"/>
      <c r="Z7" s="103"/>
    </row>
    <row r="8" spans="1:26" s="108" customFormat="1" ht="15.75" customHeight="1" x14ac:dyDescent="0.25">
      <c r="A8" s="22" t="s">
        <v>55</v>
      </c>
      <c r="B8" s="106" t="s">
        <v>56</v>
      </c>
      <c r="C8" s="107"/>
      <c r="D8" s="107"/>
      <c r="E8" s="21" t="s">
        <v>63</v>
      </c>
      <c r="F8" s="107"/>
      <c r="I8" s="25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3"/>
      <c r="X8" s="103"/>
      <c r="Y8" s="103"/>
      <c r="Z8" s="103"/>
    </row>
    <row r="9" spans="1:26" x14ac:dyDescent="0.25">
      <c r="C9" s="105"/>
    </row>
    <row r="10" spans="1:26" ht="16.5" customHeight="1" x14ac:dyDescent="0.25">
      <c r="A10" s="109" t="s">
        <v>65</v>
      </c>
      <c r="B10" s="110"/>
      <c r="C10" s="110"/>
      <c r="D10" s="110"/>
      <c r="E10" s="111"/>
      <c r="F10" s="110"/>
      <c r="H10" s="112"/>
      <c r="I10" s="112"/>
      <c r="J10" s="112"/>
    </row>
    <row r="12" spans="1:26" x14ac:dyDescent="0.25">
      <c r="A12" s="31" t="s">
        <v>2</v>
      </c>
    </row>
    <row r="13" spans="1:26" x14ac:dyDescent="0.25">
      <c r="A13" s="76" t="s">
        <v>3</v>
      </c>
      <c r="B13" s="78" t="s">
        <v>4</v>
      </c>
      <c r="C13" s="79"/>
      <c r="D13" s="78" t="s">
        <v>5</v>
      </c>
      <c r="E13" s="79"/>
      <c r="F13" s="32" t="s">
        <v>6</v>
      </c>
    </row>
    <row r="14" spans="1:26" x14ac:dyDescent="0.25">
      <c r="A14" s="77"/>
      <c r="B14" s="33">
        <v>44377</v>
      </c>
      <c r="C14" s="34">
        <v>44012</v>
      </c>
      <c r="D14" s="35" t="s">
        <v>7</v>
      </c>
      <c r="E14" s="35" t="s">
        <v>8</v>
      </c>
      <c r="F14" s="32"/>
    </row>
    <row r="15" spans="1:26" x14ac:dyDescent="0.25">
      <c r="A15" s="42" t="s">
        <v>9</v>
      </c>
      <c r="B15" s="113">
        <v>23554338</v>
      </c>
      <c r="C15" s="113">
        <v>24106603.509999998</v>
      </c>
      <c r="D15" s="114">
        <f>B15-C15</f>
        <v>-552265.50999999791</v>
      </c>
      <c r="E15" s="115">
        <f>D15/C15</f>
        <v>-2.2909304073919202E-2</v>
      </c>
      <c r="F15" s="36"/>
    </row>
    <row r="16" spans="1:26" x14ac:dyDescent="0.25">
      <c r="B16" s="37" t="s">
        <v>10</v>
      </c>
      <c r="C16" s="37" t="s">
        <v>11</v>
      </c>
      <c r="D16" s="38"/>
      <c r="E16" s="38"/>
    </row>
    <row r="17" spans="1:2" x14ac:dyDescent="0.25">
      <c r="A17" s="29" t="s">
        <v>12</v>
      </c>
      <c r="B17" s="28"/>
    </row>
    <row r="18" spans="1:2" x14ac:dyDescent="0.25">
      <c r="A18" s="41" t="s">
        <v>13</v>
      </c>
      <c r="B18" s="29" t="s">
        <v>14</v>
      </c>
    </row>
    <row r="19" spans="1:2" x14ac:dyDescent="0.25">
      <c r="A19" s="41" t="s">
        <v>15</v>
      </c>
      <c r="B19" s="29" t="s">
        <v>16</v>
      </c>
    </row>
    <row r="20" spans="1:2" x14ac:dyDescent="0.25">
      <c r="A20" s="41" t="s">
        <v>17</v>
      </c>
      <c r="B20" s="29" t="s">
        <v>18</v>
      </c>
    </row>
    <row r="21" spans="1:2" ht="24.75" customHeight="1" x14ac:dyDescent="0.25">
      <c r="B21" s="38"/>
    </row>
  </sheetData>
  <mergeCells count="5">
    <mergeCell ref="A1:G1"/>
    <mergeCell ref="A2:G2"/>
    <mergeCell ref="A13:A14"/>
    <mergeCell ref="B13:C13"/>
    <mergeCell ref="D13:E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7"/>
  <sheetViews>
    <sheetView showGridLines="0" topLeftCell="A25" workbookViewId="0">
      <selection activeCell="J13" sqref="J13"/>
    </sheetView>
  </sheetViews>
  <sheetFormatPr defaultColWidth="8" defaultRowHeight="15.75" x14ac:dyDescent="0.25"/>
  <cols>
    <col min="1" max="1" width="17" style="5" customWidth="1"/>
    <col min="2" max="2" width="27" style="5" customWidth="1"/>
    <col min="3" max="3" width="24.625" style="5" customWidth="1"/>
    <col min="4" max="4" width="14.625" style="5" customWidth="1"/>
    <col min="5" max="5" width="15.25" style="5" bestFit="1" customWidth="1"/>
    <col min="6" max="6" width="13.875" style="5" bestFit="1" customWidth="1"/>
    <col min="7" max="7" width="14.25" style="5" customWidth="1"/>
    <col min="8" max="8" width="9" style="5" customWidth="1"/>
    <col min="9" max="9" width="8" style="5"/>
    <col min="10" max="10" width="9.375" style="5" bestFit="1" customWidth="1"/>
    <col min="11" max="16384" width="8" style="5"/>
  </cols>
  <sheetData>
    <row r="1" spans="1:26" s="26" customFormat="1" ht="15" x14ac:dyDescent="0.25">
      <c r="A1" s="74" t="s">
        <v>0</v>
      </c>
      <c r="B1" s="74"/>
      <c r="C1" s="74"/>
      <c r="D1" s="74"/>
      <c r="E1" s="74"/>
      <c r="F1" s="74"/>
      <c r="G1" s="74"/>
    </row>
    <row r="2" spans="1:26" s="26" customFormat="1" ht="15" x14ac:dyDescent="0.25">
      <c r="A2" s="75" t="s">
        <v>1</v>
      </c>
      <c r="B2" s="75"/>
      <c r="C2" s="75"/>
      <c r="D2" s="75"/>
      <c r="E2" s="75"/>
      <c r="F2" s="75"/>
      <c r="G2" s="75"/>
    </row>
    <row r="3" spans="1:26" s="26" customFormat="1" ht="15" x14ac:dyDescent="0.25">
      <c r="D3" s="27"/>
    </row>
    <row r="4" spans="1:26" s="26" customFormat="1" ht="15" customHeight="1" x14ac:dyDescent="0.25">
      <c r="A4" s="31" t="s">
        <v>60</v>
      </c>
      <c r="B4" s="26" t="s">
        <v>61</v>
      </c>
      <c r="C4" s="27"/>
      <c r="E4" s="29" t="s">
        <v>68</v>
      </c>
    </row>
    <row r="5" spans="1:26" s="26" customFormat="1" ht="15" x14ac:dyDescent="0.25">
      <c r="A5" s="39" t="s">
        <v>58</v>
      </c>
      <c r="B5" s="26" t="s">
        <v>59</v>
      </c>
      <c r="C5" s="27"/>
    </row>
    <row r="6" spans="1:26" s="26" customFormat="1" ht="15" x14ac:dyDescent="0.25">
      <c r="A6" s="31" t="s">
        <v>57</v>
      </c>
      <c r="B6" s="26" t="s">
        <v>67</v>
      </c>
      <c r="C6" s="27"/>
      <c r="E6" s="26" t="s">
        <v>64</v>
      </c>
    </row>
    <row r="7" spans="1:26" s="30" customFormat="1" ht="16.5" customHeight="1" x14ac:dyDescent="0.25">
      <c r="A7" s="22" t="s">
        <v>53</v>
      </c>
      <c r="B7" s="23" t="s">
        <v>54</v>
      </c>
      <c r="C7" s="24"/>
      <c r="D7" s="24"/>
      <c r="E7" s="21" t="s">
        <v>62</v>
      </c>
      <c r="F7" s="24"/>
      <c r="I7" s="25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6"/>
      <c r="X7" s="26"/>
      <c r="Y7" s="26"/>
      <c r="Z7" s="26"/>
    </row>
    <row r="8" spans="1:26" s="30" customFormat="1" ht="15.75" customHeight="1" x14ac:dyDescent="0.25">
      <c r="A8" s="22" t="s">
        <v>55</v>
      </c>
      <c r="B8" s="23" t="s">
        <v>56</v>
      </c>
      <c r="C8" s="24"/>
      <c r="D8" s="24"/>
      <c r="E8" s="21" t="s">
        <v>63</v>
      </c>
      <c r="F8" s="24"/>
      <c r="I8" s="25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6"/>
      <c r="X8" s="26"/>
      <c r="Y8" s="26"/>
      <c r="Z8" s="26"/>
    </row>
    <row r="9" spans="1:26" s="26" customFormat="1" ht="15" x14ac:dyDescent="0.25">
      <c r="C9" s="27"/>
    </row>
    <row r="10" spans="1:26" ht="16.5" customHeight="1" x14ac:dyDescent="0.25">
      <c r="A10" s="6" t="s">
        <v>19</v>
      </c>
      <c r="B10" s="7"/>
      <c r="C10" s="7"/>
      <c r="D10" s="7"/>
      <c r="E10" s="7"/>
      <c r="G10" s="8"/>
    </row>
    <row r="12" spans="1:26" s="9" customFormat="1" ht="15.6" customHeight="1" x14ac:dyDescent="0.25">
      <c r="A12" s="86" t="s">
        <v>20</v>
      </c>
      <c r="B12" s="86"/>
      <c r="C12" s="86"/>
      <c r="D12" s="86"/>
      <c r="E12" s="87" t="s">
        <v>21</v>
      </c>
      <c r="F12" s="88"/>
      <c r="G12" s="88"/>
      <c r="H12" s="83" t="s">
        <v>52</v>
      </c>
    </row>
    <row r="13" spans="1:26" s="9" customFormat="1" ht="31.5" x14ac:dyDescent="0.25">
      <c r="A13" s="10" t="s">
        <v>22</v>
      </c>
      <c r="B13" s="11" t="s">
        <v>23</v>
      </c>
      <c r="C13" s="10" t="s">
        <v>24</v>
      </c>
      <c r="D13" s="10" t="s">
        <v>25</v>
      </c>
      <c r="E13" s="12" t="s">
        <v>26</v>
      </c>
      <c r="F13" s="10" t="s">
        <v>24</v>
      </c>
      <c r="G13" s="10" t="s">
        <v>27</v>
      </c>
      <c r="H13" s="84"/>
    </row>
    <row r="14" spans="1:26" ht="15.75" customHeight="1" x14ac:dyDescent="0.25">
      <c r="A14" s="43">
        <v>10101010</v>
      </c>
      <c r="B14" s="17" t="s">
        <v>28</v>
      </c>
      <c r="C14" s="19" t="s">
        <v>28</v>
      </c>
      <c r="D14" s="89"/>
      <c r="E14" s="18">
        <v>7488532</v>
      </c>
      <c r="F14" s="20">
        <f>E14</f>
        <v>7488532</v>
      </c>
      <c r="G14" s="90">
        <f>F31</f>
        <v>23554338</v>
      </c>
      <c r="H14" s="15"/>
    </row>
    <row r="15" spans="1:26" ht="15.75" customHeight="1" x14ac:dyDescent="0.25">
      <c r="A15" s="43">
        <v>10101020</v>
      </c>
      <c r="B15" s="17" t="s">
        <v>29</v>
      </c>
      <c r="C15" s="80" t="s">
        <v>29</v>
      </c>
      <c r="D15" s="89"/>
      <c r="E15" s="18">
        <v>12112553</v>
      </c>
      <c r="F15" s="91">
        <f>SUM(E15:E18)</f>
        <v>9139675</v>
      </c>
      <c r="G15" s="90"/>
      <c r="H15" s="15"/>
    </row>
    <row r="16" spans="1:26" ht="15.75" customHeight="1" x14ac:dyDescent="0.25">
      <c r="A16" s="43">
        <v>10101021</v>
      </c>
      <c r="B16" s="17" t="s">
        <v>30</v>
      </c>
      <c r="C16" s="82"/>
      <c r="D16" s="89"/>
      <c r="E16" s="18">
        <v>1206</v>
      </c>
      <c r="F16" s="92"/>
      <c r="G16" s="90"/>
      <c r="H16" s="15"/>
    </row>
    <row r="17" spans="1:8" ht="15.75" customHeight="1" x14ac:dyDescent="0.25">
      <c r="A17" s="43">
        <v>10101025</v>
      </c>
      <c r="B17" s="17" t="s">
        <v>31</v>
      </c>
      <c r="C17" s="82"/>
      <c r="D17" s="89"/>
      <c r="E17" s="18">
        <v>-2114871</v>
      </c>
      <c r="F17" s="92"/>
      <c r="G17" s="90"/>
      <c r="H17" s="15"/>
    </row>
    <row r="18" spans="1:8" ht="15.75" customHeight="1" x14ac:dyDescent="0.25">
      <c r="A18" s="43">
        <v>10101026</v>
      </c>
      <c r="B18" s="17" t="s">
        <v>32</v>
      </c>
      <c r="C18" s="81"/>
      <c r="D18" s="89"/>
      <c r="E18" s="18">
        <v>-859213</v>
      </c>
      <c r="F18" s="93"/>
      <c r="G18" s="90"/>
      <c r="H18" s="15"/>
    </row>
    <row r="19" spans="1:8" ht="15.75" customHeight="1" x14ac:dyDescent="0.25">
      <c r="A19" s="43">
        <v>10101040</v>
      </c>
      <c r="B19" s="17" t="s">
        <v>33</v>
      </c>
      <c r="C19" s="80" t="s">
        <v>33</v>
      </c>
      <c r="D19" s="89"/>
      <c r="E19" s="18">
        <v>9020297</v>
      </c>
      <c r="F19" s="94">
        <f>SUM(E19:E20)</f>
        <v>2267467</v>
      </c>
      <c r="G19" s="90"/>
      <c r="H19" s="15"/>
    </row>
    <row r="20" spans="1:8" ht="15.75" customHeight="1" x14ac:dyDescent="0.25">
      <c r="A20" s="43">
        <v>10101045</v>
      </c>
      <c r="B20" s="17" t="s">
        <v>34</v>
      </c>
      <c r="C20" s="81"/>
      <c r="D20" s="89"/>
      <c r="E20" s="18">
        <v>-6752830</v>
      </c>
      <c r="F20" s="94"/>
      <c r="G20" s="90"/>
      <c r="H20" s="15"/>
    </row>
    <row r="21" spans="1:8" ht="15.75" customHeight="1" x14ac:dyDescent="0.25">
      <c r="A21" s="43">
        <v>10101050</v>
      </c>
      <c r="B21" s="17" t="s">
        <v>35</v>
      </c>
      <c r="C21" s="80" t="s">
        <v>36</v>
      </c>
      <c r="D21" s="89"/>
      <c r="E21" s="18">
        <v>2093312</v>
      </c>
      <c r="F21" s="94">
        <f t="shared" ref="F21" si="0">SUM(E21:E22)</f>
        <v>701085</v>
      </c>
      <c r="G21" s="90"/>
      <c r="H21" s="15"/>
    </row>
    <row r="22" spans="1:8" ht="15.75" customHeight="1" x14ac:dyDescent="0.25">
      <c r="A22" s="43">
        <v>10101055</v>
      </c>
      <c r="B22" s="17" t="s">
        <v>37</v>
      </c>
      <c r="C22" s="81"/>
      <c r="D22" s="89"/>
      <c r="E22" s="18">
        <v>-1392227</v>
      </c>
      <c r="F22" s="94"/>
      <c r="G22" s="90"/>
      <c r="H22" s="15"/>
    </row>
    <row r="23" spans="1:8" ht="15.75" customHeight="1" x14ac:dyDescent="0.25">
      <c r="A23" s="43">
        <v>10101060</v>
      </c>
      <c r="B23" s="17" t="s">
        <v>38</v>
      </c>
      <c r="C23" s="80" t="s">
        <v>39</v>
      </c>
      <c r="D23" s="89"/>
      <c r="E23" s="18">
        <v>811685</v>
      </c>
      <c r="F23" s="94">
        <f t="shared" ref="F23" si="1">SUM(E23:E24)</f>
        <v>312158</v>
      </c>
      <c r="G23" s="90"/>
      <c r="H23" s="15"/>
    </row>
    <row r="24" spans="1:8" ht="15.75" customHeight="1" x14ac:dyDescent="0.25">
      <c r="A24" s="43">
        <v>10101065</v>
      </c>
      <c r="B24" s="17" t="s">
        <v>40</v>
      </c>
      <c r="C24" s="81"/>
      <c r="D24" s="89"/>
      <c r="E24" s="18">
        <v>-499527</v>
      </c>
      <c r="F24" s="94"/>
      <c r="G24" s="90"/>
      <c r="H24" s="15"/>
    </row>
    <row r="25" spans="1:8" ht="15.75" customHeight="1" x14ac:dyDescent="0.25">
      <c r="A25" s="43">
        <v>10101070</v>
      </c>
      <c r="B25" s="17" t="s">
        <v>41</v>
      </c>
      <c r="C25" s="80" t="s">
        <v>42</v>
      </c>
      <c r="D25" s="89"/>
      <c r="E25" s="18">
        <v>554032</v>
      </c>
      <c r="F25" s="94">
        <f>SUM(E25:E26)</f>
        <v>32556</v>
      </c>
      <c r="G25" s="90"/>
      <c r="H25" s="15"/>
    </row>
    <row r="26" spans="1:8" ht="15.75" customHeight="1" x14ac:dyDescent="0.25">
      <c r="A26" s="43">
        <v>10101075</v>
      </c>
      <c r="B26" s="17" t="s">
        <v>43</v>
      </c>
      <c r="C26" s="81"/>
      <c r="D26" s="89"/>
      <c r="E26" s="18">
        <v>-521476</v>
      </c>
      <c r="F26" s="94"/>
      <c r="G26" s="90"/>
      <c r="H26" s="15"/>
    </row>
    <row r="27" spans="1:8" x14ac:dyDescent="0.25">
      <c r="A27" s="43">
        <v>10101080</v>
      </c>
      <c r="B27" s="17" t="s">
        <v>44</v>
      </c>
      <c r="C27" s="80" t="s">
        <v>45</v>
      </c>
      <c r="D27" s="89"/>
      <c r="E27" s="18">
        <v>228354</v>
      </c>
      <c r="F27" s="94">
        <f t="shared" ref="F27" si="2">SUM(E27:E28)</f>
        <v>20763</v>
      </c>
      <c r="G27" s="90"/>
      <c r="H27" s="16"/>
    </row>
    <row r="28" spans="1:8" x14ac:dyDescent="0.25">
      <c r="A28" s="43">
        <v>10101085</v>
      </c>
      <c r="B28" s="17" t="s">
        <v>46</v>
      </c>
      <c r="C28" s="81"/>
      <c r="D28" s="89"/>
      <c r="E28" s="18">
        <v>-207591</v>
      </c>
      <c r="F28" s="94"/>
      <c r="G28" s="90"/>
      <c r="H28" s="15"/>
    </row>
    <row r="29" spans="1:8" x14ac:dyDescent="0.25">
      <c r="A29" s="43">
        <v>10101130</v>
      </c>
      <c r="B29" s="17" t="s">
        <v>47</v>
      </c>
      <c r="C29" s="80" t="s">
        <v>47</v>
      </c>
      <c r="D29" s="89"/>
      <c r="E29" s="18">
        <v>11253793</v>
      </c>
      <c r="F29" s="94">
        <f t="shared" ref="F29" si="3">SUM(E29:E30)</f>
        <v>3592102</v>
      </c>
      <c r="G29" s="90"/>
      <c r="H29" s="16"/>
    </row>
    <row r="30" spans="1:8" x14ac:dyDescent="0.25">
      <c r="A30" s="43">
        <v>10101135</v>
      </c>
      <c r="B30" s="17" t="s">
        <v>48</v>
      </c>
      <c r="C30" s="81"/>
      <c r="D30" s="89"/>
      <c r="E30" s="18">
        <v>-7661691</v>
      </c>
      <c r="F30" s="94"/>
      <c r="G30" s="90"/>
      <c r="H30" s="15"/>
    </row>
    <row r="31" spans="1:8" x14ac:dyDescent="0.25">
      <c r="A31" s="85" t="s">
        <v>49</v>
      </c>
      <c r="B31" s="85"/>
      <c r="C31" s="85"/>
      <c r="D31" s="85"/>
      <c r="E31" s="13">
        <f>SUM(E14:E30)</f>
        <v>23554338</v>
      </c>
      <c r="F31" s="13">
        <f>SUM(F14:F30)</f>
        <v>23554338</v>
      </c>
      <c r="G31" s="13">
        <f>SUM(G14:G30)</f>
        <v>23554338</v>
      </c>
      <c r="H31" s="16" t="s">
        <v>50</v>
      </c>
    </row>
    <row r="33" spans="1:10" x14ac:dyDescent="0.25">
      <c r="A33" s="1" t="s">
        <v>12</v>
      </c>
      <c r="B33" s="2"/>
    </row>
    <row r="34" spans="1:10" x14ac:dyDescent="0.25">
      <c r="A34" s="40" t="s">
        <v>51</v>
      </c>
      <c r="B34" s="1" t="s">
        <v>69</v>
      </c>
      <c r="J34" s="14"/>
    </row>
    <row r="35" spans="1:10" x14ac:dyDescent="0.25">
      <c r="A35" s="4"/>
      <c r="B35" s="3"/>
    </row>
    <row r="36" spans="1:10" x14ac:dyDescent="0.25">
      <c r="A36" s="4"/>
      <c r="B36" s="3"/>
    </row>
    <row r="37" spans="1:10" x14ac:dyDescent="0.25">
      <c r="A37" s="4"/>
    </row>
  </sheetData>
  <mergeCells count="22">
    <mergeCell ref="H12:H13"/>
    <mergeCell ref="A31:D31"/>
    <mergeCell ref="A12:D12"/>
    <mergeCell ref="E12:G12"/>
    <mergeCell ref="D14:D30"/>
    <mergeCell ref="G14:G30"/>
    <mergeCell ref="F15:F18"/>
    <mergeCell ref="F19:F20"/>
    <mergeCell ref="F21:F22"/>
    <mergeCell ref="F23:F24"/>
    <mergeCell ref="F25:F26"/>
    <mergeCell ref="F27:F28"/>
    <mergeCell ref="F29:F30"/>
    <mergeCell ref="C27:C28"/>
    <mergeCell ref="A1:G1"/>
    <mergeCell ref="A2:G2"/>
    <mergeCell ref="C29:C30"/>
    <mergeCell ref="C15:C18"/>
    <mergeCell ref="C19:C20"/>
    <mergeCell ref="C21:C22"/>
    <mergeCell ref="C23:C24"/>
    <mergeCell ref="C25:C26"/>
  </mergeCells>
  <conditionalFormatting sqref="A20:A30">
    <cfRule type="duplicateValues" dxfId="1" priority="2"/>
  </conditionalFormatting>
  <conditionalFormatting sqref="A14:A1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FDE-4486-4C6C-8108-DBCFFCB03D6B}">
  <dimension ref="A1:X25"/>
  <sheetViews>
    <sheetView zoomScale="85" zoomScaleNormal="85" workbookViewId="0">
      <selection activeCell="O16" sqref="O16"/>
    </sheetView>
  </sheetViews>
  <sheetFormatPr defaultColWidth="8.625" defaultRowHeight="15.75" x14ac:dyDescent="0.25"/>
  <cols>
    <col min="1" max="1" width="18.125" style="44" customWidth="1"/>
    <col min="2" max="2" width="8.625" style="44"/>
    <col min="3" max="3" width="8.375" style="44" bestFit="1" customWidth="1"/>
    <col min="4" max="4" width="11.5" style="44" customWidth="1"/>
    <col min="5" max="5" width="9.875" style="44" bestFit="1" customWidth="1"/>
    <col min="6" max="6" width="12" style="44" customWidth="1"/>
    <col min="7" max="7" width="11.75" style="44" customWidth="1"/>
    <col min="8" max="8" width="10.875" style="44" bestFit="1" customWidth="1"/>
    <col min="9" max="9" width="9.875" style="44" bestFit="1" customWidth="1"/>
    <col min="10" max="10" width="10.625" style="44" customWidth="1"/>
    <col min="11" max="11" width="9.375" style="44" customWidth="1"/>
    <col min="12" max="12" width="8.375" style="44" bestFit="1" customWidth="1"/>
    <col min="13" max="13" width="10.875" style="44" bestFit="1" customWidth="1"/>
    <col min="14" max="16384" width="8.625" style="44"/>
  </cols>
  <sheetData>
    <row r="1" spans="1:24" s="56" customFormat="1" ht="15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24" s="56" customFormat="1" ht="15" x14ac:dyDescent="0.25">
      <c r="A2" s="96" t="s">
        <v>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24" s="56" customFormat="1" ht="15" x14ac:dyDescent="0.25"/>
    <row r="4" spans="1:24" s="56" customFormat="1" ht="15" customHeight="1" x14ac:dyDescent="0.25">
      <c r="A4" s="21" t="s">
        <v>60</v>
      </c>
      <c r="B4" s="73" t="s">
        <v>61</v>
      </c>
      <c r="L4" s="57" t="s">
        <v>85</v>
      </c>
    </row>
    <row r="5" spans="1:24" s="56" customFormat="1" ht="15" x14ac:dyDescent="0.25">
      <c r="A5" s="21" t="s">
        <v>58</v>
      </c>
      <c r="B5" s="56" t="s">
        <v>59</v>
      </c>
    </row>
    <row r="6" spans="1:24" s="56" customFormat="1" ht="15" x14ac:dyDescent="0.25">
      <c r="A6" s="21" t="s">
        <v>57</v>
      </c>
      <c r="B6" s="56" t="s">
        <v>67</v>
      </c>
      <c r="L6" s="56" t="s">
        <v>64</v>
      </c>
    </row>
    <row r="7" spans="1:24" s="58" customFormat="1" ht="16.5" customHeight="1" x14ac:dyDescent="0.25">
      <c r="A7" s="22" t="s">
        <v>53</v>
      </c>
      <c r="B7" s="23" t="s">
        <v>54</v>
      </c>
      <c r="D7" s="24"/>
      <c r="G7" s="25"/>
      <c r="H7" s="24"/>
      <c r="I7" s="24"/>
      <c r="J7" s="24"/>
      <c r="K7" s="24"/>
      <c r="L7" s="21" t="s">
        <v>62</v>
      </c>
      <c r="M7" s="24"/>
      <c r="N7" s="24"/>
      <c r="O7" s="24"/>
      <c r="P7" s="24"/>
      <c r="Q7" s="24"/>
      <c r="R7" s="24"/>
      <c r="S7" s="24"/>
      <c r="T7" s="24"/>
      <c r="U7" s="56"/>
      <c r="V7" s="56"/>
      <c r="W7" s="56"/>
      <c r="X7" s="56"/>
    </row>
    <row r="8" spans="1:24" s="58" customFormat="1" ht="15.75" customHeight="1" x14ac:dyDescent="0.25">
      <c r="A8" s="22" t="s">
        <v>55</v>
      </c>
      <c r="B8" s="23" t="s">
        <v>56</v>
      </c>
      <c r="D8" s="24"/>
      <c r="G8" s="25"/>
      <c r="H8" s="24"/>
      <c r="I8" s="24"/>
      <c r="J8" s="24"/>
      <c r="K8" s="24"/>
      <c r="L8" s="21" t="s">
        <v>63</v>
      </c>
      <c r="M8" s="24"/>
      <c r="N8" s="24"/>
      <c r="O8" s="24"/>
      <c r="P8" s="24"/>
      <c r="Q8" s="24"/>
      <c r="R8" s="24"/>
      <c r="S8" s="24"/>
      <c r="T8" s="24"/>
      <c r="U8" s="56"/>
      <c r="V8" s="56"/>
      <c r="W8" s="56"/>
      <c r="X8" s="56"/>
    </row>
    <row r="9" spans="1:24" s="56" customFormat="1" ht="15" x14ac:dyDescent="0.25"/>
    <row r="10" spans="1:24" s="60" customFormat="1" ht="16.5" customHeight="1" x14ac:dyDescent="0.25">
      <c r="A10" s="62" t="s">
        <v>86</v>
      </c>
      <c r="B10" s="59"/>
      <c r="C10" s="59"/>
      <c r="E10" s="61"/>
    </row>
    <row r="12" spans="1:24" ht="58.5" customHeight="1" x14ac:dyDescent="0.25">
      <c r="A12" s="99" t="s">
        <v>70</v>
      </c>
      <c r="B12" s="99"/>
      <c r="C12" s="100" t="s">
        <v>71</v>
      </c>
      <c r="D12" s="101" t="s">
        <v>72</v>
      </c>
      <c r="E12" s="101" t="s">
        <v>73</v>
      </c>
      <c r="F12" s="101" t="s">
        <v>74</v>
      </c>
      <c r="G12" s="101" t="s">
        <v>33</v>
      </c>
      <c r="H12" s="101" t="s">
        <v>47</v>
      </c>
      <c r="I12" s="101" t="s">
        <v>36</v>
      </c>
      <c r="J12" s="101" t="s">
        <v>39</v>
      </c>
      <c r="K12" s="102" t="s">
        <v>42</v>
      </c>
      <c r="L12" s="102" t="s">
        <v>45</v>
      </c>
      <c r="M12" s="101" t="s">
        <v>49</v>
      </c>
    </row>
    <row r="13" spans="1:24" x14ac:dyDescent="0.25">
      <c r="A13" s="72" t="s">
        <v>75</v>
      </c>
      <c r="G13" s="46"/>
      <c r="H13" s="47"/>
      <c r="I13" s="48"/>
      <c r="J13" s="48"/>
      <c r="K13" s="48"/>
      <c r="L13" s="48"/>
      <c r="M13" s="49"/>
    </row>
    <row r="14" spans="1:24" x14ac:dyDescent="0.25">
      <c r="A14" s="97" t="s">
        <v>76</v>
      </c>
      <c r="B14" s="98"/>
      <c r="C14" s="63">
        <v>408318.95999999996</v>
      </c>
      <c r="D14" s="63">
        <v>7080213.5</v>
      </c>
      <c r="E14" s="63">
        <v>8809590.4299999997</v>
      </c>
      <c r="F14" s="63">
        <v>2888524.84</v>
      </c>
      <c r="G14" s="63">
        <v>8906357.5599999987</v>
      </c>
      <c r="H14" s="64">
        <v>11124246.75</v>
      </c>
      <c r="I14" s="64">
        <v>1838844.03</v>
      </c>
      <c r="J14" s="64">
        <v>740671.41</v>
      </c>
      <c r="K14" s="64">
        <v>524453.65</v>
      </c>
      <c r="L14" s="64">
        <v>206498.01</v>
      </c>
      <c r="M14" s="65">
        <v>42527719.139999993</v>
      </c>
    </row>
    <row r="15" spans="1:24" x14ac:dyDescent="0.25">
      <c r="A15" s="97" t="s">
        <v>77</v>
      </c>
      <c r="B15" s="98"/>
      <c r="C15" s="66">
        <v>0</v>
      </c>
      <c r="D15" s="63">
        <v>0</v>
      </c>
      <c r="E15" s="64">
        <v>414437.64</v>
      </c>
      <c r="F15" s="63">
        <v>1206.19</v>
      </c>
      <c r="G15" s="64">
        <v>164740.04999999888</v>
      </c>
      <c r="H15" s="64">
        <v>129545.92</v>
      </c>
      <c r="I15" s="64">
        <v>299159.33</v>
      </c>
      <c r="J15" s="64">
        <v>71013.279999999999</v>
      </c>
      <c r="K15" s="64">
        <v>29577.86</v>
      </c>
      <c r="L15" s="64">
        <v>21855.79</v>
      </c>
      <c r="M15" s="65">
        <f t="shared" ref="M15" si="0">SUM(C15:L15)</f>
        <v>1131536.0599999991</v>
      </c>
    </row>
    <row r="16" spans="1:24" x14ac:dyDescent="0.25">
      <c r="A16" s="97" t="s">
        <v>78</v>
      </c>
      <c r="B16" s="98"/>
      <c r="C16" s="66">
        <v>0</v>
      </c>
      <c r="D16" s="66">
        <v>0</v>
      </c>
      <c r="E16" s="64">
        <v>0</v>
      </c>
      <c r="F16" s="66">
        <v>0</v>
      </c>
      <c r="G16" s="64">
        <v>-50800.44000000001</v>
      </c>
      <c r="H16" s="64">
        <v>0</v>
      </c>
      <c r="I16" s="64">
        <v>-44691.83</v>
      </c>
      <c r="J16" s="64">
        <v>0</v>
      </c>
      <c r="K16" s="64">
        <v>0</v>
      </c>
      <c r="L16" s="64">
        <v>0</v>
      </c>
      <c r="M16" s="65">
        <f>SUM(C16:L16)</f>
        <v>-95492.270000000019</v>
      </c>
    </row>
    <row r="17" spans="1:13" ht="16.5" thickBot="1" x14ac:dyDescent="0.3">
      <c r="A17" s="50" t="s">
        <v>79</v>
      </c>
      <c r="B17" s="51"/>
      <c r="C17" s="52">
        <f>SUM(C14:C16)</f>
        <v>408318.95999999996</v>
      </c>
      <c r="D17" s="52">
        <f t="shared" ref="D17:K17" si="1">SUM(D14:D16)</f>
        <v>7080213.5</v>
      </c>
      <c r="E17" s="52">
        <f t="shared" si="1"/>
        <v>9224028.0700000003</v>
      </c>
      <c r="F17" s="52">
        <f t="shared" si="1"/>
        <v>2889731.03</v>
      </c>
      <c r="G17" s="52">
        <f t="shared" si="1"/>
        <v>9020297.1699999981</v>
      </c>
      <c r="H17" s="52">
        <f t="shared" si="1"/>
        <v>11253792.67</v>
      </c>
      <c r="I17" s="52">
        <f t="shared" si="1"/>
        <v>2093311.5299999998</v>
      </c>
      <c r="J17" s="52">
        <f t="shared" si="1"/>
        <v>811684.69000000006</v>
      </c>
      <c r="K17" s="52">
        <f t="shared" si="1"/>
        <v>554031.51</v>
      </c>
      <c r="L17" s="52">
        <f>SUM(L14:L16)</f>
        <v>228353.80000000002</v>
      </c>
      <c r="M17" s="52">
        <f>SUM(M14:M16)</f>
        <v>43563762.929999992</v>
      </c>
    </row>
    <row r="18" spans="1:13" x14ac:dyDescent="0.25">
      <c r="A18" s="45" t="s">
        <v>80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49"/>
    </row>
    <row r="19" spans="1:13" x14ac:dyDescent="0.25">
      <c r="A19" s="97" t="s">
        <v>76</v>
      </c>
      <c r="B19" s="98"/>
      <c r="C19" s="64">
        <v>0</v>
      </c>
      <c r="D19" s="64">
        <v>0</v>
      </c>
      <c r="E19" s="64">
        <v>1941024.19</v>
      </c>
      <c r="F19" s="64">
        <v>801440.42</v>
      </c>
      <c r="G19" s="64">
        <v>6234763.96</v>
      </c>
      <c r="H19" s="64">
        <v>6975226.0800000001</v>
      </c>
      <c r="I19" s="64">
        <v>1335306.67</v>
      </c>
      <c r="J19" s="64">
        <v>434896.84</v>
      </c>
      <c r="K19" s="64">
        <v>491959.46</v>
      </c>
      <c r="L19" s="64">
        <v>206498.01</v>
      </c>
      <c r="M19" s="70">
        <v>18421115.630000003</v>
      </c>
    </row>
    <row r="20" spans="1:13" x14ac:dyDescent="0.25">
      <c r="A20" s="97" t="s">
        <v>81</v>
      </c>
      <c r="B20" s="98"/>
      <c r="C20" s="66">
        <v>0</v>
      </c>
      <c r="D20" s="66">
        <v>0</v>
      </c>
      <c r="E20" s="63">
        <v>173846.96</v>
      </c>
      <c r="F20" s="63">
        <v>57772.52</v>
      </c>
      <c r="G20" s="64">
        <v>563615.32999999996</v>
      </c>
      <c r="H20" s="64">
        <v>686464.95</v>
      </c>
      <c r="I20" s="64">
        <v>101611.75</v>
      </c>
      <c r="J20" s="64">
        <v>64630.1</v>
      </c>
      <c r="K20" s="64">
        <v>29516.17</v>
      </c>
      <c r="L20" s="64">
        <v>1092.79</v>
      </c>
      <c r="M20" s="70">
        <f>SUM(C20:L20)</f>
        <v>1678550.5699999998</v>
      </c>
    </row>
    <row r="21" spans="1:13" x14ac:dyDescent="0.25">
      <c r="A21" s="97" t="s">
        <v>78</v>
      </c>
      <c r="B21" s="98"/>
      <c r="C21" s="66">
        <v>0</v>
      </c>
      <c r="D21" s="66">
        <v>0</v>
      </c>
      <c r="E21" s="64">
        <v>0</v>
      </c>
      <c r="F21" s="66">
        <v>0</v>
      </c>
      <c r="G21" s="64">
        <v>-45549.30999999999</v>
      </c>
      <c r="H21" s="64">
        <v>0</v>
      </c>
      <c r="I21" s="64">
        <v>-44691.83</v>
      </c>
      <c r="J21" s="64">
        <v>0</v>
      </c>
      <c r="K21" s="64">
        <v>0</v>
      </c>
      <c r="L21" s="64">
        <v>0</v>
      </c>
      <c r="M21" s="70">
        <f t="shared" ref="M21" si="2">SUM(C21:L21)</f>
        <v>-90241.139999999985</v>
      </c>
    </row>
    <row r="22" spans="1:13" ht="16.5" thickBot="1" x14ac:dyDescent="0.3">
      <c r="A22" s="55" t="s">
        <v>79</v>
      </c>
      <c r="B22" s="54"/>
      <c r="C22" s="67">
        <f>C19+C20+C21</f>
        <v>0</v>
      </c>
      <c r="D22" s="68">
        <f t="shared" ref="D22" si="3">D19+D20+D21</f>
        <v>0</v>
      </c>
      <c r="E22" s="68">
        <f>E19+E20+E21</f>
        <v>2114871.15</v>
      </c>
      <c r="F22" s="68">
        <f t="shared" ref="F22:L22" si="4">F19+F20+F21</f>
        <v>859212.94000000006</v>
      </c>
      <c r="G22" s="68">
        <f t="shared" si="4"/>
        <v>6752829.9800000004</v>
      </c>
      <c r="H22" s="68">
        <f t="shared" si="4"/>
        <v>7661691.0300000003</v>
      </c>
      <c r="I22" s="68">
        <f t="shared" si="4"/>
        <v>1392226.5899999999</v>
      </c>
      <c r="J22" s="68">
        <f t="shared" si="4"/>
        <v>499526.94</v>
      </c>
      <c r="K22" s="68">
        <f t="shared" si="4"/>
        <v>521475.63</v>
      </c>
      <c r="L22" s="68">
        <f t="shared" si="4"/>
        <v>207590.80000000002</v>
      </c>
      <c r="M22" s="68">
        <f>M19+M20+M21</f>
        <v>20009425.060000002</v>
      </c>
    </row>
    <row r="23" spans="1:13" x14ac:dyDescent="0.25">
      <c r="A23" s="72" t="s">
        <v>82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</row>
    <row r="24" spans="1:13" x14ac:dyDescent="0.25">
      <c r="A24" s="97" t="s">
        <v>83</v>
      </c>
      <c r="B24" s="98"/>
      <c r="C24" s="71">
        <v>408318.95999999996</v>
      </c>
      <c r="D24" s="71">
        <v>7080213.5</v>
      </c>
      <c r="E24" s="71">
        <f>E14-E19</f>
        <v>6868566.2400000002</v>
      </c>
      <c r="F24" s="71">
        <f>F14-F19</f>
        <v>2087084.42</v>
      </c>
      <c r="G24" s="71">
        <v>2671593.5999999987</v>
      </c>
      <c r="H24" s="71">
        <v>4149020.67</v>
      </c>
      <c r="I24" s="71">
        <v>503537.3600000001</v>
      </c>
      <c r="J24" s="71">
        <v>305774.57</v>
      </c>
      <c r="K24" s="71">
        <v>32494.190000000002</v>
      </c>
      <c r="L24" s="71">
        <v>0</v>
      </c>
      <c r="M24" s="71">
        <v>24106603.50999999</v>
      </c>
    </row>
    <row r="25" spans="1:13" ht="16.5" thickBot="1" x14ac:dyDescent="0.3">
      <c r="A25" s="55" t="s">
        <v>84</v>
      </c>
      <c r="B25" s="54"/>
      <c r="C25" s="69">
        <f t="shared" ref="C25:M25" si="5">C17-C22</f>
        <v>408318.95999999996</v>
      </c>
      <c r="D25" s="69">
        <f t="shared" si="5"/>
        <v>7080213.5</v>
      </c>
      <c r="E25" s="69">
        <f t="shared" si="5"/>
        <v>7109156.9199999999</v>
      </c>
      <c r="F25" s="69">
        <f t="shared" si="5"/>
        <v>2030518.0899999999</v>
      </c>
      <c r="G25" s="69">
        <f t="shared" si="5"/>
        <v>2267467.1899999976</v>
      </c>
      <c r="H25" s="69">
        <f t="shared" si="5"/>
        <v>3592101.6399999997</v>
      </c>
      <c r="I25" s="69">
        <f t="shared" si="5"/>
        <v>701084.94</v>
      </c>
      <c r="J25" s="69">
        <f t="shared" si="5"/>
        <v>312157.75000000006</v>
      </c>
      <c r="K25" s="69">
        <f t="shared" si="5"/>
        <v>32555.880000000005</v>
      </c>
      <c r="L25" s="69">
        <f t="shared" si="5"/>
        <v>20763</v>
      </c>
      <c r="M25" s="69">
        <f t="shared" si="5"/>
        <v>23554337.86999999</v>
      </c>
    </row>
  </sheetData>
  <mergeCells count="10">
    <mergeCell ref="A16:B16"/>
    <mergeCell ref="A19:B19"/>
    <mergeCell ref="A20:B20"/>
    <mergeCell ref="A21:B21"/>
    <mergeCell ref="A24:B24"/>
    <mergeCell ref="A1:M1"/>
    <mergeCell ref="A2:M2"/>
    <mergeCell ref="A12:B12"/>
    <mergeCell ref="A14:B14"/>
    <mergeCell ref="A15:B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38D964-58D8-40B4-A7D1-7FEB37F8CDFF}"/>
</file>

<file path=customXml/itemProps2.xml><?xml version="1.0" encoding="utf-8"?>
<ds:datastoreItem xmlns:ds="http://schemas.openxmlformats.org/officeDocument/2006/customXml" ds:itemID="{0F96AE98-3918-4F6D-ABF2-C7216A43EF29}"/>
</file>

<file path=customXml/itemProps3.xml><?xml version="1.0" encoding="utf-8"?>
<ds:datastoreItem xmlns:ds="http://schemas.openxmlformats.org/officeDocument/2006/customXml" ds:itemID="{40FB3271-5E87-4AB2-855F-D0CB0228BC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PPE 100 Top Sheet</vt:lpstr>
      <vt:lpstr>PPE 105 TieOut</vt:lpstr>
      <vt:lpstr>PPE 106 Note-level breakdown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Nahid</dc:creator>
  <cp:keywords/>
  <dc:description/>
  <cp:lastModifiedBy>acer</cp:lastModifiedBy>
  <cp:revision/>
  <dcterms:created xsi:type="dcterms:W3CDTF">2021-06-27T11:14:03Z</dcterms:created>
  <dcterms:modified xsi:type="dcterms:W3CDTF">2021-09-15T08:57:02Z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