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04 Other receivables\"/>
    </mc:Choice>
  </mc:AlternateContent>
  <xr:revisionPtr revIDLastSave="0" documentId="13_ncr:1_{B2DE7AB7-AABA-46E5-BF5B-27E5E20B03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 300 Monthly Analysis" sheetId="5" r:id="rId1"/>
    <sheet name="Relative OR and Revenue Analysi" sheetId="6" r:id="rId2"/>
    <sheet name="OR 100 Population" sheetId="11" r:id="rId3"/>
    <sheet name="OR Addition" sheetId="12" r:id="rId4"/>
  </sheets>
  <definedNames>
    <definedName name="_xlnm._FilterDatabase" localSheetId="2" hidden="1">'OR 100 Population'!$A$1:$AE$16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2" l="1"/>
  <c r="N15" i="12"/>
  <c r="O15" i="12" s="1"/>
  <c r="N14" i="12"/>
  <c r="O14" i="12" s="1"/>
  <c r="N13" i="12"/>
  <c r="O13" i="12" s="1"/>
  <c r="N12" i="12"/>
  <c r="O12" i="12" s="1"/>
  <c r="N11" i="12"/>
  <c r="O11" i="12" s="1"/>
  <c r="N10" i="12"/>
  <c r="O10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N2" i="12"/>
  <c r="O2" i="12" s="1"/>
  <c r="O24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C27" i="6" l="1"/>
  <c r="B27" i="6"/>
  <c r="C25" i="5"/>
  <c r="C27" i="5"/>
  <c r="C26" i="5"/>
</calcChain>
</file>

<file path=xl/sharedStrings.xml><?xml version="1.0" encoding="utf-8"?>
<sst xmlns="http://schemas.openxmlformats.org/spreadsheetml/2006/main" count="777" uniqueCount="139">
  <si>
    <t>Cleared/open items symbol</t>
  </si>
  <si>
    <t>G/L Account</t>
  </si>
  <si>
    <t>Document Number</t>
  </si>
  <si>
    <t>Posting Date</t>
  </si>
  <si>
    <t>Document Date</t>
  </si>
  <si>
    <t>Entry Date</t>
  </si>
  <si>
    <t>Document Type</t>
  </si>
  <si>
    <t>Document currency</t>
  </si>
  <si>
    <t>Amount in doc. curr.</t>
  </si>
  <si>
    <t>Eff.exchange rate</t>
  </si>
  <si>
    <t>Local Currency</t>
  </si>
  <si>
    <t>Amount in local currency</t>
  </si>
  <si>
    <t>Amount in loc.curr.2</t>
  </si>
  <si>
    <t>Reference</t>
  </si>
  <si>
    <t>Assignment</t>
  </si>
  <si>
    <t>Text/CI No</t>
  </si>
  <si>
    <t>Purchasing Document</t>
  </si>
  <si>
    <t>Item</t>
  </si>
  <si>
    <t>Document Header Text</t>
  </si>
  <si>
    <t>File Number</t>
  </si>
  <si>
    <t>Buyer Name</t>
  </si>
  <si>
    <t>LC Number</t>
  </si>
  <si>
    <t>Profit Center</t>
  </si>
  <si>
    <t>Clearing Document</t>
  </si>
  <si>
    <t>Clearing date</t>
  </si>
  <si>
    <t>Billing Document</t>
  </si>
  <si>
    <t>Buyer Description</t>
  </si>
  <si>
    <t>Sales document</t>
  </si>
  <si>
    <t>Withholding tax amnt</t>
  </si>
  <si>
    <t/>
  </si>
  <si>
    <t>BDT</t>
  </si>
  <si>
    <t>0</t>
  </si>
  <si>
    <t>USD</t>
  </si>
  <si>
    <t>83.95000</t>
  </si>
  <si>
    <t>Reversal Formula</t>
  </si>
  <si>
    <t>Reversal Formula Result</t>
  </si>
  <si>
    <t>Nurul Faruk Hasan &amp; Co</t>
  </si>
  <si>
    <t>Chartered Accountants</t>
  </si>
  <si>
    <t>Client name</t>
  </si>
  <si>
    <t>Cosmopolitan Industries Pvt. Ltd. (CIPL)</t>
  </si>
  <si>
    <t>Working Paper Title</t>
  </si>
  <si>
    <t>Working Paper #</t>
  </si>
  <si>
    <t>Md. Nahid Hasan Badhan</t>
  </si>
  <si>
    <t>Date Completed</t>
  </si>
  <si>
    <t>Date Reviewed</t>
  </si>
  <si>
    <t>Balance Sheet Date</t>
  </si>
  <si>
    <t>Purpose:</t>
  </si>
  <si>
    <t>Procedure:</t>
  </si>
  <si>
    <t>Conclusion:</t>
  </si>
  <si>
    <t>Grand Total</t>
  </si>
  <si>
    <t>2021</t>
  </si>
  <si>
    <t>% Change</t>
  </si>
  <si>
    <t>Amount in USD</t>
  </si>
  <si>
    <t>Month</t>
  </si>
  <si>
    <t>Mar</t>
  </si>
  <si>
    <t>Apr</t>
  </si>
  <si>
    <t>Months</t>
  </si>
  <si>
    <t>Revenue</t>
  </si>
  <si>
    <t>Risk:</t>
  </si>
  <si>
    <t>Control:</t>
  </si>
  <si>
    <t>Assertions:</t>
  </si>
  <si>
    <t>Other Receivables Analysis</t>
  </si>
  <si>
    <t>OR 300</t>
  </si>
  <si>
    <t>To carry out analytical procedure on Other Receivables in order to find out the trends in the Financial Year 2020-21.</t>
  </si>
  <si>
    <t>Step 1: Collect ledger;
Step 2: Segregate and remove the reversal entries;
Step 3: Figure out monthly addition to Other Receivables using Pivot Table;
Step 4: Prepare graphical analysis on monthly Other Receivables;
Step 5: Inquire about the asymmetrical monthly Other Receivables figures to the client;
Step 6: Obtain justification for the unusual changes.</t>
  </si>
  <si>
    <t>Other Receivables of CIPL seems to have increased in the current financial year with flactuations over the year.</t>
  </si>
  <si>
    <t>10301005</t>
  </si>
  <si>
    <t>2006000087</t>
  </si>
  <si>
    <t>DA</t>
  </si>
  <si>
    <t>PROV-GOV/MAR 21</t>
  </si>
  <si>
    <t>C2014-338</t>
  </si>
  <si>
    <t>Prov for 4% cash incntives (net TDS-10%)- 15 Mar21</t>
  </si>
  <si>
    <t>Export Incentive 15 Mar</t>
  </si>
  <si>
    <t>1</t>
  </si>
  <si>
    <t>SEP-18</t>
  </si>
  <si>
    <t>2006000088</t>
  </si>
  <si>
    <t>PROV-GOV/MAR21</t>
  </si>
  <si>
    <t>Prov for 4% cash incntives (net TDS-10%)- 31 Mar21</t>
  </si>
  <si>
    <t>Export Incentive 31 Mar</t>
  </si>
  <si>
    <t>2006000093</t>
  </si>
  <si>
    <t>PROV-GOV/APR 21</t>
  </si>
  <si>
    <t>Prov for 4% cash incntives (net TDS-10%)- 15 Apr21</t>
  </si>
  <si>
    <t>Export Incentive 15 Apr</t>
  </si>
  <si>
    <t>2006000094</t>
  </si>
  <si>
    <t>Prov for 4% cash incntives (net TDS-10%)- 30 Apr21</t>
  </si>
  <si>
    <t>Export Incentive 30 Apr</t>
  </si>
  <si>
    <t>2006000095</t>
  </si>
  <si>
    <t>Prov for 1% cash incntives (net TDS-10%)- 30 Apr21</t>
  </si>
  <si>
    <t>2006000096</t>
  </si>
  <si>
    <t>2006000103</t>
  </si>
  <si>
    <t>PROV-GOV/MAY 21</t>
  </si>
  <si>
    <t>Prov for 4% cash incntives (net TDS-10%)- 15 May21</t>
  </si>
  <si>
    <t>1%Export Incentive 15May</t>
  </si>
  <si>
    <t>2006000104</t>
  </si>
  <si>
    <t>Prov for 4% cash incntives (net TDS-10%)- 31 May21</t>
  </si>
  <si>
    <t>4%Export Incentive 30May</t>
  </si>
  <si>
    <t>2006000105</t>
  </si>
  <si>
    <t>Prov for 1% cash incntives (net TDS-10%)- 15 May21</t>
  </si>
  <si>
    <t>2006000106</t>
  </si>
  <si>
    <t>Prov for 1% cash incntives (net TDS-10%)- 31 May21</t>
  </si>
  <si>
    <t>1%Export Incentive 30May</t>
  </si>
  <si>
    <t>2006000109</t>
  </si>
  <si>
    <t>PROV-GOV/JUN 21</t>
  </si>
  <si>
    <t>Prov for 4% cash incntives (net TDS-10%)- 15 Jun21</t>
  </si>
  <si>
    <t>2006000110</t>
  </si>
  <si>
    <t>Prov for 4% cash incntives (net TDS-10%)- 30 Jun21</t>
  </si>
  <si>
    <t>4%Export Incentive 30Jun</t>
  </si>
  <si>
    <t>2006000111</t>
  </si>
  <si>
    <t>Prov for 1% cash incntives (net TDS-10%)- 15 Jun21</t>
  </si>
  <si>
    <t>1%Export Incentive 15Jun</t>
  </si>
  <si>
    <t>2006000112</t>
  </si>
  <si>
    <t>Prov for 1% cash incntives (net TDS-10%)- 30 Jun21</t>
  </si>
  <si>
    <t>1%Export Incentive 30Jun</t>
  </si>
  <si>
    <t>May</t>
  </si>
  <si>
    <t>Jun</t>
  </si>
  <si>
    <t>May'21</t>
  </si>
  <si>
    <t>June'21</t>
  </si>
  <si>
    <t>March'21</t>
  </si>
  <si>
    <t>April'21</t>
  </si>
  <si>
    <t>Step 1: Collect ledger;
Step 2: Segregate and remove the reversal entries;
Step 3: Figure out monthly addition of Other Receivables using Pivot Table;
Step 4: Compare the monthly Other Receivables figures with revenue during the current financial year;
Step 5: Obtain justification for the unusual changes.</t>
  </si>
  <si>
    <t>Additions to Other Receivables</t>
  </si>
  <si>
    <t>To carry out relative analysis between Other Receivables and Export Revenue in order to find out relation among them of the current financial year.</t>
  </si>
  <si>
    <t>Other Receivables of CIPL seems to have increased in relation to the trend followed by flactuations in revenue including a few exceptions over the current financial year.</t>
  </si>
  <si>
    <t>Commercial officer collects PRC (PROCEEDS REALIZATION CERTIFICATE)  form from the bank, the manager, finance checks and CFO approves it to confirm that the amount booked appropriately.</t>
  </si>
  <si>
    <t>Other receivables may not be recorded in appropriate amount.</t>
  </si>
  <si>
    <t>Completeness.</t>
  </si>
  <si>
    <t>Mahdi Mohammad Mehrab</t>
  </si>
  <si>
    <t>a. Amount matched with FS</t>
  </si>
  <si>
    <t>Export incentive from Government</t>
  </si>
  <si>
    <t>Receivable from provident fund</t>
  </si>
  <si>
    <t>a</t>
  </si>
  <si>
    <t>Total Other Receivable</t>
  </si>
  <si>
    <t>The amount has been changed directly to FS but not in the ledger</t>
  </si>
  <si>
    <t xml:space="preserve">Receivable from provident fund is the amount that the employee did not take upon their resignation from the firm. EPIC hold a policy where it will retain the provident fund up to 3 years in the name of that particular employee but will forfeit and transfer it to the company's account if the fund is not claimed within these three years. </t>
  </si>
  <si>
    <t>a:</t>
  </si>
  <si>
    <t>Prepared by</t>
  </si>
  <si>
    <t>Reviewed by</t>
  </si>
  <si>
    <t>Further Reviewed by</t>
  </si>
  <si>
    <t>Humaun Ahamed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</si>
</sst>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D565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2" fillId="0" borderId="0"/>
    <xf numFmtId="43" fontId="12" fillId="0" borderId="0" applyFont="0" applyFill="0" applyBorder="0" applyAlignment="0" applyProtection="0"/>
  </cellStyleXfs>
  <cellXfs count="80">
    <xf numFmtId="0" fontId="0" fillId="0" borderId="0" xfId="0"/>
    <xf numFmtId="0" fontId="7" fillId="6" borderId="0" xfId="3" applyFont="1" applyFill="1" applyAlignment="1">
      <alignment vertical="top"/>
    </xf>
    <xf numFmtId="0" fontId="7" fillId="6" borderId="0" xfId="3" applyFont="1" applyFill="1" applyAlignment="1">
      <alignment horizontal="right" vertical="top"/>
    </xf>
    <xf numFmtId="0" fontId="8" fillId="7" borderId="1" xfId="0" applyFont="1" applyFill="1" applyBorder="1" applyAlignment="1">
      <alignment vertical="center"/>
    </xf>
    <xf numFmtId="0" fontId="9" fillId="6" borderId="0" xfId="0" applyFont="1" applyFill="1" applyAlignment="1">
      <alignment vertical="top" wrapText="1"/>
    </xf>
    <xf numFmtId="0" fontId="8" fillId="7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top" wrapText="1"/>
    </xf>
    <xf numFmtId="15" fontId="9" fillId="6" borderId="1" xfId="0" applyNumberFormat="1" applyFont="1" applyFill="1" applyBorder="1" applyAlignment="1">
      <alignment horizontal="left" vertical="top" wrapText="1"/>
    </xf>
    <xf numFmtId="0" fontId="6" fillId="6" borderId="0" xfId="0" applyFont="1" applyFill="1" applyAlignment="1">
      <alignment horizontal="right" indent="1"/>
    </xf>
    <xf numFmtId="0" fontId="6" fillId="6" borderId="0" xfId="0" applyFont="1" applyFill="1" applyAlignment="1">
      <alignment horizontal="right" vertical="top" indent="1"/>
    </xf>
    <xf numFmtId="0" fontId="5" fillId="6" borderId="0" xfId="0" applyFont="1" applyFill="1"/>
    <xf numFmtId="0" fontId="8" fillId="7" borderId="4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left" vertical="top"/>
    </xf>
    <xf numFmtId="0" fontId="10" fillId="7" borderId="4" xfId="0" applyFont="1" applyFill="1" applyBorder="1" applyAlignment="1">
      <alignment horizontal="left" vertical="top"/>
    </xf>
    <xf numFmtId="0" fontId="10" fillId="7" borderId="4" xfId="0" applyFont="1" applyFill="1" applyBorder="1" applyAlignment="1">
      <alignment vertical="center"/>
    </xf>
    <xf numFmtId="0" fontId="4" fillId="5" borderId="1" xfId="0" applyFont="1" applyFill="1" applyBorder="1"/>
    <xf numFmtId="164" fontId="4" fillId="5" borderId="1" xfId="1" applyNumberFormat="1" applyFont="1" applyFill="1" applyBorder="1"/>
    <xf numFmtId="9" fontId="7" fillId="0" borderId="1" xfId="2" applyFont="1" applyBorder="1" applyAlignment="1">
      <alignment vertical="top"/>
    </xf>
    <xf numFmtId="0" fontId="2" fillId="0" borderId="1" xfId="0" applyFont="1" applyBorder="1"/>
    <xf numFmtId="164" fontId="7" fillId="6" borderId="1" xfId="1" applyNumberFormat="1" applyFont="1" applyFill="1" applyBorder="1"/>
    <xf numFmtId="0" fontId="8" fillId="8" borderId="0" xfId="0" applyFont="1" applyFill="1" applyAlignment="1">
      <alignment horizontal="right" indent="1"/>
    </xf>
    <xf numFmtId="0" fontId="8" fillId="8" borderId="0" xfId="0" applyFont="1" applyFill="1" applyAlignment="1">
      <alignment horizontal="right" vertical="center" indent="1"/>
    </xf>
    <xf numFmtId="0" fontId="11" fillId="8" borderId="0" xfId="0" applyFont="1" applyFill="1"/>
    <xf numFmtId="0" fontId="11" fillId="0" borderId="0" xfId="0" applyFont="1"/>
    <xf numFmtId="0" fontId="7" fillId="0" borderId="0" xfId="0" applyFont="1" applyAlignment="1">
      <alignment vertical="top"/>
    </xf>
    <xf numFmtId="0" fontId="2" fillId="6" borderId="0" xfId="0" applyFont="1" applyFill="1"/>
    <xf numFmtId="0" fontId="2" fillId="0" borderId="0" xfId="0" applyFont="1"/>
    <xf numFmtId="0" fontId="4" fillId="5" borderId="1" xfId="0" applyFont="1" applyFill="1" applyBorder="1" applyAlignment="1">
      <alignment horizontal="center"/>
    </xf>
    <xf numFmtId="0" fontId="6" fillId="0" borderId="3" xfId="0" applyNumberFormat="1" applyFont="1" applyBorder="1"/>
    <xf numFmtId="0" fontId="2" fillId="0" borderId="0" xfId="0" applyFont="1" applyAlignment="1">
      <alignment vertical="top"/>
    </xf>
    <xf numFmtId="0" fontId="9" fillId="6" borderId="5" xfId="0" applyFont="1" applyFill="1" applyBorder="1" applyAlignment="1">
      <alignment vertical="top" wrapText="1"/>
    </xf>
    <xf numFmtId="0" fontId="9" fillId="6" borderId="4" xfId="0" applyFont="1" applyFill="1" applyBorder="1" applyAlignment="1">
      <alignment horizontal="left" vertical="top" wrapText="1"/>
    </xf>
    <xf numFmtId="165" fontId="9" fillId="6" borderId="5" xfId="0" applyNumberFormat="1" applyFont="1" applyFill="1" applyBorder="1" applyAlignment="1">
      <alignment horizontal="left" vertical="top" wrapText="1"/>
    </xf>
    <xf numFmtId="164" fontId="4" fillId="5" borderId="1" xfId="0" applyNumberFormat="1" applyFont="1" applyFill="1" applyBorder="1" applyAlignment="1">
      <alignment horizontal="right"/>
    </xf>
    <xf numFmtId="0" fontId="1" fillId="6" borderId="0" xfId="0" applyFont="1" applyFill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indent="1"/>
    </xf>
    <xf numFmtId="164" fontId="0" fillId="0" borderId="1" xfId="0" applyNumberFormat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right" vertical="center" indent="1"/>
    </xf>
    <xf numFmtId="0" fontId="4" fillId="5" borderId="0" xfId="0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 wrapText="1"/>
    </xf>
    <xf numFmtId="164" fontId="4" fillId="5" borderId="0" xfId="1" applyNumberFormat="1" applyFont="1" applyFill="1" applyAlignment="1">
      <alignment horizontal="center" vertical="center"/>
    </xf>
    <xf numFmtId="0" fontId="9" fillId="6" borderId="4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 wrapText="1"/>
    </xf>
    <xf numFmtId="0" fontId="6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7" fillId="0" borderId="0" xfId="3" applyFont="1" applyAlignment="1" applyProtection="1">
      <alignment horizontal="left" vertical="top" wrapText="1"/>
      <protection locked="0"/>
    </xf>
    <xf numFmtId="0" fontId="2" fillId="6" borderId="0" xfId="0" applyFont="1" applyFill="1" applyAlignment="1">
      <alignment horizontal="left" vertical="top" wrapText="1"/>
    </xf>
    <xf numFmtId="0" fontId="9" fillId="6" borderId="4" xfId="0" applyFont="1" applyFill="1" applyBorder="1" applyAlignment="1">
      <alignment horizontal="left" vertical="top" wrapText="1"/>
    </xf>
    <xf numFmtId="0" fontId="9" fillId="6" borderId="5" xfId="0" applyFont="1" applyFill="1" applyBorder="1" applyAlignment="1">
      <alignment horizontal="left" vertical="top" wrapText="1"/>
    </xf>
    <xf numFmtId="165" fontId="9" fillId="6" borderId="1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7" fillId="6" borderId="0" xfId="0" applyFont="1" applyFill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12" fillId="2" borderId="1" xfId="4" applyFill="1" applyBorder="1" applyAlignment="1">
      <alignment vertical="top" wrapText="1"/>
    </xf>
    <xf numFmtId="0" fontId="12" fillId="2" borderId="1" xfId="4" applyFill="1" applyBorder="1" applyAlignment="1">
      <alignment vertical="top"/>
    </xf>
    <xf numFmtId="0" fontId="12" fillId="0" borderId="0" xfId="4" applyAlignment="1">
      <alignment vertical="top"/>
    </xf>
    <xf numFmtId="0" fontId="12" fillId="0" borderId="0" xfId="4" applyAlignment="1">
      <alignment vertical="top" indent="2"/>
    </xf>
    <xf numFmtId="14" fontId="12" fillId="0" borderId="0" xfId="4" applyNumberFormat="1" applyAlignment="1">
      <alignment horizontal="right" vertical="top"/>
    </xf>
    <xf numFmtId="4" fontId="12" fillId="0" borderId="0" xfId="4" applyNumberFormat="1" applyAlignment="1">
      <alignment horizontal="right" vertical="top"/>
    </xf>
    <xf numFmtId="0" fontId="12" fillId="4" borderId="0" xfId="4" applyFill="1"/>
    <xf numFmtId="0" fontId="12" fillId="4" borderId="0" xfId="4" applyFill="1" applyAlignment="1">
      <alignment horizontal="center"/>
    </xf>
    <xf numFmtId="0" fontId="12" fillId="3" borderId="1" xfId="4" applyFill="1" applyBorder="1" applyAlignment="1">
      <alignment vertical="top"/>
    </xf>
    <xf numFmtId="14" fontId="12" fillId="3" borderId="1" xfId="4" applyNumberFormat="1" applyFill="1" applyBorder="1" applyAlignment="1">
      <alignment horizontal="right" vertical="top"/>
    </xf>
    <xf numFmtId="4" fontId="12" fillId="3" borderId="1" xfId="4" applyNumberFormat="1" applyFill="1" applyBorder="1" applyAlignment="1">
      <alignment horizontal="right" vertical="top"/>
    </xf>
    <xf numFmtId="4" fontId="13" fillId="3" borderId="4" xfId="4" applyNumberFormat="1" applyFont="1" applyFill="1" applyBorder="1" applyAlignment="1">
      <alignment horizontal="left" vertical="top"/>
    </xf>
    <xf numFmtId="4" fontId="13" fillId="3" borderId="6" xfId="4" applyNumberFormat="1" applyFont="1" applyFill="1" applyBorder="1" applyAlignment="1">
      <alignment horizontal="left" vertical="top"/>
    </xf>
    <xf numFmtId="4" fontId="13" fillId="3" borderId="5" xfId="4" applyNumberFormat="1" applyFont="1" applyFill="1" applyBorder="1" applyAlignment="1">
      <alignment horizontal="left" vertical="top"/>
    </xf>
    <xf numFmtId="3" fontId="12" fillId="3" borderId="1" xfId="4" applyNumberFormat="1" applyFill="1" applyBorder="1" applyAlignment="1">
      <alignment horizontal="right" vertical="top"/>
    </xf>
    <xf numFmtId="0" fontId="14" fillId="0" borderId="1" xfId="4" applyFont="1" applyBorder="1" applyAlignment="1">
      <alignment horizontal="left"/>
    </xf>
    <xf numFmtId="164" fontId="14" fillId="0" borderId="1" xfId="5" applyNumberFormat="1" applyFont="1" applyFill="1" applyBorder="1" applyAlignment="1">
      <alignment vertical="center"/>
    </xf>
    <xf numFmtId="164" fontId="0" fillId="0" borderId="1" xfId="5" applyNumberFormat="1" applyFont="1" applyBorder="1" applyAlignment="1">
      <alignment vertical="top"/>
    </xf>
    <xf numFmtId="0" fontId="12" fillId="0" borderId="1" xfId="4" applyBorder="1" applyAlignment="1">
      <alignment horizontal="left" vertical="top"/>
    </xf>
    <xf numFmtId="164" fontId="12" fillId="0" borderId="1" xfId="4" applyNumberFormat="1" applyBorder="1" applyAlignment="1">
      <alignment vertical="top"/>
    </xf>
    <xf numFmtId="0" fontId="12" fillId="0" borderId="0" xfId="4" applyAlignment="1">
      <alignment horizontal="left" vertical="top" wrapText="1"/>
    </xf>
    <xf numFmtId="0" fontId="13" fillId="0" borderId="0" xfId="4" applyFont="1" applyAlignment="1">
      <alignment vertical="top"/>
    </xf>
    <xf numFmtId="0" fontId="13" fillId="0" borderId="0" xfId="4" applyFont="1" applyAlignment="1">
      <alignment horizontal="right" vertical="top"/>
    </xf>
    <xf numFmtId="0" fontId="9" fillId="6" borderId="6" xfId="0" applyFont="1" applyFill="1" applyBorder="1" applyAlignment="1">
      <alignment horizontal="left" vertical="top" wrapText="1"/>
    </xf>
  </cellXfs>
  <cellStyles count="6">
    <cellStyle name="Comma" xfId="1" builtinId="3"/>
    <cellStyle name="Comma 2" xfId="5" xr:uid="{9383D753-CACE-48B9-832E-B7BB99073187}"/>
    <cellStyle name="Normal" xfId="0" builtinId="0"/>
    <cellStyle name="Normal 2" xfId="3" xr:uid="{00000000-0005-0000-0000-000002000000}"/>
    <cellStyle name="Normal 3" xfId="4" xr:uid="{555C6676-EEAE-4F52-A0D4-A2C620C10A58}"/>
    <cellStyle name="Percent" xfId="2" builtinId="5"/>
  </cellStyles>
  <dxfs count="10">
    <dxf>
      <numFmt numFmtId="164" formatCode="_(* #,##0_);_(* \(#,##0\);_(* &quot;-&quot;??_);_(@_)"/>
    </dxf>
    <dxf>
      <alignment horizontal="right"/>
    </dxf>
    <dxf>
      <font>
        <b/>
        <sz val="12"/>
        <color theme="0"/>
      </font>
      <fill>
        <patternFill patternType="solid">
          <fgColor indexed="64"/>
          <bgColor theme="1"/>
        </patternFill>
      </fill>
      <alignment horizontal="center"/>
    </dxf>
    <dxf>
      <font>
        <b/>
        <sz val="12"/>
        <color theme="0"/>
      </font>
      <fill>
        <patternFill patternType="solid">
          <fgColor indexed="64"/>
          <bgColor theme="1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12"/>
        <color theme="0"/>
      </font>
      <fill>
        <patternFill patternType="solid">
          <fgColor indexed="64"/>
          <bgColor theme="1"/>
        </patternFill>
      </fill>
      <alignment horizontal="center"/>
    </dxf>
    <dxf>
      <font>
        <b/>
        <sz val="12"/>
        <color theme="0"/>
      </font>
      <fill>
        <patternFill patternType="solid">
          <fgColor indexed="64"/>
          <bgColor theme="1"/>
        </patternFill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 300 Other Receivables Analysis.xlsx]OR 300 Monthly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Analysis of Other</a:t>
            </a:r>
            <a:r>
              <a:rPr lang="en-US" baseline="0"/>
              <a:t> Receivables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 300 Monthly Analysis'!$B$22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'OR 300 Monthly Analysis'!$A$23:$A$28</c:f>
              <c:multiLvlStrCache>
                <c:ptCount val="4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'OR 300 Monthly Analysis'!$B$23:$B$28</c:f>
              <c:numCache>
                <c:formatCode>_(* #,##0_);_(* \(#,##0\);_(* "-"??_);_(@_)</c:formatCode>
                <c:ptCount val="4"/>
                <c:pt idx="0">
                  <c:v>106109</c:v>
                </c:pt>
                <c:pt idx="1">
                  <c:v>84232</c:v>
                </c:pt>
                <c:pt idx="2">
                  <c:v>174701</c:v>
                </c:pt>
                <c:pt idx="3">
                  <c:v>156877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F-4BD4-B2A1-95B9536D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0384"/>
        <c:axId val="112081920"/>
      </c:barChart>
      <c:catAx>
        <c:axId val="1120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1920"/>
        <c:crosses val="autoZero"/>
        <c:auto val="1"/>
        <c:lblAlgn val="ctr"/>
        <c:lblOffset val="100"/>
        <c:noMultiLvlLbl val="0"/>
      </c:catAx>
      <c:valAx>
        <c:axId val="1120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Analysis between Addition of Other Receivables and Revenue </a:t>
            </a:r>
            <a:br>
              <a:rPr lang="en-US"/>
            </a:br>
            <a:r>
              <a:rPr lang="en-US"/>
              <a:t>FY 2020-21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OR and Revenue Analysi'!$B$22</c:f>
              <c:strCache>
                <c:ptCount val="1"/>
                <c:pt idx="0">
                  <c:v> Additions to Other Receivables 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'Relative OR and Revenue Analysi'!$A$23:$A$26</c:f>
              <c:strCache>
                <c:ptCount val="4"/>
                <c:pt idx="0">
                  <c:v>March'21</c:v>
                </c:pt>
                <c:pt idx="1">
                  <c:v>April'21</c:v>
                </c:pt>
                <c:pt idx="2">
                  <c:v>May'21</c:v>
                </c:pt>
                <c:pt idx="3">
                  <c:v>June'21</c:v>
                </c:pt>
              </c:strCache>
            </c:strRef>
          </c:cat>
          <c:val>
            <c:numRef>
              <c:f>'Relative OR and Revenue Analysi'!$B$23:$B$26</c:f>
              <c:numCache>
                <c:formatCode>_(* #,##0_);_(* \(#,##0\);_(* "-"??_);_(@_)</c:formatCode>
                <c:ptCount val="4"/>
                <c:pt idx="0">
                  <c:v>106109</c:v>
                </c:pt>
                <c:pt idx="1">
                  <c:v>84232</c:v>
                </c:pt>
                <c:pt idx="2">
                  <c:v>174701</c:v>
                </c:pt>
                <c:pt idx="3">
                  <c:v>156877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5-46F2-A4A3-0D99DB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03488"/>
        <c:axId val="112313472"/>
      </c:lineChart>
      <c:lineChart>
        <c:grouping val="standard"/>
        <c:varyColors val="0"/>
        <c:ser>
          <c:idx val="1"/>
          <c:order val="1"/>
          <c:tx>
            <c:strRef>
              <c:f>'Relative OR and Revenue Analysi'!$C$22</c:f>
              <c:strCache>
                <c:ptCount val="1"/>
                <c:pt idx="0">
                  <c:v> Revenue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'Relative OR and Revenue Analysi'!$A$23:$A$26</c:f>
              <c:strCache>
                <c:ptCount val="4"/>
                <c:pt idx="0">
                  <c:v>March'21</c:v>
                </c:pt>
                <c:pt idx="1">
                  <c:v>April'21</c:v>
                </c:pt>
                <c:pt idx="2">
                  <c:v>May'21</c:v>
                </c:pt>
                <c:pt idx="3">
                  <c:v>June'21</c:v>
                </c:pt>
              </c:strCache>
            </c:strRef>
          </c:cat>
          <c:val>
            <c:numRef>
              <c:f>'Relative OR and Revenue Analysi'!$C$23:$C$26</c:f>
              <c:numCache>
                <c:formatCode>_(* #,##0_);_(* \(#,##0\);_(* "-"??_);_(@_)</c:formatCode>
                <c:ptCount val="4"/>
                <c:pt idx="0">
                  <c:v>5219350.1299999962</c:v>
                </c:pt>
                <c:pt idx="1">
                  <c:v>3014723.2899999991</c:v>
                </c:pt>
                <c:pt idx="2">
                  <c:v>6286703.1899999985</c:v>
                </c:pt>
                <c:pt idx="3">
                  <c:v>7074856.1199999982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5-46F2-A4A3-0D99DB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2800"/>
        <c:axId val="112315008"/>
      </c:lineChart>
      <c:catAx>
        <c:axId val="1123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3472"/>
        <c:crosses val="autoZero"/>
        <c:auto val="1"/>
        <c:lblAlgn val="ctr"/>
        <c:lblOffset val="100"/>
        <c:noMultiLvlLbl val="0"/>
      </c:catAx>
      <c:valAx>
        <c:axId val="1123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3488"/>
        <c:crosses val="autoZero"/>
        <c:crossBetween val="between"/>
      </c:valAx>
      <c:valAx>
        <c:axId val="11231500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800"/>
        <c:crosses val="max"/>
        <c:crossBetween val="between"/>
      </c:valAx>
      <c:catAx>
        <c:axId val="1138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1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16</xdr:row>
      <xdr:rowOff>23811</xdr:rowOff>
    </xdr:from>
    <xdr:to>
      <xdr:col>15</xdr:col>
      <xdr:colOff>466725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24C65-A13B-4FDF-881E-3E926587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198783</xdr:colOff>
      <xdr:row>17</xdr:row>
      <xdr:rowOff>185529</xdr:rowOff>
    </xdr:from>
    <xdr:to>
      <xdr:col>14</xdr:col>
      <xdr:colOff>265044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A945-AA2A-41DA-9138-E4F15550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4AA5213E-BC9E-463D-9E4F-1429B42C28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DE766B93-C6C2-40F2-93DE-D539FE0FBA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E376EE24-4731-40A3-BF6B-FA344B998B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F9AD1A91-D163-4D8A-A04F-CBA96CAB11E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693C43E6-5E92-40AE-8830-D5D0D42C86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93F8CBBC-C783-4E38-B281-A7B10D39A81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808BBD77-1E97-4807-BFDD-FA0C15F1B1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0DDF6827-C292-4E81-964D-B1854B8856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AC9A4199-3922-48CA-9B14-616933FA65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750C85B4-A959-45F5-8A56-794E17D52B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65B298C4-4D73-4F87-BBED-AAE2CCBE51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98DBB7DA-BD84-47D2-9939-8403879F02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7683177A-DB7A-4620-9CCC-D976F735FE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2A51EAD6-096F-4037-90DD-D2C81D0984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2" name="Picture@5C\Qopen@" descr="@5C\Qopen@">
          <a:extLst>
            <a:ext uri="{FF2B5EF4-FFF2-40B4-BE49-F238E27FC236}">
              <a16:creationId xmlns:a16="http://schemas.microsoft.com/office/drawing/2014/main" id="{9E2E6D90-53F7-454E-BB4B-0B2F85386B4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C\Qopen@" descr="@5C\Qopen@">
          <a:extLst>
            <a:ext uri="{FF2B5EF4-FFF2-40B4-BE49-F238E27FC236}">
              <a16:creationId xmlns:a16="http://schemas.microsoft.com/office/drawing/2014/main" id="{05357599-1FE9-46CC-B5B1-4765351F7AF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4" name="Picture@5C\Qopen@" descr="@5C\Qopen@">
          <a:extLst>
            <a:ext uri="{FF2B5EF4-FFF2-40B4-BE49-F238E27FC236}">
              <a16:creationId xmlns:a16="http://schemas.microsoft.com/office/drawing/2014/main" id="{E1A8AEDC-E21C-48BB-B154-C4C938E42D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5" name="Picture@5C\Qopen@" descr="@5C\Qopen@">
          <a:extLst>
            <a:ext uri="{FF2B5EF4-FFF2-40B4-BE49-F238E27FC236}">
              <a16:creationId xmlns:a16="http://schemas.microsoft.com/office/drawing/2014/main" id="{300B814D-53F8-4B47-AB1B-1AF8836704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6" name="Picture@5C\Qopen@" descr="@5C\Qopen@">
          <a:extLst>
            <a:ext uri="{FF2B5EF4-FFF2-40B4-BE49-F238E27FC236}">
              <a16:creationId xmlns:a16="http://schemas.microsoft.com/office/drawing/2014/main" id="{F19AE469-934E-4E01-8871-900CE0A5E0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7" name="Picture@5C\Qopen@" descr="@5C\Qopen@">
          <a:extLst>
            <a:ext uri="{FF2B5EF4-FFF2-40B4-BE49-F238E27FC236}">
              <a16:creationId xmlns:a16="http://schemas.microsoft.com/office/drawing/2014/main" id="{4593C580-ACEE-461C-914F-C5CC6BA093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8" name="Picture@5C\Qopen@" descr="@5C\Qopen@">
          <a:extLst>
            <a:ext uri="{FF2B5EF4-FFF2-40B4-BE49-F238E27FC236}">
              <a16:creationId xmlns:a16="http://schemas.microsoft.com/office/drawing/2014/main" id="{9A8D48C6-A867-4201-8FBE-4AD5A239F4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9" name="Picture@5C\Qopen@" descr="@5C\Qopen@">
          <a:extLst>
            <a:ext uri="{FF2B5EF4-FFF2-40B4-BE49-F238E27FC236}">
              <a16:creationId xmlns:a16="http://schemas.microsoft.com/office/drawing/2014/main" id="{3FB93968-58AF-4815-A8CE-4723F13E1A6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0" name="Picture@5C\Qopen@" descr="@5C\Qopen@">
          <a:extLst>
            <a:ext uri="{FF2B5EF4-FFF2-40B4-BE49-F238E27FC236}">
              <a16:creationId xmlns:a16="http://schemas.microsoft.com/office/drawing/2014/main" id="{766A058D-B1F8-4405-8A85-40D4B1DF367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11" name="Picture@5C\Qopen@" descr="@5C\Qopen@">
          <a:extLst>
            <a:ext uri="{FF2B5EF4-FFF2-40B4-BE49-F238E27FC236}">
              <a16:creationId xmlns:a16="http://schemas.microsoft.com/office/drawing/2014/main" id="{D360601E-DB25-4AC1-91BD-C9A083BC89A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12" name="Picture@5C\Qopen@" descr="@5C\Qopen@">
          <a:extLst>
            <a:ext uri="{FF2B5EF4-FFF2-40B4-BE49-F238E27FC236}">
              <a16:creationId xmlns:a16="http://schemas.microsoft.com/office/drawing/2014/main" id="{36AF0281-E49F-453D-80A3-EFA4907D12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13" name="Picture@5C\Qopen@" descr="@5C\Qopen@">
          <a:extLst>
            <a:ext uri="{FF2B5EF4-FFF2-40B4-BE49-F238E27FC236}">
              <a16:creationId xmlns:a16="http://schemas.microsoft.com/office/drawing/2014/main" id="{7A30ECFC-B334-41D6-9AC4-013EEABACB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C\Qopen@" descr="@5C\Qopen@">
          <a:extLst>
            <a:ext uri="{FF2B5EF4-FFF2-40B4-BE49-F238E27FC236}">
              <a16:creationId xmlns:a16="http://schemas.microsoft.com/office/drawing/2014/main" id="{DDCA50D2-57B3-4FDE-BEB7-FFF39A6C877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15" name="Picture@5C\Qopen@" descr="@5C\Qopen@">
          <a:extLst>
            <a:ext uri="{FF2B5EF4-FFF2-40B4-BE49-F238E27FC236}">
              <a16:creationId xmlns:a16="http://schemas.microsoft.com/office/drawing/2014/main" id="{4C493943-F06C-4244-9017-B31DB443E6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" refreshedDate="44411.53737766204" createdVersion="7" refreshedVersion="7" minRefreshableVersion="3" recordCount="14" xr:uid="{00000000-000A-0000-FFFF-FFFF00000000}">
  <cacheSource type="worksheet">
    <worksheetSource ref="A1:AE15" sheet="OR Addition"/>
  </cacheSource>
  <cacheFields count="32">
    <cacheField name="Cleared/open items symbol" numFmtId="0">
      <sharedItems/>
    </cacheField>
    <cacheField name="G/L Account" numFmtId="0">
      <sharedItems/>
    </cacheField>
    <cacheField name="Document Number" numFmtId="0">
      <sharedItems/>
    </cacheField>
    <cacheField name="Posting Date" numFmtId="14">
      <sharedItems containsSemiMixedTypes="0" containsNonDate="0" containsDate="1" containsString="0" minDate="2021-03-31T00:00:00" maxDate="2021-07-01T00:00:00" count="4">
        <d v="2021-03-31T00:00:00"/>
        <d v="2021-04-30T00:00:00"/>
        <d v="2021-05-31T00:00:00"/>
        <d v="2021-06-30T00:00:00"/>
      </sharedItems>
      <fieldGroup par="31" base="3">
        <rangePr groupBy="months" startDate="2021-03-31T00:00:00" endDate="2021-07-01T00:00:00"/>
        <groupItems count="14">
          <s v="&lt;3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Document Date" numFmtId="14">
      <sharedItems containsSemiMixedTypes="0" containsNonDate="0" containsDate="1" containsString="0" minDate="2021-03-31T00:00:00" maxDate="2021-07-01T00:00:00"/>
    </cacheField>
    <cacheField name="Entry Date" numFmtId="14">
      <sharedItems containsSemiMixedTypes="0" containsNonDate="0" containsDate="1" containsString="0" minDate="2021-04-07T00:00:00" maxDate="2021-07-10T00:00:00"/>
    </cacheField>
    <cacheField name="Document Type" numFmtId="0">
      <sharedItems/>
    </cacheField>
    <cacheField name="Document currency" numFmtId="0">
      <sharedItems/>
    </cacheField>
    <cacheField name="Amount in doc. curr." numFmtId="4">
      <sharedItems containsSemiMixedTypes="0" containsString="0" containsNumber="1" containsInteger="1" minValue="9200" maxValue="81117"/>
    </cacheField>
    <cacheField name="Eff.exchange rate" numFmtId="0">
      <sharedItems/>
    </cacheField>
    <cacheField name="Local Currency" numFmtId="0">
      <sharedItems/>
    </cacheField>
    <cacheField name="Amount in local currency" numFmtId="4">
      <sharedItems containsSemiMixedTypes="0" containsString="0" containsNumber="1" minValue="772340" maxValue="6809772.1500000004"/>
    </cacheField>
    <cacheField name="Amount in loc.curr.2" numFmtId="4">
      <sharedItems containsSemiMixedTypes="0" containsString="0" containsNumber="1" containsInteger="1" minValue="9200" maxValue="81117"/>
    </cacheField>
    <cacheField name="Reversal Formula" numFmtId="0">
      <sharedItems/>
    </cacheField>
    <cacheField name="Reversal Formula Result" numFmtId="0">
      <sharedItems/>
    </cacheField>
    <cacheField name="Reference" numFmtId="0">
      <sharedItems/>
    </cacheField>
    <cacheField name="Assignment" numFmtId="0">
      <sharedItems/>
    </cacheField>
    <cacheField name="Text/CI No" numFmtId="0">
      <sharedItems/>
    </cacheField>
    <cacheField name="Purchasing Document" numFmtId="0">
      <sharedItems/>
    </cacheField>
    <cacheField name="Item" numFmtId="0">
      <sharedItems/>
    </cacheField>
    <cacheField name="Document Header Text" numFmtId="0">
      <sharedItems/>
    </cacheField>
    <cacheField name="File Number" numFmtId="0">
      <sharedItems/>
    </cacheField>
    <cacheField name="Buyer Name" numFmtId="0">
      <sharedItems/>
    </cacheField>
    <cacheField name="LC Number" numFmtId="0">
      <sharedItems/>
    </cacheField>
    <cacheField name="Profit Center" numFmtId="0">
      <sharedItems/>
    </cacheField>
    <cacheField name="Clearing Document" numFmtId="0">
      <sharedItems/>
    </cacheField>
    <cacheField name="Clearing date" numFmtId="14">
      <sharedItems containsNonDate="0" containsString="0" containsBlank="1"/>
    </cacheField>
    <cacheField name="Billing Document" numFmtId="0">
      <sharedItems/>
    </cacheField>
    <cacheField name="Buyer Description" numFmtId="0">
      <sharedItems/>
    </cacheField>
    <cacheField name="Sales document" numFmtId="0">
      <sharedItems/>
    </cacheField>
    <cacheField name="Withholding tax amnt" numFmtId="4">
      <sharedItems containsSemiMixedTypes="0" containsString="0" containsNumber="1" containsInteger="1" minValue="0" maxValue="0"/>
    </cacheField>
    <cacheField name="Years" numFmtId="0" databaseField="0">
      <fieldGroup base="3">
        <rangePr groupBy="years" startDate="2021-03-31T00:00:00" endDate="2021-07-01T00:00:00"/>
        <groupItems count="3">
          <s v="&lt;3/31/2021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"/>
    <s v="10301005"/>
    <s v="2006000087"/>
    <x v="0"/>
    <d v="2021-03-31T00:00:00"/>
    <d v="2021-04-07T00:00:00"/>
    <s v="DA"/>
    <s v="USD"/>
    <n v="37458"/>
    <s v="83.95000"/>
    <s v="BDT"/>
    <n v="3144599.1"/>
    <n v="37458"/>
    <s v="37458_1"/>
    <s v=""/>
    <s v="PROV-GOV/MAR 21"/>
    <s v="C2014-338"/>
    <s v="Prov for 4% cash incntives (net TDS-10%)- 15 Mar21"/>
    <s v=""/>
    <s v="0"/>
    <s v="Export Incentive 15 Mar"/>
    <s v="1"/>
    <s v=""/>
    <s v="SEP-18"/>
    <s v=""/>
    <s v=""/>
    <m/>
    <s v=""/>
    <s v=""/>
    <s v=""/>
    <n v="0"/>
  </r>
  <r>
    <s v=""/>
    <s v="10301005"/>
    <s v="2006000088"/>
    <x v="0"/>
    <d v="2021-03-31T00:00:00"/>
    <d v="2021-04-07T00:00:00"/>
    <s v="DA"/>
    <s v="USD"/>
    <n v="68651"/>
    <s v="83.95000"/>
    <s v="BDT"/>
    <n v="5763251.4500000002"/>
    <n v="68651"/>
    <s v="68651_1"/>
    <s v=""/>
    <s v="PROV-GOV/MAR21"/>
    <s v="C2014-338"/>
    <s v="Prov for 4% cash incntives (net TDS-10%)- 31 Mar21"/>
    <s v=""/>
    <s v="0"/>
    <s v="Export Incentive 31 Mar"/>
    <s v="1"/>
    <s v=""/>
    <s v="SEP-18"/>
    <s v=""/>
    <s v=""/>
    <m/>
    <s v=""/>
    <s v=""/>
    <s v=""/>
    <n v="0"/>
  </r>
  <r>
    <s v=""/>
    <s v="10301005"/>
    <s v="2006000093"/>
    <x v="1"/>
    <d v="2021-04-30T00:00:00"/>
    <d v="2021-05-06T00:00:00"/>
    <s v="DA"/>
    <s v="USD"/>
    <n v="32853"/>
    <s v="83.95000"/>
    <s v="BDT"/>
    <n v="2758009.35"/>
    <n v="32853"/>
    <s v="32853_1"/>
    <s v=""/>
    <s v="PROV-GOV/APR 21"/>
    <s v="C2014-338"/>
    <s v="Prov for 4% cash incntives (net TDS-10%)- 15 Apr21"/>
    <s v=""/>
    <s v="0"/>
    <s v="Export Incentive 15 Apr"/>
    <s v="1"/>
    <s v=""/>
    <s v="SEP-18"/>
    <s v=""/>
    <s v=""/>
    <m/>
    <s v=""/>
    <s v=""/>
    <s v=""/>
    <n v="0"/>
  </r>
  <r>
    <s v=""/>
    <s v="10301005"/>
    <s v="2006000094"/>
    <x v="1"/>
    <d v="2021-04-30T00:00:00"/>
    <d v="2021-05-06T00:00:00"/>
    <s v="DA"/>
    <s v="USD"/>
    <n v="23889"/>
    <s v="83.95000"/>
    <s v="BDT"/>
    <n v="2005481.55"/>
    <n v="23889"/>
    <s v="23889_1"/>
    <s v=""/>
    <s v="PROV-GOV/APR 21"/>
    <s v="C2014-338"/>
    <s v="Prov for 4% cash incntives (net TDS-10%)- 30 Apr21"/>
    <s v=""/>
    <s v="0"/>
    <s v="Export Incentive 30 Apr"/>
    <s v="1"/>
    <s v=""/>
    <s v="SEP-18"/>
    <s v=""/>
    <s v=""/>
    <m/>
    <s v=""/>
    <s v=""/>
    <s v=""/>
    <n v="0"/>
  </r>
  <r>
    <s v=""/>
    <s v="10301005"/>
    <s v="2006000095"/>
    <x v="1"/>
    <d v="2021-04-30T00:00:00"/>
    <d v="2021-05-06T00:00:00"/>
    <s v="DA"/>
    <s v="USD"/>
    <n v="18290"/>
    <s v="83.95000"/>
    <s v="BDT"/>
    <n v="1535445.5"/>
    <n v="18290"/>
    <s v="18290_1"/>
    <s v=""/>
    <s v="PROV-GOV/APR 21"/>
    <s v="C2014-338"/>
    <s v="Prov for 1% cash incntives (net TDS-10%)- 30 Apr21"/>
    <s v=""/>
    <s v="0"/>
    <s v="Export Incentive 15 Apr"/>
    <s v="1"/>
    <s v=""/>
    <s v="SEP-18"/>
    <s v=""/>
    <s v=""/>
    <m/>
    <s v=""/>
    <s v=""/>
    <s v=""/>
    <n v="0"/>
  </r>
  <r>
    <s v=""/>
    <s v="10301005"/>
    <s v="2006000096"/>
    <x v="1"/>
    <d v="2021-04-30T00:00:00"/>
    <d v="2021-05-06T00:00:00"/>
    <s v="DA"/>
    <s v="USD"/>
    <n v="9200"/>
    <s v="83.95000"/>
    <s v="BDT"/>
    <n v="772340"/>
    <n v="9200"/>
    <s v="9200_1"/>
    <s v=""/>
    <s v="PROV-GOV/APR 21"/>
    <s v="C2014-338"/>
    <s v="Prov for 1% cash incntives (net TDS-10%)- 30 Apr21"/>
    <s v=""/>
    <s v="0"/>
    <s v="Export Incentive 30 Apr"/>
    <s v="1"/>
    <s v=""/>
    <s v="SEP-18"/>
    <s v=""/>
    <s v=""/>
    <m/>
    <s v=""/>
    <s v=""/>
    <s v=""/>
    <n v="0"/>
  </r>
  <r>
    <s v=""/>
    <s v="10301005"/>
    <s v="2006000103"/>
    <x v="2"/>
    <d v="2021-05-31T00:00:00"/>
    <d v="2021-06-08T00:00:00"/>
    <s v="DA"/>
    <s v="USD"/>
    <n v="38607"/>
    <s v="83.95000"/>
    <s v="BDT"/>
    <n v="3241057.65"/>
    <n v="38607"/>
    <s v="38607_1"/>
    <s v=""/>
    <s v="PROV-GOV/MAY 21"/>
    <s v="C2014-338"/>
    <s v="Prov for 4% cash incntives (net TDS-10%)- 15 May21"/>
    <s v=""/>
    <s v="0"/>
    <s v="1%Export Incentive 15May"/>
    <s v="1"/>
    <s v=""/>
    <s v="SEP-18"/>
    <s v=""/>
    <s v=""/>
    <m/>
    <s v=""/>
    <s v=""/>
    <s v=""/>
    <n v="0"/>
  </r>
  <r>
    <s v=""/>
    <s v="10301005"/>
    <s v="2006000104"/>
    <x v="2"/>
    <d v="2021-05-31T00:00:00"/>
    <d v="2021-06-08T00:00:00"/>
    <s v="DA"/>
    <s v="USD"/>
    <n v="81117"/>
    <s v="83.95000"/>
    <s v="BDT"/>
    <n v="6809772.1500000004"/>
    <n v="81117"/>
    <s v="81117_1"/>
    <s v=""/>
    <s v="PROV-GOV/MAY 21"/>
    <s v="C2014-338"/>
    <s v="Prov for 4% cash incntives (net TDS-10%)- 31 May21"/>
    <s v=""/>
    <s v="0"/>
    <s v="4%Export Incentive 30May"/>
    <s v="1"/>
    <s v=""/>
    <s v="SEP-18"/>
    <s v=""/>
    <s v=""/>
    <m/>
    <s v=""/>
    <s v=""/>
    <s v=""/>
    <n v="0"/>
  </r>
  <r>
    <s v=""/>
    <s v="10301005"/>
    <s v="2006000105"/>
    <x v="2"/>
    <d v="2021-05-31T00:00:00"/>
    <d v="2021-06-08T00:00:00"/>
    <s v="DA"/>
    <s v="USD"/>
    <n v="17742"/>
    <s v="83.95000"/>
    <s v="BDT"/>
    <n v="1489440.9"/>
    <n v="17742"/>
    <s v="17742_1"/>
    <s v=""/>
    <s v="PROV-GOV/MAY 21"/>
    <s v="C2014-338"/>
    <s v="Prov for 1% cash incntives (net TDS-10%)- 15 May21"/>
    <s v=""/>
    <s v="0"/>
    <s v="1%Export Incentive 15May"/>
    <s v="1"/>
    <s v=""/>
    <s v="SEP-18"/>
    <s v=""/>
    <s v=""/>
    <m/>
    <s v=""/>
    <s v=""/>
    <s v=""/>
    <n v="0"/>
  </r>
  <r>
    <s v=""/>
    <s v="10301005"/>
    <s v="2006000106"/>
    <x v="2"/>
    <d v="2021-05-31T00:00:00"/>
    <d v="2021-06-08T00:00:00"/>
    <s v="DA"/>
    <s v="USD"/>
    <n v="37235"/>
    <s v="83.95000"/>
    <s v="BDT"/>
    <n v="3125878.25"/>
    <n v="37235"/>
    <s v="37235_1"/>
    <s v=""/>
    <s v="PROV-GOV/MAY 21"/>
    <s v="C2014-338"/>
    <s v="Prov for 1% cash incntives (net TDS-10%)- 31 May21"/>
    <s v=""/>
    <s v="0"/>
    <s v="1%Export Incentive 30May"/>
    <s v="1"/>
    <s v=""/>
    <s v="SEP-18"/>
    <s v=""/>
    <s v=""/>
    <m/>
    <s v=""/>
    <s v=""/>
    <s v=""/>
    <n v="0"/>
  </r>
  <r>
    <s v=""/>
    <s v="10301005"/>
    <s v="2006000109"/>
    <x v="3"/>
    <d v="2021-06-30T00:00:00"/>
    <d v="2021-07-09T00:00:00"/>
    <s v="DA"/>
    <s v="USD"/>
    <n v="44864"/>
    <s v="83.95000"/>
    <s v="BDT"/>
    <n v="3766332.8"/>
    <n v="44864"/>
    <s v="44864_1"/>
    <s v=""/>
    <s v="PROV-GOV/JUN 21"/>
    <s v="C2014-338"/>
    <s v="Prov for 4% cash incntives (net TDS-10%)- 15 Jun21"/>
    <s v=""/>
    <s v="0"/>
    <s v="1%Export Incentive 15May"/>
    <s v="1"/>
    <s v=""/>
    <s v="SEP-18"/>
    <s v=""/>
    <s v=""/>
    <m/>
    <s v=""/>
    <s v=""/>
    <s v=""/>
    <n v="0"/>
  </r>
  <r>
    <s v=""/>
    <s v="10301005"/>
    <s v="2006000110"/>
    <x v="3"/>
    <d v="2021-06-30T00:00:00"/>
    <d v="2021-07-09T00:00:00"/>
    <s v="DA"/>
    <s v="USD"/>
    <n v="60722"/>
    <s v="83.95000"/>
    <s v="BDT"/>
    <n v="5097611.9000000004"/>
    <n v="60722"/>
    <s v="60722_1"/>
    <s v=""/>
    <s v="PROV-GOV/JUN 21"/>
    <s v="C2014-338"/>
    <s v="Prov for 4% cash incntives (net TDS-10%)- 30 Jun21"/>
    <s v=""/>
    <s v="0"/>
    <s v="4%Export Incentive 30Jun"/>
    <s v="1"/>
    <s v=""/>
    <s v="SEP-18"/>
    <s v=""/>
    <s v=""/>
    <m/>
    <s v=""/>
    <s v=""/>
    <s v=""/>
    <n v="0"/>
  </r>
  <r>
    <s v=""/>
    <s v="10301005"/>
    <s v="2006000111"/>
    <x v="3"/>
    <d v="2021-06-30T00:00:00"/>
    <d v="2021-07-09T00:00:00"/>
    <s v="DA"/>
    <s v="USD"/>
    <n v="16320"/>
    <s v="83.95000"/>
    <s v="BDT"/>
    <n v="1370064"/>
    <n v="16320"/>
    <s v="16320_1"/>
    <s v=""/>
    <s v="PROV-GOV/JUN 21"/>
    <s v="C2014-338"/>
    <s v="Prov for 1% cash incntives (net TDS-10%)- 15 Jun21"/>
    <s v=""/>
    <s v="0"/>
    <s v="1%Export Incentive 15Jun"/>
    <s v="1"/>
    <s v=""/>
    <s v="SEP-18"/>
    <s v=""/>
    <s v=""/>
    <m/>
    <s v=""/>
    <s v=""/>
    <s v=""/>
    <n v="0"/>
  </r>
  <r>
    <s v=""/>
    <s v="10301005"/>
    <s v="2006000112"/>
    <x v="3"/>
    <d v="2021-06-30T00:00:00"/>
    <d v="2021-07-09T00:00:00"/>
    <s v="DA"/>
    <s v="USD"/>
    <n v="34971"/>
    <s v="83.95000"/>
    <s v="BDT"/>
    <n v="2935815.45"/>
    <n v="34971"/>
    <s v="34971_1"/>
    <s v=""/>
    <s v="PROV-GOV/JUN 21"/>
    <s v="C2014-338"/>
    <s v="Prov for 1% cash incntives (net TDS-10%)- 30 Jun21"/>
    <s v=""/>
    <s v="0"/>
    <s v="1%Export Incentive 30Jun"/>
    <s v="1"/>
    <s v=""/>
    <s v="SEP-18"/>
    <s v=""/>
    <s v=""/>
    <m/>
    <s v=""/>
    <s v="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s">
  <location ref="A22:B28" firstHeaderRow="1" firstDataRow="1" firstDataCol="1"/>
  <pivotFields count="32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numFmtId="4"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axis="axisRow" showAll="0">
      <items count="4">
        <item x="0"/>
        <item x="1"/>
        <item x="2"/>
        <item t="default"/>
      </items>
    </pivotField>
  </pivotFields>
  <rowFields count="2">
    <field x="31"/>
    <field x="3"/>
  </rowFields>
  <rowItems count="6">
    <i>
      <x v="1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mount in USD" fld="12" baseField="0" baseItem="0" numFmtId="164"/>
  </dataFields>
  <formats count="10">
    <format dxfId="9">
      <pivotArea field="31" type="button" dataOnly="0" labelOnly="1" outline="0" axis="axisRow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31" count="1">
            <x v="1"/>
          </reference>
        </references>
      </pivotArea>
    </format>
    <format dxfId="6">
      <pivotArea collapsedLevelsAreSubtotals="1" fieldPosition="0">
        <references count="2">
          <reference field="3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5">
      <pivotArea dataOnly="0" labelOnly="1" fieldPosition="0">
        <references count="1">
          <reference field="31" count="1">
            <x v="1"/>
          </reference>
        </references>
      </pivotArea>
    </format>
    <format dxfId="4">
      <pivotArea dataOnly="0" labelOnly="1" fieldPosition="0">
        <references count="2">
          <reference field="3" count="4">
            <x v="3"/>
            <x v="4"/>
            <x v="5"/>
            <x v="6"/>
          </reference>
          <reference field="31" count="1" selected="0"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showGridLines="0" tabSelected="1" workbookViewId="0">
      <selection activeCell="H11" sqref="H11"/>
    </sheetView>
  </sheetViews>
  <sheetFormatPr defaultRowHeight="15.75" x14ac:dyDescent="0.25"/>
  <cols>
    <col min="1" max="1" width="20.85546875" style="27" bestFit="1" customWidth="1"/>
    <col min="2" max="2" width="26" style="27" bestFit="1" customWidth="1"/>
    <col min="3" max="3" width="14.85546875" style="27" customWidth="1"/>
    <col min="4" max="4" width="9.5703125" style="27" hidden="1" customWidth="1"/>
    <col min="5" max="5" width="16.5703125" style="27" hidden="1" customWidth="1"/>
    <col min="6" max="8" width="9.140625" style="27"/>
    <col min="9" max="9" width="17.7109375" style="27" bestFit="1" customWidth="1"/>
    <col min="10" max="10" width="10.85546875" style="27" bestFit="1" customWidth="1"/>
    <col min="11" max="16384" width="9.140625" style="27"/>
  </cols>
  <sheetData>
    <row r="1" spans="1:14" s="26" customFormat="1" x14ac:dyDescent="0.25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26" customFormat="1" ht="16.5" thickBot="1" x14ac:dyDescent="0.3">
      <c r="A2" s="47" t="s">
        <v>37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s="26" customFormat="1" x14ac:dyDescent="0.25">
      <c r="A3" s="1"/>
      <c r="B3" s="2"/>
    </row>
    <row r="4" spans="1:14" s="26" customFormat="1" ht="15.75" customHeight="1" x14ac:dyDescent="0.25">
      <c r="A4" s="12" t="s">
        <v>38</v>
      </c>
      <c r="B4" s="50" t="s">
        <v>39</v>
      </c>
      <c r="C4" s="51"/>
      <c r="D4" s="31"/>
      <c r="E4" s="27"/>
      <c r="F4" s="4"/>
    </row>
    <row r="5" spans="1:14" s="26" customFormat="1" ht="15.75" customHeight="1" x14ac:dyDescent="0.25">
      <c r="A5" s="13" t="s">
        <v>40</v>
      </c>
      <c r="B5" s="50" t="s">
        <v>61</v>
      </c>
      <c r="C5" s="51"/>
      <c r="D5" s="32"/>
      <c r="E5" s="27"/>
      <c r="I5" s="6" t="s">
        <v>41</v>
      </c>
      <c r="J5" s="7" t="s">
        <v>62</v>
      </c>
    </row>
    <row r="6" spans="1:14" s="26" customFormat="1" ht="14.25" customHeight="1" x14ac:dyDescent="0.25">
      <c r="A6" s="14" t="s">
        <v>135</v>
      </c>
      <c r="B6" s="50" t="s">
        <v>42</v>
      </c>
      <c r="C6" s="51"/>
      <c r="D6" s="32"/>
      <c r="E6" s="27"/>
      <c r="I6" s="6" t="s">
        <v>43</v>
      </c>
      <c r="J6" s="8">
        <v>44411</v>
      </c>
    </row>
    <row r="7" spans="1:14" s="26" customFormat="1" x14ac:dyDescent="0.25">
      <c r="A7" s="15" t="s">
        <v>136</v>
      </c>
      <c r="B7" s="50" t="s">
        <v>126</v>
      </c>
      <c r="C7" s="51"/>
      <c r="D7" s="32"/>
      <c r="E7" s="27"/>
      <c r="I7" s="6" t="s">
        <v>44</v>
      </c>
      <c r="J7" s="8">
        <v>44412</v>
      </c>
    </row>
    <row r="8" spans="1:14" s="26" customFormat="1" x14ac:dyDescent="0.25">
      <c r="A8" s="15" t="s">
        <v>137</v>
      </c>
      <c r="B8" s="44" t="s">
        <v>138</v>
      </c>
      <c r="C8" s="45"/>
      <c r="D8" s="79"/>
      <c r="E8" s="27"/>
      <c r="I8" s="6" t="s">
        <v>44</v>
      </c>
      <c r="J8" s="8">
        <v>44412</v>
      </c>
    </row>
    <row r="9" spans="1:14" s="26" customFormat="1" x14ac:dyDescent="0.25">
      <c r="A9" s="12" t="s">
        <v>45</v>
      </c>
      <c r="B9" s="52">
        <v>44377</v>
      </c>
      <c r="C9" s="52"/>
      <c r="D9" s="33"/>
      <c r="E9" s="27"/>
    </row>
    <row r="10" spans="1:14" s="1" customFormat="1" x14ac:dyDescent="0.25">
      <c r="B10" s="2"/>
    </row>
    <row r="11" spans="1:14" s="26" customFormat="1" x14ac:dyDescent="0.25">
      <c r="A11" s="9" t="s">
        <v>46</v>
      </c>
      <c r="B11" s="35" t="s">
        <v>63</v>
      </c>
    </row>
    <row r="12" spans="1:14" s="26" customFormat="1" ht="5.45" customHeight="1" x14ac:dyDescent="0.25">
      <c r="A12" s="9"/>
    </row>
    <row r="13" spans="1:14" s="26" customFormat="1" ht="96.75" customHeight="1" x14ac:dyDescent="0.25">
      <c r="A13" s="10" t="s">
        <v>47</v>
      </c>
      <c r="B13" s="49" t="s">
        <v>64</v>
      </c>
      <c r="C13" s="49"/>
      <c r="D13" s="49"/>
      <c r="E13" s="49"/>
      <c r="F13" s="49"/>
      <c r="G13" s="49"/>
      <c r="H13" s="49"/>
      <c r="I13" s="49"/>
      <c r="J13" s="49"/>
      <c r="K13" s="49"/>
    </row>
    <row r="14" spans="1:14" s="26" customFormat="1" x14ac:dyDescent="0.25">
      <c r="A14" s="9"/>
    </row>
    <row r="15" spans="1:14" s="26" customFormat="1" x14ac:dyDescent="0.25">
      <c r="A15" s="9" t="s">
        <v>48</v>
      </c>
      <c r="B15" s="11" t="s">
        <v>65</v>
      </c>
    </row>
    <row r="18" spans="1:21" x14ac:dyDescent="0.25">
      <c r="E18" s="29"/>
      <c r="U18"/>
    </row>
    <row r="19" spans="1:21" x14ac:dyDescent="0.25">
      <c r="D19" s="38">
        <v>106109</v>
      </c>
      <c r="E19" s="29"/>
    </row>
    <row r="20" spans="1:21" x14ac:dyDescent="0.25">
      <c r="D20" s="38">
        <v>84232</v>
      </c>
      <c r="E20" s="29"/>
    </row>
    <row r="21" spans="1:21" x14ac:dyDescent="0.25">
      <c r="D21" s="38">
        <v>174701</v>
      </c>
      <c r="E21" s="29"/>
    </row>
    <row r="22" spans="1:21" x14ac:dyDescent="0.25">
      <c r="A22" s="28" t="s">
        <v>56</v>
      </c>
      <c r="B22" s="28" t="s">
        <v>52</v>
      </c>
      <c r="C22" s="28" t="s">
        <v>51</v>
      </c>
      <c r="D22" s="38">
        <v>156877</v>
      </c>
      <c r="E22" s="29"/>
    </row>
    <row r="23" spans="1:21" x14ac:dyDescent="0.25">
      <c r="A23" s="36" t="s">
        <v>50</v>
      </c>
      <c r="B23" s="38">
        <v>521919</v>
      </c>
      <c r="C23" s="19"/>
      <c r="D23"/>
      <c r="E23" s="29"/>
    </row>
    <row r="24" spans="1:21" x14ac:dyDescent="0.25">
      <c r="A24" s="37" t="s">
        <v>54</v>
      </c>
      <c r="B24" s="38">
        <v>106109</v>
      </c>
      <c r="C24" s="19"/>
      <c r="D24"/>
    </row>
    <row r="25" spans="1:21" x14ac:dyDescent="0.25">
      <c r="A25" s="37" t="s">
        <v>55</v>
      </c>
      <c r="B25" s="38">
        <v>84232</v>
      </c>
      <c r="C25" s="18">
        <f>(D20-D19)/D19</f>
        <v>-0.20617478253494048</v>
      </c>
      <c r="D25"/>
    </row>
    <row r="26" spans="1:21" x14ac:dyDescent="0.25">
      <c r="A26" s="37" t="s">
        <v>113</v>
      </c>
      <c r="B26" s="38">
        <v>174701</v>
      </c>
      <c r="C26" s="18">
        <f>(D21-D20)/D20</f>
        <v>1.0740454933991832</v>
      </c>
      <c r="D26"/>
    </row>
    <row r="27" spans="1:21" x14ac:dyDescent="0.25">
      <c r="A27" s="37" t="s">
        <v>114</v>
      </c>
      <c r="B27" s="38">
        <v>156877</v>
      </c>
      <c r="C27" s="18">
        <f>(D22-D21)/D21</f>
        <v>-0.10202574684747082</v>
      </c>
      <c r="D27"/>
    </row>
    <row r="28" spans="1:21" x14ac:dyDescent="0.25">
      <c r="A28" s="28" t="s">
        <v>49</v>
      </c>
      <c r="B28" s="34">
        <v>521919</v>
      </c>
      <c r="C28"/>
      <c r="D28"/>
    </row>
    <row r="29" spans="1:21" x14ac:dyDescent="0.25">
      <c r="D29"/>
    </row>
    <row r="35" spans="1:17" ht="28.5" customHeight="1" x14ac:dyDescent="0.25">
      <c r="A35" s="40" t="s">
        <v>58</v>
      </c>
      <c r="B35" s="53" t="s">
        <v>124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1:17" ht="32.25" customHeight="1" x14ac:dyDescent="0.25">
      <c r="A36" s="22" t="s">
        <v>59</v>
      </c>
      <c r="B36" s="48" t="s">
        <v>123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 x14ac:dyDescent="0.25">
      <c r="A37" s="21" t="s">
        <v>60</v>
      </c>
      <c r="B37" s="23" t="s">
        <v>125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  <c r="O37" s="24"/>
      <c r="P37" s="25"/>
    </row>
  </sheetData>
  <mergeCells count="10">
    <mergeCell ref="A1:N1"/>
    <mergeCell ref="A2:N2"/>
    <mergeCell ref="B36:Q36"/>
    <mergeCell ref="B13:K13"/>
    <mergeCell ref="B4:C4"/>
    <mergeCell ref="B5:C5"/>
    <mergeCell ref="B6:C6"/>
    <mergeCell ref="B7:C7"/>
    <mergeCell ref="B9:C9"/>
    <mergeCell ref="B35:Q3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showGridLines="0" workbookViewId="0">
      <selection activeCell="F34" sqref="F34"/>
    </sheetView>
  </sheetViews>
  <sheetFormatPr defaultRowHeight="15.75" x14ac:dyDescent="0.25"/>
  <cols>
    <col min="1" max="1" width="20.85546875" style="27" bestFit="1" customWidth="1"/>
    <col min="2" max="2" width="14.5703125" style="27" customWidth="1"/>
    <col min="3" max="3" width="16.28515625" style="27" customWidth="1"/>
    <col min="4" max="8" width="9.140625" style="27"/>
    <col min="9" max="9" width="17.7109375" style="27" bestFit="1" customWidth="1"/>
    <col min="10" max="10" width="10.28515625" style="27" bestFit="1" customWidth="1"/>
    <col min="11" max="16384" width="9.140625" style="27"/>
  </cols>
  <sheetData>
    <row r="1" spans="1:17" x14ac:dyDescent="0.25">
      <c r="A1" s="46" t="s">
        <v>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30"/>
      <c r="P1" s="30"/>
      <c r="Q1" s="30"/>
    </row>
    <row r="2" spans="1:17" ht="16.5" thickBot="1" x14ac:dyDescent="0.3">
      <c r="A2" s="47" t="s">
        <v>37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30"/>
      <c r="P2" s="30"/>
      <c r="Q2" s="30"/>
    </row>
    <row r="3" spans="1:17" x14ac:dyDescent="0.25">
      <c r="A3" s="1"/>
      <c r="B3" s="2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30"/>
      <c r="P3" s="30"/>
      <c r="Q3" s="30"/>
    </row>
    <row r="4" spans="1:17" x14ac:dyDescent="0.25">
      <c r="A4" s="3" t="s">
        <v>38</v>
      </c>
      <c r="B4" s="55" t="s">
        <v>39</v>
      </c>
      <c r="C4" s="55"/>
      <c r="D4" s="55"/>
      <c r="E4" s="55"/>
      <c r="F4" s="4"/>
      <c r="G4" s="26"/>
      <c r="H4" s="26"/>
      <c r="I4" s="26"/>
      <c r="J4" s="26"/>
      <c r="K4" s="26"/>
      <c r="L4" s="26"/>
      <c r="M4" s="26"/>
      <c r="N4" s="26"/>
      <c r="O4" s="30"/>
      <c r="P4" s="30"/>
      <c r="Q4" s="30"/>
    </row>
    <row r="5" spans="1:17" x14ac:dyDescent="0.25">
      <c r="A5" s="5" t="s">
        <v>40</v>
      </c>
      <c r="B5" s="55" t="s">
        <v>61</v>
      </c>
      <c r="C5" s="55"/>
      <c r="D5" s="55"/>
      <c r="E5" s="55"/>
      <c r="F5" s="26"/>
      <c r="G5" s="26"/>
      <c r="H5" s="26"/>
      <c r="I5" s="6" t="s">
        <v>41</v>
      </c>
      <c r="J5" s="7" t="s">
        <v>62</v>
      </c>
      <c r="K5" s="26"/>
      <c r="L5" s="26"/>
      <c r="M5" s="26"/>
      <c r="N5" s="26"/>
      <c r="O5" s="30"/>
      <c r="P5" s="30"/>
      <c r="Q5" s="30"/>
    </row>
    <row r="6" spans="1:17" x14ac:dyDescent="0.25">
      <c r="A6" s="6" t="s">
        <v>135</v>
      </c>
      <c r="B6" s="55" t="s">
        <v>42</v>
      </c>
      <c r="C6" s="55"/>
      <c r="D6" s="55"/>
      <c r="E6" s="55"/>
      <c r="F6" s="26"/>
      <c r="G6" s="26"/>
      <c r="H6" s="26"/>
      <c r="I6" s="6" t="s">
        <v>43</v>
      </c>
      <c r="J6" s="8">
        <v>44411</v>
      </c>
      <c r="K6" s="26"/>
      <c r="L6" s="26"/>
      <c r="M6" s="26"/>
      <c r="N6" s="26"/>
      <c r="O6" s="30"/>
      <c r="P6" s="30"/>
      <c r="Q6" s="30"/>
    </row>
    <row r="7" spans="1:17" s="26" customFormat="1" ht="15.75" customHeight="1" x14ac:dyDescent="0.25">
      <c r="A7" s="15" t="s">
        <v>136</v>
      </c>
      <c r="B7" s="55" t="s">
        <v>126</v>
      </c>
      <c r="C7" s="55"/>
      <c r="D7" s="55"/>
      <c r="E7" s="55"/>
      <c r="I7" s="6" t="s">
        <v>44</v>
      </c>
      <c r="J7" s="8">
        <v>44412</v>
      </c>
    </row>
    <row r="8" spans="1:17" s="26" customFormat="1" x14ac:dyDescent="0.25">
      <c r="A8" s="15" t="s">
        <v>137</v>
      </c>
      <c r="B8" s="55" t="s">
        <v>138</v>
      </c>
      <c r="C8" s="55"/>
      <c r="D8" s="55"/>
      <c r="E8" s="55"/>
      <c r="I8" s="6" t="s">
        <v>44</v>
      </c>
      <c r="J8" s="8">
        <v>44412</v>
      </c>
    </row>
    <row r="9" spans="1:17" s="26" customFormat="1" x14ac:dyDescent="0.25">
      <c r="A9" s="12" t="s">
        <v>45</v>
      </c>
      <c r="B9" s="52">
        <v>44377</v>
      </c>
      <c r="C9" s="52"/>
      <c r="D9" s="52"/>
      <c r="E9" s="52"/>
    </row>
    <row r="10" spans="1:17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0"/>
      <c r="P10" s="30"/>
      <c r="Q10" s="30"/>
    </row>
    <row r="11" spans="1:17" x14ac:dyDescent="0.25">
      <c r="A11" s="9" t="s">
        <v>46</v>
      </c>
      <c r="B11" s="35" t="s">
        <v>121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0"/>
      <c r="P11" s="30"/>
      <c r="Q11" s="30"/>
    </row>
    <row r="12" spans="1:17" x14ac:dyDescent="0.25">
      <c r="A12" s="9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0"/>
      <c r="P12" s="30"/>
      <c r="Q12" s="30"/>
    </row>
    <row r="13" spans="1:17" ht="89.25" customHeight="1" x14ac:dyDescent="0.25">
      <c r="A13" s="10" t="s">
        <v>47</v>
      </c>
      <c r="B13" s="54" t="s">
        <v>119</v>
      </c>
      <c r="C13" s="54"/>
      <c r="D13" s="54"/>
      <c r="E13" s="54"/>
      <c r="F13" s="54"/>
      <c r="G13" s="54"/>
      <c r="H13" s="54"/>
      <c r="I13" s="54"/>
      <c r="J13" s="54"/>
      <c r="K13" s="54"/>
      <c r="L13" s="26"/>
      <c r="M13" s="26"/>
      <c r="N13" s="26"/>
      <c r="O13" s="30"/>
      <c r="P13" s="30"/>
      <c r="Q13" s="30"/>
    </row>
    <row r="14" spans="1:17" ht="9.75" customHeight="1" x14ac:dyDescent="0.25">
      <c r="A14" s="9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0"/>
      <c r="P14" s="30"/>
      <c r="Q14" s="30"/>
    </row>
    <row r="15" spans="1:17" x14ac:dyDescent="0.25">
      <c r="A15" s="9" t="s">
        <v>48</v>
      </c>
      <c r="B15" s="11" t="s">
        <v>122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0"/>
      <c r="P15" s="30"/>
      <c r="Q15" s="30"/>
    </row>
    <row r="22" spans="1:3" ht="47.25" x14ac:dyDescent="0.25">
      <c r="A22" s="41" t="s">
        <v>53</v>
      </c>
      <c r="B22" s="42" t="s">
        <v>120</v>
      </c>
      <c r="C22" s="43" t="s">
        <v>57</v>
      </c>
    </row>
    <row r="23" spans="1:3" x14ac:dyDescent="0.25">
      <c r="A23" s="39" t="s">
        <v>117</v>
      </c>
      <c r="B23" s="38">
        <v>106109</v>
      </c>
      <c r="C23" s="20">
        <v>5219350.1299999962</v>
      </c>
    </row>
    <row r="24" spans="1:3" x14ac:dyDescent="0.25">
      <c r="A24" s="39" t="s">
        <v>118</v>
      </c>
      <c r="B24" s="38">
        <v>84232</v>
      </c>
      <c r="C24" s="20">
        <v>3014723.2899999991</v>
      </c>
    </row>
    <row r="25" spans="1:3" x14ac:dyDescent="0.25">
      <c r="A25" s="39" t="s">
        <v>115</v>
      </c>
      <c r="B25" s="38">
        <v>174701</v>
      </c>
      <c r="C25" s="20">
        <v>6286703.1899999985</v>
      </c>
    </row>
    <row r="26" spans="1:3" x14ac:dyDescent="0.25">
      <c r="A26" s="39" t="s">
        <v>116</v>
      </c>
      <c r="B26" s="38">
        <v>156877</v>
      </c>
      <c r="C26" s="20">
        <v>7074856.1199999982</v>
      </c>
    </row>
    <row r="27" spans="1:3" x14ac:dyDescent="0.25">
      <c r="A27" s="16" t="s">
        <v>49</v>
      </c>
      <c r="B27" s="17">
        <f>SUM(B23:B26)</f>
        <v>521919</v>
      </c>
      <c r="C27" s="17">
        <f>SUM(C23:C26)</f>
        <v>21595632.729999993</v>
      </c>
    </row>
  </sheetData>
  <mergeCells count="9">
    <mergeCell ref="B13:K13"/>
    <mergeCell ref="A1:N1"/>
    <mergeCell ref="A2:N2"/>
    <mergeCell ref="B4:E4"/>
    <mergeCell ref="B5:E5"/>
    <mergeCell ref="B6:E6"/>
    <mergeCell ref="B9:E9"/>
    <mergeCell ref="B7:E7"/>
    <mergeCell ref="B8:E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9DFB-BF71-4714-9B75-C01428994F3F}">
  <dimension ref="A1:AE32"/>
  <sheetViews>
    <sheetView topLeftCell="F10" workbookViewId="0">
      <selection activeCell="M26" sqref="M26"/>
    </sheetView>
  </sheetViews>
  <sheetFormatPr defaultRowHeight="12.75" x14ac:dyDescent="0.25"/>
  <cols>
    <col min="1" max="1" width="16" style="58" bestFit="1" customWidth="1"/>
    <col min="2" max="2" width="13" style="58" bestFit="1" customWidth="1"/>
    <col min="3" max="3" width="17" style="58" bestFit="1" customWidth="1"/>
    <col min="4" max="4" width="14" style="58" bestFit="1" customWidth="1"/>
    <col min="5" max="5" width="15" style="58" bestFit="1" customWidth="1"/>
    <col min="6" max="6" width="13" style="58" bestFit="1" customWidth="1"/>
    <col min="7" max="7" width="10" style="58" bestFit="1" customWidth="1"/>
    <col min="8" max="8" width="12" style="58" bestFit="1" customWidth="1"/>
    <col min="9" max="9" width="11" style="58" bestFit="1" customWidth="1"/>
    <col min="10" max="10" width="19" style="58" bestFit="1" customWidth="1"/>
    <col min="11" max="11" width="5" style="58" bestFit="1" customWidth="1"/>
    <col min="12" max="12" width="13" style="58" bestFit="1" customWidth="1"/>
    <col min="13" max="13" width="11" style="58" bestFit="1" customWidth="1"/>
    <col min="14" max="15" width="11" style="58" customWidth="1"/>
    <col min="16" max="16" width="17" style="58" bestFit="1" customWidth="1"/>
    <col min="17" max="17" width="12" style="58" bestFit="1" customWidth="1"/>
    <col min="18" max="18" width="52" style="58" bestFit="1" customWidth="1"/>
    <col min="19" max="19" width="21" style="58" bestFit="1" customWidth="1"/>
    <col min="20" max="20" width="6" style="58" bestFit="1" customWidth="1"/>
    <col min="21" max="21" width="26" style="58" bestFit="1" customWidth="1"/>
    <col min="22" max="22" width="8" style="58" bestFit="1" customWidth="1"/>
    <col min="23" max="23" width="12" style="58" bestFit="1" customWidth="1"/>
    <col min="24" max="24" width="11" style="58" bestFit="1" customWidth="1"/>
    <col min="25" max="25" width="15" style="58" bestFit="1" customWidth="1"/>
    <col min="26" max="26" width="19" style="58" bestFit="1" customWidth="1"/>
    <col min="27" max="27" width="15" style="58" bestFit="1" customWidth="1"/>
    <col min="28" max="28" width="18" style="58" bestFit="1" customWidth="1"/>
    <col min="29" max="29" width="19" style="58" bestFit="1" customWidth="1"/>
    <col min="30" max="30" width="16" style="58" bestFit="1" customWidth="1"/>
    <col min="31" max="31" width="14" style="58" bestFit="1" customWidth="1"/>
    <col min="32" max="16384" width="9.140625" style="58"/>
  </cols>
  <sheetData>
    <row r="1" spans="1:31" ht="51" x14ac:dyDescent="0.2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6" t="s">
        <v>10</v>
      </c>
      <c r="L1" s="56" t="s">
        <v>11</v>
      </c>
      <c r="M1" s="56" t="s">
        <v>12</v>
      </c>
      <c r="N1" s="56" t="s">
        <v>34</v>
      </c>
      <c r="O1" s="56" t="s">
        <v>35</v>
      </c>
      <c r="P1" s="57" t="s">
        <v>13</v>
      </c>
      <c r="Q1" s="57" t="s">
        <v>14</v>
      </c>
      <c r="R1" s="57" t="s">
        <v>15</v>
      </c>
      <c r="S1" s="57" t="s">
        <v>16</v>
      </c>
      <c r="T1" s="57" t="s">
        <v>17</v>
      </c>
      <c r="U1" s="57" t="s">
        <v>18</v>
      </c>
      <c r="V1" s="56" t="s">
        <v>19</v>
      </c>
      <c r="W1" s="57" t="s">
        <v>20</v>
      </c>
      <c r="X1" s="57" t="s">
        <v>21</v>
      </c>
      <c r="Y1" s="57" t="s">
        <v>22</v>
      </c>
      <c r="Z1" s="57" t="s">
        <v>23</v>
      </c>
      <c r="AA1" s="57" t="s">
        <v>24</v>
      </c>
      <c r="AB1" s="57" t="s">
        <v>25</v>
      </c>
      <c r="AC1" s="57" t="s">
        <v>26</v>
      </c>
      <c r="AD1" s="57" t="s">
        <v>27</v>
      </c>
      <c r="AE1" s="56" t="s">
        <v>28</v>
      </c>
    </row>
    <row r="2" spans="1:31" ht="14.1" customHeight="1" x14ac:dyDescent="0.2">
      <c r="A2" s="59" t="s">
        <v>29</v>
      </c>
      <c r="B2" s="58" t="s">
        <v>66</v>
      </c>
      <c r="C2" s="58" t="s">
        <v>67</v>
      </c>
      <c r="D2" s="60">
        <v>44286</v>
      </c>
      <c r="E2" s="60">
        <v>44286</v>
      </c>
      <c r="F2" s="60">
        <v>44293</v>
      </c>
      <c r="G2" s="58" t="s">
        <v>68</v>
      </c>
      <c r="H2" s="58" t="s">
        <v>32</v>
      </c>
      <c r="I2" s="61">
        <v>37458</v>
      </c>
      <c r="J2" s="58" t="s">
        <v>33</v>
      </c>
      <c r="K2" s="58" t="s">
        <v>30</v>
      </c>
      <c r="L2" s="61">
        <v>3144599.1</v>
      </c>
      <c r="M2" s="61">
        <v>37458</v>
      </c>
      <c r="N2" s="62" t="str">
        <f>IF(M2="","",IF(M2&lt;0,-M2&amp;"_"&amp;COUNTIF(M$2:M2,M2),M2&amp;"_"&amp;COUNTIF(M$2:M2,M2)))</f>
        <v>37458_1</v>
      </c>
      <c r="O2" s="63" t="str">
        <f t="shared" ref="O2:O15" si="0">IF(COUNTIF(N:N,N2)=2,"x","")</f>
        <v/>
      </c>
      <c r="P2" s="58" t="s">
        <v>69</v>
      </c>
      <c r="Q2" s="58" t="s">
        <v>70</v>
      </c>
      <c r="R2" s="58" t="s">
        <v>71</v>
      </c>
      <c r="S2" s="58" t="s">
        <v>29</v>
      </c>
      <c r="T2" s="58" t="s">
        <v>31</v>
      </c>
      <c r="U2" s="58" t="s">
        <v>72</v>
      </c>
      <c r="V2" s="58" t="s">
        <v>73</v>
      </c>
      <c r="W2" s="58" t="s">
        <v>29</v>
      </c>
      <c r="X2" s="58" t="s">
        <v>74</v>
      </c>
      <c r="Y2" s="58" t="s">
        <v>29</v>
      </c>
      <c r="Z2" s="58" t="s">
        <v>29</v>
      </c>
      <c r="AA2" s="60"/>
      <c r="AB2" s="58" t="s">
        <v>29</v>
      </c>
      <c r="AC2" s="58" t="s">
        <v>29</v>
      </c>
      <c r="AD2" s="58" t="s">
        <v>29</v>
      </c>
      <c r="AE2" s="61">
        <v>0</v>
      </c>
    </row>
    <row r="3" spans="1:31" ht="14.1" customHeight="1" x14ac:dyDescent="0.2">
      <c r="A3" s="59" t="s">
        <v>29</v>
      </c>
      <c r="B3" s="58" t="s">
        <v>66</v>
      </c>
      <c r="C3" s="58" t="s">
        <v>75</v>
      </c>
      <c r="D3" s="60">
        <v>44286</v>
      </c>
      <c r="E3" s="60">
        <v>44286</v>
      </c>
      <c r="F3" s="60">
        <v>44293</v>
      </c>
      <c r="G3" s="58" t="s">
        <v>68</v>
      </c>
      <c r="H3" s="58" t="s">
        <v>32</v>
      </c>
      <c r="I3" s="61">
        <v>68651</v>
      </c>
      <c r="J3" s="58" t="s">
        <v>33</v>
      </c>
      <c r="K3" s="58" t="s">
        <v>30</v>
      </c>
      <c r="L3" s="61">
        <v>5763251.4500000002</v>
      </c>
      <c r="M3" s="61">
        <v>68651</v>
      </c>
      <c r="N3" s="62" t="str">
        <f>IF(M3="","",IF(M3&lt;0,-M3&amp;"_"&amp;COUNTIF(M$2:M3,M3),M3&amp;"_"&amp;COUNTIF(M$2:M3,M3)))</f>
        <v>68651_1</v>
      </c>
      <c r="O3" s="63" t="str">
        <f t="shared" si="0"/>
        <v/>
      </c>
      <c r="P3" s="58" t="s">
        <v>76</v>
      </c>
      <c r="Q3" s="58" t="s">
        <v>70</v>
      </c>
      <c r="R3" s="58" t="s">
        <v>77</v>
      </c>
      <c r="S3" s="58" t="s">
        <v>29</v>
      </c>
      <c r="T3" s="58" t="s">
        <v>31</v>
      </c>
      <c r="U3" s="58" t="s">
        <v>78</v>
      </c>
      <c r="V3" s="58" t="s">
        <v>73</v>
      </c>
      <c r="W3" s="58" t="s">
        <v>29</v>
      </c>
      <c r="X3" s="58" t="s">
        <v>74</v>
      </c>
      <c r="Y3" s="58" t="s">
        <v>29</v>
      </c>
      <c r="Z3" s="58" t="s">
        <v>29</v>
      </c>
      <c r="AA3" s="60"/>
      <c r="AB3" s="58" t="s">
        <v>29</v>
      </c>
      <c r="AC3" s="58" t="s">
        <v>29</v>
      </c>
      <c r="AD3" s="58" t="s">
        <v>29</v>
      </c>
      <c r="AE3" s="61">
        <v>0</v>
      </c>
    </row>
    <row r="4" spans="1:31" ht="14.1" customHeight="1" x14ac:dyDescent="0.2">
      <c r="A4" s="59" t="s">
        <v>29</v>
      </c>
      <c r="B4" s="58" t="s">
        <v>66</v>
      </c>
      <c r="C4" s="58" t="s">
        <v>79</v>
      </c>
      <c r="D4" s="60">
        <v>44316</v>
      </c>
      <c r="E4" s="60">
        <v>44316</v>
      </c>
      <c r="F4" s="60">
        <v>44322</v>
      </c>
      <c r="G4" s="58" t="s">
        <v>68</v>
      </c>
      <c r="H4" s="58" t="s">
        <v>32</v>
      </c>
      <c r="I4" s="61">
        <v>32853</v>
      </c>
      <c r="J4" s="58" t="s">
        <v>33</v>
      </c>
      <c r="K4" s="58" t="s">
        <v>30</v>
      </c>
      <c r="L4" s="61">
        <v>2758009.35</v>
      </c>
      <c r="M4" s="61">
        <v>32853</v>
      </c>
      <c r="N4" s="62" t="str">
        <f>IF(M4="","",IF(M4&lt;0,-M4&amp;"_"&amp;COUNTIF(M$2:M4,M4),M4&amp;"_"&amp;COUNTIF(M$2:M4,M4)))</f>
        <v>32853_1</v>
      </c>
      <c r="O4" s="63" t="str">
        <f t="shared" si="0"/>
        <v/>
      </c>
      <c r="P4" s="58" t="s">
        <v>80</v>
      </c>
      <c r="Q4" s="58" t="s">
        <v>70</v>
      </c>
      <c r="R4" s="58" t="s">
        <v>81</v>
      </c>
      <c r="S4" s="58" t="s">
        <v>29</v>
      </c>
      <c r="T4" s="58" t="s">
        <v>31</v>
      </c>
      <c r="U4" s="58" t="s">
        <v>82</v>
      </c>
      <c r="V4" s="58" t="s">
        <v>73</v>
      </c>
      <c r="W4" s="58" t="s">
        <v>29</v>
      </c>
      <c r="X4" s="58" t="s">
        <v>74</v>
      </c>
      <c r="Y4" s="58" t="s">
        <v>29</v>
      </c>
      <c r="Z4" s="58" t="s">
        <v>29</v>
      </c>
      <c r="AA4" s="60"/>
      <c r="AB4" s="58" t="s">
        <v>29</v>
      </c>
      <c r="AC4" s="58" t="s">
        <v>29</v>
      </c>
      <c r="AD4" s="58" t="s">
        <v>29</v>
      </c>
      <c r="AE4" s="61">
        <v>0</v>
      </c>
    </row>
    <row r="5" spans="1:31" ht="14.1" customHeight="1" x14ac:dyDescent="0.2">
      <c r="A5" s="59" t="s">
        <v>29</v>
      </c>
      <c r="B5" s="58" t="s">
        <v>66</v>
      </c>
      <c r="C5" s="58" t="s">
        <v>83</v>
      </c>
      <c r="D5" s="60">
        <v>44316</v>
      </c>
      <c r="E5" s="60">
        <v>44316</v>
      </c>
      <c r="F5" s="60">
        <v>44322</v>
      </c>
      <c r="G5" s="58" t="s">
        <v>68</v>
      </c>
      <c r="H5" s="58" t="s">
        <v>32</v>
      </c>
      <c r="I5" s="61">
        <v>23889</v>
      </c>
      <c r="J5" s="58" t="s">
        <v>33</v>
      </c>
      <c r="K5" s="58" t="s">
        <v>30</v>
      </c>
      <c r="L5" s="61">
        <v>2005481.55</v>
      </c>
      <c r="M5" s="61">
        <v>23889</v>
      </c>
      <c r="N5" s="62" t="str">
        <f>IF(M5="","",IF(M5&lt;0,-M5&amp;"_"&amp;COUNTIF(M$2:M5,M5),M5&amp;"_"&amp;COUNTIF(M$2:M5,M5)))</f>
        <v>23889_1</v>
      </c>
      <c r="O5" s="63" t="str">
        <f t="shared" si="0"/>
        <v/>
      </c>
      <c r="P5" s="58" t="s">
        <v>80</v>
      </c>
      <c r="Q5" s="58" t="s">
        <v>70</v>
      </c>
      <c r="R5" s="58" t="s">
        <v>84</v>
      </c>
      <c r="S5" s="58" t="s">
        <v>29</v>
      </c>
      <c r="T5" s="58" t="s">
        <v>31</v>
      </c>
      <c r="U5" s="58" t="s">
        <v>85</v>
      </c>
      <c r="V5" s="58" t="s">
        <v>73</v>
      </c>
      <c r="W5" s="58" t="s">
        <v>29</v>
      </c>
      <c r="X5" s="58" t="s">
        <v>74</v>
      </c>
      <c r="Y5" s="58" t="s">
        <v>29</v>
      </c>
      <c r="Z5" s="58" t="s">
        <v>29</v>
      </c>
      <c r="AA5" s="60"/>
      <c r="AB5" s="58" t="s">
        <v>29</v>
      </c>
      <c r="AC5" s="58" t="s">
        <v>29</v>
      </c>
      <c r="AD5" s="58" t="s">
        <v>29</v>
      </c>
      <c r="AE5" s="61">
        <v>0</v>
      </c>
    </row>
    <row r="6" spans="1:31" ht="14.1" customHeight="1" x14ac:dyDescent="0.2">
      <c r="A6" s="59" t="s">
        <v>29</v>
      </c>
      <c r="B6" s="58" t="s">
        <v>66</v>
      </c>
      <c r="C6" s="58" t="s">
        <v>86</v>
      </c>
      <c r="D6" s="60">
        <v>44316</v>
      </c>
      <c r="E6" s="60">
        <v>44316</v>
      </c>
      <c r="F6" s="60">
        <v>44322</v>
      </c>
      <c r="G6" s="58" t="s">
        <v>68</v>
      </c>
      <c r="H6" s="58" t="s">
        <v>32</v>
      </c>
      <c r="I6" s="61">
        <v>18290</v>
      </c>
      <c r="J6" s="58" t="s">
        <v>33</v>
      </c>
      <c r="K6" s="58" t="s">
        <v>30</v>
      </c>
      <c r="L6" s="61">
        <v>1535445.5</v>
      </c>
      <c r="M6" s="61">
        <v>18290</v>
      </c>
      <c r="N6" s="62" t="str">
        <f>IF(M6="","",IF(M6&lt;0,-M6&amp;"_"&amp;COUNTIF(M$2:M6,M6),M6&amp;"_"&amp;COUNTIF(M$2:M6,M6)))</f>
        <v>18290_1</v>
      </c>
      <c r="O6" s="63" t="str">
        <f t="shared" si="0"/>
        <v/>
      </c>
      <c r="P6" s="58" t="s">
        <v>80</v>
      </c>
      <c r="Q6" s="58" t="s">
        <v>70</v>
      </c>
      <c r="R6" s="58" t="s">
        <v>87</v>
      </c>
      <c r="S6" s="58" t="s">
        <v>29</v>
      </c>
      <c r="T6" s="58" t="s">
        <v>31</v>
      </c>
      <c r="U6" s="58" t="s">
        <v>82</v>
      </c>
      <c r="V6" s="58" t="s">
        <v>73</v>
      </c>
      <c r="W6" s="58" t="s">
        <v>29</v>
      </c>
      <c r="X6" s="58" t="s">
        <v>74</v>
      </c>
      <c r="Y6" s="58" t="s">
        <v>29</v>
      </c>
      <c r="Z6" s="58" t="s">
        <v>29</v>
      </c>
      <c r="AA6" s="60"/>
      <c r="AB6" s="58" t="s">
        <v>29</v>
      </c>
      <c r="AC6" s="58" t="s">
        <v>29</v>
      </c>
      <c r="AD6" s="58" t="s">
        <v>29</v>
      </c>
      <c r="AE6" s="61">
        <v>0</v>
      </c>
    </row>
    <row r="7" spans="1:31" ht="14.1" customHeight="1" x14ac:dyDescent="0.2">
      <c r="A7" s="59" t="s">
        <v>29</v>
      </c>
      <c r="B7" s="58" t="s">
        <v>66</v>
      </c>
      <c r="C7" s="58" t="s">
        <v>88</v>
      </c>
      <c r="D7" s="60">
        <v>44316</v>
      </c>
      <c r="E7" s="60">
        <v>44316</v>
      </c>
      <c r="F7" s="60">
        <v>44322</v>
      </c>
      <c r="G7" s="58" t="s">
        <v>68</v>
      </c>
      <c r="H7" s="58" t="s">
        <v>32</v>
      </c>
      <c r="I7" s="61">
        <v>9200</v>
      </c>
      <c r="J7" s="58" t="s">
        <v>33</v>
      </c>
      <c r="K7" s="58" t="s">
        <v>30</v>
      </c>
      <c r="L7" s="61">
        <v>772340</v>
      </c>
      <c r="M7" s="61">
        <v>9200</v>
      </c>
      <c r="N7" s="62" t="str">
        <f>IF(M7="","",IF(M7&lt;0,-M7&amp;"_"&amp;COUNTIF(M$2:M7,M7),M7&amp;"_"&amp;COUNTIF(M$2:M7,M7)))</f>
        <v>9200_1</v>
      </c>
      <c r="O7" s="63" t="str">
        <f t="shared" si="0"/>
        <v/>
      </c>
      <c r="P7" s="58" t="s">
        <v>80</v>
      </c>
      <c r="Q7" s="58" t="s">
        <v>70</v>
      </c>
      <c r="R7" s="58" t="s">
        <v>87</v>
      </c>
      <c r="S7" s="58" t="s">
        <v>29</v>
      </c>
      <c r="T7" s="58" t="s">
        <v>31</v>
      </c>
      <c r="U7" s="58" t="s">
        <v>85</v>
      </c>
      <c r="V7" s="58" t="s">
        <v>73</v>
      </c>
      <c r="W7" s="58" t="s">
        <v>29</v>
      </c>
      <c r="X7" s="58" t="s">
        <v>74</v>
      </c>
      <c r="Y7" s="58" t="s">
        <v>29</v>
      </c>
      <c r="Z7" s="58" t="s">
        <v>29</v>
      </c>
      <c r="AA7" s="60"/>
      <c r="AB7" s="58" t="s">
        <v>29</v>
      </c>
      <c r="AC7" s="58" t="s">
        <v>29</v>
      </c>
      <c r="AD7" s="58" t="s">
        <v>29</v>
      </c>
      <c r="AE7" s="61">
        <v>0</v>
      </c>
    </row>
    <row r="8" spans="1:31" ht="14.1" customHeight="1" x14ac:dyDescent="0.2">
      <c r="A8" s="59" t="s">
        <v>29</v>
      </c>
      <c r="B8" s="58" t="s">
        <v>66</v>
      </c>
      <c r="C8" s="58" t="s">
        <v>89</v>
      </c>
      <c r="D8" s="60">
        <v>44347</v>
      </c>
      <c r="E8" s="60">
        <v>44347</v>
      </c>
      <c r="F8" s="60">
        <v>44355</v>
      </c>
      <c r="G8" s="58" t="s">
        <v>68</v>
      </c>
      <c r="H8" s="58" t="s">
        <v>32</v>
      </c>
      <c r="I8" s="61">
        <v>38607</v>
      </c>
      <c r="J8" s="58" t="s">
        <v>33</v>
      </c>
      <c r="K8" s="58" t="s">
        <v>30</v>
      </c>
      <c r="L8" s="61">
        <v>3241057.65</v>
      </c>
      <c r="M8" s="61">
        <v>38607</v>
      </c>
      <c r="N8" s="62" t="str">
        <f>IF(M8="","",IF(M8&lt;0,-M8&amp;"_"&amp;COUNTIF(M$2:M8,M8),M8&amp;"_"&amp;COUNTIF(M$2:M8,M8)))</f>
        <v>38607_1</v>
      </c>
      <c r="O8" s="63" t="str">
        <f t="shared" si="0"/>
        <v/>
      </c>
      <c r="P8" s="58" t="s">
        <v>90</v>
      </c>
      <c r="Q8" s="58" t="s">
        <v>70</v>
      </c>
      <c r="R8" s="58" t="s">
        <v>91</v>
      </c>
      <c r="S8" s="58" t="s">
        <v>29</v>
      </c>
      <c r="T8" s="58" t="s">
        <v>31</v>
      </c>
      <c r="U8" s="58" t="s">
        <v>92</v>
      </c>
      <c r="V8" s="58" t="s">
        <v>73</v>
      </c>
      <c r="W8" s="58" t="s">
        <v>29</v>
      </c>
      <c r="X8" s="58" t="s">
        <v>74</v>
      </c>
      <c r="Y8" s="58" t="s">
        <v>29</v>
      </c>
      <c r="Z8" s="58" t="s">
        <v>29</v>
      </c>
      <c r="AA8" s="60"/>
      <c r="AB8" s="58" t="s">
        <v>29</v>
      </c>
      <c r="AC8" s="58" t="s">
        <v>29</v>
      </c>
      <c r="AD8" s="58" t="s">
        <v>29</v>
      </c>
      <c r="AE8" s="61">
        <v>0</v>
      </c>
    </row>
    <row r="9" spans="1:31" ht="14.1" customHeight="1" x14ac:dyDescent="0.2">
      <c r="A9" s="59" t="s">
        <v>29</v>
      </c>
      <c r="B9" s="58" t="s">
        <v>66</v>
      </c>
      <c r="C9" s="58" t="s">
        <v>93</v>
      </c>
      <c r="D9" s="60">
        <v>44347</v>
      </c>
      <c r="E9" s="60">
        <v>44347</v>
      </c>
      <c r="F9" s="60">
        <v>44355</v>
      </c>
      <c r="G9" s="58" t="s">
        <v>68</v>
      </c>
      <c r="H9" s="58" t="s">
        <v>32</v>
      </c>
      <c r="I9" s="61">
        <v>81117</v>
      </c>
      <c r="J9" s="58" t="s">
        <v>33</v>
      </c>
      <c r="K9" s="58" t="s">
        <v>30</v>
      </c>
      <c r="L9" s="61">
        <v>6809772.1500000004</v>
      </c>
      <c r="M9" s="61">
        <v>81117</v>
      </c>
      <c r="N9" s="62" t="str">
        <f>IF(M9="","",IF(M9&lt;0,-M9&amp;"_"&amp;COUNTIF(M$2:M9,M9),M9&amp;"_"&amp;COUNTIF(M$2:M9,M9)))</f>
        <v>81117_1</v>
      </c>
      <c r="O9" s="63" t="str">
        <f t="shared" si="0"/>
        <v/>
      </c>
      <c r="P9" s="58" t="s">
        <v>90</v>
      </c>
      <c r="Q9" s="58" t="s">
        <v>70</v>
      </c>
      <c r="R9" s="58" t="s">
        <v>94</v>
      </c>
      <c r="S9" s="58" t="s">
        <v>29</v>
      </c>
      <c r="T9" s="58" t="s">
        <v>31</v>
      </c>
      <c r="U9" s="58" t="s">
        <v>95</v>
      </c>
      <c r="V9" s="58" t="s">
        <v>73</v>
      </c>
      <c r="W9" s="58" t="s">
        <v>29</v>
      </c>
      <c r="X9" s="58" t="s">
        <v>74</v>
      </c>
      <c r="Y9" s="58" t="s">
        <v>29</v>
      </c>
      <c r="Z9" s="58" t="s">
        <v>29</v>
      </c>
      <c r="AA9" s="60"/>
      <c r="AB9" s="58" t="s">
        <v>29</v>
      </c>
      <c r="AC9" s="58" t="s">
        <v>29</v>
      </c>
      <c r="AD9" s="58" t="s">
        <v>29</v>
      </c>
      <c r="AE9" s="61">
        <v>0</v>
      </c>
    </row>
    <row r="10" spans="1:31" ht="14.1" customHeight="1" x14ac:dyDescent="0.2">
      <c r="A10" s="59" t="s">
        <v>29</v>
      </c>
      <c r="B10" s="58" t="s">
        <v>66</v>
      </c>
      <c r="C10" s="58" t="s">
        <v>96</v>
      </c>
      <c r="D10" s="60">
        <v>44347</v>
      </c>
      <c r="E10" s="60">
        <v>44347</v>
      </c>
      <c r="F10" s="60">
        <v>44355</v>
      </c>
      <c r="G10" s="58" t="s">
        <v>68</v>
      </c>
      <c r="H10" s="58" t="s">
        <v>32</v>
      </c>
      <c r="I10" s="61">
        <v>17742</v>
      </c>
      <c r="J10" s="58" t="s">
        <v>33</v>
      </c>
      <c r="K10" s="58" t="s">
        <v>30</v>
      </c>
      <c r="L10" s="61">
        <v>1489440.9</v>
      </c>
      <c r="M10" s="61">
        <v>17742</v>
      </c>
      <c r="N10" s="62" t="str">
        <f>IF(M10="","",IF(M10&lt;0,-M10&amp;"_"&amp;COUNTIF(M$2:M10,M10),M10&amp;"_"&amp;COUNTIF(M$2:M10,M10)))</f>
        <v>17742_1</v>
      </c>
      <c r="O10" s="63" t="str">
        <f t="shared" si="0"/>
        <v/>
      </c>
      <c r="P10" s="58" t="s">
        <v>90</v>
      </c>
      <c r="Q10" s="58" t="s">
        <v>70</v>
      </c>
      <c r="R10" s="58" t="s">
        <v>97</v>
      </c>
      <c r="S10" s="58" t="s">
        <v>29</v>
      </c>
      <c r="T10" s="58" t="s">
        <v>31</v>
      </c>
      <c r="U10" s="58" t="s">
        <v>92</v>
      </c>
      <c r="V10" s="58" t="s">
        <v>73</v>
      </c>
      <c r="W10" s="58" t="s">
        <v>29</v>
      </c>
      <c r="X10" s="58" t="s">
        <v>74</v>
      </c>
      <c r="Y10" s="58" t="s">
        <v>29</v>
      </c>
      <c r="Z10" s="58" t="s">
        <v>29</v>
      </c>
      <c r="AA10" s="60"/>
      <c r="AB10" s="58" t="s">
        <v>29</v>
      </c>
      <c r="AC10" s="58" t="s">
        <v>29</v>
      </c>
      <c r="AD10" s="58" t="s">
        <v>29</v>
      </c>
      <c r="AE10" s="61">
        <v>0</v>
      </c>
    </row>
    <row r="11" spans="1:31" ht="14.1" customHeight="1" x14ac:dyDescent="0.2">
      <c r="A11" s="59" t="s">
        <v>29</v>
      </c>
      <c r="B11" s="58" t="s">
        <v>66</v>
      </c>
      <c r="C11" s="58" t="s">
        <v>98</v>
      </c>
      <c r="D11" s="60">
        <v>44347</v>
      </c>
      <c r="E11" s="60">
        <v>44347</v>
      </c>
      <c r="F11" s="60">
        <v>44355</v>
      </c>
      <c r="G11" s="58" t="s">
        <v>68</v>
      </c>
      <c r="H11" s="58" t="s">
        <v>32</v>
      </c>
      <c r="I11" s="61">
        <v>37235</v>
      </c>
      <c r="J11" s="58" t="s">
        <v>33</v>
      </c>
      <c r="K11" s="58" t="s">
        <v>30</v>
      </c>
      <c r="L11" s="61">
        <v>3125878.25</v>
      </c>
      <c r="M11" s="61">
        <v>37235</v>
      </c>
      <c r="N11" s="62" t="str">
        <f>IF(M11="","",IF(M11&lt;0,-M11&amp;"_"&amp;COUNTIF(M$2:M11,M11),M11&amp;"_"&amp;COUNTIF(M$2:M11,M11)))</f>
        <v>37235_1</v>
      </c>
      <c r="O11" s="63" t="str">
        <f t="shared" si="0"/>
        <v/>
      </c>
      <c r="P11" s="58" t="s">
        <v>90</v>
      </c>
      <c r="Q11" s="58" t="s">
        <v>70</v>
      </c>
      <c r="R11" s="58" t="s">
        <v>99</v>
      </c>
      <c r="S11" s="58" t="s">
        <v>29</v>
      </c>
      <c r="T11" s="58" t="s">
        <v>31</v>
      </c>
      <c r="U11" s="58" t="s">
        <v>100</v>
      </c>
      <c r="V11" s="58" t="s">
        <v>73</v>
      </c>
      <c r="W11" s="58" t="s">
        <v>29</v>
      </c>
      <c r="X11" s="58" t="s">
        <v>74</v>
      </c>
      <c r="Y11" s="58" t="s">
        <v>29</v>
      </c>
      <c r="Z11" s="58" t="s">
        <v>29</v>
      </c>
      <c r="AA11" s="60"/>
      <c r="AB11" s="58" t="s">
        <v>29</v>
      </c>
      <c r="AC11" s="58" t="s">
        <v>29</v>
      </c>
      <c r="AD11" s="58" t="s">
        <v>29</v>
      </c>
      <c r="AE11" s="61">
        <v>0</v>
      </c>
    </row>
    <row r="12" spans="1:31" ht="14.1" customHeight="1" x14ac:dyDescent="0.2">
      <c r="A12" s="59" t="s">
        <v>29</v>
      </c>
      <c r="B12" s="58" t="s">
        <v>66</v>
      </c>
      <c r="C12" s="58" t="s">
        <v>101</v>
      </c>
      <c r="D12" s="60">
        <v>44377</v>
      </c>
      <c r="E12" s="60">
        <v>44377</v>
      </c>
      <c r="F12" s="60">
        <v>44386</v>
      </c>
      <c r="G12" s="58" t="s">
        <v>68</v>
      </c>
      <c r="H12" s="58" t="s">
        <v>32</v>
      </c>
      <c r="I12" s="61">
        <v>44864</v>
      </c>
      <c r="J12" s="58" t="s">
        <v>33</v>
      </c>
      <c r="K12" s="58" t="s">
        <v>30</v>
      </c>
      <c r="L12" s="61">
        <v>3766332.8</v>
      </c>
      <c r="M12" s="61">
        <v>44864</v>
      </c>
      <c r="N12" s="62" t="str">
        <f>IF(M12="","",IF(M12&lt;0,-M12&amp;"_"&amp;COUNTIF(M$2:M12,M12),M12&amp;"_"&amp;COUNTIF(M$2:M12,M12)))</f>
        <v>44864_1</v>
      </c>
      <c r="O12" s="63" t="str">
        <f t="shared" si="0"/>
        <v/>
      </c>
      <c r="P12" s="58" t="s">
        <v>102</v>
      </c>
      <c r="Q12" s="58" t="s">
        <v>70</v>
      </c>
      <c r="R12" s="58" t="s">
        <v>103</v>
      </c>
      <c r="S12" s="58" t="s">
        <v>29</v>
      </c>
      <c r="T12" s="58" t="s">
        <v>31</v>
      </c>
      <c r="U12" s="58" t="s">
        <v>92</v>
      </c>
      <c r="V12" s="58" t="s">
        <v>73</v>
      </c>
      <c r="W12" s="58" t="s">
        <v>29</v>
      </c>
      <c r="X12" s="58" t="s">
        <v>74</v>
      </c>
      <c r="Y12" s="58" t="s">
        <v>29</v>
      </c>
      <c r="Z12" s="58" t="s">
        <v>29</v>
      </c>
      <c r="AA12" s="60"/>
      <c r="AB12" s="58" t="s">
        <v>29</v>
      </c>
      <c r="AC12" s="58" t="s">
        <v>29</v>
      </c>
      <c r="AD12" s="58" t="s">
        <v>29</v>
      </c>
      <c r="AE12" s="61">
        <v>0</v>
      </c>
    </row>
    <row r="13" spans="1:31" ht="14.1" customHeight="1" x14ac:dyDescent="0.2">
      <c r="A13" s="59" t="s">
        <v>29</v>
      </c>
      <c r="B13" s="58" t="s">
        <v>66</v>
      </c>
      <c r="C13" s="58" t="s">
        <v>104</v>
      </c>
      <c r="D13" s="60">
        <v>44377</v>
      </c>
      <c r="E13" s="60">
        <v>44377</v>
      </c>
      <c r="F13" s="60">
        <v>44386</v>
      </c>
      <c r="G13" s="58" t="s">
        <v>68</v>
      </c>
      <c r="H13" s="58" t="s">
        <v>32</v>
      </c>
      <c r="I13" s="61">
        <v>60722</v>
      </c>
      <c r="J13" s="58" t="s">
        <v>33</v>
      </c>
      <c r="K13" s="58" t="s">
        <v>30</v>
      </c>
      <c r="L13" s="61">
        <v>5097611.9000000004</v>
      </c>
      <c r="M13" s="61">
        <v>60722</v>
      </c>
      <c r="N13" s="62" t="str">
        <f>IF(M13="","",IF(M13&lt;0,-M13&amp;"_"&amp;COUNTIF(M$2:M13,M13),M13&amp;"_"&amp;COUNTIF(M$2:M13,M13)))</f>
        <v>60722_1</v>
      </c>
      <c r="O13" s="63" t="str">
        <f t="shared" si="0"/>
        <v/>
      </c>
      <c r="P13" s="58" t="s">
        <v>102</v>
      </c>
      <c r="Q13" s="58" t="s">
        <v>70</v>
      </c>
      <c r="R13" s="58" t="s">
        <v>105</v>
      </c>
      <c r="S13" s="58" t="s">
        <v>29</v>
      </c>
      <c r="T13" s="58" t="s">
        <v>31</v>
      </c>
      <c r="U13" s="58" t="s">
        <v>106</v>
      </c>
      <c r="V13" s="58" t="s">
        <v>73</v>
      </c>
      <c r="W13" s="58" t="s">
        <v>29</v>
      </c>
      <c r="X13" s="58" t="s">
        <v>74</v>
      </c>
      <c r="Y13" s="58" t="s">
        <v>29</v>
      </c>
      <c r="Z13" s="58" t="s">
        <v>29</v>
      </c>
      <c r="AA13" s="60"/>
      <c r="AB13" s="58" t="s">
        <v>29</v>
      </c>
      <c r="AC13" s="58" t="s">
        <v>29</v>
      </c>
      <c r="AD13" s="58" t="s">
        <v>29</v>
      </c>
      <c r="AE13" s="61">
        <v>0</v>
      </c>
    </row>
    <row r="14" spans="1:31" ht="14.1" customHeight="1" x14ac:dyDescent="0.2">
      <c r="A14" s="59" t="s">
        <v>29</v>
      </c>
      <c r="B14" s="58" t="s">
        <v>66</v>
      </c>
      <c r="C14" s="58" t="s">
        <v>107</v>
      </c>
      <c r="D14" s="60">
        <v>44377</v>
      </c>
      <c r="E14" s="60">
        <v>44377</v>
      </c>
      <c r="F14" s="60">
        <v>44386</v>
      </c>
      <c r="G14" s="58" t="s">
        <v>68</v>
      </c>
      <c r="H14" s="58" t="s">
        <v>32</v>
      </c>
      <c r="I14" s="61">
        <v>16320</v>
      </c>
      <c r="J14" s="58" t="s">
        <v>33</v>
      </c>
      <c r="K14" s="58" t="s">
        <v>30</v>
      </c>
      <c r="L14" s="61">
        <v>1370064</v>
      </c>
      <c r="M14" s="61">
        <v>16320</v>
      </c>
      <c r="N14" s="62" t="str">
        <f>IF(M14="","",IF(M14&lt;0,-M14&amp;"_"&amp;COUNTIF(M$2:M14,M14),M14&amp;"_"&amp;COUNTIF(M$2:M14,M14)))</f>
        <v>16320_1</v>
      </c>
      <c r="O14" s="63" t="str">
        <f t="shared" si="0"/>
        <v/>
      </c>
      <c r="P14" s="58" t="s">
        <v>102</v>
      </c>
      <c r="Q14" s="58" t="s">
        <v>70</v>
      </c>
      <c r="R14" s="58" t="s">
        <v>108</v>
      </c>
      <c r="S14" s="58" t="s">
        <v>29</v>
      </c>
      <c r="T14" s="58" t="s">
        <v>31</v>
      </c>
      <c r="U14" s="58" t="s">
        <v>109</v>
      </c>
      <c r="V14" s="58" t="s">
        <v>73</v>
      </c>
      <c r="W14" s="58" t="s">
        <v>29</v>
      </c>
      <c r="X14" s="58" t="s">
        <v>74</v>
      </c>
      <c r="Y14" s="58" t="s">
        <v>29</v>
      </c>
      <c r="Z14" s="58" t="s">
        <v>29</v>
      </c>
      <c r="AA14" s="60"/>
      <c r="AB14" s="58" t="s">
        <v>29</v>
      </c>
      <c r="AC14" s="58" t="s">
        <v>29</v>
      </c>
      <c r="AD14" s="58" t="s">
        <v>29</v>
      </c>
      <c r="AE14" s="61">
        <v>0</v>
      </c>
    </row>
    <row r="15" spans="1:31" ht="14.1" customHeight="1" x14ac:dyDescent="0.2">
      <c r="A15" s="59" t="s">
        <v>29</v>
      </c>
      <c r="B15" s="58" t="s">
        <v>66</v>
      </c>
      <c r="C15" s="58" t="s">
        <v>110</v>
      </c>
      <c r="D15" s="60">
        <v>44377</v>
      </c>
      <c r="E15" s="60">
        <v>44377</v>
      </c>
      <c r="F15" s="60">
        <v>44386</v>
      </c>
      <c r="G15" s="58" t="s">
        <v>68</v>
      </c>
      <c r="H15" s="58" t="s">
        <v>32</v>
      </c>
      <c r="I15" s="61">
        <v>34971</v>
      </c>
      <c r="J15" s="58" t="s">
        <v>33</v>
      </c>
      <c r="K15" s="58" t="s">
        <v>30</v>
      </c>
      <c r="L15" s="61">
        <v>2935815.45</v>
      </c>
      <c r="M15" s="61">
        <v>34971</v>
      </c>
      <c r="N15" s="62" t="str">
        <f>IF(M15="","",IF(M15&lt;0,-M15&amp;"_"&amp;COUNTIF(M$2:M15,M15),M15&amp;"_"&amp;COUNTIF(M$2:M15,M15)))</f>
        <v>34971_1</v>
      </c>
      <c r="O15" s="63" t="str">
        <f t="shared" si="0"/>
        <v/>
      </c>
      <c r="P15" s="58" t="s">
        <v>102</v>
      </c>
      <c r="Q15" s="58" t="s">
        <v>70</v>
      </c>
      <c r="R15" s="58" t="s">
        <v>111</v>
      </c>
      <c r="S15" s="58" t="s">
        <v>29</v>
      </c>
      <c r="T15" s="58" t="s">
        <v>31</v>
      </c>
      <c r="U15" s="58" t="s">
        <v>112</v>
      </c>
      <c r="V15" s="58" t="s">
        <v>73</v>
      </c>
      <c r="W15" s="58" t="s">
        <v>29</v>
      </c>
      <c r="X15" s="58" t="s">
        <v>74</v>
      </c>
      <c r="Y15" s="58" t="s">
        <v>29</v>
      </c>
      <c r="Z15" s="58" t="s">
        <v>29</v>
      </c>
      <c r="AA15" s="60"/>
      <c r="AB15" s="58" t="s">
        <v>29</v>
      </c>
      <c r="AC15" s="58" t="s">
        <v>29</v>
      </c>
      <c r="AD15" s="58" t="s">
        <v>29</v>
      </c>
      <c r="AE15" s="61">
        <v>0</v>
      </c>
    </row>
    <row r="16" spans="1:31" x14ac:dyDescent="0.25">
      <c r="A16" s="64" t="s">
        <v>29</v>
      </c>
      <c r="B16" s="64" t="s">
        <v>29</v>
      </c>
      <c r="C16" s="64" t="s">
        <v>29</v>
      </c>
      <c r="D16" s="65"/>
      <c r="E16" s="65"/>
      <c r="F16" s="65"/>
      <c r="G16" s="64" t="s">
        <v>29</v>
      </c>
      <c r="H16" s="64" t="s">
        <v>32</v>
      </c>
      <c r="I16" s="66">
        <v>521919</v>
      </c>
      <c r="J16" s="64" t="s">
        <v>29</v>
      </c>
      <c r="K16" s="64" t="s">
        <v>30</v>
      </c>
      <c r="L16" s="66">
        <v>43815100.049999997</v>
      </c>
      <c r="M16" s="66">
        <v>521919</v>
      </c>
      <c r="N16" s="67" t="s">
        <v>127</v>
      </c>
      <c r="O16" s="68"/>
      <c r="P16" s="69"/>
      <c r="Q16" s="64" t="s">
        <v>29</v>
      </c>
      <c r="R16" s="64" t="s">
        <v>29</v>
      </c>
      <c r="S16" s="64" t="s">
        <v>29</v>
      </c>
      <c r="T16" s="64" t="s">
        <v>29</v>
      </c>
      <c r="U16" s="64" t="s">
        <v>29</v>
      </c>
      <c r="V16" s="64" t="s">
        <v>29</v>
      </c>
      <c r="W16" s="64" t="s">
        <v>29</v>
      </c>
      <c r="X16" s="64" t="s">
        <v>29</v>
      </c>
      <c r="Y16" s="64" t="s">
        <v>29</v>
      </c>
      <c r="Z16" s="64" t="s">
        <v>29</v>
      </c>
      <c r="AA16" s="65"/>
      <c r="AB16" s="64" t="s">
        <v>29</v>
      </c>
      <c r="AC16" s="64" t="s">
        <v>29</v>
      </c>
      <c r="AD16" s="64" t="s">
        <v>29</v>
      </c>
      <c r="AE16" s="70"/>
    </row>
    <row r="22" spans="12:17" ht="15" x14ac:dyDescent="0.25">
      <c r="L22" s="71" t="s">
        <v>128</v>
      </c>
      <c r="M22" s="71"/>
      <c r="N22" s="71"/>
      <c r="O22" s="72">
        <v>521919</v>
      </c>
    </row>
    <row r="23" spans="12:17" ht="15" x14ac:dyDescent="0.25">
      <c r="L23" s="71" t="s">
        <v>129</v>
      </c>
      <c r="M23" s="71"/>
      <c r="N23" s="71"/>
      <c r="O23" s="73">
        <v>17889.524448341221</v>
      </c>
      <c r="P23" s="77" t="s">
        <v>130</v>
      </c>
    </row>
    <row r="24" spans="12:17" x14ac:dyDescent="0.25">
      <c r="L24" s="74" t="s">
        <v>131</v>
      </c>
      <c r="M24" s="74"/>
      <c r="N24" s="74"/>
      <c r="O24" s="75">
        <f>SUM(O22:O23)</f>
        <v>539808.52444834122</v>
      </c>
    </row>
    <row r="26" spans="12:17" x14ac:dyDescent="0.25">
      <c r="L26" s="78" t="s">
        <v>134</v>
      </c>
      <c r="M26" s="58" t="s">
        <v>132</v>
      </c>
    </row>
    <row r="27" spans="12:17" x14ac:dyDescent="0.25">
      <c r="M27" s="76" t="s">
        <v>133</v>
      </c>
      <c r="N27" s="76"/>
      <c r="O27" s="76"/>
      <c r="P27" s="76"/>
      <c r="Q27" s="76"/>
    </row>
    <row r="28" spans="12:17" x14ac:dyDescent="0.25">
      <c r="M28" s="76"/>
      <c r="N28" s="76"/>
      <c r="O28" s="76"/>
      <c r="P28" s="76"/>
      <c r="Q28" s="76"/>
    </row>
    <row r="29" spans="12:17" x14ac:dyDescent="0.25">
      <c r="M29" s="76"/>
      <c r="N29" s="76"/>
      <c r="O29" s="76"/>
      <c r="P29" s="76"/>
      <c r="Q29" s="76"/>
    </row>
    <row r="30" spans="12:17" x14ac:dyDescent="0.25">
      <c r="M30" s="76"/>
      <c r="N30" s="76"/>
      <c r="O30" s="76"/>
      <c r="P30" s="76"/>
      <c r="Q30" s="76"/>
    </row>
    <row r="31" spans="12:17" x14ac:dyDescent="0.25">
      <c r="M31" s="76"/>
      <c r="N31" s="76"/>
      <c r="O31" s="76"/>
      <c r="P31" s="76"/>
      <c r="Q31" s="76"/>
    </row>
    <row r="32" spans="12:17" x14ac:dyDescent="0.25">
      <c r="M32" s="76"/>
      <c r="N32" s="76"/>
      <c r="O32" s="76"/>
      <c r="P32" s="76"/>
      <c r="Q32" s="76"/>
    </row>
  </sheetData>
  <autoFilter ref="A1:AE16" xr:uid="{00000000-0001-0000-0000-000000000000}"/>
  <mergeCells count="5">
    <mergeCell ref="N16:P16"/>
    <mergeCell ref="L22:N22"/>
    <mergeCell ref="L23:N23"/>
    <mergeCell ref="L24:N24"/>
    <mergeCell ref="M27:Q32"/>
  </mergeCell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BDD2-0C89-4888-82DF-D79D5CB34B0D}">
  <dimension ref="A1:AE30"/>
  <sheetViews>
    <sheetView topLeftCell="A7" workbookViewId="0">
      <selection activeCell="J25" sqref="J25"/>
    </sheetView>
  </sheetViews>
  <sheetFormatPr defaultRowHeight="12.75" x14ac:dyDescent="0.25"/>
  <cols>
    <col min="1" max="1" width="16" style="58" bestFit="1" customWidth="1"/>
    <col min="2" max="2" width="13" style="58" bestFit="1" customWidth="1"/>
    <col min="3" max="3" width="17" style="58" bestFit="1" customWidth="1"/>
    <col min="4" max="4" width="14" style="58" bestFit="1" customWidth="1"/>
    <col min="5" max="5" width="15" style="58" bestFit="1" customWidth="1"/>
    <col min="6" max="6" width="13" style="58" bestFit="1" customWidth="1"/>
    <col min="7" max="7" width="10" style="58" bestFit="1" customWidth="1"/>
    <col min="8" max="8" width="12" style="58" bestFit="1" customWidth="1"/>
    <col min="9" max="9" width="11" style="58" bestFit="1" customWidth="1"/>
    <col min="10" max="10" width="19" style="58" bestFit="1" customWidth="1"/>
    <col min="11" max="11" width="5" style="58" bestFit="1" customWidth="1"/>
    <col min="12" max="12" width="13" style="58" bestFit="1" customWidth="1"/>
    <col min="13" max="13" width="11" style="58" bestFit="1" customWidth="1"/>
    <col min="14" max="15" width="11" style="58" customWidth="1"/>
    <col min="16" max="16" width="17" style="58" bestFit="1" customWidth="1"/>
    <col min="17" max="17" width="12" style="58" bestFit="1" customWidth="1"/>
    <col min="18" max="18" width="52" style="58" bestFit="1" customWidth="1"/>
    <col min="19" max="19" width="21" style="58" bestFit="1" customWidth="1"/>
    <col min="20" max="20" width="6" style="58" bestFit="1" customWidth="1"/>
    <col min="21" max="21" width="26" style="58" bestFit="1" customWidth="1"/>
    <col min="22" max="22" width="8" style="58" bestFit="1" customWidth="1"/>
    <col min="23" max="23" width="12" style="58" bestFit="1" customWidth="1"/>
    <col min="24" max="24" width="11" style="58" bestFit="1" customWidth="1"/>
    <col min="25" max="25" width="15" style="58" bestFit="1" customWidth="1"/>
    <col min="26" max="26" width="19" style="58" bestFit="1" customWidth="1"/>
    <col min="27" max="27" width="15" style="58" bestFit="1" customWidth="1"/>
    <col min="28" max="28" width="18" style="58" bestFit="1" customWidth="1"/>
    <col min="29" max="29" width="19" style="58" bestFit="1" customWidth="1"/>
    <col min="30" max="30" width="16" style="58" bestFit="1" customWidth="1"/>
    <col min="31" max="31" width="14" style="58" bestFit="1" customWidth="1"/>
    <col min="32" max="16384" width="9.140625" style="58"/>
  </cols>
  <sheetData>
    <row r="1" spans="1:31" ht="51" x14ac:dyDescent="0.2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6" t="s">
        <v>10</v>
      </c>
      <c r="L1" s="56" t="s">
        <v>11</v>
      </c>
      <c r="M1" s="56" t="s">
        <v>12</v>
      </c>
      <c r="N1" s="56" t="s">
        <v>34</v>
      </c>
      <c r="O1" s="56" t="s">
        <v>35</v>
      </c>
      <c r="P1" s="57" t="s">
        <v>13</v>
      </c>
      <c r="Q1" s="57" t="s">
        <v>14</v>
      </c>
      <c r="R1" s="57" t="s">
        <v>15</v>
      </c>
      <c r="S1" s="57" t="s">
        <v>16</v>
      </c>
      <c r="T1" s="57" t="s">
        <v>17</v>
      </c>
      <c r="U1" s="57" t="s">
        <v>18</v>
      </c>
      <c r="V1" s="56" t="s">
        <v>19</v>
      </c>
      <c r="W1" s="57" t="s">
        <v>20</v>
      </c>
      <c r="X1" s="57" t="s">
        <v>21</v>
      </c>
      <c r="Y1" s="57" t="s">
        <v>22</v>
      </c>
      <c r="Z1" s="57" t="s">
        <v>23</v>
      </c>
      <c r="AA1" s="57" t="s">
        <v>24</v>
      </c>
      <c r="AB1" s="57" t="s">
        <v>25</v>
      </c>
      <c r="AC1" s="57" t="s">
        <v>26</v>
      </c>
      <c r="AD1" s="57" t="s">
        <v>27</v>
      </c>
      <c r="AE1" s="56" t="s">
        <v>28</v>
      </c>
    </row>
    <row r="2" spans="1:31" ht="14.1" customHeight="1" x14ac:dyDescent="0.2">
      <c r="A2" s="59" t="s">
        <v>29</v>
      </c>
      <c r="B2" s="58" t="s">
        <v>66</v>
      </c>
      <c r="C2" s="58" t="s">
        <v>93</v>
      </c>
      <c r="D2" s="60">
        <v>44347</v>
      </c>
      <c r="E2" s="60">
        <v>44347</v>
      </c>
      <c r="F2" s="60">
        <v>44355</v>
      </c>
      <c r="G2" s="58" t="s">
        <v>68</v>
      </c>
      <c r="H2" s="58" t="s">
        <v>32</v>
      </c>
      <c r="I2" s="61">
        <v>81117</v>
      </c>
      <c r="J2" s="58" t="s">
        <v>33</v>
      </c>
      <c r="K2" s="58" t="s">
        <v>30</v>
      </c>
      <c r="L2" s="61">
        <v>6809772.1500000004</v>
      </c>
      <c r="M2" s="61">
        <v>81117</v>
      </c>
      <c r="N2" s="62" t="str">
        <f>IF(M2="","",IF(M2&lt;0,-M2&amp;"_"&amp;COUNTIF(M$2:M2,M2),M2&amp;"_"&amp;COUNTIF(M$2:M2,M2)))</f>
        <v>81117_1</v>
      </c>
      <c r="O2" s="63" t="str">
        <f t="shared" ref="O2:O15" si="0">IF(COUNTIF(N:N,N2)=2,"x","")</f>
        <v/>
      </c>
      <c r="P2" s="58" t="s">
        <v>90</v>
      </c>
      <c r="Q2" s="58" t="s">
        <v>70</v>
      </c>
      <c r="R2" s="58" t="s">
        <v>94</v>
      </c>
      <c r="S2" s="58" t="s">
        <v>29</v>
      </c>
      <c r="T2" s="58" t="s">
        <v>31</v>
      </c>
      <c r="U2" s="58" t="s">
        <v>95</v>
      </c>
      <c r="V2" s="58" t="s">
        <v>73</v>
      </c>
      <c r="W2" s="58" t="s">
        <v>29</v>
      </c>
      <c r="X2" s="58" t="s">
        <v>74</v>
      </c>
      <c r="Y2" s="58" t="s">
        <v>29</v>
      </c>
      <c r="Z2" s="58" t="s">
        <v>29</v>
      </c>
      <c r="AA2" s="60"/>
      <c r="AB2" s="58" t="s">
        <v>29</v>
      </c>
      <c r="AC2" s="58" t="s">
        <v>29</v>
      </c>
      <c r="AD2" s="58" t="s">
        <v>29</v>
      </c>
      <c r="AE2" s="61">
        <v>0</v>
      </c>
    </row>
    <row r="3" spans="1:31" ht="14.1" customHeight="1" x14ac:dyDescent="0.2">
      <c r="A3" s="59" t="s">
        <v>29</v>
      </c>
      <c r="B3" s="58" t="s">
        <v>66</v>
      </c>
      <c r="C3" s="58" t="s">
        <v>75</v>
      </c>
      <c r="D3" s="60">
        <v>44286</v>
      </c>
      <c r="E3" s="60">
        <v>44286</v>
      </c>
      <c r="F3" s="60">
        <v>44293</v>
      </c>
      <c r="G3" s="58" t="s">
        <v>68</v>
      </c>
      <c r="H3" s="58" t="s">
        <v>32</v>
      </c>
      <c r="I3" s="61">
        <v>68651</v>
      </c>
      <c r="J3" s="58" t="s">
        <v>33</v>
      </c>
      <c r="K3" s="58" t="s">
        <v>30</v>
      </c>
      <c r="L3" s="61">
        <v>5763251.4500000002</v>
      </c>
      <c r="M3" s="61">
        <v>68651</v>
      </c>
      <c r="N3" s="62" t="str">
        <f>IF(M3="","",IF(M3&lt;0,-M3&amp;"_"&amp;COUNTIF(M$2:M3,M3),M3&amp;"_"&amp;COUNTIF(M$2:M3,M3)))</f>
        <v>68651_1</v>
      </c>
      <c r="O3" s="63" t="str">
        <f t="shared" si="0"/>
        <v/>
      </c>
      <c r="P3" s="58" t="s">
        <v>76</v>
      </c>
      <c r="Q3" s="58" t="s">
        <v>70</v>
      </c>
      <c r="R3" s="58" t="s">
        <v>77</v>
      </c>
      <c r="S3" s="58" t="s">
        <v>29</v>
      </c>
      <c r="T3" s="58" t="s">
        <v>31</v>
      </c>
      <c r="U3" s="58" t="s">
        <v>78</v>
      </c>
      <c r="V3" s="58" t="s">
        <v>73</v>
      </c>
      <c r="W3" s="58" t="s">
        <v>29</v>
      </c>
      <c r="X3" s="58" t="s">
        <v>74</v>
      </c>
      <c r="Y3" s="58" t="s">
        <v>29</v>
      </c>
      <c r="Z3" s="58" t="s">
        <v>29</v>
      </c>
      <c r="AA3" s="60"/>
      <c r="AB3" s="58" t="s">
        <v>29</v>
      </c>
      <c r="AC3" s="58" t="s">
        <v>29</v>
      </c>
      <c r="AD3" s="58" t="s">
        <v>29</v>
      </c>
      <c r="AE3" s="61">
        <v>0</v>
      </c>
    </row>
    <row r="4" spans="1:31" ht="14.1" customHeight="1" x14ac:dyDescent="0.2">
      <c r="A4" s="59" t="s">
        <v>29</v>
      </c>
      <c r="B4" s="58" t="s">
        <v>66</v>
      </c>
      <c r="C4" s="58" t="s">
        <v>104</v>
      </c>
      <c r="D4" s="60">
        <v>44377</v>
      </c>
      <c r="E4" s="60">
        <v>44377</v>
      </c>
      <c r="F4" s="60">
        <v>44386</v>
      </c>
      <c r="G4" s="58" t="s">
        <v>68</v>
      </c>
      <c r="H4" s="58" t="s">
        <v>32</v>
      </c>
      <c r="I4" s="61">
        <v>60722</v>
      </c>
      <c r="J4" s="58" t="s">
        <v>33</v>
      </c>
      <c r="K4" s="58" t="s">
        <v>30</v>
      </c>
      <c r="L4" s="61">
        <v>5097611.9000000004</v>
      </c>
      <c r="M4" s="61">
        <v>60722</v>
      </c>
      <c r="N4" s="62" t="str">
        <f>IF(M4="","",IF(M4&lt;0,-M4&amp;"_"&amp;COUNTIF(M$2:M4,M4),M4&amp;"_"&amp;COUNTIF(M$2:M4,M4)))</f>
        <v>60722_1</v>
      </c>
      <c r="O4" s="63" t="str">
        <f t="shared" si="0"/>
        <v/>
      </c>
      <c r="P4" s="58" t="s">
        <v>102</v>
      </c>
      <c r="Q4" s="58" t="s">
        <v>70</v>
      </c>
      <c r="R4" s="58" t="s">
        <v>105</v>
      </c>
      <c r="S4" s="58" t="s">
        <v>29</v>
      </c>
      <c r="T4" s="58" t="s">
        <v>31</v>
      </c>
      <c r="U4" s="58" t="s">
        <v>106</v>
      </c>
      <c r="V4" s="58" t="s">
        <v>73</v>
      </c>
      <c r="W4" s="58" t="s">
        <v>29</v>
      </c>
      <c r="X4" s="58" t="s">
        <v>74</v>
      </c>
      <c r="Y4" s="58" t="s">
        <v>29</v>
      </c>
      <c r="Z4" s="58" t="s">
        <v>29</v>
      </c>
      <c r="AA4" s="60"/>
      <c r="AB4" s="58" t="s">
        <v>29</v>
      </c>
      <c r="AC4" s="58" t="s">
        <v>29</v>
      </c>
      <c r="AD4" s="58" t="s">
        <v>29</v>
      </c>
      <c r="AE4" s="61">
        <v>0</v>
      </c>
    </row>
    <row r="5" spans="1:31" ht="14.1" customHeight="1" x14ac:dyDescent="0.2">
      <c r="A5" s="59" t="s">
        <v>29</v>
      </c>
      <c r="B5" s="58" t="s">
        <v>66</v>
      </c>
      <c r="C5" s="58" t="s">
        <v>101</v>
      </c>
      <c r="D5" s="60">
        <v>44377</v>
      </c>
      <c r="E5" s="60">
        <v>44377</v>
      </c>
      <c r="F5" s="60">
        <v>44386</v>
      </c>
      <c r="G5" s="58" t="s">
        <v>68</v>
      </c>
      <c r="H5" s="58" t="s">
        <v>32</v>
      </c>
      <c r="I5" s="61">
        <v>44864</v>
      </c>
      <c r="J5" s="58" t="s">
        <v>33</v>
      </c>
      <c r="K5" s="58" t="s">
        <v>30</v>
      </c>
      <c r="L5" s="61">
        <v>3766332.8</v>
      </c>
      <c r="M5" s="61">
        <v>44864</v>
      </c>
      <c r="N5" s="62" t="str">
        <f>IF(M5="","",IF(M5&lt;0,-M5&amp;"_"&amp;COUNTIF(M$2:M5,M5),M5&amp;"_"&amp;COUNTIF(M$2:M5,M5)))</f>
        <v>44864_1</v>
      </c>
      <c r="O5" s="63" t="str">
        <f t="shared" si="0"/>
        <v/>
      </c>
      <c r="P5" s="58" t="s">
        <v>102</v>
      </c>
      <c r="Q5" s="58" t="s">
        <v>70</v>
      </c>
      <c r="R5" s="58" t="s">
        <v>103</v>
      </c>
      <c r="S5" s="58" t="s">
        <v>29</v>
      </c>
      <c r="T5" s="58" t="s">
        <v>31</v>
      </c>
      <c r="U5" s="58" t="s">
        <v>92</v>
      </c>
      <c r="V5" s="58" t="s">
        <v>73</v>
      </c>
      <c r="W5" s="58" t="s">
        <v>29</v>
      </c>
      <c r="X5" s="58" t="s">
        <v>74</v>
      </c>
      <c r="Y5" s="58" t="s">
        <v>29</v>
      </c>
      <c r="Z5" s="58" t="s">
        <v>29</v>
      </c>
      <c r="AA5" s="60"/>
      <c r="AB5" s="58" t="s">
        <v>29</v>
      </c>
      <c r="AC5" s="58" t="s">
        <v>29</v>
      </c>
      <c r="AD5" s="58" t="s">
        <v>29</v>
      </c>
      <c r="AE5" s="61">
        <v>0</v>
      </c>
    </row>
    <row r="6" spans="1:31" ht="14.1" customHeight="1" x14ac:dyDescent="0.2">
      <c r="A6" s="59" t="s">
        <v>29</v>
      </c>
      <c r="B6" s="58" t="s">
        <v>66</v>
      </c>
      <c r="C6" s="58" t="s">
        <v>89</v>
      </c>
      <c r="D6" s="60">
        <v>44347</v>
      </c>
      <c r="E6" s="60">
        <v>44347</v>
      </c>
      <c r="F6" s="60">
        <v>44355</v>
      </c>
      <c r="G6" s="58" t="s">
        <v>68</v>
      </c>
      <c r="H6" s="58" t="s">
        <v>32</v>
      </c>
      <c r="I6" s="61">
        <v>38607</v>
      </c>
      <c r="J6" s="58" t="s">
        <v>33</v>
      </c>
      <c r="K6" s="58" t="s">
        <v>30</v>
      </c>
      <c r="L6" s="61">
        <v>3241057.65</v>
      </c>
      <c r="M6" s="61">
        <v>38607</v>
      </c>
      <c r="N6" s="62" t="str">
        <f>IF(M6="","",IF(M6&lt;0,-M6&amp;"_"&amp;COUNTIF(M$2:M6,M6),M6&amp;"_"&amp;COUNTIF(M$2:M6,M6)))</f>
        <v>38607_1</v>
      </c>
      <c r="O6" s="63" t="str">
        <f t="shared" si="0"/>
        <v/>
      </c>
      <c r="P6" s="58" t="s">
        <v>90</v>
      </c>
      <c r="Q6" s="58" t="s">
        <v>70</v>
      </c>
      <c r="R6" s="58" t="s">
        <v>91</v>
      </c>
      <c r="S6" s="58" t="s">
        <v>29</v>
      </c>
      <c r="T6" s="58" t="s">
        <v>31</v>
      </c>
      <c r="U6" s="58" t="s">
        <v>92</v>
      </c>
      <c r="V6" s="58" t="s">
        <v>73</v>
      </c>
      <c r="W6" s="58" t="s">
        <v>29</v>
      </c>
      <c r="X6" s="58" t="s">
        <v>74</v>
      </c>
      <c r="Y6" s="58" t="s">
        <v>29</v>
      </c>
      <c r="Z6" s="58" t="s">
        <v>29</v>
      </c>
      <c r="AA6" s="60"/>
      <c r="AB6" s="58" t="s">
        <v>29</v>
      </c>
      <c r="AC6" s="58" t="s">
        <v>29</v>
      </c>
      <c r="AD6" s="58" t="s">
        <v>29</v>
      </c>
      <c r="AE6" s="61">
        <v>0</v>
      </c>
    </row>
    <row r="7" spans="1:31" ht="14.1" customHeight="1" x14ac:dyDescent="0.2">
      <c r="A7" s="59" t="s">
        <v>29</v>
      </c>
      <c r="B7" s="58" t="s">
        <v>66</v>
      </c>
      <c r="C7" s="58" t="s">
        <v>67</v>
      </c>
      <c r="D7" s="60">
        <v>44286</v>
      </c>
      <c r="E7" s="60">
        <v>44286</v>
      </c>
      <c r="F7" s="60">
        <v>44293</v>
      </c>
      <c r="G7" s="58" t="s">
        <v>68</v>
      </c>
      <c r="H7" s="58" t="s">
        <v>32</v>
      </c>
      <c r="I7" s="61">
        <v>37458</v>
      </c>
      <c r="J7" s="58" t="s">
        <v>33</v>
      </c>
      <c r="K7" s="58" t="s">
        <v>30</v>
      </c>
      <c r="L7" s="61">
        <v>3144599.1</v>
      </c>
      <c r="M7" s="61">
        <v>37458</v>
      </c>
      <c r="N7" s="62" t="str">
        <f>IF(M7="","",IF(M7&lt;0,-M7&amp;"_"&amp;COUNTIF(M$2:M7,M7),M7&amp;"_"&amp;COUNTIF(M$2:M7,M7)))</f>
        <v>37458_1</v>
      </c>
      <c r="O7" s="63" t="str">
        <f t="shared" si="0"/>
        <v/>
      </c>
      <c r="P7" s="58" t="s">
        <v>69</v>
      </c>
      <c r="Q7" s="58" t="s">
        <v>70</v>
      </c>
      <c r="R7" s="58" t="s">
        <v>71</v>
      </c>
      <c r="S7" s="58" t="s">
        <v>29</v>
      </c>
      <c r="T7" s="58" t="s">
        <v>31</v>
      </c>
      <c r="U7" s="58" t="s">
        <v>72</v>
      </c>
      <c r="V7" s="58" t="s">
        <v>73</v>
      </c>
      <c r="W7" s="58" t="s">
        <v>29</v>
      </c>
      <c r="X7" s="58" t="s">
        <v>74</v>
      </c>
      <c r="Y7" s="58" t="s">
        <v>29</v>
      </c>
      <c r="Z7" s="58" t="s">
        <v>29</v>
      </c>
      <c r="AA7" s="60"/>
      <c r="AB7" s="58" t="s">
        <v>29</v>
      </c>
      <c r="AC7" s="58" t="s">
        <v>29</v>
      </c>
      <c r="AD7" s="58" t="s">
        <v>29</v>
      </c>
      <c r="AE7" s="61">
        <v>0</v>
      </c>
    </row>
    <row r="8" spans="1:31" ht="14.1" customHeight="1" x14ac:dyDescent="0.2">
      <c r="A8" s="59" t="s">
        <v>29</v>
      </c>
      <c r="B8" s="58" t="s">
        <v>66</v>
      </c>
      <c r="C8" s="58" t="s">
        <v>98</v>
      </c>
      <c r="D8" s="60">
        <v>44347</v>
      </c>
      <c r="E8" s="60">
        <v>44347</v>
      </c>
      <c r="F8" s="60">
        <v>44355</v>
      </c>
      <c r="G8" s="58" t="s">
        <v>68</v>
      </c>
      <c r="H8" s="58" t="s">
        <v>32</v>
      </c>
      <c r="I8" s="61">
        <v>37235</v>
      </c>
      <c r="J8" s="58" t="s">
        <v>33</v>
      </c>
      <c r="K8" s="58" t="s">
        <v>30</v>
      </c>
      <c r="L8" s="61">
        <v>3125878.25</v>
      </c>
      <c r="M8" s="61">
        <v>37235</v>
      </c>
      <c r="N8" s="62" t="str">
        <f>IF(M8="","",IF(M8&lt;0,-M8&amp;"_"&amp;COUNTIF(M$2:M8,M8),M8&amp;"_"&amp;COUNTIF(M$2:M8,M8)))</f>
        <v>37235_1</v>
      </c>
      <c r="O8" s="63" t="str">
        <f t="shared" si="0"/>
        <v/>
      </c>
      <c r="P8" s="58" t="s">
        <v>90</v>
      </c>
      <c r="Q8" s="58" t="s">
        <v>70</v>
      </c>
      <c r="R8" s="58" t="s">
        <v>99</v>
      </c>
      <c r="S8" s="58" t="s">
        <v>29</v>
      </c>
      <c r="T8" s="58" t="s">
        <v>31</v>
      </c>
      <c r="U8" s="58" t="s">
        <v>100</v>
      </c>
      <c r="V8" s="58" t="s">
        <v>73</v>
      </c>
      <c r="W8" s="58" t="s">
        <v>29</v>
      </c>
      <c r="X8" s="58" t="s">
        <v>74</v>
      </c>
      <c r="Y8" s="58" t="s">
        <v>29</v>
      </c>
      <c r="Z8" s="58" t="s">
        <v>29</v>
      </c>
      <c r="AA8" s="60"/>
      <c r="AB8" s="58" t="s">
        <v>29</v>
      </c>
      <c r="AC8" s="58" t="s">
        <v>29</v>
      </c>
      <c r="AD8" s="58" t="s">
        <v>29</v>
      </c>
      <c r="AE8" s="61">
        <v>0</v>
      </c>
    </row>
    <row r="9" spans="1:31" ht="14.1" customHeight="1" x14ac:dyDescent="0.2">
      <c r="A9" s="59" t="s">
        <v>29</v>
      </c>
      <c r="B9" s="58" t="s">
        <v>66</v>
      </c>
      <c r="C9" s="58" t="s">
        <v>110</v>
      </c>
      <c r="D9" s="60">
        <v>44377</v>
      </c>
      <c r="E9" s="60">
        <v>44377</v>
      </c>
      <c r="F9" s="60">
        <v>44386</v>
      </c>
      <c r="G9" s="58" t="s">
        <v>68</v>
      </c>
      <c r="H9" s="58" t="s">
        <v>32</v>
      </c>
      <c r="I9" s="61">
        <v>34971</v>
      </c>
      <c r="J9" s="58" t="s">
        <v>33</v>
      </c>
      <c r="K9" s="58" t="s">
        <v>30</v>
      </c>
      <c r="L9" s="61">
        <v>2935815.45</v>
      </c>
      <c r="M9" s="61">
        <v>34971</v>
      </c>
      <c r="N9" s="62" t="str">
        <f>IF(M9="","",IF(M9&lt;0,-M9&amp;"_"&amp;COUNTIF(M$2:M9,M9),M9&amp;"_"&amp;COUNTIF(M$2:M9,M9)))</f>
        <v>34971_1</v>
      </c>
      <c r="O9" s="63" t="str">
        <f t="shared" si="0"/>
        <v/>
      </c>
      <c r="P9" s="58" t="s">
        <v>102</v>
      </c>
      <c r="Q9" s="58" t="s">
        <v>70</v>
      </c>
      <c r="R9" s="58" t="s">
        <v>111</v>
      </c>
      <c r="S9" s="58" t="s">
        <v>29</v>
      </c>
      <c r="T9" s="58" t="s">
        <v>31</v>
      </c>
      <c r="U9" s="58" t="s">
        <v>112</v>
      </c>
      <c r="V9" s="58" t="s">
        <v>73</v>
      </c>
      <c r="W9" s="58" t="s">
        <v>29</v>
      </c>
      <c r="X9" s="58" t="s">
        <v>74</v>
      </c>
      <c r="Y9" s="58" t="s">
        <v>29</v>
      </c>
      <c r="Z9" s="58" t="s">
        <v>29</v>
      </c>
      <c r="AA9" s="60"/>
      <c r="AB9" s="58" t="s">
        <v>29</v>
      </c>
      <c r="AC9" s="58" t="s">
        <v>29</v>
      </c>
      <c r="AD9" s="58" t="s">
        <v>29</v>
      </c>
      <c r="AE9" s="61">
        <v>0</v>
      </c>
    </row>
    <row r="10" spans="1:31" ht="14.1" customHeight="1" x14ac:dyDescent="0.2">
      <c r="A10" s="59" t="s">
        <v>29</v>
      </c>
      <c r="B10" s="58" t="s">
        <v>66</v>
      </c>
      <c r="C10" s="58" t="s">
        <v>79</v>
      </c>
      <c r="D10" s="60">
        <v>44316</v>
      </c>
      <c r="E10" s="60">
        <v>44316</v>
      </c>
      <c r="F10" s="60">
        <v>44322</v>
      </c>
      <c r="G10" s="58" t="s">
        <v>68</v>
      </c>
      <c r="H10" s="58" t="s">
        <v>32</v>
      </c>
      <c r="I10" s="61">
        <v>32853</v>
      </c>
      <c r="J10" s="58" t="s">
        <v>33</v>
      </c>
      <c r="K10" s="58" t="s">
        <v>30</v>
      </c>
      <c r="L10" s="61">
        <v>2758009.35</v>
      </c>
      <c r="M10" s="61">
        <v>32853</v>
      </c>
      <c r="N10" s="62" t="str">
        <f>IF(M10="","",IF(M10&lt;0,-M10&amp;"_"&amp;COUNTIF(M$2:M10,M10),M10&amp;"_"&amp;COUNTIF(M$2:M10,M10)))</f>
        <v>32853_1</v>
      </c>
      <c r="O10" s="63" t="str">
        <f t="shared" si="0"/>
        <v/>
      </c>
      <c r="P10" s="58" t="s">
        <v>80</v>
      </c>
      <c r="Q10" s="58" t="s">
        <v>70</v>
      </c>
      <c r="R10" s="58" t="s">
        <v>81</v>
      </c>
      <c r="S10" s="58" t="s">
        <v>29</v>
      </c>
      <c r="T10" s="58" t="s">
        <v>31</v>
      </c>
      <c r="U10" s="58" t="s">
        <v>82</v>
      </c>
      <c r="V10" s="58" t="s">
        <v>73</v>
      </c>
      <c r="W10" s="58" t="s">
        <v>29</v>
      </c>
      <c r="X10" s="58" t="s">
        <v>74</v>
      </c>
      <c r="Y10" s="58" t="s">
        <v>29</v>
      </c>
      <c r="Z10" s="58" t="s">
        <v>29</v>
      </c>
      <c r="AA10" s="60"/>
      <c r="AB10" s="58" t="s">
        <v>29</v>
      </c>
      <c r="AC10" s="58" t="s">
        <v>29</v>
      </c>
      <c r="AD10" s="58" t="s">
        <v>29</v>
      </c>
      <c r="AE10" s="61">
        <v>0</v>
      </c>
    </row>
    <row r="11" spans="1:31" ht="14.1" customHeight="1" x14ac:dyDescent="0.2">
      <c r="A11" s="59" t="s">
        <v>29</v>
      </c>
      <c r="B11" s="58" t="s">
        <v>66</v>
      </c>
      <c r="C11" s="58" t="s">
        <v>83</v>
      </c>
      <c r="D11" s="60">
        <v>44316</v>
      </c>
      <c r="E11" s="60">
        <v>44316</v>
      </c>
      <c r="F11" s="60">
        <v>44322</v>
      </c>
      <c r="G11" s="58" t="s">
        <v>68</v>
      </c>
      <c r="H11" s="58" t="s">
        <v>32</v>
      </c>
      <c r="I11" s="61">
        <v>23889</v>
      </c>
      <c r="J11" s="58" t="s">
        <v>33</v>
      </c>
      <c r="K11" s="58" t="s">
        <v>30</v>
      </c>
      <c r="L11" s="61">
        <v>2005481.55</v>
      </c>
      <c r="M11" s="61">
        <v>23889</v>
      </c>
      <c r="N11" s="62" t="str">
        <f>IF(M11="","",IF(M11&lt;0,-M11&amp;"_"&amp;COUNTIF(M$2:M11,M11),M11&amp;"_"&amp;COUNTIF(M$2:M11,M11)))</f>
        <v>23889_1</v>
      </c>
      <c r="O11" s="63" t="str">
        <f t="shared" si="0"/>
        <v/>
      </c>
      <c r="P11" s="58" t="s">
        <v>80</v>
      </c>
      <c r="Q11" s="58" t="s">
        <v>70</v>
      </c>
      <c r="R11" s="58" t="s">
        <v>84</v>
      </c>
      <c r="S11" s="58" t="s">
        <v>29</v>
      </c>
      <c r="T11" s="58" t="s">
        <v>31</v>
      </c>
      <c r="U11" s="58" t="s">
        <v>85</v>
      </c>
      <c r="V11" s="58" t="s">
        <v>73</v>
      </c>
      <c r="W11" s="58" t="s">
        <v>29</v>
      </c>
      <c r="X11" s="58" t="s">
        <v>74</v>
      </c>
      <c r="Y11" s="58" t="s">
        <v>29</v>
      </c>
      <c r="Z11" s="58" t="s">
        <v>29</v>
      </c>
      <c r="AA11" s="60"/>
      <c r="AB11" s="58" t="s">
        <v>29</v>
      </c>
      <c r="AC11" s="58" t="s">
        <v>29</v>
      </c>
      <c r="AD11" s="58" t="s">
        <v>29</v>
      </c>
      <c r="AE11" s="61">
        <v>0</v>
      </c>
    </row>
    <row r="12" spans="1:31" ht="14.1" customHeight="1" x14ac:dyDescent="0.2">
      <c r="A12" s="59" t="s">
        <v>29</v>
      </c>
      <c r="B12" s="58" t="s">
        <v>66</v>
      </c>
      <c r="C12" s="58" t="s">
        <v>86</v>
      </c>
      <c r="D12" s="60">
        <v>44316</v>
      </c>
      <c r="E12" s="60">
        <v>44316</v>
      </c>
      <c r="F12" s="60">
        <v>44322</v>
      </c>
      <c r="G12" s="58" t="s">
        <v>68</v>
      </c>
      <c r="H12" s="58" t="s">
        <v>32</v>
      </c>
      <c r="I12" s="61">
        <v>18290</v>
      </c>
      <c r="J12" s="58" t="s">
        <v>33</v>
      </c>
      <c r="K12" s="58" t="s">
        <v>30</v>
      </c>
      <c r="L12" s="61">
        <v>1535445.5</v>
      </c>
      <c r="M12" s="61">
        <v>18290</v>
      </c>
      <c r="N12" s="62" t="str">
        <f>IF(M12="","",IF(M12&lt;0,-M12&amp;"_"&amp;COUNTIF(M$2:M12,M12),M12&amp;"_"&amp;COUNTIF(M$2:M12,M12)))</f>
        <v>18290_1</v>
      </c>
      <c r="O12" s="63" t="str">
        <f t="shared" si="0"/>
        <v/>
      </c>
      <c r="P12" s="58" t="s">
        <v>80</v>
      </c>
      <c r="Q12" s="58" t="s">
        <v>70</v>
      </c>
      <c r="R12" s="58" t="s">
        <v>87</v>
      </c>
      <c r="S12" s="58" t="s">
        <v>29</v>
      </c>
      <c r="T12" s="58" t="s">
        <v>31</v>
      </c>
      <c r="U12" s="58" t="s">
        <v>82</v>
      </c>
      <c r="V12" s="58" t="s">
        <v>73</v>
      </c>
      <c r="W12" s="58" t="s">
        <v>29</v>
      </c>
      <c r="X12" s="58" t="s">
        <v>74</v>
      </c>
      <c r="Y12" s="58" t="s">
        <v>29</v>
      </c>
      <c r="Z12" s="58" t="s">
        <v>29</v>
      </c>
      <c r="AA12" s="60"/>
      <c r="AB12" s="58" t="s">
        <v>29</v>
      </c>
      <c r="AC12" s="58" t="s">
        <v>29</v>
      </c>
      <c r="AD12" s="58" t="s">
        <v>29</v>
      </c>
      <c r="AE12" s="61">
        <v>0</v>
      </c>
    </row>
    <row r="13" spans="1:31" ht="14.1" customHeight="1" x14ac:dyDescent="0.2">
      <c r="A13" s="59" t="s">
        <v>29</v>
      </c>
      <c r="B13" s="58" t="s">
        <v>66</v>
      </c>
      <c r="C13" s="58" t="s">
        <v>96</v>
      </c>
      <c r="D13" s="60">
        <v>44347</v>
      </c>
      <c r="E13" s="60">
        <v>44347</v>
      </c>
      <c r="F13" s="60">
        <v>44355</v>
      </c>
      <c r="G13" s="58" t="s">
        <v>68</v>
      </c>
      <c r="H13" s="58" t="s">
        <v>32</v>
      </c>
      <c r="I13" s="61">
        <v>17742</v>
      </c>
      <c r="J13" s="58" t="s">
        <v>33</v>
      </c>
      <c r="K13" s="58" t="s">
        <v>30</v>
      </c>
      <c r="L13" s="61">
        <v>1489440.9</v>
      </c>
      <c r="M13" s="61">
        <v>17742</v>
      </c>
      <c r="N13" s="62" t="str">
        <f>IF(M13="","",IF(M13&lt;0,-M13&amp;"_"&amp;COUNTIF(M$2:M13,M13),M13&amp;"_"&amp;COUNTIF(M$2:M13,M13)))</f>
        <v>17742_1</v>
      </c>
      <c r="O13" s="63" t="str">
        <f t="shared" si="0"/>
        <v/>
      </c>
      <c r="P13" s="58" t="s">
        <v>90</v>
      </c>
      <c r="Q13" s="58" t="s">
        <v>70</v>
      </c>
      <c r="R13" s="58" t="s">
        <v>97</v>
      </c>
      <c r="S13" s="58" t="s">
        <v>29</v>
      </c>
      <c r="T13" s="58" t="s">
        <v>31</v>
      </c>
      <c r="U13" s="58" t="s">
        <v>92</v>
      </c>
      <c r="V13" s="58" t="s">
        <v>73</v>
      </c>
      <c r="W13" s="58" t="s">
        <v>29</v>
      </c>
      <c r="X13" s="58" t="s">
        <v>74</v>
      </c>
      <c r="Y13" s="58" t="s">
        <v>29</v>
      </c>
      <c r="Z13" s="58" t="s">
        <v>29</v>
      </c>
      <c r="AA13" s="60"/>
      <c r="AB13" s="58" t="s">
        <v>29</v>
      </c>
      <c r="AC13" s="58" t="s">
        <v>29</v>
      </c>
      <c r="AD13" s="58" t="s">
        <v>29</v>
      </c>
      <c r="AE13" s="61">
        <v>0</v>
      </c>
    </row>
    <row r="14" spans="1:31" ht="14.1" customHeight="1" x14ac:dyDescent="0.2">
      <c r="A14" s="59" t="s">
        <v>29</v>
      </c>
      <c r="B14" s="58" t="s">
        <v>66</v>
      </c>
      <c r="C14" s="58" t="s">
        <v>107</v>
      </c>
      <c r="D14" s="60">
        <v>44377</v>
      </c>
      <c r="E14" s="60">
        <v>44377</v>
      </c>
      <c r="F14" s="60">
        <v>44386</v>
      </c>
      <c r="G14" s="58" t="s">
        <v>68</v>
      </c>
      <c r="H14" s="58" t="s">
        <v>32</v>
      </c>
      <c r="I14" s="61">
        <v>16320</v>
      </c>
      <c r="J14" s="58" t="s">
        <v>33</v>
      </c>
      <c r="K14" s="58" t="s">
        <v>30</v>
      </c>
      <c r="L14" s="61">
        <v>1370064</v>
      </c>
      <c r="M14" s="61">
        <v>16320</v>
      </c>
      <c r="N14" s="62" t="str">
        <f>IF(M14="","",IF(M14&lt;0,-M14&amp;"_"&amp;COUNTIF(M$2:M14,M14),M14&amp;"_"&amp;COUNTIF(M$2:M14,M14)))</f>
        <v>16320_1</v>
      </c>
      <c r="O14" s="63" t="str">
        <f t="shared" si="0"/>
        <v/>
      </c>
      <c r="P14" s="58" t="s">
        <v>102</v>
      </c>
      <c r="Q14" s="58" t="s">
        <v>70</v>
      </c>
      <c r="R14" s="58" t="s">
        <v>108</v>
      </c>
      <c r="S14" s="58" t="s">
        <v>29</v>
      </c>
      <c r="T14" s="58" t="s">
        <v>31</v>
      </c>
      <c r="U14" s="58" t="s">
        <v>109</v>
      </c>
      <c r="V14" s="58" t="s">
        <v>73</v>
      </c>
      <c r="W14" s="58" t="s">
        <v>29</v>
      </c>
      <c r="X14" s="58" t="s">
        <v>74</v>
      </c>
      <c r="Y14" s="58" t="s">
        <v>29</v>
      </c>
      <c r="Z14" s="58" t="s">
        <v>29</v>
      </c>
      <c r="AA14" s="60"/>
      <c r="AB14" s="58" t="s">
        <v>29</v>
      </c>
      <c r="AC14" s="58" t="s">
        <v>29</v>
      </c>
      <c r="AD14" s="58" t="s">
        <v>29</v>
      </c>
      <c r="AE14" s="61">
        <v>0</v>
      </c>
    </row>
    <row r="15" spans="1:31" ht="14.1" customHeight="1" x14ac:dyDescent="0.2">
      <c r="A15" s="59" t="s">
        <v>29</v>
      </c>
      <c r="B15" s="58" t="s">
        <v>66</v>
      </c>
      <c r="C15" s="58" t="s">
        <v>88</v>
      </c>
      <c r="D15" s="60">
        <v>44316</v>
      </c>
      <c r="E15" s="60">
        <v>44316</v>
      </c>
      <c r="F15" s="60">
        <v>44322</v>
      </c>
      <c r="G15" s="58" t="s">
        <v>68</v>
      </c>
      <c r="H15" s="58" t="s">
        <v>32</v>
      </c>
      <c r="I15" s="61">
        <v>9200</v>
      </c>
      <c r="J15" s="58" t="s">
        <v>33</v>
      </c>
      <c r="K15" s="58" t="s">
        <v>30</v>
      </c>
      <c r="L15" s="61">
        <v>772340</v>
      </c>
      <c r="M15" s="61">
        <v>9200</v>
      </c>
      <c r="N15" s="62" t="str">
        <f>IF(M15="","",IF(M15&lt;0,-M15&amp;"_"&amp;COUNTIF(M$2:M15,M15),M15&amp;"_"&amp;COUNTIF(M$2:M15,M15)))</f>
        <v>9200_1</v>
      </c>
      <c r="O15" s="63" t="str">
        <f t="shared" si="0"/>
        <v/>
      </c>
      <c r="P15" s="58" t="s">
        <v>80</v>
      </c>
      <c r="Q15" s="58" t="s">
        <v>70</v>
      </c>
      <c r="R15" s="58" t="s">
        <v>87</v>
      </c>
      <c r="S15" s="58" t="s">
        <v>29</v>
      </c>
      <c r="T15" s="58" t="s">
        <v>31</v>
      </c>
      <c r="U15" s="58" t="s">
        <v>85</v>
      </c>
      <c r="V15" s="58" t="s">
        <v>73</v>
      </c>
      <c r="W15" s="58" t="s">
        <v>29</v>
      </c>
      <c r="X15" s="58" t="s">
        <v>74</v>
      </c>
      <c r="Y15" s="58" t="s">
        <v>29</v>
      </c>
      <c r="Z15" s="58" t="s">
        <v>29</v>
      </c>
      <c r="AA15" s="60"/>
      <c r="AB15" s="58" t="s">
        <v>29</v>
      </c>
      <c r="AC15" s="58" t="s">
        <v>29</v>
      </c>
      <c r="AD15" s="58" t="s">
        <v>29</v>
      </c>
      <c r="AE15" s="61">
        <v>0</v>
      </c>
    </row>
    <row r="16" spans="1:31" ht="14.1" customHeight="1" x14ac:dyDescent="0.2">
      <c r="A16" s="59"/>
      <c r="D16" s="60"/>
      <c r="E16" s="60"/>
      <c r="F16" s="60"/>
      <c r="I16" s="61"/>
      <c r="L16" s="61"/>
      <c r="M16" s="61"/>
      <c r="N16" s="62"/>
      <c r="O16" s="63"/>
      <c r="AA16" s="60"/>
      <c r="AE16" s="61"/>
    </row>
    <row r="17" spans="1:31" x14ac:dyDescent="0.25">
      <c r="A17" s="64" t="s">
        <v>29</v>
      </c>
      <c r="B17" s="64" t="s">
        <v>29</v>
      </c>
      <c r="C17" s="64" t="s">
        <v>29</v>
      </c>
      <c r="D17" s="65"/>
      <c r="E17" s="65"/>
      <c r="F17" s="65"/>
      <c r="G17" s="64" t="s">
        <v>29</v>
      </c>
      <c r="H17" s="64" t="s">
        <v>32</v>
      </c>
      <c r="I17" s="66">
        <v>521919</v>
      </c>
      <c r="J17" s="64" t="s">
        <v>29</v>
      </c>
      <c r="K17" s="64" t="s">
        <v>30</v>
      </c>
      <c r="L17" s="66">
        <v>43815100.049999997</v>
      </c>
      <c r="M17" s="66">
        <v>521919</v>
      </c>
      <c r="N17" s="66"/>
      <c r="O17" s="66"/>
      <c r="P17" s="64" t="s">
        <v>29</v>
      </c>
      <c r="Q17" s="64" t="s">
        <v>29</v>
      </c>
      <c r="R17" s="64" t="s">
        <v>29</v>
      </c>
      <c r="S17" s="64" t="s">
        <v>29</v>
      </c>
      <c r="T17" s="64" t="s">
        <v>29</v>
      </c>
      <c r="U17" s="64" t="s">
        <v>29</v>
      </c>
      <c r="V17" s="64" t="s">
        <v>29</v>
      </c>
      <c r="W17" s="64" t="s">
        <v>29</v>
      </c>
      <c r="X17" s="64" t="s">
        <v>29</v>
      </c>
      <c r="Y17" s="64" t="s">
        <v>29</v>
      </c>
      <c r="Z17" s="64" t="s">
        <v>29</v>
      </c>
      <c r="AA17" s="65"/>
      <c r="AB17" s="64" t="s">
        <v>29</v>
      </c>
      <c r="AC17" s="64" t="s">
        <v>29</v>
      </c>
      <c r="AD17" s="64" t="s">
        <v>29</v>
      </c>
      <c r="AE17" s="70"/>
    </row>
    <row r="20" spans="1:31" ht="15" x14ac:dyDescent="0.25">
      <c r="J20" s="71" t="s">
        <v>128</v>
      </c>
      <c r="K20" s="71"/>
      <c r="L20" s="71"/>
      <c r="M20" s="72">
        <v>521919</v>
      </c>
    </row>
    <row r="21" spans="1:31" ht="15" x14ac:dyDescent="0.25">
      <c r="J21" s="71" t="s">
        <v>129</v>
      </c>
      <c r="K21" s="71"/>
      <c r="L21" s="71"/>
      <c r="M21" s="73">
        <v>17889.524448341221</v>
      </c>
      <c r="N21" s="77" t="s">
        <v>130</v>
      </c>
    </row>
    <row r="22" spans="1:31" x14ac:dyDescent="0.25">
      <c r="J22" s="74" t="s">
        <v>131</v>
      </c>
      <c r="K22" s="74"/>
      <c r="L22" s="74"/>
      <c r="M22" s="75">
        <f>SUM(M20:M21)</f>
        <v>539808.52444834122</v>
      </c>
    </row>
    <row r="24" spans="1:31" x14ac:dyDescent="0.25">
      <c r="J24" s="78" t="s">
        <v>134</v>
      </c>
      <c r="K24" s="58" t="s">
        <v>132</v>
      </c>
    </row>
    <row r="25" spans="1:31" x14ac:dyDescent="0.25">
      <c r="K25" s="76" t="s">
        <v>133</v>
      </c>
      <c r="L25" s="76"/>
      <c r="M25" s="76"/>
      <c r="N25" s="76"/>
      <c r="O25" s="76"/>
    </row>
    <row r="26" spans="1:31" x14ac:dyDescent="0.25">
      <c r="K26" s="76"/>
      <c r="L26" s="76"/>
      <c r="M26" s="76"/>
      <c r="N26" s="76"/>
      <c r="O26" s="76"/>
    </row>
    <row r="27" spans="1:31" x14ac:dyDescent="0.25">
      <c r="K27" s="76"/>
      <c r="L27" s="76"/>
      <c r="M27" s="76"/>
      <c r="N27" s="76"/>
      <c r="O27" s="76"/>
    </row>
    <row r="28" spans="1:31" x14ac:dyDescent="0.25">
      <c r="K28" s="76"/>
      <c r="L28" s="76"/>
      <c r="M28" s="76"/>
      <c r="N28" s="76"/>
      <c r="O28" s="76"/>
    </row>
    <row r="29" spans="1:31" x14ac:dyDescent="0.25">
      <c r="K29" s="76"/>
      <c r="L29" s="76"/>
      <c r="M29" s="76"/>
      <c r="N29" s="76"/>
      <c r="O29" s="76"/>
    </row>
    <row r="30" spans="1:31" x14ac:dyDescent="0.25">
      <c r="K30" s="76"/>
      <c r="L30" s="76"/>
      <c r="M30" s="76"/>
      <c r="N30" s="76"/>
      <c r="O30" s="76"/>
    </row>
  </sheetData>
  <mergeCells count="4">
    <mergeCell ref="J20:L20"/>
    <mergeCell ref="J21:L21"/>
    <mergeCell ref="J22:L22"/>
    <mergeCell ref="K25:O3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8D98E1-6595-4738-BED6-5B42C6D0CE18}"/>
</file>

<file path=customXml/itemProps2.xml><?xml version="1.0" encoding="utf-8"?>
<ds:datastoreItem xmlns:ds="http://schemas.openxmlformats.org/officeDocument/2006/customXml" ds:itemID="{E0159D21-730D-4EC9-8F01-3AD28A3604AD}"/>
</file>

<file path=customXml/itemProps3.xml><?xml version="1.0" encoding="utf-8"?>
<ds:datastoreItem xmlns:ds="http://schemas.openxmlformats.org/officeDocument/2006/customXml" ds:itemID="{47391E74-1D2F-458F-B4FA-B570BC1845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 300 Monthly Analysis</vt:lpstr>
      <vt:lpstr>Relative OR and Revenue Analysi</vt:lpstr>
      <vt:lpstr>OR 100 Population</vt:lpstr>
      <vt:lpstr>OR 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acer</cp:lastModifiedBy>
  <dcterms:created xsi:type="dcterms:W3CDTF">2015-06-05T18:17:20Z</dcterms:created>
  <dcterms:modified xsi:type="dcterms:W3CDTF">2021-09-15T10:13:06Z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