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12 Intercompany Payables\"/>
    </mc:Choice>
  </mc:AlternateContent>
  <xr:revisionPtr revIDLastSave="0" documentId="13_ncr:1_{700C1FBF-6707-4DAF-9EBA-6D71C0A03E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P 300 Analysis" sheetId="5" r:id="rId1"/>
    <sheet name="IP 300-1 Relation of IP with Re" sheetId="6" r:id="rId2"/>
    <sheet name="IP 100 Population" sheetId="1" r:id="rId3"/>
    <sheet name="Addition to IP" sheetId="7" r:id="rId4"/>
  </sheets>
  <definedNames>
    <definedName name="_xlnm._FilterDatabase" localSheetId="2" hidden="1">'IP 100 Population'!$A$1:$AF$77</definedName>
  </definedNames>
  <calcPr calcId="191029"/>
  <pivotCaches>
    <pivotCache cacheId="5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" l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P74" i="7" s="1"/>
  <c r="N2" i="7"/>
  <c r="N79" i="7" s="1"/>
  <c r="P5" i="7" l="1"/>
  <c r="P9" i="7"/>
  <c r="P13" i="7"/>
  <c r="P17" i="7"/>
  <c r="P21" i="7"/>
  <c r="P25" i="7"/>
  <c r="P29" i="7"/>
  <c r="P33" i="7"/>
  <c r="P37" i="7"/>
  <c r="P41" i="7"/>
  <c r="P45" i="7"/>
  <c r="P49" i="7"/>
  <c r="P53" i="7"/>
  <c r="P57" i="7"/>
  <c r="P61" i="7"/>
  <c r="P65" i="7"/>
  <c r="P69" i="7"/>
  <c r="P73" i="7"/>
  <c r="P77" i="7"/>
  <c r="I9" i="1"/>
  <c r="P2" i="7"/>
  <c r="P50" i="7"/>
  <c r="P7" i="7"/>
  <c r="P11" i="7"/>
  <c r="P15" i="7"/>
  <c r="P19" i="7"/>
  <c r="P23" i="7"/>
  <c r="P27" i="7"/>
  <c r="P31" i="7"/>
  <c r="P35" i="7"/>
  <c r="P39" i="7"/>
  <c r="P43" i="7"/>
  <c r="P47" i="7"/>
  <c r="P51" i="7"/>
  <c r="P55" i="7"/>
  <c r="P59" i="7"/>
  <c r="P63" i="7"/>
  <c r="P67" i="7"/>
  <c r="P71" i="7"/>
  <c r="P75" i="7"/>
  <c r="I5" i="1"/>
  <c r="P76" i="7"/>
  <c r="I76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3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2" i="1"/>
  <c r="I68" i="1"/>
  <c r="I70" i="1"/>
  <c r="I72" i="1"/>
  <c r="I74" i="1"/>
  <c r="P4" i="7"/>
  <c r="P16" i="7"/>
  <c r="P20" i="7"/>
  <c r="P28" i="7"/>
  <c r="P40" i="7"/>
  <c r="P44" i="7"/>
  <c r="P52" i="7"/>
  <c r="P56" i="7"/>
  <c r="P60" i="7"/>
  <c r="P64" i="7"/>
  <c r="P68" i="7"/>
  <c r="P72" i="7"/>
  <c r="P8" i="7"/>
  <c r="P12" i="7"/>
  <c r="P24" i="7"/>
  <c r="P32" i="7"/>
  <c r="P36" i="7"/>
  <c r="P48" i="7"/>
  <c r="P3" i="7"/>
  <c r="P14" i="7"/>
  <c r="P22" i="7"/>
  <c r="P30" i="7"/>
  <c r="P42" i="7"/>
  <c r="P46" i="7"/>
  <c r="P54" i="7"/>
  <c r="P58" i="7"/>
  <c r="P62" i="7"/>
  <c r="P66" i="7"/>
  <c r="P70" i="7"/>
  <c r="P6" i="7"/>
  <c r="P10" i="7"/>
  <c r="P18" i="7"/>
  <c r="P26" i="7"/>
  <c r="P34" i="7"/>
  <c r="P38" i="7"/>
  <c r="C23" i="6" l="1"/>
  <c r="B23" i="6"/>
  <c r="C22" i="5" l="1"/>
  <c r="C23" i="5"/>
  <c r="C21" i="5"/>
</calcChain>
</file>

<file path=xl/sharedStrings.xml><?xml version="1.0" encoding="utf-8"?>
<sst xmlns="http://schemas.openxmlformats.org/spreadsheetml/2006/main" count="3489" uniqueCount="400">
  <si>
    <t>Cleared/open items symbol</t>
  </si>
  <si>
    <t>G/L Account</t>
  </si>
  <si>
    <t>Document Number</t>
  </si>
  <si>
    <t>Posting Date</t>
  </si>
  <si>
    <t>Document Date</t>
  </si>
  <si>
    <t>Entry Date</t>
  </si>
  <si>
    <t>Document Type</t>
  </si>
  <si>
    <t>Document currency</t>
  </si>
  <si>
    <t>Amount in doc. curr.</t>
  </si>
  <si>
    <t>Eff.exchange rate</t>
  </si>
  <si>
    <t>Local Currency</t>
  </si>
  <si>
    <t>Amount in local currency</t>
  </si>
  <si>
    <t>Amount in loc.curr.2</t>
  </si>
  <si>
    <t>Reference</t>
  </si>
  <si>
    <t>Assignment</t>
  </si>
  <si>
    <t>Text/CI No</t>
  </si>
  <si>
    <t>Purchasing Document</t>
  </si>
  <si>
    <t>Item</t>
  </si>
  <si>
    <t>Document Header Text</t>
  </si>
  <si>
    <t>File Number</t>
  </si>
  <si>
    <t>Buyer Name</t>
  </si>
  <si>
    <t>LC Number</t>
  </si>
  <si>
    <t>Profit Center</t>
  </si>
  <si>
    <t>Clearing Document</t>
  </si>
  <si>
    <t>Clearing date</t>
  </si>
  <si>
    <t>Billing Document</t>
  </si>
  <si>
    <t>Buyer Description</t>
  </si>
  <si>
    <t>Sales document</t>
  </si>
  <si>
    <t>Withholding tax amnt</t>
  </si>
  <si>
    <t/>
  </si>
  <si>
    <t>30900940</t>
  </si>
  <si>
    <t>KZ</t>
  </si>
  <si>
    <t>USD</t>
  </si>
  <si>
    <t>83.95000</t>
  </si>
  <si>
    <t>BDT</t>
  </si>
  <si>
    <t>Deferred Liability Creation to ALPHA START LIMITED</t>
  </si>
  <si>
    <t>0</t>
  </si>
  <si>
    <t>2010100001</t>
  </si>
  <si>
    <t>2019001039</t>
  </si>
  <si>
    <t>2019001069</t>
  </si>
  <si>
    <t>2019001068</t>
  </si>
  <si>
    <t>2019001077</t>
  </si>
  <si>
    <t>2019001079</t>
  </si>
  <si>
    <t>2019001080</t>
  </si>
  <si>
    <t>2019001081</t>
  </si>
  <si>
    <t>2019001078</t>
  </si>
  <si>
    <t>2019001090</t>
  </si>
  <si>
    <t>2019001091</t>
  </si>
  <si>
    <t>2019001082</t>
  </si>
  <si>
    <t>2019001154</t>
  </si>
  <si>
    <t>2019001153</t>
  </si>
  <si>
    <t>2019001159</t>
  </si>
  <si>
    <t>2019001156</t>
  </si>
  <si>
    <t>2019001155</t>
  </si>
  <si>
    <t>2019001160</t>
  </si>
  <si>
    <t>2019001204</t>
  </si>
  <si>
    <t>2019001176</t>
  </si>
  <si>
    <t>2019001206</t>
  </si>
  <si>
    <t>2019001205</t>
  </si>
  <si>
    <t>2019001208</t>
  </si>
  <si>
    <t>2019001177</t>
  </si>
  <si>
    <t>2019001225</t>
  </si>
  <si>
    <t>2019001212</t>
  </si>
  <si>
    <t>2019001220</t>
  </si>
  <si>
    <t>2019001219</t>
  </si>
  <si>
    <t>2019001255</t>
  </si>
  <si>
    <t>2019001265</t>
  </si>
  <si>
    <t>2019001178</t>
  </si>
  <si>
    <t>Deferred Liability Creation to ALPHA START LTD</t>
  </si>
  <si>
    <t>2013002992</t>
  </si>
  <si>
    <t>IBCTST140714DAK</t>
  </si>
  <si>
    <t>Deferred Liability Creation to Alpha Start Ltd.</t>
  </si>
  <si>
    <t>AB/1371/20</t>
  </si>
  <si>
    <t>2013003187</t>
  </si>
  <si>
    <t>IBCTST140697DAK</t>
  </si>
  <si>
    <t>AB/1338,1348,AB/1360/20</t>
  </si>
  <si>
    <t>2013002991</t>
  </si>
  <si>
    <t>IBCTST140929DAK</t>
  </si>
  <si>
    <t>1330,335,349,352,69,80,81</t>
  </si>
  <si>
    <t>2013003066</t>
  </si>
  <si>
    <t>IBCTST141581DAK</t>
  </si>
  <si>
    <t>AB/1409/20</t>
  </si>
  <si>
    <t>2013003067</t>
  </si>
  <si>
    <t>IBCTST141588DAK</t>
  </si>
  <si>
    <t>AB/1408/20</t>
  </si>
  <si>
    <t>2013003068</t>
  </si>
  <si>
    <t>IBCTST141585DAK</t>
  </si>
  <si>
    <t>AB/1392/20</t>
  </si>
  <si>
    <t>2013003069</t>
  </si>
  <si>
    <t>IBCTST141589DAK</t>
  </si>
  <si>
    <t>AB/1406/20,AB/1410/20</t>
  </si>
  <si>
    <t>2013003070</t>
  </si>
  <si>
    <t>IBCTST141591DAK</t>
  </si>
  <si>
    <t>AB/1370,1372,374,391,1400</t>
  </si>
  <si>
    <t>2013003173</t>
  </si>
  <si>
    <t>IBCTST142266DAK</t>
  </si>
  <si>
    <t>Deferred Liability Creation ALPHA START LIMITED</t>
  </si>
  <si>
    <t>AB/1466/20</t>
  </si>
  <si>
    <t>2013003174</t>
  </si>
  <si>
    <t>IBCTST142022DAK</t>
  </si>
  <si>
    <t>AB/1368/20</t>
  </si>
  <si>
    <t>2013003177</t>
  </si>
  <si>
    <t>83.95001</t>
  </si>
  <si>
    <t>IBCTST141848DAK</t>
  </si>
  <si>
    <t>Deferred Liability Creation ALPHA START LIMITED\</t>
  </si>
  <si>
    <t>AB/1390/20,AB/1420/20</t>
  </si>
  <si>
    <t>2013003178</t>
  </si>
  <si>
    <t>IBCTST142263DAK</t>
  </si>
  <si>
    <t>AB/1465/20</t>
  </si>
  <si>
    <t>2019001137</t>
  </si>
  <si>
    <t>2013003176</t>
  </si>
  <si>
    <t>IBCTST142947DAK</t>
  </si>
  <si>
    <t>AB/1456,1471,AB/1484/20</t>
  </si>
  <si>
    <t>2013003179</t>
  </si>
  <si>
    <t>IBCTST142787DAK</t>
  </si>
  <si>
    <t>1417,1421,1428,1446,1452</t>
  </si>
  <si>
    <t>2013003180</t>
  </si>
  <si>
    <t>IBCTST142946DAK</t>
  </si>
  <si>
    <t>1467,1469,470,475,476,477</t>
  </si>
  <si>
    <t>2013003201</t>
  </si>
  <si>
    <t>IBCTST144411DAK</t>
  </si>
  <si>
    <t>AB/1492/20,AB/1506/20</t>
  </si>
  <si>
    <t>2013003202</t>
  </si>
  <si>
    <t>IBCTST144574DAK</t>
  </si>
  <si>
    <t>AB/1524/20</t>
  </si>
  <si>
    <t>2013003203</t>
  </si>
  <si>
    <t>IBCTST144578DAK</t>
  </si>
  <si>
    <t>AB/1503,1516,AB/1523/20</t>
  </si>
  <si>
    <t>2013003204</t>
  </si>
  <si>
    <t>IBCTST144412DAK</t>
  </si>
  <si>
    <t>AB/1474,1493,AB/1504/20</t>
  </si>
  <si>
    <t>2013003291</t>
  </si>
  <si>
    <t>IBCTST145461DAK</t>
  </si>
  <si>
    <t>AB/1549/20</t>
  </si>
  <si>
    <t>2013003328</t>
  </si>
  <si>
    <t>IBCTST145239DAK</t>
  </si>
  <si>
    <t>AB/1487,1508,AB/1528/20</t>
  </si>
  <si>
    <t>2013003329</t>
  </si>
  <si>
    <t>IBCTST145238DAK</t>
  </si>
  <si>
    <t>AB/1529/20</t>
  </si>
  <si>
    <t>2013003330</t>
  </si>
  <si>
    <t>IBCTST145458DAK</t>
  </si>
  <si>
    <t>1481,1507,517,545,546,551</t>
  </si>
  <si>
    <t>2013003334</t>
  </si>
  <si>
    <t>IBCTST145530DAK</t>
  </si>
  <si>
    <t>AB/1554/20</t>
  </si>
  <si>
    <t>2013003335</t>
  </si>
  <si>
    <t>IBCTST145627DAK</t>
  </si>
  <si>
    <t>AB/1553/20</t>
  </si>
  <si>
    <t>2013003336</t>
  </si>
  <si>
    <t>IBCTST145629DAK</t>
  </si>
  <si>
    <t>AB/1566/20</t>
  </si>
  <si>
    <t>2013003337</t>
  </si>
  <si>
    <t>IBCTST145635DAK</t>
  </si>
  <si>
    <t>AB/1552,AB/1556,AB/1561/2</t>
  </si>
  <si>
    <t>2013003342</t>
  </si>
  <si>
    <t>IBCTST145628DAK</t>
  </si>
  <si>
    <t>AB/1569/20</t>
  </si>
  <si>
    <t>2013003377</t>
  </si>
  <si>
    <t>IBCTST146507DAK</t>
  </si>
  <si>
    <t>AB/1570/20,AB/1572/20</t>
  </si>
  <si>
    <t>2013003378</t>
  </si>
  <si>
    <t>IBCTST146756DAK</t>
  </si>
  <si>
    <t>AB/1571,AB/1583,AB/1592/2</t>
  </si>
  <si>
    <t>KR</t>
  </si>
  <si>
    <t>2003006765</t>
  </si>
  <si>
    <t>83.94999</t>
  </si>
  <si>
    <t>2003006766</t>
  </si>
  <si>
    <t>0000001020</t>
  </si>
  <si>
    <t>20100001</t>
  </si>
  <si>
    <t>Goods received from Alpha Start Ltd</t>
  </si>
  <si>
    <t>CIPL-03325</t>
  </si>
  <si>
    <t>Reversal Formula</t>
  </si>
  <si>
    <t>Reversal Formula Result</t>
  </si>
  <si>
    <t>Nurul Faruk Hasan &amp; Co</t>
  </si>
  <si>
    <t>Chartered Accountants</t>
  </si>
  <si>
    <t>Client name</t>
  </si>
  <si>
    <t>Cosmopolitan Industries Pvt. Ltd. (CIPL)</t>
  </si>
  <si>
    <t>Working Paper Title</t>
  </si>
  <si>
    <t>Working Paper #</t>
  </si>
  <si>
    <t>Preparer</t>
  </si>
  <si>
    <t>Md. Nahid Hasan Badhan</t>
  </si>
  <si>
    <t>Date Completed</t>
  </si>
  <si>
    <t>Reviewer</t>
  </si>
  <si>
    <t>Date Reviewed</t>
  </si>
  <si>
    <t>Balance Sheet Date</t>
  </si>
  <si>
    <t>Purpose:</t>
  </si>
  <si>
    <t>Procedure:</t>
  </si>
  <si>
    <t>Conclusion:</t>
  </si>
  <si>
    <t>Intercompany Payables Analysis</t>
  </si>
  <si>
    <t>Grand Total</t>
  </si>
  <si>
    <t>2021</t>
  </si>
  <si>
    <t>Mar</t>
  </si>
  <si>
    <t>Apr</t>
  </si>
  <si>
    <t>Months</t>
  </si>
  <si>
    <t>Amount in USD</t>
  </si>
  <si>
    <t>% Change</t>
  </si>
  <si>
    <t>Month</t>
  </si>
  <si>
    <t>Mar'21</t>
  </si>
  <si>
    <t>Apr'21</t>
  </si>
  <si>
    <t>Risk:</t>
  </si>
  <si>
    <t>Control:</t>
  </si>
  <si>
    <t>Step 1: Collect ledger;
Step 2: Segregate and remove the reversal entries;
Step 3: Figure out monthly Intercompany Payables using Pivot Table;
Step 4: Prepare graphical analysis on monthly Intercompany Payables;
Step 5: Inquire about the asymmetrical monthly Intercompany Payables figures to the client;
Step 6: Obtain justification for the unusual changes.</t>
  </si>
  <si>
    <t xml:space="preserve"> </t>
  </si>
  <si>
    <t>83.94998</t>
  </si>
  <si>
    <t>Production Materials Consumed- COGS</t>
  </si>
  <si>
    <t>Mahdi Mohammad Mehrab</t>
  </si>
  <si>
    <t>Intercompany Payables Yearly Relative Analysis</t>
  </si>
  <si>
    <t>Step 1: Collect ledger;
Step 2: Segregate and remove the reversal entries;
Step 3: Figure out monthly Additions to Intercompany Payables using Pivot Table;
Step 4: Prepare graphical analysis on monthly Additions to Intercompany Payables;
Step 5: Inquire about the asymmetrical monthly Additions to Intercompany Payables figures to the client;
Step 6: Obtain justification for the unusual changes.</t>
  </si>
  <si>
    <t>Additions to Intercompany Payables</t>
  </si>
  <si>
    <t>Intercompany Payable of CIPL seems to have a negative correlation with Production Materials Consumed- COGS in the current financial year with overall fluctuations over the current financial year.</t>
  </si>
  <si>
    <t>Absolute Value</t>
  </si>
  <si>
    <t>2013003561</t>
  </si>
  <si>
    <t>IBCTST148641DAK</t>
  </si>
  <si>
    <t>1591,1612,1615,1626,1636</t>
  </si>
  <si>
    <t>2012011213</t>
  </si>
  <si>
    <t>ASL RECON ON JUN</t>
  </si>
  <si>
    <t>ASL reconciliation with PGCL for the month JUN'21</t>
  </si>
  <si>
    <t>ASL recon on JUN'21</t>
  </si>
  <si>
    <t>2013003557</t>
  </si>
  <si>
    <t>IBCTST149108DAK</t>
  </si>
  <si>
    <t>AB/1586,1587,1662,1665/20</t>
  </si>
  <si>
    <t>2013004019</t>
  </si>
  <si>
    <t>IBCTST156606DAK</t>
  </si>
  <si>
    <t>DCUDAK140491</t>
  </si>
  <si>
    <t>AB/1866/20</t>
  </si>
  <si>
    <t>2013003560</t>
  </si>
  <si>
    <t>IBCTST149503DAK</t>
  </si>
  <si>
    <t>AB/1654/20,AB/1674/20</t>
  </si>
  <si>
    <t>2013003903</t>
  </si>
  <si>
    <t>IBCTST154635DAK</t>
  </si>
  <si>
    <t>DCUDAK138890</t>
  </si>
  <si>
    <t>AB/1822/20,AB/1829/20</t>
  </si>
  <si>
    <t>2013003980</t>
  </si>
  <si>
    <t>IBCTST155993DAK</t>
  </si>
  <si>
    <t>AB/1817,1845,AB/1887/20</t>
  </si>
  <si>
    <t>2013003682</t>
  </si>
  <si>
    <t>IBCTST152014DAK</t>
  </si>
  <si>
    <t>AB/1732,1742,1748,1767/20</t>
  </si>
  <si>
    <t>2013003558</t>
  </si>
  <si>
    <t>IBCTST147565DAK</t>
  </si>
  <si>
    <t>AB/1585,AB/1594,AB/1608/2</t>
  </si>
  <si>
    <t>2013003900</t>
  </si>
  <si>
    <t>IBCTST153609DAK</t>
  </si>
  <si>
    <t>AB/1798,1805,1813,1836/20</t>
  </si>
  <si>
    <t>2013003904</t>
  </si>
  <si>
    <t>IBCTST154827DAK</t>
  </si>
  <si>
    <t>AB/1865/20</t>
  </si>
  <si>
    <t>2013003653</t>
  </si>
  <si>
    <t>IBCTST150618DAK</t>
  </si>
  <si>
    <t>AB/1689/20,AB/1709/20</t>
  </si>
  <si>
    <t>2013003559</t>
  </si>
  <si>
    <t>IBCTST148634DAK</t>
  </si>
  <si>
    <t>AB/1651/20</t>
  </si>
  <si>
    <t>2013003687</t>
  </si>
  <si>
    <t>IBCTST151186DAK</t>
  </si>
  <si>
    <t>DCUDAK131598</t>
  </si>
  <si>
    <t>1701,1721,1722,1727,1731,1734/20</t>
  </si>
  <si>
    <t>1701,1721,1722,1727,1731</t>
  </si>
  <si>
    <t>2013003901</t>
  </si>
  <si>
    <t>IBCTST154181DAK</t>
  </si>
  <si>
    <t>AB/1825,AB/1844,AB/1846/2</t>
  </si>
  <si>
    <t>2013003902</t>
  </si>
  <si>
    <t>IBCTST154637DAK</t>
  </si>
  <si>
    <t>AB/1864/20</t>
  </si>
  <si>
    <t>2013003564</t>
  </si>
  <si>
    <t>IBCTST149893DAK</t>
  </si>
  <si>
    <t>AB/1681/20,AB/1693/20</t>
  </si>
  <si>
    <t>2012010877</t>
  </si>
  <si>
    <t>GRN-2021-14956</t>
  </si>
  <si>
    <t>AB/1912/20</t>
  </si>
  <si>
    <t>CIPL-03359</t>
  </si>
  <si>
    <t>2100165410</t>
  </si>
  <si>
    <t>2110000016</t>
  </si>
  <si>
    <t>2013004013</t>
  </si>
  <si>
    <t>IBCTST156808DAK</t>
  </si>
  <si>
    <t>AB/1889/20</t>
  </si>
  <si>
    <t>2013003763</t>
  </si>
  <si>
    <t>IBCTST152310DAK</t>
  </si>
  <si>
    <t>AB/1771/20,AB/1796/20</t>
  </si>
  <si>
    <t>2013003476</t>
  </si>
  <si>
    <t>IBCTST147255DAK</t>
  </si>
  <si>
    <t>AB/1624/20</t>
  </si>
  <si>
    <t>2013003563</t>
  </si>
  <si>
    <t>IBCTST149895DAK</t>
  </si>
  <si>
    <t>AB/1702/20</t>
  </si>
  <si>
    <t>2013003556</t>
  </si>
  <si>
    <t>IBCTST148633DAK</t>
  </si>
  <si>
    <t>DCUDAK018844</t>
  </si>
  <si>
    <t>1540,1541,1547,1577,1580,1588,1610,1622,1635</t>
  </si>
  <si>
    <t>1540,1541,1547,1577,1580</t>
  </si>
  <si>
    <t>2013004011</t>
  </si>
  <si>
    <t>IBCTST156815DAK</t>
  </si>
  <si>
    <t>AB/1916/20</t>
  </si>
  <si>
    <t>2119000054</t>
  </si>
  <si>
    <t>2013003978</t>
  </si>
  <si>
    <t>IBCTST155845DAK</t>
  </si>
  <si>
    <t>1730,1772,1809,1843,1861,1878,AB/1884/20</t>
  </si>
  <si>
    <t>1730,772,809,843,861,878,</t>
  </si>
  <si>
    <t>2119000056</t>
  </si>
  <si>
    <t>2013003764</t>
  </si>
  <si>
    <t>IBCTST152931DAK</t>
  </si>
  <si>
    <t>AB/1780/20</t>
  </si>
  <si>
    <t>2013004014</t>
  </si>
  <si>
    <t>IBCTST156397DAK</t>
  </si>
  <si>
    <t>AB/1875/20</t>
  </si>
  <si>
    <t>2013003765</t>
  </si>
  <si>
    <t>IBCTST152096DAK</t>
  </si>
  <si>
    <t>AB/1774/20</t>
  </si>
  <si>
    <t>2119000053</t>
  </si>
  <si>
    <t>2013004012</t>
  </si>
  <si>
    <t>IBCTST156993DAK</t>
  </si>
  <si>
    <t>AB/1903,1910,AB/1930/20</t>
  </si>
  <si>
    <t>2013003680</t>
  </si>
  <si>
    <t>IBCTST151625DAK</t>
  </si>
  <si>
    <t>AB/1746/20</t>
  </si>
  <si>
    <t>2013003979</t>
  </si>
  <si>
    <t>IBCTST155632DAK</t>
  </si>
  <si>
    <t>AB/1851/20,AB/1881/20</t>
  </si>
  <si>
    <t>2013003652</t>
  </si>
  <si>
    <t>IBCTST150632DAK</t>
  </si>
  <si>
    <t>AB/1708/20</t>
  </si>
  <si>
    <t>2119000037</t>
  </si>
  <si>
    <t>2013004017</t>
  </si>
  <si>
    <t>IBCTST156810DAK</t>
  </si>
  <si>
    <t>AB/1890/20</t>
  </si>
  <si>
    <t>2013003681</t>
  </si>
  <si>
    <t>IBCTST151824DAK</t>
  </si>
  <si>
    <t>AB/1743/20,AB/1747/20</t>
  </si>
  <si>
    <t>2013003475</t>
  </si>
  <si>
    <t>IBCTST147568DAK</t>
  </si>
  <si>
    <t>AB/1593/20</t>
  </si>
  <si>
    <t>2119000009</t>
  </si>
  <si>
    <t>2013003555</t>
  </si>
  <si>
    <t>IBCTST149960DAK</t>
  </si>
  <si>
    <t>AB/1643,1653,1690/20</t>
  </si>
  <si>
    <t>2012010875</t>
  </si>
  <si>
    <t>GRN-2021-14954</t>
  </si>
  <si>
    <t>CIPL-03361</t>
  </si>
  <si>
    <t>2100165430</t>
  </si>
  <si>
    <t>2013004018</t>
  </si>
  <si>
    <t>IBCTST156800DAK</t>
  </si>
  <si>
    <t>AB/1915/20</t>
  </si>
  <si>
    <t>2119000050</t>
  </si>
  <si>
    <t>2012010876</t>
  </si>
  <si>
    <t>GRN-2021-14955</t>
  </si>
  <si>
    <t>CIPL-03360</t>
  </si>
  <si>
    <t>2100165420</t>
  </si>
  <si>
    <t>2119000045</t>
  </si>
  <si>
    <t>2013003562</t>
  </si>
  <si>
    <t>IBCTST150376DAK</t>
  </si>
  <si>
    <t>AB/1705/20</t>
  </si>
  <si>
    <t>2119000051</t>
  </si>
  <si>
    <t>2119000010</t>
  </si>
  <si>
    <t>2012010675</t>
  </si>
  <si>
    <t>GRN-2021-14092</t>
  </si>
  <si>
    <t>AB/1883/20</t>
  </si>
  <si>
    <t>2100158750</t>
  </si>
  <si>
    <t>2110000021</t>
  </si>
  <si>
    <t>2013003899</t>
  </si>
  <si>
    <t>IBCTST152941DAK</t>
  </si>
  <si>
    <t>AB/1719,AB/1739,AB/1777/2</t>
  </si>
  <si>
    <t>2013003474</t>
  </si>
  <si>
    <t>IBCTST148215DAK</t>
  </si>
  <si>
    <t>DCUDAK019689</t>
  </si>
  <si>
    <t>AB/1509/20</t>
  </si>
  <si>
    <t>2012010828</t>
  </si>
  <si>
    <t>GRN-2021-14891</t>
  </si>
  <si>
    <t>AB/1932/20</t>
  </si>
  <si>
    <t>CIPL-03354</t>
  </si>
  <si>
    <t>2100166250</t>
  </si>
  <si>
    <t>2119000055</t>
  </si>
  <si>
    <t>2012010829</t>
  </si>
  <si>
    <t>GRN-2021-14892</t>
  </si>
  <si>
    <t>AB/1933/20</t>
  </si>
  <si>
    <t>CIPL-03380</t>
  </si>
  <si>
    <t>2100166240</t>
  </si>
  <si>
    <t>2110000017</t>
  </si>
  <si>
    <t>2012010919</t>
  </si>
  <si>
    <t>GRN-2021-15238</t>
  </si>
  <si>
    <t>AB/1937/20</t>
  </si>
  <si>
    <t>2100170560</t>
  </si>
  <si>
    <r>
      <t xml:space="preserve">To carry out analytical procedure on the </t>
    </r>
    <r>
      <rPr>
        <b/>
        <sz val="11"/>
        <color rgb="FFFF0000"/>
        <rFont val="Calibri"/>
        <family val="2"/>
        <scheme val="minor"/>
      </rPr>
      <t>Additions to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Intercompany Payables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in order </t>
    </r>
    <r>
      <rPr>
        <sz val="11"/>
        <color theme="1"/>
        <rFont val="Calibri"/>
        <family val="2"/>
        <scheme val="minor"/>
      </rPr>
      <t>to find out the monthly trends during the period.</t>
    </r>
  </si>
  <si>
    <r>
      <t xml:space="preserve">To carry out </t>
    </r>
    <r>
      <rPr>
        <b/>
        <sz val="11"/>
        <color rgb="FFFF0000"/>
        <rFont val="Calibri"/>
        <family val="2"/>
        <scheme val="minor"/>
      </rPr>
      <t>relative analysis</t>
    </r>
    <r>
      <rPr>
        <sz val="11"/>
        <color theme="1"/>
        <rFont val="Calibri"/>
        <family val="2"/>
        <scheme val="minor"/>
      </rPr>
      <t xml:space="preserve"> between Additions to Intercompany Payable and Revenue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in order </t>
    </r>
    <r>
      <rPr>
        <sz val="11"/>
        <color theme="1"/>
        <rFont val="Calibri"/>
        <family val="2"/>
        <scheme val="minor"/>
      </rPr>
      <t>to find out relation among them of the current year.</t>
    </r>
  </si>
  <si>
    <t>Risk, assertion &amp; control in RoMM</t>
  </si>
  <si>
    <t>Intercompany payable reported in the financial statement may be reported inaccurately.</t>
  </si>
  <si>
    <t>Assertion:</t>
  </si>
  <si>
    <t>Valuation and allocation</t>
  </si>
  <si>
    <t>Intercompany payable is recognized when the goods/service is received from the intercompany and balance is reconciled and approved each month.</t>
  </si>
  <si>
    <t>IP 300</t>
  </si>
  <si>
    <t>Prepared by</t>
  </si>
  <si>
    <t>Reviewed by</t>
  </si>
  <si>
    <t>Further reviewed by</t>
  </si>
  <si>
    <t>Humaun Ahamed</t>
  </si>
  <si>
    <t>IP 300-1</t>
  </si>
  <si>
    <t>May</t>
  </si>
  <si>
    <t>Jun</t>
  </si>
  <si>
    <t>Additions to Intercompany payables of CIPL seems to have increased during the 12 month period giving a overall increasing trend.</t>
  </si>
  <si>
    <t>May'21</t>
  </si>
  <si>
    <t>Jun'21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</si>
</sst>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D5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indent="2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7" borderId="1" xfId="0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7" borderId="1" xfId="0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4" fontId="3" fillId="8" borderId="0" xfId="0" applyNumberFormat="1" applyFont="1" applyFill="1"/>
    <xf numFmtId="4" fontId="3" fillId="8" borderId="0" xfId="0" applyNumberFormat="1" applyFont="1" applyFill="1" applyAlignment="1">
      <alignment vertical="top"/>
    </xf>
    <xf numFmtId="0" fontId="0" fillId="0" borderId="0" xfId="0" applyFont="1"/>
    <xf numFmtId="0" fontId="0" fillId="4" borderId="0" xfId="0" applyFont="1" applyFill="1"/>
    <xf numFmtId="0" fontId="7" fillId="4" borderId="0" xfId="2" applyFont="1" applyFill="1" applyAlignment="1">
      <alignment vertical="top"/>
    </xf>
    <xf numFmtId="0" fontId="7" fillId="4" borderId="0" xfId="2" applyFont="1" applyFill="1" applyAlignment="1">
      <alignment horizontal="right" vertical="top"/>
    </xf>
    <xf numFmtId="0" fontId="8" fillId="5" borderId="1" xfId="0" applyFont="1" applyFill="1" applyBorder="1" applyAlignment="1">
      <alignment vertical="center"/>
    </xf>
    <xf numFmtId="0" fontId="9" fillId="4" borderId="0" xfId="0" applyFont="1" applyFill="1" applyAlignment="1">
      <alignment vertical="top" wrapText="1"/>
    </xf>
    <xf numFmtId="0" fontId="8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15" fontId="9" fillId="4" borderId="1" xfId="0" applyNumberFormat="1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vertical="center"/>
    </xf>
    <xf numFmtId="0" fontId="9" fillId="4" borderId="0" xfId="0" applyFont="1" applyFill="1" applyBorder="1" applyAlignment="1">
      <alignment vertical="top" wrapText="1"/>
    </xf>
    <xf numFmtId="0" fontId="3" fillId="4" borderId="0" xfId="0" applyFont="1" applyFill="1" applyAlignment="1">
      <alignment horizontal="right" indent="1"/>
    </xf>
    <xf numFmtId="0" fontId="3" fillId="4" borderId="0" xfId="0" applyFont="1" applyFill="1" applyAlignment="1">
      <alignment horizontal="right" vertical="top" indent="1"/>
    </xf>
    <xf numFmtId="0" fontId="5" fillId="4" borderId="0" xfId="0" applyFont="1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4" fillId="6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/>
    <xf numFmtId="0" fontId="0" fillId="0" borderId="1" xfId="0" applyFont="1" applyBorder="1"/>
    <xf numFmtId="9" fontId="0" fillId="0" borderId="1" xfId="1" applyFont="1" applyBorder="1"/>
    <xf numFmtId="0" fontId="0" fillId="0" borderId="0" xfId="0" applyNumberFormat="1" applyFont="1"/>
    <xf numFmtId="0" fontId="6" fillId="6" borderId="1" xfId="0" applyFont="1" applyFill="1" applyBorder="1" applyAlignment="1">
      <alignment horizontal="left"/>
    </xf>
    <xf numFmtId="165" fontId="6" fillId="6" borderId="1" xfId="0" applyNumberFormat="1" applyFont="1" applyFill="1" applyBorder="1"/>
    <xf numFmtId="0" fontId="5" fillId="0" borderId="0" xfId="0" applyFont="1" applyBorder="1" applyAlignment="1">
      <alignment horizontal="center"/>
    </xf>
    <xf numFmtId="0" fontId="3" fillId="4" borderId="0" xfId="0" applyFont="1" applyFill="1" applyAlignment="1">
      <alignment horizontal="right" vertical="center" indent="1"/>
    </xf>
    <xf numFmtId="0" fontId="5" fillId="4" borderId="0" xfId="0" applyFont="1" applyFill="1" applyAlignment="1">
      <alignment horizontal="left" wrapText="1"/>
    </xf>
    <xf numFmtId="165" fontId="4" fillId="6" borderId="4" xfId="3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165" fontId="0" fillId="0" borderId="1" xfId="3" applyNumberFormat="1" applyFont="1" applyBorder="1"/>
    <xf numFmtId="0" fontId="4" fillId="6" borderId="1" xfId="0" applyFont="1" applyFill="1" applyBorder="1"/>
    <xf numFmtId="165" fontId="4" fillId="6" borderId="1" xfId="3" applyNumberFormat="1" applyFont="1" applyFill="1" applyBorder="1"/>
    <xf numFmtId="0" fontId="3" fillId="4" borderId="0" xfId="0" applyFont="1" applyFill="1"/>
    <xf numFmtId="0" fontId="0" fillId="4" borderId="0" xfId="0" applyFill="1"/>
    <xf numFmtId="0" fontId="3" fillId="4" borderId="5" xfId="0" applyFont="1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3" fillId="4" borderId="8" xfId="0" applyFont="1" applyFill="1" applyBorder="1"/>
    <xf numFmtId="0" fontId="0" fillId="4" borderId="9" xfId="0" applyFill="1" applyBorder="1"/>
    <xf numFmtId="0" fontId="3" fillId="4" borderId="8" xfId="0" applyFont="1" applyFill="1" applyBorder="1" applyAlignment="1">
      <alignment horizontal="right"/>
    </xf>
    <xf numFmtId="0" fontId="0" fillId="4" borderId="10" xfId="0" applyFill="1" applyBorder="1"/>
    <xf numFmtId="0" fontId="0" fillId="4" borderId="0" xfId="0" applyFill="1" applyBorder="1"/>
    <xf numFmtId="0" fontId="3" fillId="4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164" fontId="9" fillId="4" borderId="1" xfId="0" applyNumberFormat="1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13" xfId="0" applyFont="1" applyFill="1" applyBorder="1" applyAlignment="1">
      <alignment horizontal="left" vertical="top" wrapText="1"/>
    </xf>
    <xf numFmtId="0" fontId="9" fillId="4" borderId="14" xfId="0" applyFont="1" applyFill="1" applyBorder="1" applyAlignment="1">
      <alignment horizontal="left" vertical="top" wrapText="1"/>
    </xf>
    <xf numFmtId="0" fontId="0" fillId="0" borderId="1" xfId="0" applyNumberFormat="1" applyFont="1" applyBorder="1"/>
    <xf numFmtId="14" fontId="0" fillId="0" borderId="1" xfId="0" applyNumberFormat="1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 xr:uid="{00000000-0005-0000-0000-000002000000}"/>
    <cellStyle name="Percent" xfId="1" builtinId="5"/>
  </cellStyles>
  <dxfs count="36">
    <dxf>
      <numFmt numFmtId="165" formatCode="_(* #,##0_);_(* \(#,##0\);_(* &quot;-&quot;??_);_(@_)"/>
    </dxf>
    <dxf>
      <numFmt numFmtId="165" formatCode="_(* #,##0_);_(* \(#,##0\);_(* &quot;-&quot;??_);_(@_)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vertical="center" inden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indent="0"/>
    </dxf>
    <dxf>
      <alignment horizontal="center" indent="0"/>
    </dxf>
    <dxf>
      <alignment horizontal="center" indent="0"/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/>
      </font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 300 Intercomany Payable Analysis.xlsx]IP 300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Additions to Intercompany Payables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 300 Analysis'!$B$18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'IP 300 Analysis'!$A$19:$A$24</c:f>
              <c:multiLvlStrCache>
                <c:ptCount val="4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'IP 300 Analysis'!$B$19:$B$24</c:f>
              <c:numCache>
                <c:formatCode>_(* #,##0_);_(* \(#,##0\);_(* "-"??_);_(@_)</c:formatCode>
                <c:ptCount val="4"/>
                <c:pt idx="0">
                  <c:v>41571.790000000008</c:v>
                </c:pt>
                <c:pt idx="1">
                  <c:v>515193.17</c:v>
                </c:pt>
                <c:pt idx="2">
                  <c:v>696678.04</c:v>
                </c:pt>
                <c:pt idx="3">
                  <c:v>689935.91000000015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0-475E-A1A1-1B27A90C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81472"/>
        <c:axId val="77483392"/>
      </c:barChart>
      <c:catAx>
        <c:axId val="774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3392"/>
        <c:crosses val="autoZero"/>
        <c:auto val="1"/>
        <c:lblAlgn val="ctr"/>
        <c:lblOffset val="100"/>
        <c:noMultiLvlLbl val="0"/>
      </c:catAx>
      <c:valAx>
        <c:axId val="774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</a:t>
            </a:r>
            <a:r>
              <a:rPr lang="en-US" baseline="0"/>
              <a:t>Intercompany Payables and PMC- COGS Analysis</a:t>
            </a:r>
          </a:p>
          <a:p>
            <a:pPr>
              <a:defRPr/>
            </a:pPr>
            <a:r>
              <a:rPr lang="en-US" baseline="0"/>
              <a:t>FY 2020-21</a:t>
            </a:r>
            <a:endParaRPr lang="en-US"/>
          </a:p>
        </c:rich>
      </c:tx>
      <c:layout>
        <c:manualLayout>
          <c:xMode val="edge"/>
          <c:yMode val="edge"/>
          <c:x val="0.21284896574945134"/>
          <c:y val="4.7159699892818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'IP 300-1 Relation of IP with Re'!$B$18</c:f>
              <c:strCache>
                <c:ptCount val="1"/>
                <c:pt idx="0">
                  <c:v> Additions to Intercompany Payables 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'IP 300-1 Relation of IP with Re'!$A$19:$A$22</c:f>
              <c:strCache>
                <c:ptCount val="4"/>
                <c:pt idx="0">
                  <c:v>Mar'21</c:v>
                </c:pt>
                <c:pt idx="1">
                  <c:v>Apr'21</c:v>
                </c:pt>
                <c:pt idx="2">
                  <c:v>May'21</c:v>
                </c:pt>
                <c:pt idx="3">
                  <c:v>Jun'21</c:v>
                </c:pt>
              </c:strCache>
            </c:strRef>
          </c:cat>
          <c:val>
            <c:numRef>
              <c:f>'IP 300-1 Relation of IP with Re'!$B$19:$B$22</c:f>
              <c:numCache>
                <c:formatCode>_(* #,##0_);_(* \(#,##0\);_(* "-"??_);_(@_)</c:formatCode>
                <c:ptCount val="4"/>
                <c:pt idx="0">
                  <c:v>41571.790000000008</c:v>
                </c:pt>
                <c:pt idx="1">
                  <c:v>515193.17</c:v>
                </c:pt>
                <c:pt idx="2">
                  <c:v>696678.04</c:v>
                </c:pt>
                <c:pt idx="3">
                  <c:v>689935.91000000015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7-4E75-B2E3-7E621027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08768"/>
        <c:axId val="345014656"/>
      </c:lineChart>
      <c:lineChart>
        <c:grouping val="stacked"/>
        <c:varyColors val="0"/>
        <c:ser>
          <c:idx val="1"/>
          <c:order val="1"/>
          <c:tx>
            <c:strRef>
              <c:f>'IP 300-1 Relation of IP with Re'!$C$18</c:f>
              <c:strCache>
                <c:ptCount val="1"/>
                <c:pt idx="0">
                  <c:v> Production Materials Consumed- COGS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'IP 300-1 Relation of IP with Re'!$A$19:$A$22</c:f>
              <c:strCache>
                <c:ptCount val="4"/>
                <c:pt idx="0">
                  <c:v>Mar'21</c:v>
                </c:pt>
                <c:pt idx="1">
                  <c:v>Apr'21</c:v>
                </c:pt>
                <c:pt idx="2">
                  <c:v>May'21</c:v>
                </c:pt>
                <c:pt idx="3">
                  <c:v>Jun'21</c:v>
                </c:pt>
              </c:strCache>
            </c:strRef>
          </c:cat>
          <c:val>
            <c:numRef>
              <c:f>'IP 300-1 Relation of IP with Re'!$C$19:$C$22</c:f>
              <c:numCache>
                <c:formatCode>_(* #,##0_);_(* \(#,##0\);_(* "-"??_);_(@_)</c:formatCode>
                <c:ptCount val="4"/>
                <c:pt idx="0">
                  <c:v>4086419.0299999993</c:v>
                </c:pt>
                <c:pt idx="1">
                  <c:v>1676982.7799999989</c:v>
                </c:pt>
                <c:pt idx="2">
                  <c:v>4510091.74</c:v>
                </c:pt>
                <c:pt idx="3">
                  <c:v>5446582.0599999987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7-4E75-B2E3-7E621027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17728"/>
        <c:axId val="345016192"/>
      </c:lineChart>
      <c:catAx>
        <c:axId val="3450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4656"/>
        <c:crosses val="autoZero"/>
        <c:auto val="1"/>
        <c:lblAlgn val="ctr"/>
        <c:lblOffset val="100"/>
        <c:noMultiLvlLbl val="0"/>
      </c:catAx>
      <c:valAx>
        <c:axId val="345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08768"/>
        <c:crosses val="autoZero"/>
        <c:crossBetween val="between"/>
      </c:valAx>
      <c:valAx>
        <c:axId val="34501619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7728"/>
        <c:crosses val="max"/>
        <c:crossBetween val="between"/>
      </c:valAx>
      <c:catAx>
        <c:axId val="3450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16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15</xdr:row>
      <xdr:rowOff>88526</xdr:rowOff>
    </xdr:from>
    <xdr:to>
      <xdr:col>14</xdr:col>
      <xdr:colOff>358587</xdr:colOff>
      <xdr:row>30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58BBA-D349-4D1F-A90F-5FEA0B6C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551889</xdr:colOff>
      <xdr:row>15</xdr:row>
      <xdr:rowOff>347943</xdr:rowOff>
    </xdr:from>
    <xdr:to>
      <xdr:col>14</xdr:col>
      <xdr:colOff>375398</xdr:colOff>
      <xdr:row>26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6575A-BF6D-4672-9710-C968D3D84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C0E56159-C661-4FB2-BA81-B0B45245CF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C\Qopen@" descr="@5C\Qopen@">
          <a:extLst>
            <a:ext uri="{FF2B5EF4-FFF2-40B4-BE49-F238E27FC236}">
              <a16:creationId xmlns:a16="http://schemas.microsoft.com/office/drawing/2014/main" id="{D2EC585C-07CB-4B5C-9A99-EE0E195926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C\Qopen@" descr="@5C\Qopen@">
          <a:extLst>
            <a:ext uri="{FF2B5EF4-FFF2-40B4-BE49-F238E27FC236}">
              <a16:creationId xmlns:a16="http://schemas.microsoft.com/office/drawing/2014/main" id="{9E01ABED-369E-4D8A-9469-1006E19905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9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C\Qopen@" descr="@5C\Qopen@">
          <a:extLst>
            <a:ext uri="{FF2B5EF4-FFF2-40B4-BE49-F238E27FC236}">
              <a16:creationId xmlns:a16="http://schemas.microsoft.com/office/drawing/2014/main" id="{AE0C6D5B-C41A-4A67-B5C1-117CA9B630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C\Qopen@" descr="@5C\Qopen@">
          <a:extLst>
            <a:ext uri="{FF2B5EF4-FFF2-40B4-BE49-F238E27FC236}">
              <a16:creationId xmlns:a16="http://schemas.microsoft.com/office/drawing/2014/main" id="{D3083DDA-B8FC-464F-B9F4-6BB905C0923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C\Qopen@" descr="@5C\Qopen@">
          <a:extLst>
            <a:ext uri="{FF2B5EF4-FFF2-40B4-BE49-F238E27FC236}">
              <a16:creationId xmlns:a16="http://schemas.microsoft.com/office/drawing/2014/main" id="{9FFC8FB1-9E4A-4819-AD7D-314186CF712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9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C\Qopen@" descr="@5C\Qopen@">
          <a:extLst>
            <a:ext uri="{FF2B5EF4-FFF2-40B4-BE49-F238E27FC236}">
              <a16:creationId xmlns:a16="http://schemas.microsoft.com/office/drawing/2014/main" id="{177ECD67-0284-47D4-92F5-F6D1FFB8F3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57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C\Qopen@" descr="@5C\Qopen@">
          <a:extLst>
            <a:ext uri="{FF2B5EF4-FFF2-40B4-BE49-F238E27FC236}">
              <a16:creationId xmlns:a16="http://schemas.microsoft.com/office/drawing/2014/main" id="{C0F7842E-2AAB-46D8-BD71-29D34261EC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C\Qopen@" descr="@5C\Qopen@">
          <a:extLst>
            <a:ext uri="{FF2B5EF4-FFF2-40B4-BE49-F238E27FC236}">
              <a16:creationId xmlns:a16="http://schemas.microsoft.com/office/drawing/2014/main" id="{4F057A57-C09F-4B80-9129-B9881A8182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1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C\Qopen@" descr="@5C\Qopen@">
          <a:extLst>
            <a:ext uri="{FF2B5EF4-FFF2-40B4-BE49-F238E27FC236}">
              <a16:creationId xmlns:a16="http://schemas.microsoft.com/office/drawing/2014/main" id="{08E335EE-8A04-4365-958C-03585A0919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C\Qopen@" descr="@5C\Qopen@">
          <a:extLst>
            <a:ext uri="{FF2B5EF4-FFF2-40B4-BE49-F238E27FC236}">
              <a16:creationId xmlns:a16="http://schemas.microsoft.com/office/drawing/2014/main" id="{95A8423A-916A-481E-ACA9-D47EEFDA4C0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05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C\Qopen@" descr="@5C\Qopen@">
          <a:extLst>
            <a:ext uri="{FF2B5EF4-FFF2-40B4-BE49-F238E27FC236}">
              <a16:creationId xmlns:a16="http://schemas.microsoft.com/office/drawing/2014/main" id="{2F1A062C-23BA-45C0-B585-82CC19F405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6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C\Qopen@" descr="@5C\Qopen@">
          <a:extLst>
            <a:ext uri="{FF2B5EF4-FFF2-40B4-BE49-F238E27FC236}">
              <a16:creationId xmlns:a16="http://schemas.microsoft.com/office/drawing/2014/main" id="{82F214D2-9C60-4E63-B97C-5E0FE573E2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28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C\Qopen@" descr="@5C\Qopen@">
          <a:extLst>
            <a:ext uri="{FF2B5EF4-FFF2-40B4-BE49-F238E27FC236}">
              <a16:creationId xmlns:a16="http://schemas.microsoft.com/office/drawing/2014/main" id="{441ABADD-4CF6-4DC4-98DC-C5BDB8DC1B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0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6" name="Picture@5C\Qopen@" descr="@5C\Qopen@">
          <a:extLst>
            <a:ext uri="{FF2B5EF4-FFF2-40B4-BE49-F238E27FC236}">
              <a16:creationId xmlns:a16="http://schemas.microsoft.com/office/drawing/2014/main" id="{06DEC4A4-C499-4130-B879-1C783D9728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52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7" name="Picture@5C\Qopen@" descr="@5C\Qopen@">
          <a:extLst>
            <a:ext uri="{FF2B5EF4-FFF2-40B4-BE49-F238E27FC236}">
              <a16:creationId xmlns:a16="http://schemas.microsoft.com/office/drawing/2014/main" id="{4E07F7E5-C739-435A-9093-BF8602F7E2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14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8" name="Picture@5C\Qopen@" descr="@5C\Qopen@">
          <a:extLst>
            <a:ext uri="{FF2B5EF4-FFF2-40B4-BE49-F238E27FC236}">
              <a16:creationId xmlns:a16="http://schemas.microsoft.com/office/drawing/2014/main" id="{D092C7BE-E989-4A39-A4C9-D61B616B7D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76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9" name="Picture@5C\Qopen@" descr="@5C\Qopen@">
          <a:extLst>
            <a:ext uri="{FF2B5EF4-FFF2-40B4-BE49-F238E27FC236}">
              <a16:creationId xmlns:a16="http://schemas.microsoft.com/office/drawing/2014/main" id="{E8B3BB5B-98B2-4AE4-8178-5C64BF5CFA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20" name="Picture@5C\Qopen@" descr="@5C\Qopen@">
          <a:extLst>
            <a:ext uri="{FF2B5EF4-FFF2-40B4-BE49-F238E27FC236}">
              <a16:creationId xmlns:a16="http://schemas.microsoft.com/office/drawing/2014/main" id="{E951AC2F-766F-4879-907D-8143AF7563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00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21" name="Picture@5C\Qopen@" descr="@5C\Qopen@">
          <a:extLst>
            <a:ext uri="{FF2B5EF4-FFF2-40B4-BE49-F238E27FC236}">
              <a16:creationId xmlns:a16="http://schemas.microsoft.com/office/drawing/2014/main" id="{86A53AA1-D3AA-43B5-88A9-1EE72EB972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22" name="Picture@5C\Qopen@" descr="@5C\Qopen@">
          <a:extLst>
            <a:ext uri="{FF2B5EF4-FFF2-40B4-BE49-F238E27FC236}">
              <a16:creationId xmlns:a16="http://schemas.microsoft.com/office/drawing/2014/main" id="{2C0FA42C-A983-4424-8DCC-2555F1D6E5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724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23" name="Picture@5C\Qopen@" descr="@5C\Qopen@">
          <a:extLst>
            <a:ext uri="{FF2B5EF4-FFF2-40B4-BE49-F238E27FC236}">
              <a16:creationId xmlns:a16="http://schemas.microsoft.com/office/drawing/2014/main" id="{76AB8991-C6C2-4D16-84BE-3730413153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8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24" name="Picture@5C\Qopen@" descr="@5C\Qopen@">
          <a:extLst>
            <a:ext uri="{FF2B5EF4-FFF2-40B4-BE49-F238E27FC236}">
              <a16:creationId xmlns:a16="http://schemas.microsoft.com/office/drawing/2014/main" id="{52FBE2D7-91D1-4CF5-85C6-82BBE34CF44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48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25" name="Picture@5C\Qopen@" descr="@5C\Qopen@">
          <a:extLst>
            <a:ext uri="{FF2B5EF4-FFF2-40B4-BE49-F238E27FC236}">
              <a16:creationId xmlns:a16="http://schemas.microsoft.com/office/drawing/2014/main" id="{28C06F98-07CA-4950-A21F-84C0BA4D23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10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26" name="Picture@5C\Qopen@" descr="@5C\Qopen@">
          <a:extLst>
            <a:ext uri="{FF2B5EF4-FFF2-40B4-BE49-F238E27FC236}">
              <a16:creationId xmlns:a16="http://schemas.microsoft.com/office/drawing/2014/main" id="{28EADA88-7A98-49BC-BCC1-F64B8F0E2B0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71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27" name="Picture@5C\Qopen@" descr="@5C\Qopen@">
          <a:extLst>
            <a:ext uri="{FF2B5EF4-FFF2-40B4-BE49-F238E27FC236}">
              <a16:creationId xmlns:a16="http://schemas.microsoft.com/office/drawing/2014/main" id="{4FBC4FB8-0D82-4083-A9D1-B8C0DB07BC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33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28" name="Picture@5C\Qopen@" descr="@5C\Qopen@">
          <a:extLst>
            <a:ext uri="{FF2B5EF4-FFF2-40B4-BE49-F238E27FC236}">
              <a16:creationId xmlns:a16="http://schemas.microsoft.com/office/drawing/2014/main" id="{74BA7325-AF21-432C-AFBC-D755405EB8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95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29" name="Picture@5C\Qopen@" descr="@5C\Qopen@">
          <a:extLst>
            <a:ext uri="{FF2B5EF4-FFF2-40B4-BE49-F238E27FC236}">
              <a16:creationId xmlns:a16="http://schemas.microsoft.com/office/drawing/2014/main" id="{E24D602A-3AF9-4C67-BB07-C816B18131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30" name="Picture@5C\Qopen@" descr="@5C\Qopen@">
          <a:extLst>
            <a:ext uri="{FF2B5EF4-FFF2-40B4-BE49-F238E27FC236}">
              <a16:creationId xmlns:a16="http://schemas.microsoft.com/office/drawing/2014/main" id="{2F7C1E32-9A9C-4E12-B325-619553E2953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19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133350</xdr:rowOff>
    </xdr:to>
    <xdr:pic>
      <xdr:nvPicPr>
        <xdr:cNvPr id="31" name="Picture@5C\Qopen@" descr="@5C\Qopen@">
          <a:extLst>
            <a:ext uri="{FF2B5EF4-FFF2-40B4-BE49-F238E27FC236}">
              <a16:creationId xmlns:a16="http://schemas.microsoft.com/office/drawing/2014/main" id="{8D701965-92DA-4753-8188-0481A83E0E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81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152400</xdr:colOff>
      <xdr:row>31</xdr:row>
      <xdr:rowOff>133350</xdr:rowOff>
    </xdr:to>
    <xdr:pic>
      <xdr:nvPicPr>
        <xdr:cNvPr id="32" name="Picture@5C\Qopen@" descr="@5C\Qopen@">
          <a:extLst>
            <a:ext uri="{FF2B5EF4-FFF2-40B4-BE49-F238E27FC236}">
              <a16:creationId xmlns:a16="http://schemas.microsoft.com/office/drawing/2014/main" id="{F32B8A26-D805-49C4-A5D4-8CEDD09ABCF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43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152400</xdr:colOff>
      <xdr:row>32</xdr:row>
      <xdr:rowOff>133350</xdr:rowOff>
    </xdr:to>
    <xdr:pic>
      <xdr:nvPicPr>
        <xdr:cNvPr id="33" name="Picture@5C\Qopen@" descr="@5C\Qopen@">
          <a:extLst>
            <a:ext uri="{FF2B5EF4-FFF2-40B4-BE49-F238E27FC236}">
              <a16:creationId xmlns:a16="http://schemas.microsoft.com/office/drawing/2014/main" id="{C6312C5D-EC40-441D-9134-D1ADDC27BE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05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152400</xdr:colOff>
      <xdr:row>33</xdr:row>
      <xdr:rowOff>133350</xdr:rowOff>
    </xdr:to>
    <xdr:pic>
      <xdr:nvPicPr>
        <xdr:cNvPr id="34" name="Picture@5C\Qopen@" descr="@5C\Qopen@">
          <a:extLst>
            <a:ext uri="{FF2B5EF4-FFF2-40B4-BE49-F238E27FC236}">
              <a16:creationId xmlns:a16="http://schemas.microsoft.com/office/drawing/2014/main" id="{FBCE8B62-C998-45E1-933B-8EE557C9FF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673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133350</xdr:rowOff>
    </xdr:to>
    <xdr:pic>
      <xdr:nvPicPr>
        <xdr:cNvPr id="35" name="Picture@5C\Qopen@" descr="@5C\Qopen@">
          <a:extLst>
            <a:ext uri="{FF2B5EF4-FFF2-40B4-BE49-F238E27FC236}">
              <a16:creationId xmlns:a16="http://schemas.microsoft.com/office/drawing/2014/main" id="{B42D97A1-006B-402F-8B25-E8DFC71A6C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82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133350</xdr:rowOff>
    </xdr:to>
    <xdr:pic>
      <xdr:nvPicPr>
        <xdr:cNvPr id="36" name="Picture@5C\Qopen@" descr="@5C\Qopen@">
          <a:extLst>
            <a:ext uri="{FF2B5EF4-FFF2-40B4-BE49-F238E27FC236}">
              <a16:creationId xmlns:a16="http://schemas.microsoft.com/office/drawing/2014/main" id="{0F709EFB-67BC-4359-9FE7-5C68B9A9C9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912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152400</xdr:colOff>
      <xdr:row>36</xdr:row>
      <xdr:rowOff>133350</xdr:rowOff>
    </xdr:to>
    <xdr:pic>
      <xdr:nvPicPr>
        <xdr:cNvPr id="37" name="Picture@5C\Qopen@" descr="@5C\Qopen@">
          <a:extLst>
            <a:ext uri="{FF2B5EF4-FFF2-40B4-BE49-F238E27FC236}">
              <a16:creationId xmlns:a16="http://schemas.microsoft.com/office/drawing/2014/main" id="{0F67D1D0-C527-4ECB-A5A0-04991D29D4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5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152400</xdr:colOff>
      <xdr:row>37</xdr:row>
      <xdr:rowOff>133350</xdr:rowOff>
    </xdr:to>
    <xdr:pic>
      <xdr:nvPicPr>
        <xdr:cNvPr id="38" name="Picture@5C\Qopen@" descr="@5C\Qopen@">
          <a:extLst>
            <a:ext uri="{FF2B5EF4-FFF2-40B4-BE49-F238E27FC236}">
              <a16:creationId xmlns:a16="http://schemas.microsoft.com/office/drawing/2014/main" id="{1C7BE331-F00E-44B5-8858-2DD9112D8C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150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152400</xdr:colOff>
      <xdr:row>38</xdr:row>
      <xdr:rowOff>133350</xdr:rowOff>
    </xdr:to>
    <xdr:pic>
      <xdr:nvPicPr>
        <xdr:cNvPr id="39" name="Picture@5C\Qopen@" descr="@5C\Qopen@">
          <a:extLst>
            <a:ext uri="{FF2B5EF4-FFF2-40B4-BE49-F238E27FC236}">
              <a16:creationId xmlns:a16="http://schemas.microsoft.com/office/drawing/2014/main" id="{57F80B72-97E0-404F-AA53-BCFEC0D558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152400</xdr:colOff>
      <xdr:row>39</xdr:row>
      <xdr:rowOff>133350</xdr:rowOff>
    </xdr:to>
    <xdr:pic>
      <xdr:nvPicPr>
        <xdr:cNvPr id="40" name="Picture@5C\Qopen@" descr="@5C\Qopen@">
          <a:extLst>
            <a:ext uri="{FF2B5EF4-FFF2-40B4-BE49-F238E27FC236}">
              <a16:creationId xmlns:a16="http://schemas.microsoft.com/office/drawing/2014/main" id="{E353BDF3-D9F9-434D-9279-354607C29C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38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133350</xdr:rowOff>
    </xdr:to>
    <xdr:pic>
      <xdr:nvPicPr>
        <xdr:cNvPr id="41" name="Picture@5C\Qopen@" descr="@5C\Qopen@">
          <a:extLst>
            <a:ext uri="{FF2B5EF4-FFF2-40B4-BE49-F238E27FC236}">
              <a16:creationId xmlns:a16="http://schemas.microsoft.com/office/drawing/2014/main" id="{F1731753-EB9A-4FC2-B27D-75CB5DFAB5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00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152400</xdr:colOff>
      <xdr:row>41</xdr:row>
      <xdr:rowOff>133350</xdr:rowOff>
    </xdr:to>
    <xdr:pic>
      <xdr:nvPicPr>
        <xdr:cNvPr id="42" name="Picture@5C\Qopen@" descr="@5C\Qopen@">
          <a:extLst>
            <a:ext uri="{FF2B5EF4-FFF2-40B4-BE49-F238E27FC236}">
              <a16:creationId xmlns:a16="http://schemas.microsoft.com/office/drawing/2014/main" id="{524064C2-F531-45BC-968B-8A52FC89FF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962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152400</xdr:colOff>
      <xdr:row>42</xdr:row>
      <xdr:rowOff>133350</xdr:rowOff>
    </xdr:to>
    <xdr:pic>
      <xdr:nvPicPr>
        <xdr:cNvPr id="43" name="Picture@5C\Qopen@" descr="@5C\Qopen@">
          <a:extLst>
            <a:ext uri="{FF2B5EF4-FFF2-40B4-BE49-F238E27FC236}">
              <a16:creationId xmlns:a16="http://schemas.microsoft.com/office/drawing/2014/main" id="{F3D3536A-7956-4F79-A223-3FF155D5EB8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24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152400</xdr:colOff>
      <xdr:row>43</xdr:row>
      <xdr:rowOff>133350</xdr:rowOff>
    </xdr:to>
    <xdr:pic>
      <xdr:nvPicPr>
        <xdr:cNvPr id="44" name="Picture@5C\Qopen@" descr="@5C\Qopen@">
          <a:extLst>
            <a:ext uri="{FF2B5EF4-FFF2-40B4-BE49-F238E27FC236}">
              <a16:creationId xmlns:a16="http://schemas.microsoft.com/office/drawing/2014/main" id="{A2526242-96DD-444A-B67B-9177DA34A9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286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44</xdr:row>
      <xdr:rowOff>133350</xdr:rowOff>
    </xdr:to>
    <xdr:pic>
      <xdr:nvPicPr>
        <xdr:cNvPr id="45" name="Picture@5C\Qopen@" descr="@5C\Qopen@">
          <a:extLst>
            <a:ext uri="{FF2B5EF4-FFF2-40B4-BE49-F238E27FC236}">
              <a16:creationId xmlns:a16="http://schemas.microsoft.com/office/drawing/2014/main" id="{44D6D426-B60B-44D8-8CD3-407ECD3DA2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44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152400</xdr:colOff>
      <xdr:row>45</xdr:row>
      <xdr:rowOff>133350</xdr:rowOff>
    </xdr:to>
    <xdr:pic>
      <xdr:nvPicPr>
        <xdr:cNvPr id="46" name="Picture@5C\Qopen@" descr="@5C\Qopen@">
          <a:extLst>
            <a:ext uri="{FF2B5EF4-FFF2-40B4-BE49-F238E27FC236}">
              <a16:creationId xmlns:a16="http://schemas.microsoft.com/office/drawing/2014/main" id="{2B5BF9F8-E984-4F2F-A25A-4713C43C78A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10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152400</xdr:colOff>
      <xdr:row>46</xdr:row>
      <xdr:rowOff>133350</xdr:rowOff>
    </xdr:to>
    <xdr:pic>
      <xdr:nvPicPr>
        <xdr:cNvPr id="47" name="Picture@5C\Qopen@" descr="@5C\Qopen@">
          <a:extLst>
            <a:ext uri="{FF2B5EF4-FFF2-40B4-BE49-F238E27FC236}">
              <a16:creationId xmlns:a16="http://schemas.microsoft.com/office/drawing/2014/main" id="{BCE0B571-5239-4832-99D3-DCE050DAA7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772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152400</xdr:colOff>
      <xdr:row>47</xdr:row>
      <xdr:rowOff>133350</xdr:rowOff>
    </xdr:to>
    <xdr:pic>
      <xdr:nvPicPr>
        <xdr:cNvPr id="48" name="Picture@5C\Qopen@" descr="@5C\Qopen@">
          <a:extLst>
            <a:ext uri="{FF2B5EF4-FFF2-40B4-BE49-F238E27FC236}">
              <a16:creationId xmlns:a16="http://schemas.microsoft.com/office/drawing/2014/main" id="{F5806D35-6FF6-4DB0-BFDC-09759C94D1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934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152400</xdr:colOff>
      <xdr:row>48</xdr:row>
      <xdr:rowOff>133350</xdr:rowOff>
    </xdr:to>
    <xdr:pic>
      <xdr:nvPicPr>
        <xdr:cNvPr id="49" name="Picture@5C\Qopen@" descr="@5C\Qopen@">
          <a:extLst>
            <a:ext uri="{FF2B5EF4-FFF2-40B4-BE49-F238E27FC236}">
              <a16:creationId xmlns:a16="http://schemas.microsoft.com/office/drawing/2014/main" id="{D7463FDA-FFC5-4966-AC4E-F5887E1512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9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152400</xdr:colOff>
      <xdr:row>49</xdr:row>
      <xdr:rowOff>133350</xdr:rowOff>
    </xdr:to>
    <xdr:pic>
      <xdr:nvPicPr>
        <xdr:cNvPr id="50" name="Picture@5C\Qopen@" descr="@5C\Qopen@">
          <a:extLst>
            <a:ext uri="{FF2B5EF4-FFF2-40B4-BE49-F238E27FC236}">
              <a16:creationId xmlns:a16="http://schemas.microsoft.com/office/drawing/2014/main" id="{652EF11A-8FB3-487E-9AA9-2097E36C41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58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152400</xdr:colOff>
      <xdr:row>50</xdr:row>
      <xdr:rowOff>133350</xdr:rowOff>
    </xdr:to>
    <xdr:pic>
      <xdr:nvPicPr>
        <xdr:cNvPr id="51" name="Picture@5C\Qopen@" descr="@5C\Qopen@">
          <a:extLst>
            <a:ext uri="{FF2B5EF4-FFF2-40B4-BE49-F238E27FC236}">
              <a16:creationId xmlns:a16="http://schemas.microsoft.com/office/drawing/2014/main" id="{2D754F5F-D018-4820-9270-B538DCFDAB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20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152400</xdr:colOff>
      <xdr:row>51</xdr:row>
      <xdr:rowOff>133350</xdr:rowOff>
    </xdr:to>
    <xdr:pic>
      <xdr:nvPicPr>
        <xdr:cNvPr id="52" name="Picture@5C\Qopen@" descr="@5C\Qopen@">
          <a:extLst>
            <a:ext uri="{FF2B5EF4-FFF2-40B4-BE49-F238E27FC236}">
              <a16:creationId xmlns:a16="http://schemas.microsoft.com/office/drawing/2014/main" id="{00D8EB39-A046-4C07-8245-39560B6AFBB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82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152400</xdr:colOff>
      <xdr:row>52</xdr:row>
      <xdr:rowOff>133350</xdr:rowOff>
    </xdr:to>
    <xdr:pic>
      <xdr:nvPicPr>
        <xdr:cNvPr id="53" name="Picture@5C\Qopen@" descr="@5C\Qopen@">
          <a:extLst>
            <a:ext uri="{FF2B5EF4-FFF2-40B4-BE49-F238E27FC236}">
              <a16:creationId xmlns:a16="http://schemas.microsoft.com/office/drawing/2014/main" id="{E3F3873E-462A-48AD-B2D8-528313DC3C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4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152400</xdr:colOff>
      <xdr:row>53</xdr:row>
      <xdr:rowOff>133350</xdr:rowOff>
    </xdr:to>
    <xdr:pic>
      <xdr:nvPicPr>
        <xdr:cNvPr id="54" name="Picture@5C\Qopen@" descr="@5C\Qopen@">
          <a:extLst>
            <a:ext uri="{FF2B5EF4-FFF2-40B4-BE49-F238E27FC236}">
              <a16:creationId xmlns:a16="http://schemas.microsoft.com/office/drawing/2014/main" id="{9D036BDE-8CD3-4001-8C68-CA56CA673E0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05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152400</xdr:colOff>
      <xdr:row>54</xdr:row>
      <xdr:rowOff>133350</xdr:rowOff>
    </xdr:to>
    <xdr:pic>
      <xdr:nvPicPr>
        <xdr:cNvPr id="55" name="Picture@5C\Qopen@" descr="@5C\Qopen@">
          <a:extLst>
            <a:ext uri="{FF2B5EF4-FFF2-40B4-BE49-F238E27FC236}">
              <a16:creationId xmlns:a16="http://schemas.microsoft.com/office/drawing/2014/main" id="{B89BACBA-EFC1-40EE-8AF2-B4CFD06177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67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152400</xdr:colOff>
      <xdr:row>55</xdr:row>
      <xdr:rowOff>133350</xdr:rowOff>
    </xdr:to>
    <xdr:pic>
      <xdr:nvPicPr>
        <xdr:cNvPr id="56" name="Picture@5C\Qopen@" descr="@5C\Qopen@">
          <a:extLst>
            <a:ext uri="{FF2B5EF4-FFF2-40B4-BE49-F238E27FC236}">
              <a16:creationId xmlns:a16="http://schemas.microsoft.com/office/drawing/2014/main" id="{7A482713-D8A9-400F-8858-EA0539CB06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152400</xdr:colOff>
      <xdr:row>56</xdr:row>
      <xdr:rowOff>133350</xdr:rowOff>
    </xdr:to>
    <xdr:pic>
      <xdr:nvPicPr>
        <xdr:cNvPr id="57" name="Picture@5C\Qopen@" descr="@5C\Qopen@">
          <a:extLst>
            <a:ext uri="{FF2B5EF4-FFF2-40B4-BE49-F238E27FC236}">
              <a16:creationId xmlns:a16="http://schemas.microsoft.com/office/drawing/2014/main" id="{00870A18-FB22-43AE-95C6-E21446299F5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91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152400</xdr:colOff>
      <xdr:row>57</xdr:row>
      <xdr:rowOff>133350</xdr:rowOff>
    </xdr:to>
    <xdr:pic>
      <xdr:nvPicPr>
        <xdr:cNvPr id="58" name="Picture@5C\Qopen@" descr="@5C\Qopen@">
          <a:extLst>
            <a:ext uri="{FF2B5EF4-FFF2-40B4-BE49-F238E27FC236}">
              <a16:creationId xmlns:a16="http://schemas.microsoft.com/office/drawing/2014/main" id="{B8AB6DB5-AD97-4848-9FA8-15C3B65BC50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53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152400</xdr:colOff>
      <xdr:row>58</xdr:row>
      <xdr:rowOff>133350</xdr:rowOff>
    </xdr:to>
    <xdr:pic>
      <xdr:nvPicPr>
        <xdr:cNvPr id="59" name="Picture@5C\Qopen@" descr="@5C\Qopen@">
          <a:extLst>
            <a:ext uri="{FF2B5EF4-FFF2-40B4-BE49-F238E27FC236}">
              <a16:creationId xmlns:a16="http://schemas.microsoft.com/office/drawing/2014/main" id="{6FD4FEF3-1CE7-4EE2-9C10-1A4958D75C0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1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152400</xdr:colOff>
      <xdr:row>59</xdr:row>
      <xdr:rowOff>133350</xdr:rowOff>
    </xdr:to>
    <xdr:pic>
      <xdr:nvPicPr>
        <xdr:cNvPr id="60" name="Picture@5C\Qopen@" descr="@5C\Qopen@">
          <a:extLst>
            <a:ext uri="{FF2B5EF4-FFF2-40B4-BE49-F238E27FC236}">
              <a16:creationId xmlns:a16="http://schemas.microsoft.com/office/drawing/2014/main" id="{917986FD-7804-4EDD-8033-769EEF2662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77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152400</xdr:colOff>
      <xdr:row>60</xdr:row>
      <xdr:rowOff>133350</xdr:rowOff>
    </xdr:to>
    <xdr:pic>
      <xdr:nvPicPr>
        <xdr:cNvPr id="61" name="Picture@5C\Qopen@" descr="@5C\Qopen@">
          <a:extLst>
            <a:ext uri="{FF2B5EF4-FFF2-40B4-BE49-F238E27FC236}">
              <a16:creationId xmlns:a16="http://schemas.microsoft.com/office/drawing/2014/main" id="{17FC9955-625C-4DED-BF21-3A524A93BC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3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152400</xdr:colOff>
      <xdr:row>61</xdr:row>
      <xdr:rowOff>133350</xdr:rowOff>
    </xdr:to>
    <xdr:pic>
      <xdr:nvPicPr>
        <xdr:cNvPr id="62" name="Picture@5C\Qopen@" descr="@5C\Qopen@">
          <a:extLst>
            <a:ext uri="{FF2B5EF4-FFF2-40B4-BE49-F238E27FC236}">
              <a16:creationId xmlns:a16="http://schemas.microsoft.com/office/drawing/2014/main" id="{A17B8FF7-DB8F-4097-A19C-EAA3DBDCDAB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01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152400</xdr:colOff>
      <xdr:row>62</xdr:row>
      <xdr:rowOff>133350</xdr:rowOff>
    </xdr:to>
    <xdr:pic>
      <xdr:nvPicPr>
        <xdr:cNvPr id="63" name="Picture@5C\Qopen@" descr="@5C\Qopen@">
          <a:extLst>
            <a:ext uri="{FF2B5EF4-FFF2-40B4-BE49-F238E27FC236}">
              <a16:creationId xmlns:a16="http://schemas.microsoft.com/office/drawing/2014/main" id="{276D4B72-8A87-4DD0-9966-DBEDE282F0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363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152400</xdr:colOff>
      <xdr:row>63</xdr:row>
      <xdr:rowOff>133350</xdr:rowOff>
    </xdr:to>
    <xdr:pic>
      <xdr:nvPicPr>
        <xdr:cNvPr id="64" name="Picture@5C\Qopen@" descr="@5C\Qopen@">
          <a:extLst>
            <a:ext uri="{FF2B5EF4-FFF2-40B4-BE49-F238E27FC236}">
              <a16:creationId xmlns:a16="http://schemas.microsoft.com/office/drawing/2014/main" id="{20F6D66A-07E9-43DA-A1A2-19E9075641E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25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152400</xdr:colOff>
      <xdr:row>64</xdr:row>
      <xdr:rowOff>133350</xdr:rowOff>
    </xdr:to>
    <xdr:pic>
      <xdr:nvPicPr>
        <xdr:cNvPr id="65" name="Picture@5C\Qopen@" descr="@5C\Qopen@">
          <a:extLst>
            <a:ext uri="{FF2B5EF4-FFF2-40B4-BE49-F238E27FC236}">
              <a16:creationId xmlns:a16="http://schemas.microsoft.com/office/drawing/2014/main" id="{E118A4A0-86A8-40D2-BDAA-DA08B664E0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687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152400</xdr:colOff>
      <xdr:row>65</xdr:row>
      <xdr:rowOff>133350</xdr:rowOff>
    </xdr:to>
    <xdr:pic>
      <xdr:nvPicPr>
        <xdr:cNvPr id="66" name="Picture@5C\Qopen@" descr="@5C\Qopen@">
          <a:extLst>
            <a:ext uri="{FF2B5EF4-FFF2-40B4-BE49-F238E27FC236}">
              <a16:creationId xmlns:a16="http://schemas.microsoft.com/office/drawing/2014/main" id="{2E55D421-0CFE-4347-BDCA-D71E0BD02D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848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152400</xdr:colOff>
      <xdr:row>66</xdr:row>
      <xdr:rowOff>133350</xdr:rowOff>
    </xdr:to>
    <xdr:pic>
      <xdr:nvPicPr>
        <xdr:cNvPr id="67" name="Picture@5C\Qopen@" descr="@5C\Qopen@">
          <a:extLst>
            <a:ext uri="{FF2B5EF4-FFF2-40B4-BE49-F238E27FC236}">
              <a16:creationId xmlns:a16="http://schemas.microsoft.com/office/drawing/2014/main" id="{52B7F15F-A0DC-4738-83E5-6381EB723B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152400</xdr:colOff>
      <xdr:row>67</xdr:row>
      <xdr:rowOff>133350</xdr:rowOff>
    </xdr:to>
    <xdr:pic>
      <xdr:nvPicPr>
        <xdr:cNvPr id="68" name="Picture@5C\Qopen@" descr="@5C\Qopen@">
          <a:extLst>
            <a:ext uri="{FF2B5EF4-FFF2-40B4-BE49-F238E27FC236}">
              <a16:creationId xmlns:a16="http://schemas.microsoft.com/office/drawing/2014/main" id="{582805F2-C038-4CE8-B53B-6D7A263C3D7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152400</xdr:colOff>
      <xdr:row>68</xdr:row>
      <xdr:rowOff>133350</xdr:rowOff>
    </xdr:to>
    <xdr:pic>
      <xdr:nvPicPr>
        <xdr:cNvPr id="69" name="Picture@5C\Qopen@" descr="@5C\Qopen@">
          <a:extLst>
            <a:ext uri="{FF2B5EF4-FFF2-40B4-BE49-F238E27FC236}">
              <a16:creationId xmlns:a16="http://schemas.microsoft.com/office/drawing/2014/main" id="{3A4DFC66-F479-4E28-96BF-4F3121B628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152400</xdr:colOff>
      <xdr:row>69</xdr:row>
      <xdr:rowOff>133350</xdr:rowOff>
    </xdr:to>
    <xdr:pic>
      <xdr:nvPicPr>
        <xdr:cNvPr id="70" name="Picture@5C\Qopen@" descr="@5C\Qopen@">
          <a:extLst>
            <a:ext uri="{FF2B5EF4-FFF2-40B4-BE49-F238E27FC236}">
              <a16:creationId xmlns:a16="http://schemas.microsoft.com/office/drawing/2014/main" id="{037EAAFC-E980-4B9D-A036-764660A4D0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133350</xdr:rowOff>
    </xdr:to>
    <xdr:pic>
      <xdr:nvPicPr>
        <xdr:cNvPr id="71" name="Picture@5C\Qopen@" descr="@5C\Qopen@">
          <a:extLst>
            <a:ext uri="{FF2B5EF4-FFF2-40B4-BE49-F238E27FC236}">
              <a16:creationId xmlns:a16="http://schemas.microsoft.com/office/drawing/2014/main" id="{302B478A-A866-4425-8825-5D5B40509E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152400</xdr:colOff>
      <xdr:row>71</xdr:row>
      <xdr:rowOff>133350</xdr:rowOff>
    </xdr:to>
    <xdr:pic>
      <xdr:nvPicPr>
        <xdr:cNvPr id="72" name="Picture@5C\Qopen@" descr="@5C\Qopen@">
          <a:extLst>
            <a:ext uri="{FF2B5EF4-FFF2-40B4-BE49-F238E27FC236}">
              <a16:creationId xmlns:a16="http://schemas.microsoft.com/office/drawing/2014/main" id="{10E30A50-3849-4A42-A707-48E72D2299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152400</xdr:colOff>
      <xdr:row>72</xdr:row>
      <xdr:rowOff>133350</xdr:rowOff>
    </xdr:to>
    <xdr:pic>
      <xdr:nvPicPr>
        <xdr:cNvPr id="74" name="Picture@5C\Qopen@" descr="@5C\Qopen@">
          <a:extLst>
            <a:ext uri="{FF2B5EF4-FFF2-40B4-BE49-F238E27FC236}">
              <a16:creationId xmlns:a16="http://schemas.microsoft.com/office/drawing/2014/main" id="{EF25D59C-01FA-4631-AA04-AEA65000A0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152400</xdr:colOff>
      <xdr:row>73</xdr:row>
      <xdr:rowOff>133350</xdr:rowOff>
    </xdr:to>
    <xdr:pic>
      <xdr:nvPicPr>
        <xdr:cNvPr id="75" name="Picture@5C\Qopen@" descr="@5C\Qopen@">
          <a:extLst>
            <a:ext uri="{FF2B5EF4-FFF2-40B4-BE49-F238E27FC236}">
              <a16:creationId xmlns:a16="http://schemas.microsoft.com/office/drawing/2014/main" id="{8A41F7EC-F391-42AD-BC39-43FCE3A5C9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152400</xdr:colOff>
      <xdr:row>74</xdr:row>
      <xdr:rowOff>133350</xdr:rowOff>
    </xdr:to>
    <xdr:pic>
      <xdr:nvPicPr>
        <xdr:cNvPr id="76" name="Picture@5C\Qopen@" descr="@5C\Qopen@">
          <a:extLst>
            <a:ext uri="{FF2B5EF4-FFF2-40B4-BE49-F238E27FC236}">
              <a16:creationId xmlns:a16="http://schemas.microsoft.com/office/drawing/2014/main" id="{E0F3D6B0-883E-4720-B5FE-3CDFDC7077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152400</xdr:colOff>
      <xdr:row>75</xdr:row>
      <xdr:rowOff>133350</xdr:rowOff>
    </xdr:to>
    <xdr:pic>
      <xdr:nvPicPr>
        <xdr:cNvPr id="78" name="Picture@5C\Qopen@" descr="@5C\Qopen@">
          <a:extLst>
            <a:ext uri="{FF2B5EF4-FFF2-40B4-BE49-F238E27FC236}">
              <a16:creationId xmlns:a16="http://schemas.microsoft.com/office/drawing/2014/main" id="{B37F1ACB-D06A-4D20-A073-0D0CA7AED13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152400</xdr:colOff>
      <xdr:row>76</xdr:row>
      <xdr:rowOff>133350</xdr:rowOff>
    </xdr:to>
    <xdr:pic>
      <xdr:nvPicPr>
        <xdr:cNvPr id="79" name="Picture@5C\Qopen@" descr="@5C\Qopen@">
          <a:extLst>
            <a:ext uri="{FF2B5EF4-FFF2-40B4-BE49-F238E27FC236}">
              <a16:creationId xmlns:a16="http://schemas.microsoft.com/office/drawing/2014/main" id="{0172FBDD-14D4-4C9A-9720-BDB2D0BDB0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5CCF3A4D-F55C-4CFC-8F80-F436F8EAFE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C\Qopen@" descr="@5C\Qopen@">
          <a:extLst>
            <a:ext uri="{FF2B5EF4-FFF2-40B4-BE49-F238E27FC236}">
              <a16:creationId xmlns:a16="http://schemas.microsoft.com/office/drawing/2014/main" id="{E561DA1B-1082-46D4-AD49-8283809E32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C\Qopen@" descr="@5C\Qopen@">
          <a:extLst>
            <a:ext uri="{FF2B5EF4-FFF2-40B4-BE49-F238E27FC236}">
              <a16:creationId xmlns:a16="http://schemas.microsoft.com/office/drawing/2014/main" id="{59D63B33-49D0-4070-8225-A5E60CBD36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C\Qopen@" descr="@5C\Qopen@">
          <a:extLst>
            <a:ext uri="{FF2B5EF4-FFF2-40B4-BE49-F238E27FC236}">
              <a16:creationId xmlns:a16="http://schemas.microsoft.com/office/drawing/2014/main" id="{4801E398-D85F-43BE-94A4-742E2903AC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C\Qopen@" descr="@5C\Qopen@">
          <a:extLst>
            <a:ext uri="{FF2B5EF4-FFF2-40B4-BE49-F238E27FC236}">
              <a16:creationId xmlns:a16="http://schemas.microsoft.com/office/drawing/2014/main" id="{886832E1-C3C1-4718-B56D-EF6C580073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C\Qopen@" descr="@5C\Qopen@">
          <a:extLst>
            <a:ext uri="{FF2B5EF4-FFF2-40B4-BE49-F238E27FC236}">
              <a16:creationId xmlns:a16="http://schemas.microsoft.com/office/drawing/2014/main" id="{52963F9B-9DF5-41F0-8515-1B55B9A6F0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C\Qopen@" descr="@5C\Qopen@">
          <a:extLst>
            <a:ext uri="{FF2B5EF4-FFF2-40B4-BE49-F238E27FC236}">
              <a16:creationId xmlns:a16="http://schemas.microsoft.com/office/drawing/2014/main" id="{21EBC16B-24DA-457B-A3CA-12D967F5E1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C\Qopen@" descr="@5C\Qopen@">
          <a:extLst>
            <a:ext uri="{FF2B5EF4-FFF2-40B4-BE49-F238E27FC236}">
              <a16:creationId xmlns:a16="http://schemas.microsoft.com/office/drawing/2014/main" id="{AA72B2D9-5112-45F8-A112-F047A38D77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C\Qopen@" descr="@5C\Qopen@">
          <a:extLst>
            <a:ext uri="{FF2B5EF4-FFF2-40B4-BE49-F238E27FC236}">
              <a16:creationId xmlns:a16="http://schemas.microsoft.com/office/drawing/2014/main" id="{E08F51FC-6EE0-493E-9C7A-DEB11C8FF0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C\Qopen@" descr="@5C\Qopen@">
          <a:extLst>
            <a:ext uri="{FF2B5EF4-FFF2-40B4-BE49-F238E27FC236}">
              <a16:creationId xmlns:a16="http://schemas.microsoft.com/office/drawing/2014/main" id="{A77DB187-B275-4FAF-8580-6687A78FAD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C\Qopen@" descr="@5C\Qopen@">
          <a:extLst>
            <a:ext uri="{FF2B5EF4-FFF2-40B4-BE49-F238E27FC236}">
              <a16:creationId xmlns:a16="http://schemas.microsoft.com/office/drawing/2014/main" id="{EEACA3D2-84DD-4FC9-87BE-24C6BF406D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6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C\Qopen@" descr="@5C\Qopen@">
          <a:extLst>
            <a:ext uri="{FF2B5EF4-FFF2-40B4-BE49-F238E27FC236}">
              <a16:creationId xmlns:a16="http://schemas.microsoft.com/office/drawing/2014/main" id="{E8741412-7F0F-4DF4-8F64-673360EB865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5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C\Qopen@" descr="@5C\Qopen@">
          <a:extLst>
            <a:ext uri="{FF2B5EF4-FFF2-40B4-BE49-F238E27FC236}">
              <a16:creationId xmlns:a16="http://schemas.microsoft.com/office/drawing/2014/main" id="{01F9322D-5728-4DD8-8D65-6EB3959916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C\Qopen@" descr="@5C\Qopen@">
          <a:extLst>
            <a:ext uri="{FF2B5EF4-FFF2-40B4-BE49-F238E27FC236}">
              <a16:creationId xmlns:a16="http://schemas.microsoft.com/office/drawing/2014/main" id="{286B8FA2-EBAA-4A3C-94DC-A393803128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6" name="Picture@5C\Qopen@" descr="@5C\Qopen@">
          <a:extLst>
            <a:ext uri="{FF2B5EF4-FFF2-40B4-BE49-F238E27FC236}">
              <a16:creationId xmlns:a16="http://schemas.microsoft.com/office/drawing/2014/main" id="{33E701DA-4CFD-4B3E-820E-99220ABFEC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29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7" name="Picture@5C\Qopen@" descr="@5C\Qopen@">
          <a:extLst>
            <a:ext uri="{FF2B5EF4-FFF2-40B4-BE49-F238E27FC236}">
              <a16:creationId xmlns:a16="http://schemas.microsoft.com/office/drawing/2014/main" id="{6C73EC70-95EE-4AF1-8D14-A52AE3A513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19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8" name="Picture@5C\Qopen@" descr="@5C\Qopen@">
          <a:extLst>
            <a:ext uri="{FF2B5EF4-FFF2-40B4-BE49-F238E27FC236}">
              <a16:creationId xmlns:a16="http://schemas.microsoft.com/office/drawing/2014/main" id="{94E0BE7B-2F12-4B43-80EB-9923FA6C5F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9" name="Picture@5C\Qopen@" descr="@5C\Qopen@">
          <a:extLst>
            <a:ext uri="{FF2B5EF4-FFF2-40B4-BE49-F238E27FC236}">
              <a16:creationId xmlns:a16="http://schemas.microsoft.com/office/drawing/2014/main" id="{03DCD3B5-8036-478A-96C5-72FA44458B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20" name="Picture@5C\Qopen@" descr="@5C\Qopen@">
          <a:extLst>
            <a:ext uri="{FF2B5EF4-FFF2-40B4-BE49-F238E27FC236}">
              <a16:creationId xmlns:a16="http://schemas.microsoft.com/office/drawing/2014/main" id="{0A865443-D834-42AC-8C5D-6FFEDF672D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21" name="Picture@5C\Qopen@" descr="@5C\Qopen@">
          <a:extLst>
            <a:ext uri="{FF2B5EF4-FFF2-40B4-BE49-F238E27FC236}">
              <a16:creationId xmlns:a16="http://schemas.microsoft.com/office/drawing/2014/main" id="{F4B6549F-CC62-4037-8AFD-37B0CB407F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22" name="Picture@5C\Qopen@" descr="@5C\Qopen@">
          <a:extLst>
            <a:ext uri="{FF2B5EF4-FFF2-40B4-BE49-F238E27FC236}">
              <a16:creationId xmlns:a16="http://schemas.microsoft.com/office/drawing/2014/main" id="{E13BB78E-EDCD-4515-A24C-FE333EAF92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7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23" name="Picture@5C\Qopen@" descr="@5C\Qopen@">
          <a:extLst>
            <a:ext uri="{FF2B5EF4-FFF2-40B4-BE49-F238E27FC236}">
              <a16:creationId xmlns:a16="http://schemas.microsoft.com/office/drawing/2014/main" id="{64063DCD-838D-431A-98DE-BEF7DEA19F0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24" name="Picture@5C\Qopen@" descr="@5C\Qopen@">
          <a:extLst>
            <a:ext uri="{FF2B5EF4-FFF2-40B4-BE49-F238E27FC236}">
              <a16:creationId xmlns:a16="http://schemas.microsoft.com/office/drawing/2014/main" id="{AB4ACD90-E268-4B27-BC67-9EFF487F99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5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25" name="Picture@5C\Qopen@" descr="@5C\Qopen@">
          <a:extLst>
            <a:ext uri="{FF2B5EF4-FFF2-40B4-BE49-F238E27FC236}">
              <a16:creationId xmlns:a16="http://schemas.microsoft.com/office/drawing/2014/main" id="{8191A0A4-D22A-4E09-9EDA-011627FC7D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4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26" name="Picture@5C\Qopen@" descr="@5C\Qopen@">
          <a:extLst>
            <a:ext uri="{FF2B5EF4-FFF2-40B4-BE49-F238E27FC236}">
              <a16:creationId xmlns:a16="http://schemas.microsoft.com/office/drawing/2014/main" id="{283F2662-F838-4F95-AFCE-3988960AEE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3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27" name="Picture@5C\Qopen@" descr="@5C\Qopen@">
          <a:extLst>
            <a:ext uri="{FF2B5EF4-FFF2-40B4-BE49-F238E27FC236}">
              <a16:creationId xmlns:a16="http://schemas.microsoft.com/office/drawing/2014/main" id="{9AEDFBB1-DAE4-4963-BE47-8639B4C009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2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28" name="Picture@5C\Qopen@" descr="@5C\Qopen@">
          <a:extLst>
            <a:ext uri="{FF2B5EF4-FFF2-40B4-BE49-F238E27FC236}">
              <a16:creationId xmlns:a16="http://schemas.microsoft.com/office/drawing/2014/main" id="{A4893040-6F68-47B0-873C-44216BBBA2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1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29" name="Picture@5C\Qopen@" descr="@5C\Qopen@">
          <a:extLst>
            <a:ext uri="{FF2B5EF4-FFF2-40B4-BE49-F238E27FC236}">
              <a16:creationId xmlns:a16="http://schemas.microsoft.com/office/drawing/2014/main" id="{1B1ABB19-FB6F-49EB-A896-F8A4D56E6E0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0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30" name="Picture@5C\Qopen@" descr="@5C\Qopen@">
          <a:extLst>
            <a:ext uri="{FF2B5EF4-FFF2-40B4-BE49-F238E27FC236}">
              <a16:creationId xmlns:a16="http://schemas.microsoft.com/office/drawing/2014/main" id="{E069A3B3-1209-4B84-8466-7D72161E8D6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09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133350</xdr:rowOff>
    </xdr:to>
    <xdr:pic>
      <xdr:nvPicPr>
        <xdr:cNvPr id="31" name="Picture@5C\Qopen@" descr="@5C\Qopen@">
          <a:extLst>
            <a:ext uri="{FF2B5EF4-FFF2-40B4-BE49-F238E27FC236}">
              <a16:creationId xmlns:a16="http://schemas.microsoft.com/office/drawing/2014/main" id="{D964E848-B4D8-4C59-9F49-B3720EB29A5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286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152400</xdr:colOff>
      <xdr:row>31</xdr:row>
      <xdr:rowOff>133350</xdr:rowOff>
    </xdr:to>
    <xdr:pic>
      <xdr:nvPicPr>
        <xdr:cNvPr id="32" name="Picture@5C\Qopen@" descr="@5C\Qopen@">
          <a:extLst>
            <a:ext uri="{FF2B5EF4-FFF2-40B4-BE49-F238E27FC236}">
              <a16:creationId xmlns:a16="http://schemas.microsoft.com/office/drawing/2014/main" id="{EDCA19D1-6BAB-4D91-93EC-99E44F7FA15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152400</xdr:colOff>
      <xdr:row>32</xdr:row>
      <xdr:rowOff>133350</xdr:rowOff>
    </xdr:to>
    <xdr:pic>
      <xdr:nvPicPr>
        <xdr:cNvPr id="33" name="Picture@5C\Qopen@" descr="@5C\Qopen@">
          <a:extLst>
            <a:ext uri="{FF2B5EF4-FFF2-40B4-BE49-F238E27FC236}">
              <a16:creationId xmlns:a16="http://schemas.microsoft.com/office/drawing/2014/main" id="{EF9899A2-4BEF-46C0-85F1-835DAC54BE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6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152400</xdr:colOff>
      <xdr:row>33</xdr:row>
      <xdr:rowOff>133350</xdr:rowOff>
    </xdr:to>
    <xdr:pic>
      <xdr:nvPicPr>
        <xdr:cNvPr id="34" name="Picture@5C\Qopen@" descr="@5C\Qopen@">
          <a:extLst>
            <a:ext uri="{FF2B5EF4-FFF2-40B4-BE49-F238E27FC236}">
              <a16:creationId xmlns:a16="http://schemas.microsoft.com/office/drawing/2014/main" id="{0139C07D-D332-42F3-B070-8EFE6D0ABC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5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133350</xdr:rowOff>
    </xdr:to>
    <xdr:pic>
      <xdr:nvPicPr>
        <xdr:cNvPr id="35" name="Picture@5C\Qopen@" descr="@5C\Qopen@">
          <a:extLst>
            <a:ext uri="{FF2B5EF4-FFF2-40B4-BE49-F238E27FC236}">
              <a16:creationId xmlns:a16="http://schemas.microsoft.com/office/drawing/2014/main" id="{7C8B11A2-19E5-4759-853B-3B0FE60D79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04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133350</xdr:rowOff>
    </xdr:to>
    <xdr:pic>
      <xdr:nvPicPr>
        <xdr:cNvPr id="36" name="Picture@5C\Qopen@" descr="@5C\Qopen@">
          <a:extLst>
            <a:ext uri="{FF2B5EF4-FFF2-40B4-BE49-F238E27FC236}">
              <a16:creationId xmlns:a16="http://schemas.microsoft.com/office/drawing/2014/main" id="{06E89B97-FB8F-447A-ABA1-0700AB4C8E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239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152400</xdr:colOff>
      <xdr:row>36</xdr:row>
      <xdr:rowOff>133350</xdr:rowOff>
    </xdr:to>
    <xdr:pic>
      <xdr:nvPicPr>
        <xdr:cNvPr id="37" name="Picture@5C\Qopen@" descr="@5C\Qopen@">
          <a:extLst>
            <a:ext uri="{FF2B5EF4-FFF2-40B4-BE49-F238E27FC236}">
              <a16:creationId xmlns:a16="http://schemas.microsoft.com/office/drawing/2014/main" id="{58C82450-575B-4E77-9755-222B3629E3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429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152400</xdr:colOff>
      <xdr:row>37</xdr:row>
      <xdr:rowOff>133350</xdr:rowOff>
    </xdr:to>
    <xdr:pic>
      <xdr:nvPicPr>
        <xdr:cNvPr id="38" name="Picture@5C\Qopen@" descr="@5C\Qopen@">
          <a:extLst>
            <a:ext uri="{FF2B5EF4-FFF2-40B4-BE49-F238E27FC236}">
              <a16:creationId xmlns:a16="http://schemas.microsoft.com/office/drawing/2014/main" id="{2030683F-637A-48EF-8148-7CFD0EE75E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152400</xdr:colOff>
      <xdr:row>38</xdr:row>
      <xdr:rowOff>133350</xdr:rowOff>
    </xdr:to>
    <xdr:pic>
      <xdr:nvPicPr>
        <xdr:cNvPr id="39" name="Picture@5C\Qopen@" descr="@5C\Qopen@">
          <a:extLst>
            <a:ext uri="{FF2B5EF4-FFF2-40B4-BE49-F238E27FC236}">
              <a16:creationId xmlns:a16="http://schemas.microsoft.com/office/drawing/2014/main" id="{819121C4-B344-437D-810B-3DD91B0BFC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10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152400</xdr:colOff>
      <xdr:row>39</xdr:row>
      <xdr:rowOff>133350</xdr:rowOff>
    </xdr:to>
    <xdr:pic>
      <xdr:nvPicPr>
        <xdr:cNvPr id="40" name="Picture@5C\Qopen@" descr="@5C\Qopen@">
          <a:extLst>
            <a:ext uri="{FF2B5EF4-FFF2-40B4-BE49-F238E27FC236}">
              <a16:creationId xmlns:a16="http://schemas.microsoft.com/office/drawing/2014/main" id="{594D664C-F8B8-4F9C-BE2F-8B01484BC6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01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133350</xdr:rowOff>
    </xdr:to>
    <xdr:pic>
      <xdr:nvPicPr>
        <xdr:cNvPr id="41" name="Picture@5C\Qopen@" descr="@5C\Qopen@">
          <a:extLst>
            <a:ext uri="{FF2B5EF4-FFF2-40B4-BE49-F238E27FC236}">
              <a16:creationId xmlns:a16="http://schemas.microsoft.com/office/drawing/2014/main" id="{8C6FD8BB-C176-4466-A646-01338368DA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152400</xdr:colOff>
      <xdr:row>41</xdr:row>
      <xdr:rowOff>133350</xdr:rowOff>
    </xdr:to>
    <xdr:pic>
      <xdr:nvPicPr>
        <xdr:cNvPr id="42" name="Picture@5C\Qopen@" descr="@5C\Qopen@">
          <a:extLst>
            <a:ext uri="{FF2B5EF4-FFF2-40B4-BE49-F238E27FC236}">
              <a16:creationId xmlns:a16="http://schemas.microsoft.com/office/drawing/2014/main" id="{1EA3CC4E-C658-4432-BC5E-5ECA1D68DC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8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152400</xdr:colOff>
      <xdr:row>42</xdr:row>
      <xdr:rowOff>133350</xdr:rowOff>
    </xdr:to>
    <xdr:pic>
      <xdr:nvPicPr>
        <xdr:cNvPr id="43" name="Picture@5C\Qopen@" descr="@5C\Qopen@">
          <a:extLst>
            <a:ext uri="{FF2B5EF4-FFF2-40B4-BE49-F238E27FC236}">
              <a16:creationId xmlns:a16="http://schemas.microsoft.com/office/drawing/2014/main" id="{D9C3F8C1-1DBE-4353-9F6A-3706102501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7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152400</xdr:colOff>
      <xdr:row>43</xdr:row>
      <xdr:rowOff>133350</xdr:rowOff>
    </xdr:to>
    <xdr:pic>
      <xdr:nvPicPr>
        <xdr:cNvPr id="44" name="Picture@5C\Qopen@" descr="@5C\Qopen@">
          <a:extLst>
            <a:ext uri="{FF2B5EF4-FFF2-40B4-BE49-F238E27FC236}">
              <a16:creationId xmlns:a16="http://schemas.microsoft.com/office/drawing/2014/main" id="{5534BC83-E61F-46DF-974D-19037DBD33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6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44</xdr:row>
      <xdr:rowOff>133350</xdr:rowOff>
    </xdr:to>
    <xdr:pic>
      <xdr:nvPicPr>
        <xdr:cNvPr id="45" name="Picture@5C\Qopen@" descr="@5C\Qopen@">
          <a:extLst>
            <a:ext uri="{FF2B5EF4-FFF2-40B4-BE49-F238E27FC236}">
              <a16:creationId xmlns:a16="http://schemas.microsoft.com/office/drawing/2014/main" id="{117FCC6E-B5D6-4CD5-8204-19D326B5F6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5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152400</xdr:colOff>
      <xdr:row>45</xdr:row>
      <xdr:rowOff>133350</xdr:rowOff>
    </xdr:to>
    <xdr:pic>
      <xdr:nvPicPr>
        <xdr:cNvPr id="46" name="Picture@5C\Qopen@" descr="@5C\Qopen@">
          <a:extLst>
            <a:ext uri="{FF2B5EF4-FFF2-40B4-BE49-F238E27FC236}">
              <a16:creationId xmlns:a16="http://schemas.microsoft.com/office/drawing/2014/main" id="{DAFD583E-FF3E-4C23-ABAB-818C329147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4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152400</xdr:colOff>
      <xdr:row>46</xdr:row>
      <xdr:rowOff>133350</xdr:rowOff>
    </xdr:to>
    <xdr:pic>
      <xdr:nvPicPr>
        <xdr:cNvPr id="47" name="Picture@5C\Qopen@" descr="@5C\Qopen@">
          <a:extLst>
            <a:ext uri="{FF2B5EF4-FFF2-40B4-BE49-F238E27FC236}">
              <a16:creationId xmlns:a16="http://schemas.microsoft.com/office/drawing/2014/main" id="{01911D7F-CCAC-4E72-81A9-F2A4B594CD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152400</xdr:colOff>
      <xdr:row>47</xdr:row>
      <xdr:rowOff>133350</xdr:rowOff>
    </xdr:to>
    <xdr:pic>
      <xdr:nvPicPr>
        <xdr:cNvPr id="48" name="Picture@5C\Qopen@" descr="@5C\Qopen@">
          <a:extLst>
            <a:ext uri="{FF2B5EF4-FFF2-40B4-BE49-F238E27FC236}">
              <a16:creationId xmlns:a16="http://schemas.microsoft.com/office/drawing/2014/main" id="{9147507F-6FE6-444A-AF60-8E269E46F3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152400</xdr:colOff>
      <xdr:row>48</xdr:row>
      <xdr:rowOff>133350</xdr:rowOff>
    </xdr:to>
    <xdr:pic>
      <xdr:nvPicPr>
        <xdr:cNvPr id="49" name="Picture@5C\Qopen@" descr="@5C\Qopen@">
          <a:extLst>
            <a:ext uri="{FF2B5EF4-FFF2-40B4-BE49-F238E27FC236}">
              <a16:creationId xmlns:a16="http://schemas.microsoft.com/office/drawing/2014/main" id="{4E386BA2-4AA2-4A89-A499-6ADF2FCABE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1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152400</xdr:colOff>
      <xdr:row>49</xdr:row>
      <xdr:rowOff>133350</xdr:rowOff>
    </xdr:to>
    <xdr:pic>
      <xdr:nvPicPr>
        <xdr:cNvPr id="50" name="Picture@5C\Qopen@" descr="@5C\Qopen@">
          <a:extLst>
            <a:ext uri="{FF2B5EF4-FFF2-40B4-BE49-F238E27FC236}">
              <a16:creationId xmlns:a16="http://schemas.microsoft.com/office/drawing/2014/main" id="{0106A2A9-718C-4CC6-89FA-6FB5FC1CC6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152400</xdr:colOff>
      <xdr:row>50</xdr:row>
      <xdr:rowOff>133350</xdr:rowOff>
    </xdr:to>
    <xdr:pic>
      <xdr:nvPicPr>
        <xdr:cNvPr id="51" name="Picture@5C\Qopen@" descr="@5C\Qopen@">
          <a:extLst>
            <a:ext uri="{FF2B5EF4-FFF2-40B4-BE49-F238E27FC236}">
              <a16:creationId xmlns:a16="http://schemas.microsoft.com/office/drawing/2014/main" id="{65F8D677-30AB-437C-A6F4-BCA485D504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96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152400</xdr:colOff>
      <xdr:row>51</xdr:row>
      <xdr:rowOff>133350</xdr:rowOff>
    </xdr:to>
    <xdr:pic>
      <xdr:nvPicPr>
        <xdr:cNvPr id="52" name="Picture@5C\Qopen@" descr="@5C\Qopen@">
          <a:extLst>
            <a:ext uri="{FF2B5EF4-FFF2-40B4-BE49-F238E27FC236}">
              <a16:creationId xmlns:a16="http://schemas.microsoft.com/office/drawing/2014/main" id="{AA6CF872-248E-4255-AECF-815DD88F2B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152400</xdr:colOff>
      <xdr:row>52</xdr:row>
      <xdr:rowOff>133350</xdr:rowOff>
    </xdr:to>
    <xdr:pic>
      <xdr:nvPicPr>
        <xdr:cNvPr id="53" name="Picture@5C\Qopen@" descr="@5C\Qopen@">
          <a:extLst>
            <a:ext uri="{FF2B5EF4-FFF2-40B4-BE49-F238E27FC236}">
              <a16:creationId xmlns:a16="http://schemas.microsoft.com/office/drawing/2014/main" id="{6912D556-7FD7-456C-B91B-62E69A2DAC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152400</xdr:colOff>
      <xdr:row>53</xdr:row>
      <xdr:rowOff>133350</xdr:rowOff>
    </xdr:to>
    <xdr:pic>
      <xdr:nvPicPr>
        <xdr:cNvPr id="54" name="Picture@5C\Qopen@" descr="@5C\Qopen@">
          <a:extLst>
            <a:ext uri="{FF2B5EF4-FFF2-40B4-BE49-F238E27FC236}">
              <a16:creationId xmlns:a16="http://schemas.microsoft.com/office/drawing/2014/main" id="{B2887325-26D8-4BBD-A29F-0A52291982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66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152400</xdr:colOff>
      <xdr:row>54</xdr:row>
      <xdr:rowOff>133350</xdr:rowOff>
    </xdr:to>
    <xdr:pic>
      <xdr:nvPicPr>
        <xdr:cNvPr id="55" name="Picture@5C\Qopen@" descr="@5C\Qopen@">
          <a:extLst>
            <a:ext uri="{FF2B5EF4-FFF2-40B4-BE49-F238E27FC236}">
              <a16:creationId xmlns:a16="http://schemas.microsoft.com/office/drawing/2014/main" id="{B6E639BE-24CB-4876-9DA5-ADFFCEDE59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85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152400</xdr:colOff>
      <xdr:row>55</xdr:row>
      <xdr:rowOff>133350</xdr:rowOff>
    </xdr:to>
    <xdr:pic>
      <xdr:nvPicPr>
        <xdr:cNvPr id="56" name="Picture@5C\Qopen@" descr="@5C\Qopen@">
          <a:extLst>
            <a:ext uri="{FF2B5EF4-FFF2-40B4-BE49-F238E27FC236}">
              <a16:creationId xmlns:a16="http://schemas.microsoft.com/office/drawing/2014/main" id="{48D600D8-C62E-4648-86B1-E04F5E1A8B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049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152400</xdr:colOff>
      <xdr:row>56</xdr:row>
      <xdr:rowOff>133350</xdr:rowOff>
    </xdr:to>
    <xdr:pic>
      <xdr:nvPicPr>
        <xdr:cNvPr id="57" name="Picture@5C\Qopen@" descr="@5C\Qopen@">
          <a:extLst>
            <a:ext uri="{FF2B5EF4-FFF2-40B4-BE49-F238E27FC236}">
              <a16:creationId xmlns:a16="http://schemas.microsoft.com/office/drawing/2014/main" id="{4590D834-9A64-456F-879E-52382F3992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39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152400</xdr:colOff>
      <xdr:row>57</xdr:row>
      <xdr:rowOff>133350</xdr:rowOff>
    </xdr:to>
    <xdr:pic>
      <xdr:nvPicPr>
        <xdr:cNvPr id="58" name="Picture@5C\Qopen@" descr="@5C\Qopen@">
          <a:extLst>
            <a:ext uri="{FF2B5EF4-FFF2-40B4-BE49-F238E27FC236}">
              <a16:creationId xmlns:a16="http://schemas.microsoft.com/office/drawing/2014/main" id="{1AB838A6-E5C4-4263-AE16-DA6498FB13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152400</xdr:colOff>
      <xdr:row>58</xdr:row>
      <xdr:rowOff>133350</xdr:rowOff>
    </xdr:to>
    <xdr:pic>
      <xdr:nvPicPr>
        <xdr:cNvPr id="59" name="Picture@5C\Qopen@" descr="@5C\Qopen@">
          <a:extLst>
            <a:ext uri="{FF2B5EF4-FFF2-40B4-BE49-F238E27FC236}">
              <a16:creationId xmlns:a16="http://schemas.microsoft.com/office/drawing/2014/main" id="{D8EDDCF1-F41A-4DF1-AAB2-7C261E919E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152400</xdr:colOff>
      <xdr:row>59</xdr:row>
      <xdr:rowOff>133350</xdr:rowOff>
    </xdr:to>
    <xdr:pic>
      <xdr:nvPicPr>
        <xdr:cNvPr id="60" name="Picture@5C\Qopen@" descr="@5C\Qopen@">
          <a:extLst>
            <a:ext uri="{FF2B5EF4-FFF2-40B4-BE49-F238E27FC236}">
              <a16:creationId xmlns:a16="http://schemas.microsoft.com/office/drawing/2014/main" id="{B7C61F47-3C91-4D57-928E-B2C2BC8732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811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152400</xdr:colOff>
      <xdr:row>60</xdr:row>
      <xdr:rowOff>133350</xdr:rowOff>
    </xdr:to>
    <xdr:pic>
      <xdr:nvPicPr>
        <xdr:cNvPr id="61" name="Picture@5C\Qopen@" descr="@5C\Qopen@">
          <a:extLst>
            <a:ext uri="{FF2B5EF4-FFF2-40B4-BE49-F238E27FC236}">
              <a16:creationId xmlns:a16="http://schemas.microsoft.com/office/drawing/2014/main" id="{14F44874-7591-48F8-8E8F-957D1A1247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001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152400</xdr:colOff>
      <xdr:row>61</xdr:row>
      <xdr:rowOff>133350</xdr:rowOff>
    </xdr:to>
    <xdr:pic>
      <xdr:nvPicPr>
        <xdr:cNvPr id="62" name="Picture@5C\Qopen@" descr="@5C\Qopen@">
          <a:extLst>
            <a:ext uri="{FF2B5EF4-FFF2-40B4-BE49-F238E27FC236}">
              <a16:creationId xmlns:a16="http://schemas.microsoft.com/office/drawing/2014/main" id="{CB420AFE-E8FC-4EEC-9C40-964D2380EC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19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152400</xdr:colOff>
      <xdr:row>62</xdr:row>
      <xdr:rowOff>133350</xdr:rowOff>
    </xdr:to>
    <xdr:pic>
      <xdr:nvPicPr>
        <xdr:cNvPr id="63" name="Picture@5C\Qopen@" descr="@5C\Qopen@">
          <a:extLst>
            <a:ext uri="{FF2B5EF4-FFF2-40B4-BE49-F238E27FC236}">
              <a16:creationId xmlns:a16="http://schemas.microsoft.com/office/drawing/2014/main" id="{20F55743-C5C3-49CD-81D6-BA8A424030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38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152400</xdr:colOff>
      <xdr:row>63</xdr:row>
      <xdr:rowOff>133350</xdr:rowOff>
    </xdr:to>
    <xdr:pic>
      <xdr:nvPicPr>
        <xdr:cNvPr id="64" name="Picture@5C\Qopen@" descr="@5C\Qopen@">
          <a:extLst>
            <a:ext uri="{FF2B5EF4-FFF2-40B4-BE49-F238E27FC236}">
              <a16:creationId xmlns:a16="http://schemas.microsoft.com/office/drawing/2014/main" id="{F0ECF280-FF30-4F09-8A62-8FCE77FD2C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57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152400</xdr:colOff>
      <xdr:row>64</xdr:row>
      <xdr:rowOff>133350</xdr:rowOff>
    </xdr:to>
    <xdr:pic>
      <xdr:nvPicPr>
        <xdr:cNvPr id="65" name="Picture@5C\Qopen@" descr="@5C\Qopen@">
          <a:extLst>
            <a:ext uri="{FF2B5EF4-FFF2-40B4-BE49-F238E27FC236}">
              <a16:creationId xmlns:a16="http://schemas.microsoft.com/office/drawing/2014/main" id="{EC8210EC-BF34-4ADD-A29F-D7852F0039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76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152400</xdr:colOff>
      <xdr:row>65</xdr:row>
      <xdr:rowOff>133350</xdr:rowOff>
    </xdr:to>
    <xdr:pic>
      <xdr:nvPicPr>
        <xdr:cNvPr id="66" name="Picture@5C\Qopen@" descr="@5C\Qopen@">
          <a:extLst>
            <a:ext uri="{FF2B5EF4-FFF2-40B4-BE49-F238E27FC236}">
              <a16:creationId xmlns:a16="http://schemas.microsoft.com/office/drawing/2014/main" id="{E40742FA-29AA-4B3F-9423-54CF7ED857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95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152400</xdr:colOff>
      <xdr:row>66</xdr:row>
      <xdr:rowOff>133350</xdr:rowOff>
    </xdr:to>
    <xdr:pic>
      <xdr:nvPicPr>
        <xdr:cNvPr id="67" name="Picture@5C\Qopen@" descr="@5C\Qopen@">
          <a:extLst>
            <a:ext uri="{FF2B5EF4-FFF2-40B4-BE49-F238E27FC236}">
              <a16:creationId xmlns:a16="http://schemas.microsoft.com/office/drawing/2014/main" id="{8710EF17-5C01-43A0-9AB9-7132033470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4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152400</xdr:colOff>
      <xdr:row>67</xdr:row>
      <xdr:rowOff>133350</xdr:rowOff>
    </xdr:to>
    <xdr:pic>
      <xdr:nvPicPr>
        <xdr:cNvPr id="68" name="Picture@5C\Qopen@" descr="@5C\Qopen@">
          <a:extLst>
            <a:ext uri="{FF2B5EF4-FFF2-40B4-BE49-F238E27FC236}">
              <a16:creationId xmlns:a16="http://schemas.microsoft.com/office/drawing/2014/main" id="{3A7A7523-1997-4473-9426-261A6A80D5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1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152400</xdr:colOff>
      <xdr:row>68</xdr:row>
      <xdr:rowOff>133350</xdr:rowOff>
    </xdr:to>
    <xdr:pic>
      <xdr:nvPicPr>
        <xdr:cNvPr id="69" name="Picture@5C\Qopen@" descr="@5C\Qopen@">
          <a:extLst>
            <a:ext uri="{FF2B5EF4-FFF2-40B4-BE49-F238E27FC236}">
              <a16:creationId xmlns:a16="http://schemas.microsoft.com/office/drawing/2014/main" id="{86A028A3-494D-493B-9EA2-DF4F4607DE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487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152400</xdr:colOff>
      <xdr:row>69</xdr:row>
      <xdr:rowOff>133350</xdr:rowOff>
    </xdr:to>
    <xdr:pic>
      <xdr:nvPicPr>
        <xdr:cNvPr id="70" name="Picture@5C\Qopen@" descr="@5C\Qopen@">
          <a:extLst>
            <a:ext uri="{FF2B5EF4-FFF2-40B4-BE49-F238E27FC236}">
              <a16:creationId xmlns:a16="http://schemas.microsoft.com/office/drawing/2014/main" id="{2F803C38-1FDC-4E97-AC58-3171B60714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658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133350</xdr:rowOff>
    </xdr:to>
    <xdr:pic>
      <xdr:nvPicPr>
        <xdr:cNvPr id="71" name="Picture@5C\Qopen@" descr="@5C\Qopen@">
          <a:extLst>
            <a:ext uri="{FF2B5EF4-FFF2-40B4-BE49-F238E27FC236}">
              <a16:creationId xmlns:a16="http://schemas.microsoft.com/office/drawing/2014/main" id="{934BE05F-29CB-45E9-A36A-A194EAA602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30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152400</xdr:colOff>
      <xdr:row>71</xdr:row>
      <xdr:rowOff>133350</xdr:rowOff>
    </xdr:to>
    <xdr:pic>
      <xdr:nvPicPr>
        <xdr:cNvPr id="72" name="Picture@5C\Qopen@" descr="@5C\Qopen@">
          <a:extLst>
            <a:ext uri="{FF2B5EF4-FFF2-40B4-BE49-F238E27FC236}">
              <a16:creationId xmlns:a16="http://schemas.microsoft.com/office/drawing/2014/main" id="{F62263AC-3095-4657-914E-3F7D247AF4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00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152400</xdr:colOff>
      <xdr:row>72</xdr:row>
      <xdr:rowOff>133350</xdr:rowOff>
    </xdr:to>
    <xdr:pic>
      <xdr:nvPicPr>
        <xdr:cNvPr id="73" name="Picture@5C\Qopen@" descr="@5C\Qopen@">
          <a:extLst>
            <a:ext uri="{FF2B5EF4-FFF2-40B4-BE49-F238E27FC236}">
              <a16:creationId xmlns:a16="http://schemas.microsoft.com/office/drawing/2014/main" id="{DC9AAE5E-647F-4401-8A15-31959F4EA2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173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152400</xdr:colOff>
      <xdr:row>73</xdr:row>
      <xdr:rowOff>133350</xdr:rowOff>
    </xdr:to>
    <xdr:pic>
      <xdr:nvPicPr>
        <xdr:cNvPr id="74" name="Picture@5C\Qopen@" descr="@5C\Qopen@">
          <a:extLst>
            <a:ext uri="{FF2B5EF4-FFF2-40B4-BE49-F238E27FC236}">
              <a16:creationId xmlns:a16="http://schemas.microsoft.com/office/drawing/2014/main" id="{294D4D4F-A5AE-4D77-BB99-5103DED0AB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344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152400</xdr:colOff>
      <xdr:row>74</xdr:row>
      <xdr:rowOff>133350</xdr:rowOff>
    </xdr:to>
    <xdr:pic>
      <xdr:nvPicPr>
        <xdr:cNvPr id="75" name="Picture@5C\Qopen@" descr="@5C\Qopen@">
          <a:extLst>
            <a:ext uri="{FF2B5EF4-FFF2-40B4-BE49-F238E27FC236}">
              <a16:creationId xmlns:a16="http://schemas.microsoft.com/office/drawing/2014/main" id="{1F97E8D9-F66D-49A5-ABC3-82652055CF1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516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152400</xdr:colOff>
      <xdr:row>75</xdr:row>
      <xdr:rowOff>133350</xdr:rowOff>
    </xdr:to>
    <xdr:pic>
      <xdr:nvPicPr>
        <xdr:cNvPr id="76" name="Picture@5C\Qopen@" descr="@5C\Qopen@">
          <a:extLst>
            <a:ext uri="{FF2B5EF4-FFF2-40B4-BE49-F238E27FC236}">
              <a16:creationId xmlns:a16="http://schemas.microsoft.com/office/drawing/2014/main" id="{A79F21FE-8782-4124-B0C2-BA9B2DF66D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68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152400</xdr:colOff>
      <xdr:row>76</xdr:row>
      <xdr:rowOff>133350</xdr:rowOff>
    </xdr:to>
    <xdr:pic>
      <xdr:nvPicPr>
        <xdr:cNvPr id="77" name="Picture@5C\Qopen@" descr="@5C\Qopen@">
          <a:extLst>
            <a:ext uri="{FF2B5EF4-FFF2-40B4-BE49-F238E27FC236}">
              <a16:creationId xmlns:a16="http://schemas.microsoft.com/office/drawing/2014/main" id="{93DE0040-E605-4B43-B13E-894A020B29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859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0</xdr:col>
      <xdr:colOff>152400</xdr:colOff>
      <xdr:row>77</xdr:row>
      <xdr:rowOff>133350</xdr:rowOff>
    </xdr:to>
    <xdr:pic>
      <xdr:nvPicPr>
        <xdr:cNvPr id="78" name="Picture@5C\Qopen@" descr="@5C\Qopen@">
          <a:extLst>
            <a:ext uri="{FF2B5EF4-FFF2-40B4-BE49-F238E27FC236}">
              <a16:creationId xmlns:a16="http://schemas.microsoft.com/office/drawing/2014/main" id="{8AFA7CAA-C558-4C72-9853-441360021C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30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0</xdr:col>
      <xdr:colOff>152400</xdr:colOff>
      <xdr:row>78</xdr:row>
      <xdr:rowOff>133350</xdr:rowOff>
    </xdr:to>
    <xdr:pic>
      <xdr:nvPicPr>
        <xdr:cNvPr id="79" name="Picture@5C\Qopen@" descr="@5C\Qopen@">
          <a:extLst>
            <a:ext uri="{FF2B5EF4-FFF2-40B4-BE49-F238E27FC236}">
              <a16:creationId xmlns:a16="http://schemas.microsoft.com/office/drawing/2014/main" id="{821270F9-964E-4018-AF88-EDCF42FB4A8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01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152400</xdr:colOff>
      <xdr:row>79</xdr:row>
      <xdr:rowOff>133350</xdr:rowOff>
    </xdr:to>
    <xdr:pic>
      <xdr:nvPicPr>
        <xdr:cNvPr id="80" name="Picture@5C\Qopen@" descr="@5C\Qopen@">
          <a:extLst>
            <a:ext uri="{FF2B5EF4-FFF2-40B4-BE49-F238E27FC236}">
              <a16:creationId xmlns:a16="http://schemas.microsoft.com/office/drawing/2014/main" id="{ECBC732B-99B3-42AF-8D44-84628F846DC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37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152400</xdr:colOff>
      <xdr:row>80</xdr:row>
      <xdr:rowOff>133350</xdr:rowOff>
    </xdr:to>
    <xdr:pic>
      <xdr:nvPicPr>
        <xdr:cNvPr id="81" name="Picture@5C\Qopen@" descr="@5C\Qopen@">
          <a:extLst>
            <a:ext uri="{FF2B5EF4-FFF2-40B4-BE49-F238E27FC236}">
              <a16:creationId xmlns:a16="http://schemas.microsoft.com/office/drawing/2014/main" id="{6480DEE3-CBEA-43EE-B655-4E98DFB0F7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544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152400</xdr:colOff>
      <xdr:row>81</xdr:row>
      <xdr:rowOff>133350</xdr:rowOff>
    </xdr:to>
    <xdr:pic>
      <xdr:nvPicPr>
        <xdr:cNvPr id="82" name="Picture@5C\Qopen@" descr="@5C\Qopen@">
          <a:extLst>
            <a:ext uri="{FF2B5EF4-FFF2-40B4-BE49-F238E27FC236}">
              <a16:creationId xmlns:a16="http://schemas.microsoft.com/office/drawing/2014/main" id="{557087A5-1413-4F6D-A505-2C3FC6F324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71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82</xdr:row>
      <xdr:rowOff>0</xdr:rowOff>
    </xdr:from>
    <xdr:to>
      <xdr:col>0</xdr:col>
      <xdr:colOff>152400</xdr:colOff>
      <xdr:row>82</xdr:row>
      <xdr:rowOff>133350</xdr:rowOff>
    </xdr:to>
    <xdr:pic>
      <xdr:nvPicPr>
        <xdr:cNvPr id="83" name="Picture@5C\Qopen@" descr="@5C\Qopen@">
          <a:extLst>
            <a:ext uri="{FF2B5EF4-FFF2-40B4-BE49-F238E27FC236}">
              <a16:creationId xmlns:a16="http://schemas.microsoft.com/office/drawing/2014/main" id="{C12A232B-AAA6-4745-8746-BC00C163C1E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88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152400</xdr:colOff>
      <xdr:row>83</xdr:row>
      <xdr:rowOff>133350</xdr:rowOff>
    </xdr:to>
    <xdr:pic>
      <xdr:nvPicPr>
        <xdr:cNvPr id="84" name="Picture@5C\Qopen@" descr="@5C\Qopen@">
          <a:extLst>
            <a:ext uri="{FF2B5EF4-FFF2-40B4-BE49-F238E27FC236}">
              <a16:creationId xmlns:a16="http://schemas.microsoft.com/office/drawing/2014/main" id="{494F730F-2B16-4198-B159-5734948060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05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152400</xdr:colOff>
      <xdr:row>84</xdr:row>
      <xdr:rowOff>133350</xdr:rowOff>
    </xdr:to>
    <xdr:pic>
      <xdr:nvPicPr>
        <xdr:cNvPr id="85" name="Picture@5C\Qopen@" descr="@5C\Qopen@">
          <a:extLst>
            <a:ext uri="{FF2B5EF4-FFF2-40B4-BE49-F238E27FC236}">
              <a16:creationId xmlns:a16="http://schemas.microsoft.com/office/drawing/2014/main" id="{DACD1C4C-74BE-4EEB-9A22-7CA2B00403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3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0</xdr:col>
      <xdr:colOff>152400</xdr:colOff>
      <xdr:row>85</xdr:row>
      <xdr:rowOff>133350</xdr:rowOff>
    </xdr:to>
    <xdr:pic>
      <xdr:nvPicPr>
        <xdr:cNvPr id="86" name="Picture@5C\Qopen@" descr="@5C\Qopen@">
          <a:extLst>
            <a:ext uri="{FF2B5EF4-FFF2-40B4-BE49-F238E27FC236}">
              <a16:creationId xmlns:a16="http://schemas.microsoft.com/office/drawing/2014/main" id="{19EF9935-3964-4CC7-9B54-FE8E2FBDBC0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0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0</xdr:col>
      <xdr:colOff>152400</xdr:colOff>
      <xdr:row>86</xdr:row>
      <xdr:rowOff>133350</xdr:rowOff>
    </xdr:to>
    <xdr:pic>
      <xdr:nvPicPr>
        <xdr:cNvPr id="87" name="Picture@5C\Qopen@" descr="@5C\Qopen@">
          <a:extLst>
            <a:ext uri="{FF2B5EF4-FFF2-40B4-BE49-F238E27FC236}">
              <a16:creationId xmlns:a16="http://schemas.microsoft.com/office/drawing/2014/main" id="{5B9D5099-28A9-4943-A186-1DE34E4D167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57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0</xdr:col>
      <xdr:colOff>152400</xdr:colOff>
      <xdr:row>87</xdr:row>
      <xdr:rowOff>133350</xdr:rowOff>
    </xdr:to>
    <xdr:pic>
      <xdr:nvPicPr>
        <xdr:cNvPr id="88" name="Picture@5C\Qopen@" descr="@5C\Qopen@">
          <a:extLst>
            <a:ext uri="{FF2B5EF4-FFF2-40B4-BE49-F238E27FC236}">
              <a16:creationId xmlns:a16="http://schemas.microsoft.com/office/drawing/2014/main" id="{492045D4-F88B-466F-A981-0D6661A7CF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4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88</xdr:row>
      <xdr:rowOff>0</xdr:rowOff>
    </xdr:from>
    <xdr:to>
      <xdr:col>0</xdr:col>
      <xdr:colOff>152400</xdr:colOff>
      <xdr:row>88</xdr:row>
      <xdr:rowOff>133350</xdr:rowOff>
    </xdr:to>
    <xdr:pic>
      <xdr:nvPicPr>
        <xdr:cNvPr id="89" name="Picture@5C\Qopen@" descr="@5C\Qopen@">
          <a:extLst>
            <a:ext uri="{FF2B5EF4-FFF2-40B4-BE49-F238E27FC236}">
              <a16:creationId xmlns:a16="http://schemas.microsoft.com/office/drawing/2014/main" id="{AF17A8A0-DFCC-4A42-902B-CA53C57FCE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1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152400</xdr:colOff>
      <xdr:row>68</xdr:row>
      <xdr:rowOff>133350</xdr:rowOff>
    </xdr:to>
    <xdr:pic>
      <xdr:nvPicPr>
        <xdr:cNvPr id="90" name="Picture@5C\Qopen@" descr="@5C\Qopen@">
          <a:extLst>
            <a:ext uri="{FF2B5EF4-FFF2-40B4-BE49-F238E27FC236}">
              <a16:creationId xmlns:a16="http://schemas.microsoft.com/office/drawing/2014/main" id="{877C293F-5468-4878-AB1E-D325AD8408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134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152400</xdr:colOff>
      <xdr:row>57</xdr:row>
      <xdr:rowOff>133350</xdr:rowOff>
    </xdr:to>
    <xdr:pic>
      <xdr:nvPicPr>
        <xdr:cNvPr id="91" name="Picture@5C\Qopen@" descr="@5C\Qopen@">
          <a:extLst>
            <a:ext uri="{FF2B5EF4-FFF2-40B4-BE49-F238E27FC236}">
              <a16:creationId xmlns:a16="http://schemas.microsoft.com/office/drawing/2014/main" id="{8E6317C7-6D22-4879-A05E-CA5303FB59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48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152400</xdr:colOff>
      <xdr:row>52</xdr:row>
      <xdr:rowOff>133350</xdr:rowOff>
    </xdr:to>
    <xdr:pic>
      <xdr:nvPicPr>
        <xdr:cNvPr id="92" name="Picture@5C\Qopen@" descr="@5C\Qopen@">
          <a:extLst>
            <a:ext uri="{FF2B5EF4-FFF2-40B4-BE49-F238E27FC236}">
              <a16:creationId xmlns:a16="http://schemas.microsoft.com/office/drawing/2014/main" id="{A5E4B5E8-93C9-4A28-AE1B-F97F8F430B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91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152400</xdr:colOff>
      <xdr:row>65</xdr:row>
      <xdr:rowOff>133350</xdr:rowOff>
    </xdr:to>
    <xdr:pic>
      <xdr:nvPicPr>
        <xdr:cNvPr id="93" name="Picture@5C\Qopen@" descr="@5C\Qopen@">
          <a:extLst>
            <a:ext uri="{FF2B5EF4-FFF2-40B4-BE49-F238E27FC236}">
              <a16:creationId xmlns:a16="http://schemas.microsoft.com/office/drawing/2014/main" id="{69C0EB97-EA9F-4AAA-B6F8-BA243AEB19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152400</xdr:colOff>
      <xdr:row>67</xdr:row>
      <xdr:rowOff>133350</xdr:rowOff>
    </xdr:to>
    <xdr:pic>
      <xdr:nvPicPr>
        <xdr:cNvPr id="94" name="Picture@5C\Qopen@" descr="@5C\Qopen@">
          <a:extLst>
            <a:ext uri="{FF2B5EF4-FFF2-40B4-BE49-F238E27FC236}">
              <a16:creationId xmlns:a16="http://schemas.microsoft.com/office/drawing/2014/main" id="{BD49EBE7-B119-4998-BEB3-DF94ABC88F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963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152400</xdr:colOff>
      <xdr:row>63</xdr:row>
      <xdr:rowOff>133350</xdr:rowOff>
    </xdr:to>
    <xdr:pic>
      <xdr:nvPicPr>
        <xdr:cNvPr id="95" name="Picture@5C\Qopen@" descr="@5C\Qopen@">
          <a:extLst>
            <a:ext uri="{FF2B5EF4-FFF2-40B4-BE49-F238E27FC236}">
              <a16:creationId xmlns:a16="http://schemas.microsoft.com/office/drawing/2014/main" id="{C1C6FCCD-4239-4EBD-B5E5-023621CD9F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77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152400</xdr:colOff>
      <xdr:row>41</xdr:row>
      <xdr:rowOff>133350</xdr:rowOff>
    </xdr:to>
    <xdr:pic>
      <xdr:nvPicPr>
        <xdr:cNvPr id="96" name="Picture@5C\Qopen@" descr="@5C\Qopen@">
          <a:extLst>
            <a:ext uri="{FF2B5EF4-FFF2-40B4-BE49-F238E27FC236}">
              <a16:creationId xmlns:a16="http://schemas.microsoft.com/office/drawing/2014/main" id="{69B4B1C4-D80D-41D8-AED7-751DA2840B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05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133350</xdr:rowOff>
    </xdr:to>
    <xdr:pic>
      <xdr:nvPicPr>
        <xdr:cNvPr id="97" name="Picture@5C\Qopen@" descr="@5C\Qopen@">
          <a:extLst>
            <a:ext uri="{FF2B5EF4-FFF2-40B4-BE49-F238E27FC236}">
              <a16:creationId xmlns:a16="http://schemas.microsoft.com/office/drawing/2014/main" id="{86F1F256-DEB8-4FA4-82CD-85CBCF901E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152400</xdr:colOff>
      <xdr:row>62</xdr:row>
      <xdr:rowOff>133350</xdr:rowOff>
    </xdr:to>
    <xdr:pic>
      <xdr:nvPicPr>
        <xdr:cNvPr id="98" name="Picture@5C\Qopen@" descr="@5C\Qopen@">
          <a:extLst>
            <a:ext uri="{FF2B5EF4-FFF2-40B4-BE49-F238E27FC236}">
              <a16:creationId xmlns:a16="http://schemas.microsoft.com/office/drawing/2014/main" id="{4CB4A0F4-9801-41C9-8DCB-2E21CA9350E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152400</xdr:colOff>
      <xdr:row>37</xdr:row>
      <xdr:rowOff>133350</xdr:rowOff>
    </xdr:to>
    <xdr:pic>
      <xdr:nvPicPr>
        <xdr:cNvPr id="99" name="Picture@5C\Qopen@" descr="@5C\Qopen@">
          <a:extLst>
            <a:ext uri="{FF2B5EF4-FFF2-40B4-BE49-F238E27FC236}">
              <a16:creationId xmlns:a16="http://schemas.microsoft.com/office/drawing/2014/main" id="{29A339CD-BAAC-4C16-B744-875C862375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19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152400</xdr:colOff>
      <xdr:row>74</xdr:row>
      <xdr:rowOff>133350</xdr:rowOff>
    </xdr:to>
    <xdr:pic>
      <xdr:nvPicPr>
        <xdr:cNvPr id="100" name="Picture@5C\Qopen@" descr="@5C\Qopen@">
          <a:extLst>
            <a:ext uri="{FF2B5EF4-FFF2-40B4-BE49-F238E27FC236}">
              <a16:creationId xmlns:a16="http://schemas.microsoft.com/office/drawing/2014/main" id="{43EBCCBD-2253-40AE-A0B2-9AAE6D6F8FA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6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152400</xdr:colOff>
      <xdr:row>49</xdr:row>
      <xdr:rowOff>133350</xdr:rowOff>
    </xdr:to>
    <xdr:pic>
      <xdr:nvPicPr>
        <xdr:cNvPr id="101" name="Picture@5C\Qopen@" descr="@5C\Qopen@">
          <a:extLst>
            <a:ext uri="{FF2B5EF4-FFF2-40B4-BE49-F238E27FC236}">
              <a16:creationId xmlns:a16="http://schemas.microsoft.com/office/drawing/2014/main" id="{FD8695CF-D240-4B8E-AE6E-1CACC88653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77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152400</xdr:colOff>
      <xdr:row>51</xdr:row>
      <xdr:rowOff>133350</xdr:rowOff>
    </xdr:to>
    <xdr:pic>
      <xdr:nvPicPr>
        <xdr:cNvPr id="102" name="Picture@5C\Qopen@" descr="@5C\Qopen@">
          <a:extLst>
            <a:ext uri="{FF2B5EF4-FFF2-40B4-BE49-F238E27FC236}">
              <a16:creationId xmlns:a16="http://schemas.microsoft.com/office/drawing/2014/main" id="{6307F453-6105-407C-A2D4-2653857566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0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3" name="Picture@5C\Qopen@" descr="@5C\Qopen@">
          <a:extLst>
            <a:ext uri="{FF2B5EF4-FFF2-40B4-BE49-F238E27FC236}">
              <a16:creationId xmlns:a16="http://schemas.microsoft.com/office/drawing/2014/main" id="{D110D03D-FF03-4E25-9A63-7F7EE5E958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152400</xdr:colOff>
      <xdr:row>45</xdr:row>
      <xdr:rowOff>133350</xdr:rowOff>
    </xdr:to>
    <xdr:pic>
      <xdr:nvPicPr>
        <xdr:cNvPr id="104" name="Picture@5C\Qopen@" descr="@5C\Qopen@">
          <a:extLst>
            <a:ext uri="{FF2B5EF4-FFF2-40B4-BE49-F238E27FC236}">
              <a16:creationId xmlns:a16="http://schemas.microsoft.com/office/drawing/2014/main" id="{C161785B-1C5C-4776-B9BD-0B76BF0297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152400</xdr:colOff>
      <xdr:row>42</xdr:row>
      <xdr:rowOff>133350</xdr:rowOff>
    </xdr:to>
    <xdr:pic>
      <xdr:nvPicPr>
        <xdr:cNvPr id="105" name="Picture@5C\Qopen@" descr="@5C\Qopen@">
          <a:extLst>
            <a:ext uri="{FF2B5EF4-FFF2-40B4-BE49-F238E27FC236}">
              <a16:creationId xmlns:a16="http://schemas.microsoft.com/office/drawing/2014/main" id="{E7A40412-290B-4B17-8A07-A688905FBA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7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152400</xdr:colOff>
      <xdr:row>69</xdr:row>
      <xdr:rowOff>133350</xdr:rowOff>
    </xdr:to>
    <xdr:pic>
      <xdr:nvPicPr>
        <xdr:cNvPr id="106" name="Picture@5C\Qopen@" descr="@5C\Qopen@">
          <a:extLst>
            <a:ext uri="{FF2B5EF4-FFF2-40B4-BE49-F238E27FC236}">
              <a16:creationId xmlns:a16="http://schemas.microsoft.com/office/drawing/2014/main" id="{770CFFEE-551D-4571-8991-B2B3683167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306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152400</xdr:colOff>
      <xdr:row>46</xdr:row>
      <xdr:rowOff>133350</xdr:rowOff>
    </xdr:to>
    <xdr:pic>
      <xdr:nvPicPr>
        <xdr:cNvPr id="107" name="Picture@5C\Qopen@" descr="@5C\Qopen@">
          <a:extLst>
            <a:ext uri="{FF2B5EF4-FFF2-40B4-BE49-F238E27FC236}">
              <a16:creationId xmlns:a16="http://schemas.microsoft.com/office/drawing/2014/main" id="{00A87C54-9E97-4D9A-9CE4-252270CED6C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108" name="Picture@5C\Qopen@" descr="@5C\Qopen@">
          <a:extLst>
            <a:ext uri="{FF2B5EF4-FFF2-40B4-BE49-F238E27FC236}">
              <a16:creationId xmlns:a16="http://schemas.microsoft.com/office/drawing/2014/main" id="{D5555AFA-E41F-433A-9D63-F41ACF2A41A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76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152400</xdr:colOff>
      <xdr:row>60</xdr:row>
      <xdr:rowOff>133350</xdr:rowOff>
    </xdr:to>
    <xdr:pic>
      <xdr:nvPicPr>
        <xdr:cNvPr id="109" name="Picture@5C\Qopen@" descr="@5C\Qopen@">
          <a:extLst>
            <a:ext uri="{FF2B5EF4-FFF2-40B4-BE49-F238E27FC236}">
              <a16:creationId xmlns:a16="http://schemas.microsoft.com/office/drawing/2014/main" id="{C378DA91-074C-4B60-BAF7-406BD15FE9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63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152400</xdr:colOff>
      <xdr:row>47</xdr:row>
      <xdr:rowOff>133350</xdr:rowOff>
    </xdr:to>
    <xdr:pic>
      <xdr:nvPicPr>
        <xdr:cNvPr id="110" name="Picture@5C\Qopen@" descr="@5C\Qopen@">
          <a:extLst>
            <a:ext uri="{FF2B5EF4-FFF2-40B4-BE49-F238E27FC236}">
              <a16:creationId xmlns:a16="http://schemas.microsoft.com/office/drawing/2014/main" id="{8CD62498-8770-4CAF-8688-40DCB51614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34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11" name="Picture@5C\Qopen@" descr="@5C\Qopen@">
          <a:extLst>
            <a:ext uri="{FF2B5EF4-FFF2-40B4-BE49-F238E27FC236}">
              <a16:creationId xmlns:a16="http://schemas.microsoft.com/office/drawing/2014/main" id="{2BEB8F19-26E3-4FDB-A68F-E7652420E4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90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152400</xdr:colOff>
      <xdr:row>36</xdr:row>
      <xdr:rowOff>133350</xdr:rowOff>
    </xdr:to>
    <xdr:pic>
      <xdr:nvPicPr>
        <xdr:cNvPr id="112" name="Picture@5C\Qopen@" descr="@5C\Qopen@">
          <a:extLst>
            <a:ext uri="{FF2B5EF4-FFF2-40B4-BE49-F238E27FC236}">
              <a16:creationId xmlns:a16="http://schemas.microsoft.com/office/drawing/2014/main" id="{ED6DA99B-8001-4F6E-B4EC-80D2A731FB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48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13" name="Picture@5C\Qopen@" descr="@5C\Qopen@">
          <a:extLst>
            <a:ext uri="{FF2B5EF4-FFF2-40B4-BE49-F238E27FC236}">
              <a16:creationId xmlns:a16="http://schemas.microsoft.com/office/drawing/2014/main" id="{0695E664-4D67-4C31-AF4A-58336035AD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114" name="Picture@5C\Qopen@" descr="@5C\Qopen@">
          <a:extLst>
            <a:ext uri="{FF2B5EF4-FFF2-40B4-BE49-F238E27FC236}">
              <a16:creationId xmlns:a16="http://schemas.microsoft.com/office/drawing/2014/main" id="{1B383EB5-E468-45FC-A5C5-6032AC262C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76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115" name="Picture@5C\Qopen@" descr="@5C\Qopen@">
          <a:extLst>
            <a:ext uri="{FF2B5EF4-FFF2-40B4-BE49-F238E27FC236}">
              <a16:creationId xmlns:a16="http://schemas.microsoft.com/office/drawing/2014/main" id="{782C2B9A-3F5B-43A6-8F7F-FC0D38DB93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4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16" name="Picture@5C\Qopen@" descr="@5C\Qopen@">
          <a:extLst>
            <a:ext uri="{FF2B5EF4-FFF2-40B4-BE49-F238E27FC236}">
              <a16:creationId xmlns:a16="http://schemas.microsoft.com/office/drawing/2014/main" id="{7BCC8C25-7547-48CE-87FB-D83C9AD62D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117" name="Picture@5C\Qopen@" descr="@5C\Qopen@">
          <a:extLst>
            <a:ext uri="{FF2B5EF4-FFF2-40B4-BE49-F238E27FC236}">
              <a16:creationId xmlns:a16="http://schemas.microsoft.com/office/drawing/2014/main" id="{E55B6FA2-F408-4105-AF9F-E8A98BA1C7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05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152400</xdr:colOff>
      <xdr:row>54</xdr:row>
      <xdr:rowOff>133350</xdr:rowOff>
    </xdr:to>
    <xdr:pic>
      <xdr:nvPicPr>
        <xdr:cNvPr id="118" name="Picture@5C\Qopen@" descr="@5C\Qopen@">
          <a:extLst>
            <a:ext uri="{FF2B5EF4-FFF2-40B4-BE49-F238E27FC236}">
              <a16:creationId xmlns:a16="http://schemas.microsoft.com/office/drawing/2014/main" id="{831730D9-EA0D-45B4-B77C-16AE2D9ACF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3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119" name="Picture@5C\Qopen@" descr="@5C\Qopen@">
          <a:extLst>
            <a:ext uri="{FF2B5EF4-FFF2-40B4-BE49-F238E27FC236}">
              <a16:creationId xmlns:a16="http://schemas.microsoft.com/office/drawing/2014/main" id="{98163B85-E17F-48D8-B83A-8A00625253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133350</xdr:rowOff>
    </xdr:to>
    <xdr:pic>
      <xdr:nvPicPr>
        <xdr:cNvPr id="120" name="Picture@5C\Qopen@" descr="@5C\Qopen@">
          <a:extLst>
            <a:ext uri="{FF2B5EF4-FFF2-40B4-BE49-F238E27FC236}">
              <a16:creationId xmlns:a16="http://schemas.microsoft.com/office/drawing/2014/main" id="{3AD841FD-84A4-4B8C-94F6-CD130D4112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1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152400</xdr:colOff>
      <xdr:row>72</xdr:row>
      <xdr:rowOff>133350</xdr:rowOff>
    </xdr:to>
    <xdr:pic>
      <xdr:nvPicPr>
        <xdr:cNvPr id="121" name="Picture@5C\Qopen@" descr="@5C\Qopen@">
          <a:extLst>
            <a:ext uri="{FF2B5EF4-FFF2-40B4-BE49-F238E27FC236}">
              <a16:creationId xmlns:a16="http://schemas.microsoft.com/office/drawing/2014/main" id="{33CC2A22-1395-4D8E-A76D-D4B2E21113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20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152400</xdr:colOff>
      <xdr:row>56</xdr:row>
      <xdr:rowOff>133350</xdr:rowOff>
    </xdr:to>
    <xdr:pic>
      <xdr:nvPicPr>
        <xdr:cNvPr id="122" name="Picture@5C\Qopen@" descr="@5C\Qopen@">
          <a:extLst>
            <a:ext uri="{FF2B5EF4-FFF2-40B4-BE49-F238E27FC236}">
              <a16:creationId xmlns:a16="http://schemas.microsoft.com/office/drawing/2014/main" id="{6AEB24AA-D4C4-429A-9123-61BB3CED6B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77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152400</xdr:colOff>
      <xdr:row>32</xdr:row>
      <xdr:rowOff>133350</xdr:rowOff>
    </xdr:to>
    <xdr:pic>
      <xdr:nvPicPr>
        <xdr:cNvPr id="123" name="Picture@5C\Qopen@" descr="@5C\Qopen@">
          <a:extLst>
            <a:ext uri="{FF2B5EF4-FFF2-40B4-BE49-F238E27FC236}">
              <a16:creationId xmlns:a16="http://schemas.microsoft.com/office/drawing/2014/main" id="{A814CE05-7B57-4E91-926B-C3727897EA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62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4" name="Picture@5C\Qopen@" descr="@5C\Qopen@">
          <a:extLst>
            <a:ext uri="{FF2B5EF4-FFF2-40B4-BE49-F238E27FC236}">
              <a16:creationId xmlns:a16="http://schemas.microsoft.com/office/drawing/2014/main" id="{F761838F-7810-4370-B15F-8F9BE66FA9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25" name="Picture@5C\Qopen@" descr="@5C\Qopen@">
          <a:extLst>
            <a:ext uri="{FF2B5EF4-FFF2-40B4-BE49-F238E27FC236}">
              <a16:creationId xmlns:a16="http://schemas.microsoft.com/office/drawing/2014/main" id="{F4DA50CF-A03B-4AA6-B87B-B1C21860D5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126" name="Picture@5C\Qopen@" descr="@5C\Qopen@">
          <a:extLst>
            <a:ext uri="{FF2B5EF4-FFF2-40B4-BE49-F238E27FC236}">
              <a16:creationId xmlns:a16="http://schemas.microsoft.com/office/drawing/2014/main" id="{F6482482-BEED-457D-8802-2593E9B9366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127" name="Picture@5C\Qopen@" descr="@5C\Qopen@">
          <a:extLst>
            <a:ext uri="{FF2B5EF4-FFF2-40B4-BE49-F238E27FC236}">
              <a16:creationId xmlns:a16="http://schemas.microsoft.com/office/drawing/2014/main" id="{31133FAE-28C7-4485-9470-2A322509056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128" name="Picture@5C\Qopen@" descr="@5C\Qopen@">
          <a:extLst>
            <a:ext uri="{FF2B5EF4-FFF2-40B4-BE49-F238E27FC236}">
              <a16:creationId xmlns:a16="http://schemas.microsoft.com/office/drawing/2014/main" id="{E74C0340-3CF8-41F8-AE46-733A9B5BAE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152400</xdr:colOff>
      <xdr:row>66</xdr:row>
      <xdr:rowOff>133350</xdr:rowOff>
    </xdr:to>
    <xdr:pic>
      <xdr:nvPicPr>
        <xdr:cNvPr id="129" name="Picture@5C\Qopen@" descr="@5C\Qopen@">
          <a:extLst>
            <a:ext uri="{FF2B5EF4-FFF2-40B4-BE49-F238E27FC236}">
              <a16:creationId xmlns:a16="http://schemas.microsoft.com/office/drawing/2014/main" id="{9632A781-8B62-44E9-88CB-8271DB0DEB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79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152400</xdr:colOff>
      <xdr:row>31</xdr:row>
      <xdr:rowOff>133350</xdr:rowOff>
    </xdr:to>
    <xdr:pic>
      <xdr:nvPicPr>
        <xdr:cNvPr id="130" name="Picture@5C\Qopen@" descr="@5C\Qopen@">
          <a:extLst>
            <a:ext uri="{FF2B5EF4-FFF2-40B4-BE49-F238E27FC236}">
              <a16:creationId xmlns:a16="http://schemas.microsoft.com/office/drawing/2014/main" id="{4C6778EB-E5DE-4AD2-9B21-FF5E069F3F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91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131" name="Picture@5C\Qopen@" descr="@5C\Qopen@">
          <a:extLst>
            <a:ext uri="{FF2B5EF4-FFF2-40B4-BE49-F238E27FC236}">
              <a16:creationId xmlns:a16="http://schemas.microsoft.com/office/drawing/2014/main" id="{EED9D00A-B77B-48C1-BB0D-B684E037091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152400</xdr:colOff>
      <xdr:row>58</xdr:row>
      <xdr:rowOff>133350</xdr:rowOff>
    </xdr:to>
    <xdr:pic>
      <xdr:nvPicPr>
        <xdr:cNvPr id="132" name="Picture@5C\Qopen@" descr="@5C\Qopen@">
          <a:extLst>
            <a:ext uri="{FF2B5EF4-FFF2-40B4-BE49-F238E27FC236}">
              <a16:creationId xmlns:a16="http://schemas.microsoft.com/office/drawing/2014/main" id="{1888421E-2E15-4BF5-B688-7F56762DCF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2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152400</xdr:colOff>
      <xdr:row>50</xdr:row>
      <xdr:rowOff>133350</xdr:rowOff>
    </xdr:to>
    <xdr:pic>
      <xdr:nvPicPr>
        <xdr:cNvPr id="133" name="Picture@5C\Qopen@" descr="@5C\Qopen@">
          <a:extLst>
            <a:ext uri="{FF2B5EF4-FFF2-40B4-BE49-F238E27FC236}">
              <a16:creationId xmlns:a16="http://schemas.microsoft.com/office/drawing/2014/main" id="{5F2636B8-2837-49D8-8154-8439FFA454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4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34" name="Picture@5C\Qopen@" descr="@5C\Qopen@">
          <a:extLst>
            <a:ext uri="{FF2B5EF4-FFF2-40B4-BE49-F238E27FC236}">
              <a16:creationId xmlns:a16="http://schemas.microsoft.com/office/drawing/2014/main" id="{10CE97A0-EC28-45D9-9D76-FDE0B5DCAF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19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44</xdr:row>
      <xdr:rowOff>133350</xdr:rowOff>
    </xdr:to>
    <xdr:pic>
      <xdr:nvPicPr>
        <xdr:cNvPr id="135" name="Picture@5C\Qopen@" descr="@5C\Qopen@">
          <a:extLst>
            <a:ext uri="{FF2B5EF4-FFF2-40B4-BE49-F238E27FC236}">
              <a16:creationId xmlns:a16="http://schemas.microsoft.com/office/drawing/2014/main" id="{87CB2937-D573-4A70-90D9-401C63B317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20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152400</xdr:colOff>
      <xdr:row>55</xdr:row>
      <xdr:rowOff>133350</xdr:rowOff>
    </xdr:to>
    <xdr:pic>
      <xdr:nvPicPr>
        <xdr:cNvPr id="136" name="Picture@5C\Qopen@" descr="@5C\Qopen@">
          <a:extLst>
            <a:ext uri="{FF2B5EF4-FFF2-40B4-BE49-F238E27FC236}">
              <a16:creationId xmlns:a16="http://schemas.microsoft.com/office/drawing/2014/main" id="{8A732CFD-CDC2-4427-B06D-C2833BFEAE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37" name="Picture@5C\Qopen@" descr="@5C\Qopen@">
          <a:extLst>
            <a:ext uri="{FF2B5EF4-FFF2-40B4-BE49-F238E27FC236}">
              <a16:creationId xmlns:a16="http://schemas.microsoft.com/office/drawing/2014/main" id="{6AE5CF4D-6CDB-438A-A607-08DC2B0C111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138" name="Picture@5C\Qopen@" descr="@5C\Qopen@">
          <a:extLst>
            <a:ext uri="{FF2B5EF4-FFF2-40B4-BE49-F238E27FC236}">
              <a16:creationId xmlns:a16="http://schemas.microsoft.com/office/drawing/2014/main" id="{FC87E3D0-7487-4841-AF65-6560CA9F85E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733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139" name="Picture@5C\Qopen@" descr="@5C\Qopen@">
          <a:extLst>
            <a:ext uri="{FF2B5EF4-FFF2-40B4-BE49-F238E27FC236}">
              <a16:creationId xmlns:a16="http://schemas.microsoft.com/office/drawing/2014/main" id="{5513CEC9-B093-4AF5-9BA8-EC21388BA0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48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133350</xdr:rowOff>
    </xdr:to>
    <xdr:pic>
      <xdr:nvPicPr>
        <xdr:cNvPr id="140" name="Picture@5C\Qopen@" descr="@5C\Qopen@">
          <a:extLst>
            <a:ext uri="{FF2B5EF4-FFF2-40B4-BE49-F238E27FC236}">
              <a16:creationId xmlns:a16="http://schemas.microsoft.com/office/drawing/2014/main" id="{20E33334-5104-49C2-B36E-21B6AE6202E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34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152400</xdr:colOff>
      <xdr:row>38</xdr:row>
      <xdr:rowOff>133350</xdr:rowOff>
    </xdr:to>
    <xdr:pic>
      <xdr:nvPicPr>
        <xdr:cNvPr id="141" name="Picture@5C\Qopen@" descr="@5C\Qopen@">
          <a:extLst>
            <a:ext uri="{FF2B5EF4-FFF2-40B4-BE49-F238E27FC236}">
              <a16:creationId xmlns:a16="http://schemas.microsoft.com/office/drawing/2014/main" id="{7087FA97-2029-44CA-955C-9E26FAB213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99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42" name="Picture@5C\Qopen@" descr="@5C\Qopen@">
          <a:extLst>
            <a:ext uri="{FF2B5EF4-FFF2-40B4-BE49-F238E27FC236}">
              <a16:creationId xmlns:a16="http://schemas.microsoft.com/office/drawing/2014/main" id="{0CA73480-97F6-4DEF-B953-B7F7A107BE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152400</xdr:colOff>
      <xdr:row>71</xdr:row>
      <xdr:rowOff>133350</xdr:rowOff>
    </xdr:to>
    <xdr:pic>
      <xdr:nvPicPr>
        <xdr:cNvPr id="143" name="Picture@5C\Qopen@" descr="@5C\Qopen@">
          <a:extLst>
            <a:ext uri="{FF2B5EF4-FFF2-40B4-BE49-F238E27FC236}">
              <a16:creationId xmlns:a16="http://schemas.microsoft.com/office/drawing/2014/main" id="{C955E025-18A3-4244-95FF-8561D40A70E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649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144" name="Picture@5C\Qopen@" descr="@5C\Qopen@">
          <a:extLst>
            <a:ext uri="{FF2B5EF4-FFF2-40B4-BE49-F238E27FC236}">
              <a16:creationId xmlns:a16="http://schemas.microsoft.com/office/drawing/2014/main" id="{DD42F23C-F4A8-47F2-8E74-88E3742209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9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145" name="Picture@5C\Qopen@" descr="@5C\Qopen@">
          <a:extLst>
            <a:ext uri="{FF2B5EF4-FFF2-40B4-BE49-F238E27FC236}">
              <a16:creationId xmlns:a16="http://schemas.microsoft.com/office/drawing/2014/main" id="{703A87B6-068E-4A85-96BA-C32588B2F0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146" name="Picture@5C\Qopen@" descr="@5C\Qopen@">
          <a:extLst>
            <a:ext uri="{FF2B5EF4-FFF2-40B4-BE49-F238E27FC236}">
              <a16:creationId xmlns:a16="http://schemas.microsoft.com/office/drawing/2014/main" id="{A270050D-27C5-490A-BF58-8F015B277B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133350</xdr:rowOff>
    </xdr:to>
    <xdr:pic>
      <xdr:nvPicPr>
        <xdr:cNvPr id="147" name="Picture@5C\Qopen@" descr="@5C\Qopen@">
          <a:extLst>
            <a:ext uri="{FF2B5EF4-FFF2-40B4-BE49-F238E27FC236}">
              <a16:creationId xmlns:a16="http://schemas.microsoft.com/office/drawing/2014/main" id="{11479DFC-05A2-4657-9B8C-A8692F7AA4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47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48" name="Picture@5C\Qopen@" descr="@5C\Qopen@">
          <a:extLst>
            <a:ext uri="{FF2B5EF4-FFF2-40B4-BE49-F238E27FC236}">
              <a16:creationId xmlns:a16="http://schemas.microsoft.com/office/drawing/2014/main" id="{EC302035-ED9B-49C5-B34A-C077E79184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133350</xdr:rowOff>
    </xdr:to>
    <xdr:pic>
      <xdr:nvPicPr>
        <xdr:cNvPr id="149" name="Picture@5C\Qopen@" descr="@5C\Qopen@">
          <a:extLst>
            <a:ext uri="{FF2B5EF4-FFF2-40B4-BE49-F238E27FC236}">
              <a16:creationId xmlns:a16="http://schemas.microsoft.com/office/drawing/2014/main" id="{D76B56E4-6DC8-400B-A9B0-720F99FDA6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152400</xdr:colOff>
      <xdr:row>48</xdr:row>
      <xdr:rowOff>133350</xdr:rowOff>
    </xdr:to>
    <xdr:pic>
      <xdr:nvPicPr>
        <xdr:cNvPr id="150" name="Picture@5C\Qopen@" descr="@5C\Qopen@">
          <a:extLst>
            <a:ext uri="{FF2B5EF4-FFF2-40B4-BE49-F238E27FC236}">
              <a16:creationId xmlns:a16="http://schemas.microsoft.com/office/drawing/2014/main" id="{9DF114E7-2D42-4ED4-AD2B-7C32EC9BB1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05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151" name="Picture@5C\Qopen@" descr="@5C\Qopen@">
          <a:extLst>
            <a:ext uri="{FF2B5EF4-FFF2-40B4-BE49-F238E27FC236}">
              <a16:creationId xmlns:a16="http://schemas.microsoft.com/office/drawing/2014/main" id="{5DEF93AA-D9F9-4F72-8BF8-8269D01687E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152400</xdr:colOff>
      <xdr:row>73</xdr:row>
      <xdr:rowOff>133350</xdr:rowOff>
    </xdr:to>
    <xdr:pic>
      <xdr:nvPicPr>
        <xdr:cNvPr id="152" name="Picture@5C\Qopen@" descr="@5C\Qopen@">
          <a:extLst>
            <a:ext uri="{FF2B5EF4-FFF2-40B4-BE49-F238E27FC236}">
              <a16:creationId xmlns:a16="http://schemas.microsoft.com/office/drawing/2014/main" id="{19323C47-AABA-42BB-975A-F592E2B3A4F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992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152400</xdr:colOff>
      <xdr:row>75</xdr:row>
      <xdr:rowOff>133350</xdr:rowOff>
    </xdr:to>
    <xdr:pic>
      <xdr:nvPicPr>
        <xdr:cNvPr id="153" name="Picture@5C\Qopen@" descr="@5C\Qopen@">
          <a:extLst>
            <a:ext uri="{FF2B5EF4-FFF2-40B4-BE49-F238E27FC236}">
              <a16:creationId xmlns:a16="http://schemas.microsoft.com/office/drawing/2014/main" id="{158CBF15-569A-4921-BD9D-33E9FE7BD4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152400</xdr:colOff>
      <xdr:row>59</xdr:row>
      <xdr:rowOff>133350</xdr:rowOff>
    </xdr:to>
    <xdr:pic>
      <xdr:nvPicPr>
        <xdr:cNvPr id="154" name="Picture@5C\Qopen@" descr="@5C\Qopen@">
          <a:extLst>
            <a:ext uri="{FF2B5EF4-FFF2-40B4-BE49-F238E27FC236}">
              <a16:creationId xmlns:a16="http://schemas.microsoft.com/office/drawing/2014/main" id="{1445FA68-5B09-492B-958B-EE131EDFB9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91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152400</xdr:colOff>
      <xdr:row>64</xdr:row>
      <xdr:rowOff>133350</xdr:rowOff>
    </xdr:to>
    <xdr:pic>
      <xdr:nvPicPr>
        <xdr:cNvPr id="155" name="Picture@5C\Qopen@" descr="@5C\Qopen@">
          <a:extLst>
            <a:ext uri="{FF2B5EF4-FFF2-40B4-BE49-F238E27FC236}">
              <a16:creationId xmlns:a16="http://schemas.microsoft.com/office/drawing/2014/main" id="{D1DA1CF0-10AF-416E-A54C-7D8EAC7EAF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49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156" name="Picture@5C\Qopen@" descr="@5C\Qopen@">
          <a:extLst>
            <a:ext uri="{FF2B5EF4-FFF2-40B4-BE49-F238E27FC236}">
              <a16:creationId xmlns:a16="http://schemas.microsoft.com/office/drawing/2014/main" id="{307ED745-D31B-4042-A6A0-45DEA76427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3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152400</xdr:colOff>
      <xdr:row>33</xdr:row>
      <xdr:rowOff>133350</xdr:rowOff>
    </xdr:to>
    <xdr:pic>
      <xdr:nvPicPr>
        <xdr:cNvPr id="157" name="Picture@5C\Qopen@" descr="@5C\Qopen@">
          <a:extLst>
            <a:ext uri="{FF2B5EF4-FFF2-40B4-BE49-F238E27FC236}">
              <a16:creationId xmlns:a16="http://schemas.microsoft.com/office/drawing/2014/main" id="{E2304B36-F08D-42F5-B9AC-A0757549BFA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152400</xdr:colOff>
      <xdr:row>61</xdr:row>
      <xdr:rowOff>133350</xdr:rowOff>
    </xdr:to>
    <xdr:pic>
      <xdr:nvPicPr>
        <xdr:cNvPr id="158" name="Picture@5C\Qopen@" descr="@5C\Qopen@">
          <a:extLst>
            <a:ext uri="{FF2B5EF4-FFF2-40B4-BE49-F238E27FC236}">
              <a16:creationId xmlns:a16="http://schemas.microsoft.com/office/drawing/2014/main" id="{3AADCA7B-D24B-4C3B-BDC3-EE105E4880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34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152400</xdr:colOff>
      <xdr:row>76</xdr:row>
      <xdr:rowOff>133350</xdr:rowOff>
    </xdr:to>
    <xdr:pic>
      <xdr:nvPicPr>
        <xdr:cNvPr id="159" name="Picture@5C\Qopen@" descr="@5C\Qopen@">
          <a:extLst>
            <a:ext uri="{FF2B5EF4-FFF2-40B4-BE49-F238E27FC236}">
              <a16:creationId xmlns:a16="http://schemas.microsoft.com/office/drawing/2014/main" id="{A8C0C6AE-CF4B-4812-AEB2-C198824F32A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06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160" name="Picture@5C\Qopen@" descr="@5C\Qopen@">
          <a:extLst>
            <a:ext uri="{FF2B5EF4-FFF2-40B4-BE49-F238E27FC236}">
              <a16:creationId xmlns:a16="http://schemas.microsoft.com/office/drawing/2014/main" id="{D347AA9E-51B4-466A-BBEF-706F93193E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152400</xdr:colOff>
      <xdr:row>43</xdr:row>
      <xdr:rowOff>133350</xdr:rowOff>
    </xdr:to>
    <xdr:pic>
      <xdr:nvPicPr>
        <xdr:cNvPr id="161" name="Picture@5C\Qopen@" descr="@5C\Qopen@">
          <a:extLst>
            <a:ext uri="{FF2B5EF4-FFF2-40B4-BE49-F238E27FC236}">
              <a16:creationId xmlns:a16="http://schemas.microsoft.com/office/drawing/2014/main" id="{C0BDCA9C-D9CE-4F27-B1E1-A9F42B86AF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48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162" name="Picture@5C\Qopen@" descr="@5C\Qopen@">
          <a:extLst>
            <a:ext uri="{FF2B5EF4-FFF2-40B4-BE49-F238E27FC236}">
              <a16:creationId xmlns:a16="http://schemas.microsoft.com/office/drawing/2014/main" id="{D0E25FD3-FEC6-45C3-B41C-5DE7F21A43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0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152400</xdr:colOff>
      <xdr:row>39</xdr:row>
      <xdr:rowOff>133350</xdr:rowOff>
    </xdr:to>
    <xdr:pic>
      <xdr:nvPicPr>
        <xdr:cNvPr id="163" name="Picture@5C\Qopen@" descr="@5C\Qopen@">
          <a:extLst>
            <a:ext uri="{FF2B5EF4-FFF2-40B4-BE49-F238E27FC236}">
              <a16:creationId xmlns:a16="http://schemas.microsoft.com/office/drawing/2014/main" id="{B5CC6A4F-123D-4A4C-9A7C-9F60F7D78B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62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152400</xdr:colOff>
      <xdr:row>53</xdr:row>
      <xdr:rowOff>133350</xdr:rowOff>
    </xdr:to>
    <xdr:pic>
      <xdr:nvPicPr>
        <xdr:cNvPr id="164" name="Picture@5C\Qopen@" descr="@5C\Qopen@">
          <a:extLst>
            <a:ext uri="{FF2B5EF4-FFF2-40B4-BE49-F238E27FC236}">
              <a16:creationId xmlns:a16="http://schemas.microsoft.com/office/drawing/2014/main" id="{BBB5135A-6860-4E5A-84B9-772BA42DB5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63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165" name="Picture@5C\Qopen@" descr="@5C\Qopen@">
          <a:extLst>
            <a:ext uri="{FF2B5EF4-FFF2-40B4-BE49-F238E27FC236}">
              <a16:creationId xmlns:a16="http://schemas.microsoft.com/office/drawing/2014/main" id="{346E862C-48EF-4E72-BE4A-F7A8849A72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454.719587731481" createdVersion="7" refreshedVersion="7" minRefreshableVersion="3" recordCount="76" xr:uid="{63A1D5D2-D420-4A41-8CD8-48188F07A720}">
  <cacheSource type="worksheet">
    <worksheetSource ref="A1:AF77" sheet="Addition to IP"/>
  </cacheSource>
  <cacheFields count="33">
    <cacheField name="Cleared/open items symbol" numFmtId="0">
      <sharedItems/>
    </cacheField>
    <cacheField name="G/L Account" numFmtId="0">
      <sharedItems/>
    </cacheField>
    <cacheField name="Document Number" numFmtId="0">
      <sharedItems/>
    </cacheField>
    <cacheField name="Posting Date" numFmtId="14">
      <sharedItems containsSemiMixedTypes="0" containsNonDate="0" containsDate="1" containsString="0" minDate="2021-03-21T00:00:00" maxDate="2021-07-01T00:00:00" count="30">
        <d v="2021-05-18T00:00:00"/>
        <d v="2021-06-30T00:00:00"/>
        <d v="2021-05-11T00:00:00"/>
        <d v="2021-04-28T00:00:00"/>
        <d v="2021-06-16T00:00:00"/>
        <d v="2021-06-24T00:00:00"/>
        <d v="2021-04-07T00:00:00"/>
        <d v="2021-05-31T00:00:00"/>
        <d v="2021-05-09T00:00:00"/>
        <d v="2021-06-09T00:00:00"/>
        <d v="2021-04-21T00:00:00"/>
        <d v="2021-06-20T00:00:00"/>
        <d v="2021-05-27T00:00:00"/>
        <d v="2021-04-20T00:00:00"/>
        <d v="2021-04-22T00:00:00"/>
        <d v="2021-04-12T00:00:00"/>
        <d v="2021-06-15T00:00:00"/>
        <d v="2021-06-28T00:00:00"/>
        <d v="2021-06-03T00:00:00"/>
        <d v="2021-05-05T00:00:00"/>
        <d v="2021-03-31T00:00:00"/>
        <d v="2021-04-01T00:00:00"/>
        <d v="2021-06-07T00:00:00"/>
        <d v="2021-03-22T00:00:00"/>
        <d v="2021-05-06T00:00:00"/>
        <d v="2021-05-20T00:00:00"/>
        <d v="2021-04-19T00:00:00"/>
        <d v="2021-03-21T00:00:00"/>
        <d v="2021-06-13T00:00:00"/>
        <d v="2021-06-27T00:00:00"/>
      </sharedItems>
      <fieldGroup par="32" base="3">
        <rangePr groupBy="months" startDate="2021-03-21T00:00:00" endDate="2021-07-01T00:00:00"/>
        <groupItems count="14">
          <s v="&lt;3/2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Document Date" numFmtId="14">
      <sharedItems containsSemiMixedTypes="0" containsNonDate="0" containsDate="1" containsString="0" minDate="2021-03-21T00:00:00" maxDate="2021-07-01T00:00:00"/>
    </cacheField>
    <cacheField name="Entry Date" numFmtId="14">
      <sharedItems containsSemiMixedTypes="0" containsNonDate="0" containsDate="1" containsString="0" minDate="2021-03-25T00:00:00" maxDate="2021-07-08T00:00:00"/>
    </cacheField>
    <cacheField name="Document Type" numFmtId="0">
      <sharedItems/>
    </cacheField>
    <cacheField name="Document currency" numFmtId="0">
      <sharedItems/>
    </cacheField>
    <cacheField name="Amount in doc. curr." numFmtId="4">
      <sharedItems containsSemiMixedTypes="0" containsString="0" containsNumber="1" minValue="-163410.26999999999" maxValue="-147.94999999999999"/>
    </cacheField>
    <cacheField name="Eff.exchange rate" numFmtId="0">
      <sharedItems/>
    </cacheField>
    <cacheField name="Local Currency" numFmtId="0">
      <sharedItems/>
    </cacheField>
    <cacheField name="Amount in local currency" numFmtId="4">
      <sharedItems containsSemiMixedTypes="0" containsString="0" containsNumber="1" minValue="-13718292.17" maxValue="-12420.4"/>
    </cacheField>
    <cacheField name="Amount in loc.curr.2" numFmtId="4">
      <sharedItems containsSemiMixedTypes="0" containsString="0" containsNumber="1" minValue="-163410.26999999999" maxValue="-147.94999999999999"/>
    </cacheField>
    <cacheField name="Absolute Value" numFmtId="4">
      <sharedItems containsSemiMixedTypes="0" containsString="0" containsNumber="1" minValue="147.94999999999999" maxValue="163410.26999999999"/>
    </cacheField>
    <cacheField name="Reversal Formula" numFmtId="0">
      <sharedItems/>
    </cacheField>
    <cacheField name="Reversal Formula Result" numFmtId="0">
      <sharedItems/>
    </cacheField>
    <cacheField name="Reference" numFmtId="0">
      <sharedItems/>
    </cacheField>
    <cacheField name="Assignment" numFmtId="0">
      <sharedItems/>
    </cacheField>
    <cacheField name="Text/CI No" numFmtId="0">
      <sharedItems/>
    </cacheField>
    <cacheField name="Purchasing Document" numFmtId="0">
      <sharedItems/>
    </cacheField>
    <cacheField name="Item" numFmtId="0">
      <sharedItems/>
    </cacheField>
    <cacheField name="Document Header Text" numFmtId="0">
      <sharedItems/>
    </cacheField>
    <cacheField name="File Number" numFmtId="0">
      <sharedItems/>
    </cacheField>
    <cacheField name="Buyer Name" numFmtId="0">
      <sharedItems/>
    </cacheField>
    <cacheField name="LC Number" numFmtId="0">
      <sharedItems/>
    </cacheField>
    <cacheField name="Profit Center" numFmtId="0">
      <sharedItems/>
    </cacheField>
    <cacheField name="Clearing Document" numFmtId="0">
      <sharedItems/>
    </cacheField>
    <cacheField name="Clearing date" numFmtId="14">
      <sharedItems containsNonDate="0" containsDate="1" containsString="0" containsBlank="1" minDate="2021-07-07T00:00:00" maxDate="2021-07-14T00:00:00"/>
    </cacheField>
    <cacheField name="Billing Document" numFmtId="0">
      <sharedItems/>
    </cacheField>
    <cacheField name="Buyer Description" numFmtId="0">
      <sharedItems/>
    </cacheField>
    <cacheField name="Sales document" numFmtId="0">
      <sharedItems/>
    </cacheField>
    <cacheField name="Withholding tax amnt" numFmtId="4">
      <sharedItems containsSemiMixedTypes="0" containsString="0" containsNumber="1" containsInteger="1" minValue="0" maxValue="0"/>
    </cacheField>
    <cacheField name="Years" numFmtId="0" databaseField="0">
      <fieldGroup base="3">
        <rangePr groupBy="years" startDate="2021-03-21T00:00:00" endDate="2021-07-01T00:00:00"/>
        <groupItems count="3">
          <s v="&lt;3/21/2021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"/>
    <s v="30900940"/>
    <s v="2013003561"/>
    <x v="0"/>
    <d v="2021-05-18T00:00:00"/>
    <d v="2021-05-22T00:00:00"/>
    <s v="KZ"/>
    <s v="USD"/>
    <n v="-163410.26999999999"/>
    <s v="83.95000"/>
    <s v="BDT"/>
    <n v="-13718292.17"/>
    <n v="-163410.26999999999"/>
    <n v="163410.26999999999"/>
    <s v="163410.27_1"/>
    <s v=""/>
    <s v="IBCTST148641DAK"/>
    <s v="IBCTST148641DAK"/>
    <s v="Deferred Liability Creation to ALPHA START LIMITED"/>
    <s v=""/>
    <s v="0"/>
    <s v="1591,1612,1615,1626,1636"/>
    <s v=""/>
    <s v=""/>
    <s v=""/>
    <s v="2010100001"/>
    <s v=""/>
    <m/>
    <s v=""/>
    <s v=""/>
    <s v=""/>
    <n v="0"/>
  </r>
  <r>
    <s v=""/>
    <s v="20100001"/>
    <s v="2012011213"/>
    <x v="1"/>
    <d v="2021-06-30T00:00:00"/>
    <d v="2021-07-07T00:00:00"/>
    <s v="KR"/>
    <s v="USD"/>
    <n v="-141383.01999999999"/>
    <s v="83.95000"/>
    <s v="BDT"/>
    <n v="-11869104.529999999"/>
    <n v="-141383.01999999999"/>
    <n v="141383.01999999999"/>
    <s v="141383.02_1"/>
    <s v=""/>
    <s v="ASL RECON ON JUN"/>
    <s v="0000001020"/>
    <s v="ASL reconciliation with PGCL for the month JUN'21"/>
    <s v=""/>
    <s v="0"/>
    <s v="ASL recon on JUN'21"/>
    <s v=""/>
    <s v=""/>
    <s v=""/>
    <s v=""/>
    <s v=""/>
    <m/>
    <s v=""/>
    <s v=""/>
    <s v=""/>
    <n v="0"/>
  </r>
  <r>
    <s v=""/>
    <s v="30900940"/>
    <s v="2013003557"/>
    <x v="2"/>
    <d v="2021-05-11T00:00:00"/>
    <d v="2021-05-22T00:00:00"/>
    <s v="KZ"/>
    <s v="USD"/>
    <n v="-119581.61"/>
    <s v="83.95000"/>
    <s v="BDT"/>
    <n v="-10038876.16"/>
    <n v="-119581.61"/>
    <n v="119581.61"/>
    <s v="119581.61_1"/>
    <s v=""/>
    <s v="IBCTST149108DAK"/>
    <s v="IBCTST149108DAK"/>
    <s v="Deferred Liability Creation to ALPHA START LIMITED"/>
    <s v=""/>
    <s v="0"/>
    <s v="AB/1586,1587,1662,1665/20"/>
    <s v=""/>
    <s v=""/>
    <s v=""/>
    <s v="2010100001"/>
    <s v=""/>
    <m/>
    <s v=""/>
    <s v=""/>
    <s v=""/>
    <n v="0"/>
  </r>
  <r>
    <s v=""/>
    <s v="30900940"/>
    <s v="2013003378"/>
    <x v="3"/>
    <d v="2021-04-28T00:00:00"/>
    <d v="2021-04-29T00:00:00"/>
    <s v="KZ"/>
    <s v="USD"/>
    <n v="-106065.72"/>
    <s v="83.95000"/>
    <s v="BDT"/>
    <n v="-8904217.1899999995"/>
    <n v="-106065.72"/>
    <n v="106065.72"/>
    <s v="106065.72_1"/>
    <s v=""/>
    <s v="IBCTST146756DAK"/>
    <s v="IBCTST146756DAK"/>
    <s v="Deferred Liability Creation to Alpha Start Ltd."/>
    <s v=""/>
    <s v="0"/>
    <s v="AB/1571,AB/1583,AB/1592/2"/>
    <s v=""/>
    <s v=""/>
    <s v=""/>
    <s v="2010100001"/>
    <s v=""/>
    <m/>
    <s v=""/>
    <s v=""/>
    <s v=""/>
    <n v="0"/>
  </r>
  <r>
    <s v=""/>
    <s v="30900940"/>
    <s v="2013004019"/>
    <x v="1"/>
    <d v="2021-06-30T00:00:00"/>
    <d v="2021-07-04T00:00:00"/>
    <s v="KZ"/>
    <s v="USD"/>
    <n v="-87300.160000000003"/>
    <s v="83.95000"/>
    <s v="BDT"/>
    <n v="-7328848.4299999997"/>
    <n v="-87300.160000000003"/>
    <n v="87300.160000000003"/>
    <s v="87300.16_1"/>
    <s v=""/>
    <s v="IBCTST156606DAK"/>
    <s v="DCUDAK140491"/>
    <s v="Deferred Liability Creation to Alpha Start Ltd."/>
    <s v=""/>
    <s v="0"/>
    <s v="AB/1866/20"/>
    <s v=""/>
    <s v=""/>
    <s v=""/>
    <s v="2010100001"/>
    <s v=""/>
    <m/>
    <s v=""/>
    <s v=""/>
    <s v=""/>
    <n v="0"/>
  </r>
  <r>
    <s v=""/>
    <s v="30900940"/>
    <s v="2013003560"/>
    <x v="0"/>
    <d v="2021-05-18T00:00:00"/>
    <d v="2021-05-22T00:00:00"/>
    <s v="KZ"/>
    <s v="USD"/>
    <n v="-81644"/>
    <s v="83.95000"/>
    <s v="BDT"/>
    <n v="-6854013.7999999998"/>
    <n v="-81644"/>
    <n v="81644"/>
    <s v="81644_1"/>
    <s v=""/>
    <s v="IBCTST149503DAK"/>
    <s v="IBCTST149503DAK"/>
    <s v="Deferred Liability Creation to ALPHA START LIMITED"/>
    <s v=""/>
    <s v="0"/>
    <s v="AB/1654/20,AB/1674/20"/>
    <s v=""/>
    <s v=""/>
    <s v=""/>
    <s v="2010100001"/>
    <s v=""/>
    <m/>
    <s v=""/>
    <s v=""/>
    <s v=""/>
    <n v="0"/>
  </r>
  <r>
    <s v=""/>
    <s v="30900940"/>
    <s v="2013003903"/>
    <x v="4"/>
    <d v="2021-06-16T00:00:00"/>
    <d v="2021-06-22T00:00:00"/>
    <s v="KZ"/>
    <s v="USD"/>
    <n v="-80581.59"/>
    <s v="83.95000"/>
    <s v="BDT"/>
    <n v="-6764824.4800000004"/>
    <n v="-80581.59"/>
    <n v="80581.59"/>
    <s v="80581.59_1"/>
    <s v=""/>
    <s v="IBCTST154635DAK"/>
    <s v="DCUDAK138890"/>
    <s v="Deferred Liability Creation to ALPHA START LTD"/>
    <s v=""/>
    <s v="0"/>
    <s v="AB/1822/20,AB/1829/20"/>
    <s v=""/>
    <s v=""/>
    <s v=""/>
    <s v="2010100001"/>
    <s v=""/>
    <m/>
    <s v=""/>
    <s v=""/>
    <s v=""/>
    <n v="0"/>
  </r>
  <r>
    <s v=""/>
    <s v="30900940"/>
    <s v="2013003980"/>
    <x v="5"/>
    <d v="2021-06-24T00:00:00"/>
    <d v="2021-06-27T00:00:00"/>
    <s v="KZ"/>
    <s v="USD"/>
    <n v="-75944.12"/>
    <s v="83.95000"/>
    <s v="BDT"/>
    <n v="-6375508.8700000001"/>
    <n v="-75944.12"/>
    <n v="75944.12"/>
    <s v="75944.12_1"/>
    <s v=""/>
    <s v="IBCTST155993DAK"/>
    <s v="DCUDAK140491"/>
    <s v="Deferred Liability Creation to Alpha Start Ltd."/>
    <s v=""/>
    <s v="0"/>
    <s v="AB/1817,1845,AB/1887/20"/>
    <s v=""/>
    <s v=""/>
    <s v=""/>
    <s v="2010100001"/>
    <s v=""/>
    <m/>
    <s v=""/>
    <s v=""/>
    <s v=""/>
    <n v="0"/>
  </r>
  <r>
    <s v=""/>
    <s v="30900940"/>
    <s v="2013003179"/>
    <x v="6"/>
    <d v="2021-04-07T00:00:00"/>
    <d v="2021-04-12T00:00:00"/>
    <s v="KZ"/>
    <s v="USD"/>
    <n v="-74435.100000000006"/>
    <s v="83.95000"/>
    <s v="BDT"/>
    <n v="-6248826.6500000004"/>
    <n v="-74435.100000000006"/>
    <n v="74435.100000000006"/>
    <s v="74435.1_1"/>
    <s v=""/>
    <s v="IBCTST142787DAK"/>
    <s v="IBCTST142787DAK"/>
    <s v="Deferred Liability Creation ALPHA START LIMITED"/>
    <s v=""/>
    <s v="0"/>
    <s v="1417,1421,1428,1446,1452"/>
    <s v=""/>
    <s v=""/>
    <s v=""/>
    <s v="2010100001"/>
    <s v=""/>
    <m/>
    <s v=""/>
    <s v=""/>
    <s v=""/>
    <n v="0"/>
  </r>
  <r>
    <s v=""/>
    <s v="30900940"/>
    <s v="2013003682"/>
    <x v="7"/>
    <d v="2021-05-31T00:00:00"/>
    <d v="2021-06-01T00:00:00"/>
    <s v="KZ"/>
    <s v="USD"/>
    <n v="-66528.639999999999"/>
    <s v="83.95000"/>
    <s v="BDT"/>
    <n v="-5585079.3300000001"/>
    <n v="-66528.639999999999"/>
    <n v="66528.639999999999"/>
    <s v="66528.64_1"/>
    <s v=""/>
    <s v="IBCTST152014DAK"/>
    <s v="DCUDAK138890"/>
    <s v="Deferred Liability Creation to Alpha Start Ltd."/>
    <s v=""/>
    <s v="0"/>
    <s v="AB/1732,1742,1748,1767/20"/>
    <s v=""/>
    <s v=""/>
    <s v=""/>
    <s v="2010100001"/>
    <s v=""/>
    <m/>
    <s v=""/>
    <s v=""/>
    <s v=""/>
    <n v="0"/>
  </r>
  <r>
    <s v=""/>
    <s v="30900940"/>
    <s v="2013003558"/>
    <x v="8"/>
    <d v="2021-05-09T00:00:00"/>
    <d v="2021-05-22T00:00:00"/>
    <s v="KZ"/>
    <s v="USD"/>
    <n v="-50517.93"/>
    <s v="83.95000"/>
    <s v="BDT"/>
    <n v="-4240980.22"/>
    <n v="-50517.93"/>
    <n v="50517.93"/>
    <s v="50517.93_1"/>
    <s v=""/>
    <s v="IBCTST147565DAK"/>
    <s v="IBCTST147565DAK"/>
    <s v="Deferred Liability Creation to ALPHA START LIMITED"/>
    <s v=""/>
    <s v="0"/>
    <s v="AB/1585,AB/1594,AB/1608/2"/>
    <s v=""/>
    <s v=""/>
    <s v=""/>
    <s v="2010100001"/>
    <s v=""/>
    <m/>
    <s v=""/>
    <s v=""/>
    <s v=""/>
    <n v="0"/>
  </r>
  <r>
    <s v=""/>
    <s v="30900940"/>
    <s v="2013003900"/>
    <x v="9"/>
    <d v="2021-06-09T00:00:00"/>
    <d v="2021-06-22T00:00:00"/>
    <s v="KZ"/>
    <s v="USD"/>
    <n v="-48484.77"/>
    <s v="83.95000"/>
    <s v="BDT"/>
    <n v="-4070296.44"/>
    <n v="-48484.77"/>
    <n v="48484.77"/>
    <s v="48484.77_1"/>
    <s v=""/>
    <s v="IBCTST153609DAK"/>
    <s v="DCUDAK138890"/>
    <s v="Deferred Liability Creation to ALPHA START LTD"/>
    <s v=""/>
    <s v="0"/>
    <s v="AB/1798,1805,1813,1836/20"/>
    <s v=""/>
    <s v=""/>
    <s v=""/>
    <s v="2010100001"/>
    <s v=""/>
    <m/>
    <s v=""/>
    <s v=""/>
    <s v=""/>
    <n v="0"/>
  </r>
  <r>
    <s v=""/>
    <s v="30900940"/>
    <s v="2013003337"/>
    <x v="10"/>
    <d v="2021-04-21T00:00:00"/>
    <d v="2021-04-22T00:00:00"/>
    <s v="KZ"/>
    <s v="USD"/>
    <n v="-44104.14"/>
    <s v="83.95000"/>
    <s v="BDT"/>
    <n v="-3702542.55"/>
    <n v="-44104.14"/>
    <n v="44104.14"/>
    <s v="44104.14_1"/>
    <s v=""/>
    <s v="IBCTST145635DAK"/>
    <s v="IBCTST145635DAK"/>
    <s v="Deferred Liability Creation to ALPHA START LTD"/>
    <s v=""/>
    <s v="0"/>
    <s v="AB/1552,AB/1556,AB/1561/2"/>
    <s v=""/>
    <s v=""/>
    <s v=""/>
    <s v="2010100001"/>
    <s v=""/>
    <m/>
    <s v=""/>
    <s v=""/>
    <s v=""/>
    <n v="0"/>
  </r>
  <r>
    <s v=""/>
    <s v="30900940"/>
    <s v="2013003334"/>
    <x v="10"/>
    <d v="2021-04-21T00:00:00"/>
    <d v="2021-04-22T00:00:00"/>
    <s v="KZ"/>
    <s v="USD"/>
    <n v="-44089.37"/>
    <s v="83.95000"/>
    <s v="BDT"/>
    <n v="-3701302.61"/>
    <n v="-44089.37"/>
    <n v="44089.37"/>
    <s v="44089.37_1"/>
    <s v=""/>
    <s v="IBCTST145530DAK"/>
    <s v="IBCTST145530DAK"/>
    <s v="Deferred Liability Creation to ALPHA START LTD"/>
    <s v=""/>
    <s v="0"/>
    <s v="AB/1554/20"/>
    <s v=""/>
    <s v=""/>
    <s v=""/>
    <s v="2010100001"/>
    <s v=""/>
    <m/>
    <s v=""/>
    <s v=""/>
    <s v=""/>
    <n v="0"/>
  </r>
  <r>
    <s v=""/>
    <s v="30900940"/>
    <s v="2013003904"/>
    <x v="11"/>
    <d v="2021-06-20T00:00:00"/>
    <d v="2021-06-22T00:00:00"/>
    <s v="KZ"/>
    <s v="USD"/>
    <n v="-40037.93"/>
    <s v="83.95000"/>
    <s v="BDT"/>
    <n v="-3361184.22"/>
    <n v="-40037.93"/>
    <n v="40037.93"/>
    <s v="40037.93_1"/>
    <s v=""/>
    <s v="IBCTST154827DAK"/>
    <s v="DCUDAK140491"/>
    <s v="Deferred Liability Creation to ALPHA START LTD"/>
    <s v=""/>
    <s v="0"/>
    <s v="AB/1865/20"/>
    <s v=""/>
    <s v=""/>
    <s v=""/>
    <s v="2010100001"/>
    <s v=""/>
    <m/>
    <s v=""/>
    <s v=""/>
    <s v=""/>
    <n v="0"/>
  </r>
  <r>
    <s v=""/>
    <s v="30900940"/>
    <s v="2013003653"/>
    <x v="12"/>
    <d v="2021-05-27T00:00:00"/>
    <d v="2021-05-29T00:00:00"/>
    <s v="KZ"/>
    <s v="USD"/>
    <n v="-38587.449999999997"/>
    <s v="83.95000"/>
    <s v="BDT"/>
    <n v="-3239416.43"/>
    <n v="-38587.449999999997"/>
    <n v="38587.449999999997"/>
    <s v="38587.45_1"/>
    <s v=""/>
    <s v="IBCTST150618DAK"/>
    <s v="IBCTST150618DAK"/>
    <s v="Deferred Liability Creation to Alpha Start Ltd."/>
    <s v=""/>
    <s v="0"/>
    <s v="AB/1689/20,AB/1709/20"/>
    <s v=""/>
    <s v=""/>
    <s v=""/>
    <s v="2010100001"/>
    <s v=""/>
    <m/>
    <s v=""/>
    <s v=""/>
    <s v=""/>
    <n v="0"/>
  </r>
  <r>
    <s v=""/>
    <s v="30900940"/>
    <s v="2013003329"/>
    <x v="13"/>
    <d v="2021-04-20T00:00:00"/>
    <d v="2021-04-21T00:00:00"/>
    <s v="KZ"/>
    <s v="USD"/>
    <n v="-38310.29"/>
    <s v="83.95000"/>
    <s v="BDT"/>
    <n v="-3216148.85"/>
    <n v="-38310.29"/>
    <n v="38310.29"/>
    <s v="38310.29_1"/>
    <s v=""/>
    <s v="IBCTST145238DAK"/>
    <s v="IBCTST145238DAK"/>
    <s v="Deferred Liability Creation to ALPHA START LTD"/>
    <s v=""/>
    <s v="0"/>
    <s v="AB/1529/20"/>
    <s v=""/>
    <s v=""/>
    <s v=""/>
    <s v="2010100001"/>
    <s v=""/>
    <m/>
    <s v=""/>
    <s v=""/>
    <s v=""/>
    <n v="0"/>
  </r>
  <r>
    <s v=""/>
    <s v="30900940"/>
    <s v="2013003559"/>
    <x v="8"/>
    <d v="2021-05-09T00:00:00"/>
    <d v="2021-05-22T00:00:00"/>
    <s v="KZ"/>
    <s v="USD"/>
    <n v="-37079.730000000003"/>
    <s v="83.95000"/>
    <s v="BDT"/>
    <n v="-3112843.33"/>
    <n v="-37079.730000000003"/>
    <n v="37079.730000000003"/>
    <s v="37079.73_1"/>
    <s v=""/>
    <s v="IBCTST148634DAK"/>
    <s v="IBCTST148634DAK"/>
    <s v="Deferred Liability Creation to ALPHA START LIMITED"/>
    <s v=""/>
    <s v="0"/>
    <s v="AB/1651/20"/>
    <s v=""/>
    <s v=""/>
    <s v=""/>
    <s v="2010100001"/>
    <s v=""/>
    <m/>
    <s v=""/>
    <s v=""/>
    <s v=""/>
    <n v="0"/>
  </r>
  <r>
    <s v=""/>
    <s v="30900940"/>
    <s v="2013003687"/>
    <x v="7"/>
    <d v="2021-05-31T00:00:00"/>
    <d v="2021-06-01T00:00:00"/>
    <s v="KZ"/>
    <s v="USD"/>
    <n v="-32825.4"/>
    <s v="83.95000"/>
    <s v="BDT"/>
    <n v="-2755692.33"/>
    <n v="-32825.4"/>
    <n v="32825.4"/>
    <s v="32825.4_1"/>
    <s v=""/>
    <s v="IBCTST151186DAK"/>
    <s v="DCUDAK131598"/>
    <s v="1701,1721,1722,1727,1731,1734/20"/>
    <s v=""/>
    <s v="0"/>
    <s v="1701,1721,1722,1727,1731"/>
    <s v=""/>
    <s v=""/>
    <s v=""/>
    <s v="2010100001"/>
    <s v=""/>
    <m/>
    <s v=""/>
    <s v=""/>
    <s v=""/>
    <n v="0"/>
  </r>
  <r>
    <s v=""/>
    <s v="30900940"/>
    <s v="2013003342"/>
    <x v="14"/>
    <d v="2021-04-22T00:00:00"/>
    <d v="2021-04-24T00:00:00"/>
    <s v="KZ"/>
    <s v="USD"/>
    <n v="-32545.03"/>
    <s v="83.95000"/>
    <s v="BDT"/>
    <n v="-2732155.27"/>
    <n v="-32545.03"/>
    <n v="32545.03"/>
    <s v="32545.03_1"/>
    <s v=""/>
    <s v="IBCTST145628DAK"/>
    <s v="IBCTST145628DAK"/>
    <s v="Deferred Liability Creation to ALPHA START LTD"/>
    <s v=""/>
    <s v="0"/>
    <s v="AB/1569/20"/>
    <s v=""/>
    <s v=""/>
    <s v=""/>
    <s v="2010100001"/>
    <s v=""/>
    <m/>
    <s v=""/>
    <s v=""/>
    <s v=""/>
    <n v="0"/>
  </r>
  <r>
    <s v=""/>
    <s v="30900940"/>
    <s v="2013003204"/>
    <x v="15"/>
    <d v="2021-04-12T00:00:00"/>
    <d v="2021-04-13T00:00:00"/>
    <s v="KZ"/>
    <s v="USD"/>
    <n v="-27497.87"/>
    <s v="83.95000"/>
    <s v="BDT"/>
    <n v="-2308446.19"/>
    <n v="-27497.87"/>
    <n v="27497.87"/>
    <s v="27497.87_1"/>
    <s v=""/>
    <s v="IBCTST144412DAK"/>
    <s v="IBCTST144412DAK"/>
    <s v="Deferred Liability Creation ALPHA START LIMITED"/>
    <s v=""/>
    <s v="0"/>
    <s v="AB/1474,1493,AB/1504/20"/>
    <s v=""/>
    <s v=""/>
    <s v=""/>
    <s v="2010100001"/>
    <s v=""/>
    <m/>
    <s v=""/>
    <s v=""/>
    <s v=""/>
    <n v="0"/>
  </r>
  <r>
    <s v=""/>
    <s v="30900940"/>
    <s v="2013003336"/>
    <x v="10"/>
    <d v="2021-04-21T00:00:00"/>
    <d v="2021-04-22T00:00:00"/>
    <s v="KZ"/>
    <s v="USD"/>
    <n v="-26295.82"/>
    <s v="83.95000"/>
    <s v="BDT"/>
    <n v="-2207534.09"/>
    <n v="-26295.82"/>
    <n v="26295.82"/>
    <s v="26295.82_1"/>
    <s v=""/>
    <s v="IBCTST145629DAK"/>
    <s v="IBCTST145629DAK"/>
    <s v="Deferred Liability Creation to ALPHA START LTD"/>
    <s v=""/>
    <s v="0"/>
    <s v="AB/1566/20"/>
    <s v=""/>
    <s v=""/>
    <s v=""/>
    <s v="2010100001"/>
    <s v=""/>
    <m/>
    <s v=""/>
    <s v=""/>
    <s v=""/>
    <n v="0"/>
  </r>
  <r>
    <s v=""/>
    <s v="30900940"/>
    <s v="2013003901"/>
    <x v="16"/>
    <d v="2021-06-15T00:00:00"/>
    <d v="2021-06-22T00:00:00"/>
    <s v="KZ"/>
    <s v="USD"/>
    <n v="-25525.81"/>
    <s v="83.95000"/>
    <s v="BDT"/>
    <n v="-2142891.75"/>
    <n v="-25525.81"/>
    <n v="25525.81"/>
    <s v="25525.81_1"/>
    <s v=""/>
    <s v="IBCTST154181DAK"/>
    <s v="DCUDAK138890"/>
    <s v="Deferred Liability Creation to ALPHA START LTD"/>
    <s v=""/>
    <s v="0"/>
    <s v="AB/1825,AB/1844,AB/1846/2"/>
    <s v=""/>
    <s v=""/>
    <s v=""/>
    <s v="2010100001"/>
    <s v=""/>
    <m/>
    <s v=""/>
    <s v=""/>
    <s v=""/>
    <n v="0"/>
  </r>
  <r>
    <s v=""/>
    <s v="30900940"/>
    <s v="2013003902"/>
    <x v="16"/>
    <d v="2021-06-15T00:00:00"/>
    <d v="2021-06-22T00:00:00"/>
    <s v="KZ"/>
    <s v="USD"/>
    <n v="-25416.87"/>
    <s v="83.95000"/>
    <s v="BDT"/>
    <n v="-2133746.2400000002"/>
    <n v="-25416.87"/>
    <n v="25416.87"/>
    <s v="25416.87_1"/>
    <s v=""/>
    <s v="IBCTST154637DAK"/>
    <s v="DCUDAK138890"/>
    <s v="Deferred Liability Creation to ALPHA START LTD"/>
    <s v=""/>
    <s v="0"/>
    <s v="AB/1864/20"/>
    <s v=""/>
    <s v=""/>
    <s v=""/>
    <s v="2010100001"/>
    <s v=""/>
    <m/>
    <s v=""/>
    <s v=""/>
    <s v=""/>
    <n v="0"/>
  </r>
  <r>
    <s v=""/>
    <s v="30900940"/>
    <s v="2013003564"/>
    <x v="0"/>
    <d v="2021-05-18T00:00:00"/>
    <d v="2021-05-22T00:00:00"/>
    <s v="KZ"/>
    <s v="USD"/>
    <n v="-21739.88"/>
    <s v="83.95000"/>
    <s v="BDT"/>
    <n v="-1825062.93"/>
    <n v="-21739.88"/>
    <n v="21739.88"/>
    <s v="21739.88_1"/>
    <s v=""/>
    <s v="IBCTST149893DAK"/>
    <s v="IBCTST149893DAK"/>
    <s v="Deferred Liability Creation to ALPHA START LIMITED"/>
    <s v=""/>
    <s v="0"/>
    <s v="AB/1681/20,AB/1693/20"/>
    <s v=""/>
    <s v=""/>
    <s v=""/>
    <s v="2010100001"/>
    <s v=""/>
    <m/>
    <s v=""/>
    <s v=""/>
    <s v=""/>
    <n v="0"/>
  </r>
  <r>
    <s v=""/>
    <s v="20100001"/>
    <s v="2012010877"/>
    <x v="17"/>
    <d v="2021-06-28T00:00:00"/>
    <d v="2021-06-29T00:00:00"/>
    <s v="KR"/>
    <s v="USD"/>
    <n v="-20611.87"/>
    <s v="83.95000"/>
    <s v="BDT"/>
    <n v="-1730366.49"/>
    <n v="-20611.87"/>
    <n v="20611.87"/>
    <s v="20611.87_1"/>
    <s v=""/>
    <s v="GRN-2021-14956"/>
    <s v="0000001020"/>
    <s v="Goods received from Alpha Start Ltd"/>
    <s v=""/>
    <s v="0"/>
    <s v="AB/1912/20"/>
    <s v="CIPL-03359"/>
    <s v=""/>
    <s v="2100165410"/>
    <s v=""/>
    <s v="2110000016"/>
    <d v="2021-07-10T00:00:00"/>
    <s v=""/>
    <s v=""/>
    <s v=""/>
    <n v="0"/>
  </r>
  <r>
    <s v=""/>
    <s v="30900940"/>
    <s v="2013004013"/>
    <x v="1"/>
    <d v="2021-06-30T00:00:00"/>
    <d v="2021-07-04T00:00:00"/>
    <s v="KZ"/>
    <s v="USD"/>
    <n v="-20377.05"/>
    <s v="83.95000"/>
    <s v="BDT"/>
    <n v="-1710653.35"/>
    <n v="-20377.05"/>
    <n v="20377.05"/>
    <s v="20377.05_1"/>
    <s v=""/>
    <s v="IBCTST156808DAK"/>
    <s v="DCUDAK138890"/>
    <s v="Deferred Liability Creation to Alpha Start Ltd."/>
    <s v=""/>
    <s v="0"/>
    <s v="AB/1889/20"/>
    <s v=""/>
    <s v=""/>
    <s v=""/>
    <s v="2010100001"/>
    <s v=""/>
    <m/>
    <s v=""/>
    <s v=""/>
    <s v=""/>
    <n v="0"/>
  </r>
  <r>
    <s v=""/>
    <s v="30900940"/>
    <s v="2013003335"/>
    <x v="10"/>
    <d v="2021-04-21T00:00:00"/>
    <d v="2021-04-22T00:00:00"/>
    <s v="KZ"/>
    <s v="USD"/>
    <n v="-17763.23"/>
    <s v="83.95000"/>
    <s v="BDT"/>
    <n v="-1491223.16"/>
    <n v="-17763.23"/>
    <n v="17763.23"/>
    <s v="17763.23_1"/>
    <s v=""/>
    <s v="IBCTST145627DAK"/>
    <s v="IBCTST145627DAK"/>
    <s v="Deferred Liability Creation to ALPHA START LTD"/>
    <s v=""/>
    <s v="0"/>
    <s v="AB/1553/20"/>
    <s v=""/>
    <s v=""/>
    <s v=""/>
    <s v="2010100001"/>
    <s v=""/>
    <m/>
    <s v=""/>
    <s v=""/>
    <s v=""/>
    <n v="0"/>
  </r>
  <r>
    <s v=""/>
    <s v="30900940"/>
    <s v="2013003763"/>
    <x v="18"/>
    <d v="2021-06-03T00:00:00"/>
    <d v="2021-06-12T00:00:00"/>
    <s v="KZ"/>
    <s v="USD"/>
    <n v="-17055.66"/>
    <s v="83.95000"/>
    <s v="BDT"/>
    <n v="-1431822.66"/>
    <n v="-17055.66"/>
    <n v="17055.66"/>
    <s v="17055.66_1"/>
    <s v=""/>
    <s v="IBCTST152310DAK"/>
    <s v="DCUDAK138890"/>
    <s v="Deferred Liability Creation to Alpha Start Ltd."/>
    <s v=""/>
    <s v="0"/>
    <s v="AB/1771/20,AB/1796/20"/>
    <s v=""/>
    <s v=""/>
    <s v=""/>
    <s v="2010100001"/>
    <s v=""/>
    <m/>
    <s v=""/>
    <s v=""/>
    <s v=""/>
    <n v="0"/>
  </r>
  <r>
    <s v=""/>
    <s v="30900940"/>
    <s v="2013003476"/>
    <x v="19"/>
    <d v="2021-05-05T00:00:00"/>
    <d v="2021-05-09T00:00:00"/>
    <s v="KZ"/>
    <s v="USD"/>
    <n v="-16815.25"/>
    <s v="83.95000"/>
    <s v="BDT"/>
    <n v="-1411640.24"/>
    <n v="-16815.25"/>
    <n v="16815.25"/>
    <s v="16815.25_1"/>
    <s v=""/>
    <s v="IBCTST147255DAK"/>
    <s v="DCUDAK131598"/>
    <s v="Deferred Liability Creation to ALPHA START LTD"/>
    <s v=""/>
    <s v="0"/>
    <s v="AB/1624/20"/>
    <s v=""/>
    <s v=""/>
    <s v=""/>
    <s v="2010100001"/>
    <s v=""/>
    <m/>
    <s v=""/>
    <s v=""/>
    <s v=""/>
    <n v="0"/>
  </r>
  <r>
    <s v=""/>
    <s v="30900940"/>
    <s v="2013003563"/>
    <x v="0"/>
    <d v="2021-05-18T00:00:00"/>
    <d v="2021-05-22T00:00:00"/>
    <s v="KZ"/>
    <s v="USD"/>
    <n v="-16730.25"/>
    <s v="83.95000"/>
    <s v="BDT"/>
    <n v="-1404504.49"/>
    <n v="-16730.25"/>
    <n v="16730.25"/>
    <s v="16730.25_1"/>
    <s v=""/>
    <s v="IBCTST149895DAK"/>
    <s v="IBCTST149895DAK"/>
    <s v="Deferred Liability Creation to ALPHA START LIMITED"/>
    <s v=""/>
    <s v="0"/>
    <s v="AB/1702/20"/>
    <s v=""/>
    <s v=""/>
    <s v=""/>
    <s v="2010100001"/>
    <s v=""/>
    <m/>
    <s v=""/>
    <s v=""/>
    <s v=""/>
    <n v="0"/>
  </r>
  <r>
    <s v=""/>
    <s v="30900940"/>
    <s v="2013003556"/>
    <x v="8"/>
    <d v="2021-05-09T00:00:00"/>
    <d v="2021-05-22T00:00:00"/>
    <s v="KZ"/>
    <s v="USD"/>
    <n v="-16681.82"/>
    <s v="83.95000"/>
    <s v="BDT"/>
    <n v="-1400438.79"/>
    <n v="-16681.82"/>
    <n v="16681.82"/>
    <s v="16681.82_1"/>
    <s v=""/>
    <s v="IBCTST148633DAK"/>
    <s v="DCUDAK018844"/>
    <s v="1540,1541,1547,1577,1580,1588,1610,1622,1635"/>
    <s v=""/>
    <s v="0"/>
    <s v="1540,1541,1547,1577,1580"/>
    <s v=""/>
    <s v=""/>
    <s v=""/>
    <s v="2010100001"/>
    <s v=""/>
    <m/>
    <s v=""/>
    <s v=""/>
    <s v=""/>
    <n v="0"/>
  </r>
  <r>
    <s v=""/>
    <s v="30900940"/>
    <s v="2013004011"/>
    <x v="17"/>
    <d v="2021-06-28T00:00:00"/>
    <d v="2021-07-04T00:00:00"/>
    <s v="KZ"/>
    <s v="USD"/>
    <n v="-16407.75"/>
    <s v="83.95000"/>
    <s v="BDT"/>
    <n v="-1377430.61"/>
    <n v="-16407.75"/>
    <n v="16407.75"/>
    <s v="16407.75_1"/>
    <s v=""/>
    <s v="IBCTST156815DAK"/>
    <s v="DCUDAK138890"/>
    <s v="Deferred Liability Creation to Alpha Start Ltd."/>
    <s v=""/>
    <s v="0"/>
    <s v="AB/1916/20"/>
    <s v=""/>
    <s v=""/>
    <s v=""/>
    <s v="2010100001"/>
    <s v=""/>
    <m/>
    <s v=""/>
    <s v=""/>
    <s v=""/>
    <n v="0"/>
  </r>
  <r>
    <s v=""/>
    <s v="30900940"/>
    <s v="2013003070"/>
    <x v="20"/>
    <d v="2021-03-31T00:00:00"/>
    <d v="2021-04-01T00:00:00"/>
    <s v="KZ"/>
    <s v="USD"/>
    <n v="-15890.12"/>
    <s v="83.95000"/>
    <s v="BDT"/>
    <n v="-1333975.57"/>
    <n v="-15890.12"/>
    <n v="15890.12"/>
    <s v="15890.12_1"/>
    <s v=""/>
    <s v="IBCTST141591DAK"/>
    <s v="IBCTST141591DAK"/>
    <s v="Deferred Liability Creation to Alpha Start Ltd."/>
    <s v=""/>
    <s v="0"/>
    <s v="AB/1370,1372,374,391,1400"/>
    <s v=""/>
    <s v=""/>
    <s v=""/>
    <s v="2010100001"/>
    <s v="2119000054"/>
    <d v="2021-07-13T00:00:00"/>
    <s v=""/>
    <s v=""/>
    <s v=""/>
    <n v="0"/>
  </r>
  <r>
    <s v=""/>
    <s v="30900940"/>
    <s v="2013003978"/>
    <x v="5"/>
    <d v="2021-06-24T00:00:00"/>
    <d v="2021-06-27T00:00:00"/>
    <s v="KZ"/>
    <s v="USD"/>
    <n v="-14688.68"/>
    <s v="83.95000"/>
    <s v="BDT"/>
    <n v="-1233114.69"/>
    <n v="-14688.68"/>
    <n v="14688.68"/>
    <s v="14688.68_1"/>
    <s v=""/>
    <s v="IBCTST155845DAK"/>
    <s v="DCUDAK131598"/>
    <s v="1730,1772,1809,1843,1861,1878,AB/1884/20"/>
    <s v=""/>
    <s v="0"/>
    <s v="1730,772,809,843,861,878,"/>
    <s v=""/>
    <s v=""/>
    <s v=""/>
    <s v="2010100001"/>
    <s v=""/>
    <m/>
    <s v=""/>
    <s v=""/>
    <s v=""/>
    <n v="0"/>
  </r>
  <r>
    <s v=""/>
    <s v="30900940"/>
    <s v="2013003330"/>
    <x v="13"/>
    <d v="2021-04-20T00:00:00"/>
    <d v="2021-04-21T00:00:00"/>
    <s v="KZ"/>
    <s v="USD"/>
    <n v="-14645.47"/>
    <s v="83.95000"/>
    <s v="BDT"/>
    <n v="-1229487.21"/>
    <n v="-14645.47"/>
    <n v="14645.47"/>
    <s v="14645.47_1"/>
    <s v=""/>
    <s v="IBCTST145458DAK"/>
    <s v="IBCTST145458DAK"/>
    <s v="Deferred Liability Creation to ALPHA START LTD"/>
    <s v=""/>
    <s v="0"/>
    <s v="1481,1507,517,545,546,551"/>
    <s v=""/>
    <s v=""/>
    <s v=""/>
    <s v="2010100001"/>
    <s v=""/>
    <m/>
    <s v=""/>
    <s v=""/>
    <s v=""/>
    <n v="0"/>
  </r>
  <r>
    <s v=""/>
    <s v="30900940"/>
    <s v="2013003174"/>
    <x v="21"/>
    <d v="2021-04-01T00:00:00"/>
    <d v="2021-04-12T00:00:00"/>
    <s v="KZ"/>
    <s v="USD"/>
    <n v="-13634.17"/>
    <s v="83.95000"/>
    <s v="BDT"/>
    <n v="-1144588.57"/>
    <n v="-13634.17"/>
    <n v="13634.17"/>
    <s v="13634.17_1"/>
    <s v=""/>
    <s v="IBCTST142022DAK"/>
    <s v="IBCTST142022DAK"/>
    <s v="Deferred Liability Creation ALPHA START LIMITED"/>
    <s v=""/>
    <s v="0"/>
    <s v="AB/1368/20"/>
    <s v=""/>
    <s v=""/>
    <s v=""/>
    <s v="2010100001"/>
    <s v="2119000056"/>
    <d v="2021-07-13T00:00:00"/>
    <s v=""/>
    <s v=""/>
    <s v=""/>
    <n v="0"/>
  </r>
  <r>
    <s v=""/>
    <s v="30900940"/>
    <s v="2013003764"/>
    <x v="22"/>
    <d v="2021-06-07T00:00:00"/>
    <d v="2021-06-12T00:00:00"/>
    <s v="KZ"/>
    <s v="USD"/>
    <n v="-13182.03"/>
    <s v="83.95000"/>
    <s v="BDT"/>
    <n v="-1106631.42"/>
    <n v="-13182.03"/>
    <n v="13182.03"/>
    <s v="13182.03_1"/>
    <s v=""/>
    <s v="IBCTST152931DAK"/>
    <s v="DCUDAK138890"/>
    <s v="Deferred Liability Creation to Alpha Start Ltd."/>
    <s v=""/>
    <s v="0"/>
    <s v="AB/1780/20"/>
    <s v=""/>
    <s v=""/>
    <s v=""/>
    <s v="2010100001"/>
    <s v=""/>
    <m/>
    <s v=""/>
    <s v=""/>
    <s v=""/>
    <n v="0"/>
  </r>
  <r>
    <s v=""/>
    <s v="30900940"/>
    <s v="2013004014"/>
    <x v="1"/>
    <d v="2021-06-30T00:00:00"/>
    <d v="2021-07-04T00:00:00"/>
    <s v="KZ"/>
    <s v="USD"/>
    <n v="-13035.09"/>
    <s v="83.95000"/>
    <s v="BDT"/>
    <n v="-1094295.81"/>
    <n v="-13035.09"/>
    <n v="13035.09"/>
    <s v="13035.09_1"/>
    <s v=""/>
    <s v="IBCTST156397DAK"/>
    <s v="DCUDAK138890"/>
    <s v="Deferred Liability Creation to Alpha Start Ltd."/>
    <s v=""/>
    <s v="0"/>
    <s v="AB/1875/20"/>
    <s v=""/>
    <s v=""/>
    <s v=""/>
    <s v="2010100001"/>
    <s v=""/>
    <m/>
    <s v=""/>
    <s v=""/>
    <s v=""/>
    <n v="0"/>
  </r>
  <r>
    <s v=""/>
    <s v="30900940"/>
    <s v="2013003765"/>
    <x v="18"/>
    <d v="2021-06-03T00:00:00"/>
    <d v="2021-06-12T00:00:00"/>
    <s v="KZ"/>
    <s v="USD"/>
    <n v="-11978.3"/>
    <s v="83.95000"/>
    <s v="BDT"/>
    <n v="-1005578.29"/>
    <n v="-11978.3"/>
    <n v="11978.3"/>
    <s v="11978.3_1"/>
    <s v=""/>
    <s v="IBCTST152096DAK"/>
    <s v="DCUDAK131598"/>
    <s v="Deferred Liability Creation to Alpha Start Ltd."/>
    <s v=""/>
    <s v="0"/>
    <s v="AB/1774/20"/>
    <s v=""/>
    <s v=""/>
    <s v=""/>
    <s v="2010100001"/>
    <s v=""/>
    <m/>
    <s v=""/>
    <s v=""/>
    <s v=""/>
    <n v="0"/>
  </r>
  <r>
    <s v=""/>
    <s v="30900940"/>
    <s v="2013003069"/>
    <x v="20"/>
    <d v="2021-03-31T00:00:00"/>
    <d v="2021-04-01T00:00:00"/>
    <s v="KZ"/>
    <s v="USD"/>
    <n v="-11477.37"/>
    <s v="83.95000"/>
    <s v="BDT"/>
    <n v="-963525.21"/>
    <n v="-11477.37"/>
    <n v="11477.37"/>
    <s v="11477.37_1"/>
    <s v=""/>
    <s v="IBCTST141589DAK"/>
    <s v="IBCTST141589DAK"/>
    <s v="Deferred Liability Creation to Alpha Start Ltd."/>
    <s v=""/>
    <s v="0"/>
    <s v="AB/1406/20,AB/1410/20"/>
    <s v=""/>
    <s v=""/>
    <s v=""/>
    <s v="2010100001"/>
    <s v="2119000053"/>
    <d v="2021-07-13T00:00:00"/>
    <s v=""/>
    <s v=""/>
    <s v=""/>
    <n v="0"/>
  </r>
  <r>
    <s v=""/>
    <s v="30900940"/>
    <s v="2013003201"/>
    <x v="15"/>
    <d v="2021-04-12T00:00:00"/>
    <d v="2021-04-13T00:00:00"/>
    <s v="KZ"/>
    <s v="USD"/>
    <n v="-11229.39"/>
    <s v="83.95000"/>
    <s v="BDT"/>
    <n v="-942707.29"/>
    <n v="-11229.39"/>
    <n v="11229.39"/>
    <s v="11229.39_1"/>
    <s v=""/>
    <s v="IBCTST144411DAK"/>
    <s v="IBCTST144411DAK"/>
    <s v="Deferred Liability Creation ALPHA START LIMITED"/>
    <s v=""/>
    <s v="0"/>
    <s v="AB/1492/20,AB/1506/20"/>
    <s v=""/>
    <s v=""/>
    <s v=""/>
    <s v="2010100001"/>
    <s v=""/>
    <m/>
    <s v=""/>
    <s v=""/>
    <s v=""/>
    <n v="0"/>
  </r>
  <r>
    <s v=""/>
    <s v="30900940"/>
    <s v="2013004012"/>
    <x v="1"/>
    <d v="2021-06-30T00:00:00"/>
    <d v="2021-07-04T00:00:00"/>
    <s v="KZ"/>
    <s v="USD"/>
    <n v="-10986.21"/>
    <s v="83.95000"/>
    <s v="BDT"/>
    <n v="-922292.33"/>
    <n v="-10986.21"/>
    <n v="10986.21"/>
    <s v="10986.21_1"/>
    <s v=""/>
    <s v="IBCTST156993DAK"/>
    <s v="DCUDAK138890"/>
    <s v="Deferred Liability Creation to Alpha Start Ltd."/>
    <s v=""/>
    <s v="0"/>
    <s v="AB/1903,1910,AB/1930/20"/>
    <s v=""/>
    <s v=""/>
    <s v=""/>
    <s v="2010100001"/>
    <s v=""/>
    <m/>
    <s v=""/>
    <s v=""/>
    <s v=""/>
    <n v="0"/>
  </r>
  <r>
    <s v=""/>
    <s v="30900940"/>
    <s v="2013003680"/>
    <x v="7"/>
    <d v="2021-05-31T00:00:00"/>
    <d v="2021-06-01T00:00:00"/>
    <s v="KZ"/>
    <s v="USD"/>
    <n v="-10533.96"/>
    <s v="83.95000"/>
    <s v="BDT"/>
    <n v="-884325.94"/>
    <n v="-10533.96"/>
    <n v="10533.96"/>
    <s v="10533.96_1"/>
    <s v=""/>
    <s v="IBCTST151625DAK"/>
    <s v="DCUDAK131598"/>
    <s v="Deferred Liability Creation to Alpha Start Ltd."/>
    <s v=""/>
    <s v="0"/>
    <s v="AB/1746/20"/>
    <s v=""/>
    <s v=""/>
    <s v=""/>
    <s v="2010100001"/>
    <s v=""/>
    <m/>
    <s v=""/>
    <s v=""/>
    <s v=""/>
    <n v="0"/>
  </r>
  <r>
    <s v=""/>
    <s v="30900940"/>
    <s v="2013003180"/>
    <x v="6"/>
    <d v="2021-04-07T00:00:00"/>
    <d v="2021-04-12T00:00:00"/>
    <s v="KZ"/>
    <s v="USD"/>
    <n v="-9967.64"/>
    <s v="83.95000"/>
    <s v="BDT"/>
    <n v="-836783.38"/>
    <n v="-9967.64"/>
    <n v="9967.64"/>
    <s v="9967.64_1"/>
    <s v=""/>
    <s v="IBCTST142946DAK"/>
    <s v="IBCTST142946DAK"/>
    <s v="Deferred Liability Creation ALPHA START LIMITED"/>
    <s v=""/>
    <s v="0"/>
    <s v="1467,1469,470,475,476,477"/>
    <s v=""/>
    <s v=""/>
    <s v=""/>
    <s v="2010100001"/>
    <s v=""/>
    <m/>
    <s v=""/>
    <s v=""/>
    <s v=""/>
    <n v="0"/>
  </r>
  <r>
    <s v=""/>
    <s v="30900940"/>
    <s v="2013003203"/>
    <x v="15"/>
    <d v="2021-04-12T00:00:00"/>
    <d v="2021-04-13T00:00:00"/>
    <s v="KZ"/>
    <s v="USD"/>
    <n v="-9927.32"/>
    <s v="83.95000"/>
    <s v="BDT"/>
    <n v="-833398.51"/>
    <n v="-9927.32"/>
    <n v="9927.32"/>
    <s v="9927.32_1"/>
    <s v=""/>
    <s v="IBCTST144578DAK"/>
    <s v="IBCTST144578DAK"/>
    <s v="Deferred Liability Creation ALPHA START LIMITED"/>
    <s v=""/>
    <s v="0"/>
    <s v="AB/1503,1516,AB/1523/20"/>
    <s v=""/>
    <s v=""/>
    <s v=""/>
    <s v="2010100001"/>
    <s v=""/>
    <m/>
    <s v=""/>
    <s v=""/>
    <s v=""/>
    <n v="0"/>
  </r>
  <r>
    <s v=""/>
    <s v="30900940"/>
    <s v="2013003328"/>
    <x v="13"/>
    <d v="2021-04-20T00:00:00"/>
    <d v="2021-04-21T00:00:00"/>
    <s v="KZ"/>
    <s v="USD"/>
    <n v="-9087.01"/>
    <s v="83.95000"/>
    <s v="BDT"/>
    <n v="-762854.49"/>
    <n v="-9087.01"/>
    <n v="9087.01"/>
    <s v="9087.01_1"/>
    <s v=""/>
    <s v="IBCTST145239DAK"/>
    <s v="IBCTST145239DAK"/>
    <s v="Deferred Liability Creation to ALPHA START LTD"/>
    <s v=""/>
    <s v="0"/>
    <s v="AB/1487,1508,AB/1528/20"/>
    <s v=""/>
    <s v=""/>
    <s v=""/>
    <s v="2010100001"/>
    <s v=""/>
    <m/>
    <s v=""/>
    <s v=""/>
    <s v=""/>
    <n v="0"/>
  </r>
  <r>
    <s v=""/>
    <s v="30900940"/>
    <s v="2013003979"/>
    <x v="5"/>
    <d v="2021-06-24T00:00:00"/>
    <d v="2021-06-27T00:00:00"/>
    <s v="KZ"/>
    <s v="USD"/>
    <n v="-8788.32"/>
    <s v="83.95000"/>
    <s v="BDT"/>
    <n v="-737779.46"/>
    <n v="-8788.32"/>
    <n v="8788.32"/>
    <s v="8788.32_1"/>
    <s v=""/>
    <s v="IBCTST155632DAK"/>
    <s v="DCUDAK138890"/>
    <s v="Deferred Liability Creation to Alpha Start Ltd."/>
    <s v=""/>
    <s v="0"/>
    <s v="AB/1851/20,AB/1881/20"/>
    <s v=""/>
    <s v=""/>
    <s v=""/>
    <s v="2010100001"/>
    <s v=""/>
    <m/>
    <s v=""/>
    <s v=""/>
    <s v=""/>
    <n v="0"/>
  </r>
  <r>
    <s v=""/>
    <s v="30900940"/>
    <s v="2013003178"/>
    <x v="21"/>
    <d v="2021-04-01T00:00:00"/>
    <d v="2021-04-12T00:00:00"/>
    <s v="KZ"/>
    <s v="USD"/>
    <n v="-8749.5"/>
    <s v="83.95000"/>
    <s v="BDT"/>
    <n v="-734520.53"/>
    <n v="-8749.5"/>
    <n v="8749.5"/>
    <s v="8749.5_1"/>
    <s v=""/>
    <s v="IBCTST142263DAK"/>
    <s v="IBCTST142263DAK"/>
    <s v="Deferred Liability Creation ALPHA START LIMITED\"/>
    <s v=""/>
    <s v="0"/>
    <s v="AB/1465/20"/>
    <s v=""/>
    <s v=""/>
    <s v=""/>
    <s v="2010100001"/>
    <s v=""/>
    <m/>
    <s v=""/>
    <s v=""/>
    <s v=""/>
    <n v="0"/>
  </r>
  <r>
    <s v=""/>
    <s v="30900940"/>
    <s v="2013003652"/>
    <x v="12"/>
    <d v="2021-05-27T00:00:00"/>
    <d v="2021-05-29T00:00:00"/>
    <s v="KZ"/>
    <s v="USD"/>
    <n v="-8580.7800000000007"/>
    <s v="83.95000"/>
    <s v="BDT"/>
    <n v="-720356.48"/>
    <n v="-8580.7800000000007"/>
    <n v="8580.7800000000007"/>
    <s v="8580.78_1"/>
    <s v=""/>
    <s v="IBCTST150632DAK"/>
    <s v="DCUDAK131598"/>
    <s v="Deferred Liability Creation to Alpha Start Ltd."/>
    <s v=""/>
    <s v="0"/>
    <s v="AB/1708/20"/>
    <s v=""/>
    <s v=""/>
    <s v=""/>
    <s v="2010100001"/>
    <s v=""/>
    <m/>
    <s v=""/>
    <s v=""/>
    <s v=""/>
    <n v="0"/>
  </r>
  <r>
    <s v=""/>
    <s v="30900940"/>
    <s v="2013003176"/>
    <x v="6"/>
    <d v="2021-04-07T00:00:00"/>
    <d v="2021-04-12T00:00:00"/>
    <s v="KZ"/>
    <s v="USD"/>
    <n v="-8264.24"/>
    <s v="83.95000"/>
    <s v="BDT"/>
    <n v="-693782.95"/>
    <n v="-8264.24"/>
    <n v="8264.24"/>
    <s v="8264.24_1"/>
    <s v=""/>
    <s v="IBCTST142947DAK"/>
    <s v="IBCTST142947DAK"/>
    <s v="Deferred Liability Creation ALPHA START LIMITED"/>
    <s v=""/>
    <s v="0"/>
    <s v="AB/1456,1471,AB/1484/20"/>
    <s v=""/>
    <s v=""/>
    <s v=""/>
    <s v="2010100001"/>
    <s v=""/>
    <m/>
    <s v=""/>
    <s v=""/>
    <s v=""/>
    <n v="0"/>
  </r>
  <r>
    <s v=""/>
    <s v="30900940"/>
    <s v="2013002991"/>
    <x v="23"/>
    <d v="2021-03-22T00:00:00"/>
    <d v="2021-03-25T00:00:00"/>
    <s v="KZ"/>
    <s v="USD"/>
    <n v="-8155.15"/>
    <s v="83.95000"/>
    <s v="BDT"/>
    <n v="-684624.84"/>
    <n v="-8155.15"/>
    <n v="8155.15"/>
    <s v="8155.15_1"/>
    <s v=""/>
    <s v="IBCTST140929DAK"/>
    <s v="IBCTST140929DAK"/>
    <s v="Deferred Liability Creation to Alpha Start Ltd."/>
    <s v=""/>
    <s v="0"/>
    <s v="1330,335,349,352,69,80,81"/>
    <s v=""/>
    <s v=""/>
    <s v=""/>
    <s v="2010100001"/>
    <s v="2119000037"/>
    <d v="2021-07-12T00:00:00"/>
    <s v=""/>
    <s v=""/>
    <s v=""/>
    <n v="0"/>
  </r>
  <r>
    <s v=""/>
    <s v="30900940"/>
    <s v="2013004017"/>
    <x v="1"/>
    <d v="2021-06-30T00:00:00"/>
    <d v="2021-07-04T00:00:00"/>
    <s v="KZ"/>
    <s v="USD"/>
    <n v="-8000.77"/>
    <s v="83.95000"/>
    <s v="BDT"/>
    <n v="-671664.64000000001"/>
    <n v="-8000.77"/>
    <n v="8000.77"/>
    <s v="8000.77_1"/>
    <s v=""/>
    <s v="IBCTST156810DAK"/>
    <s v="DCUDAK140491"/>
    <s v="Deferred Liability Creation to Alpha Start Ltd."/>
    <s v=""/>
    <s v="0"/>
    <s v="AB/1890/20"/>
    <s v=""/>
    <s v=""/>
    <s v=""/>
    <s v="2010100001"/>
    <s v=""/>
    <m/>
    <s v=""/>
    <s v=""/>
    <s v=""/>
    <n v="0"/>
  </r>
  <r>
    <s v=""/>
    <s v="30900940"/>
    <s v="2013003377"/>
    <x v="3"/>
    <d v="2021-04-28T00:00:00"/>
    <d v="2021-04-29T00:00:00"/>
    <s v="KZ"/>
    <s v="USD"/>
    <n v="-7408"/>
    <s v="83.95000"/>
    <s v="BDT"/>
    <n v="-621901.6"/>
    <n v="-7408"/>
    <n v="7408"/>
    <s v="7408_1"/>
    <s v=""/>
    <s v="IBCTST146507DAK"/>
    <s v="IBCTST146507DAK"/>
    <s v="Deferred Liability Creation to Alpha Start Ltd."/>
    <s v=""/>
    <s v="0"/>
    <s v="AB/1570/20,AB/1572/20"/>
    <s v=""/>
    <s v=""/>
    <s v=""/>
    <s v="2010100001"/>
    <s v=""/>
    <m/>
    <s v=""/>
    <s v=""/>
    <s v=""/>
    <n v="0"/>
  </r>
  <r>
    <s v=""/>
    <s v="30900940"/>
    <s v="2013003681"/>
    <x v="7"/>
    <d v="2021-05-31T00:00:00"/>
    <d v="2021-06-01T00:00:00"/>
    <s v="KZ"/>
    <s v="USD"/>
    <n v="-5048.54"/>
    <s v="83.95000"/>
    <s v="BDT"/>
    <n v="-423824.93"/>
    <n v="-5048.54"/>
    <n v="5048.54"/>
    <s v="5048.54_1"/>
    <s v=""/>
    <s v="IBCTST151824DAK"/>
    <s v="DCUDAK131598"/>
    <s v="Deferred Liability Creation to Alpha Start Ltd."/>
    <s v=""/>
    <s v="0"/>
    <s v="AB/1743/20,AB/1747/20"/>
    <s v=""/>
    <s v=""/>
    <s v=""/>
    <s v="2010100001"/>
    <s v=""/>
    <m/>
    <s v=""/>
    <s v=""/>
    <s v=""/>
    <n v="0"/>
  </r>
  <r>
    <s v=""/>
    <s v="30900940"/>
    <s v="2013003475"/>
    <x v="24"/>
    <d v="2021-05-06T00:00:00"/>
    <d v="2021-05-09T00:00:00"/>
    <s v="KZ"/>
    <s v="USD"/>
    <n v="-4892.8999999999996"/>
    <s v="83.95000"/>
    <s v="BDT"/>
    <n v="-410758.96"/>
    <n v="-4892.8999999999996"/>
    <n v="4892.8999999999996"/>
    <s v="4892.9_1"/>
    <s v=""/>
    <s v="IBCTST147568DAK"/>
    <s v="IBCTST147568DAK"/>
    <s v="Deferred Liability Creation to ALPHA START LTD"/>
    <s v=""/>
    <s v="0"/>
    <s v="AB/1593/20"/>
    <s v=""/>
    <s v=""/>
    <s v=""/>
    <s v="2010100001"/>
    <s v=""/>
    <m/>
    <s v=""/>
    <s v=""/>
    <s v=""/>
    <n v="0"/>
  </r>
  <r>
    <s v=""/>
    <s v="30900940"/>
    <s v="2013003187"/>
    <x v="21"/>
    <d v="2021-03-21T00:00:00"/>
    <d v="2021-04-12T00:00:00"/>
    <s v="KZ"/>
    <s v="USD"/>
    <n v="-4514.01"/>
    <s v="83.95000"/>
    <s v="BDT"/>
    <n v="-378951.14"/>
    <n v="-4514.01"/>
    <n v="4514.01"/>
    <s v="4514.01_1"/>
    <s v=""/>
    <s v="IBCTST140697DAK"/>
    <s v="IBCTST140697DAK"/>
    <s v="Deferred Liability Creation to ALPHA START LIMITED"/>
    <s v=""/>
    <s v="0"/>
    <s v="AB/1338,1348,AB/1360/20"/>
    <s v=""/>
    <s v=""/>
    <s v=""/>
    <s v="2010100001"/>
    <s v="2119000009"/>
    <d v="2021-07-07T00:00:00"/>
    <s v=""/>
    <s v=""/>
    <s v=""/>
    <n v="0"/>
  </r>
  <r>
    <s v=""/>
    <s v="30900940"/>
    <s v="2013003555"/>
    <x v="25"/>
    <d v="2021-05-20T00:00:00"/>
    <d v="2021-05-22T00:00:00"/>
    <s v="KZ"/>
    <s v="USD"/>
    <n v="-3525.73"/>
    <s v="83.95000"/>
    <s v="BDT"/>
    <n v="-295985.03000000003"/>
    <n v="-3525.73"/>
    <n v="3525.73"/>
    <s v="3525.73_1"/>
    <s v=""/>
    <s v="IBCTST149960DAK"/>
    <s v="IBCTST149960DAK"/>
    <s v="Deferred Liability Creation to ALPHA START LIMITED"/>
    <s v=""/>
    <s v="0"/>
    <s v="AB/1643,1653,1690/20"/>
    <s v=""/>
    <s v=""/>
    <s v=""/>
    <s v="2010100001"/>
    <s v=""/>
    <m/>
    <s v=""/>
    <s v=""/>
    <s v=""/>
    <n v="0"/>
  </r>
  <r>
    <s v=""/>
    <s v="20100001"/>
    <s v="2012010875"/>
    <x v="17"/>
    <d v="2021-06-28T00:00:00"/>
    <d v="2021-06-29T00:00:00"/>
    <s v="KR"/>
    <s v="USD"/>
    <n v="-2954.66"/>
    <s v="83.95000"/>
    <s v="BDT"/>
    <n v="-248043.71"/>
    <n v="-2954.66"/>
    <n v="2954.66"/>
    <s v="2954.66_1"/>
    <s v=""/>
    <s v="GRN-2021-14954"/>
    <s v="0000001020"/>
    <s v="Goods received from Alpha Start Ltd"/>
    <s v=""/>
    <s v="0"/>
    <s v="AB/1912/20"/>
    <s v="CIPL-03361"/>
    <s v=""/>
    <s v="2100165430"/>
    <s v=""/>
    <s v="2110000016"/>
    <d v="2021-07-10T00:00:00"/>
    <s v=""/>
    <s v=""/>
    <s v=""/>
    <n v="0"/>
  </r>
  <r>
    <s v=""/>
    <s v="30900940"/>
    <s v="2013003291"/>
    <x v="26"/>
    <d v="2021-04-19T00:00:00"/>
    <d v="2021-04-20T00:00:00"/>
    <s v="KZ"/>
    <s v="USD"/>
    <n v="-2898.95"/>
    <s v="83.95000"/>
    <s v="BDT"/>
    <n v="-243366.85"/>
    <n v="-2898.95"/>
    <n v="2898.95"/>
    <s v="2898.95_1"/>
    <s v=""/>
    <s v="IBCTST145461DAK"/>
    <s v="IBCTST145461DAK"/>
    <s v="Deferred Liability Creation to ALPHA START LTD"/>
    <s v=""/>
    <s v="0"/>
    <s v="AB/1549/20"/>
    <s v=""/>
    <s v=""/>
    <s v=""/>
    <s v="2010100001"/>
    <s v=""/>
    <m/>
    <s v=""/>
    <s v=""/>
    <s v=""/>
    <n v="0"/>
  </r>
  <r>
    <s v=""/>
    <s v="30900940"/>
    <s v="2013004018"/>
    <x v="17"/>
    <d v="2021-06-28T00:00:00"/>
    <d v="2021-07-04T00:00:00"/>
    <s v="KZ"/>
    <s v="USD"/>
    <n v="-2745"/>
    <s v="83.95000"/>
    <s v="BDT"/>
    <n v="-230442.75"/>
    <n v="-2745"/>
    <n v="2745"/>
    <s v="2745_1"/>
    <s v=""/>
    <s v="IBCTST156800DAK"/>
    <s v="DCUDAK140491"/>
    <s v="Deferred Liability Creation to Alpha Start Ltd."/>
    <s v=""/>
    <s v="0"/>
    <s v="AB/1915/20"/>
    <s v=""/>
    <s v=""/>
    <s v=""/>
    <s v="2010100001"/>
    <s v=""/>
    <m/>
    <s v=""/>
    <s v=""/>
    <s v=""/>
    <n v="0"/>
  </r>
  <r>
    <s v=""/>
    <s v="30900940"/>
    <s v="2013003173"/>
    <x v="21"/>
    <d v="2021-04-01T00:00:00"/>
    <d v="2021-04-12T00:00:00"/>
    <s v="KZ"/>
    <s v="USD"/>
    <n v="-2599.04"/>
    <s v="83.95000"/>
    <s v="BDT"/>
    <n v="-218189.41"/>
    <n v="-2599.04"/>
    <n v="2599.04"/>
    <s v="2599.04_1"/>
    <s v=""/>
    <s v="IBCTST142266DAK"/>
    <s v="IBCTST142266DAK"/>
    <s v="Deferred Liability Creation ALPHA START LIMITED"/>
    <s v=""/>
    <s v="0"/>
    <s v="AB/1466/20"/>
    <s v=""/>
    <s v=""/>
    <s v=""/>
    <s v="2010100001"/>
    <s v=""/>
    <m/>
    <s v=""/>
    <s v=""/>
    <s v=""/>
    <n v="0"/>
  </r>
  <r>
    <s v=""/>
    <s v="30900940"/>
    <s v="2013003068"/>
    <x v="20"/>
    <d v="2021-03-31T00:00:00"/>
    <d v="2021-04-01T00:00:00"/>
    <s v="KZ"/>
    <s v="USD"/>
    <n v="-2430.73"/>
    <s v="83.95000"/>
    <s v="BDT"/>
    <n v="-204059.78"/>
    <n v="-2430.73"/>
    <n v="2430.73"/>
    <s v="2430.73_1"/>
    <s v=""/>
    <s v="IBCTST141585DAK"/>
    <s v="IBCTST141585DAK"/>
    <s v="Deferred Liability Creation to Alpha Start Ltd."/>
    <s v=""/>
    <s v="0"/>
    <s v="AB/1392/20"/>
    <s v=""/>
    <s v=""/>
    <s v=""/>
    <s v="2010100001"/>
    <s v="2119000050"/>
    <d v="2021-07-13T00:00:00"/>
    <s v=""/>
    <s v=""/>
    <s v=""/>
    <n v="0"/>
  </r>
  <r>
    <s v=""/>
    <s v="20100001"/>
    <s v="2012010876"/>
    <x v="17"/>
    <d v="2021-06-28T00:00:00"/>
    <d v="2021-06-29T00:00:00"/>
    <s v="KR"/>
    <s v="USD"/>
    <n v="-2182.16"/>
    <s v="83.95000"/>
    <s v="BDT"/>
    <n v="-183192.33"/>
    <n v="-2182.16"/>
    <n v="2182.16"/>
    <s v="2182.16_1"/>
    <s v=""/>
    <s v="GRN-2021-14955"/>
    <s v="0000001020"/>
    <s v="Goods received from Alpha Start Ltd"/>
    <s v=""/>
    <s v="0"/>
    <s v="AB/1912/20"/>
    <s v="CIPL-03360"/>
    <s v=""/>
    <s v="2100165420"/>
    <s v=""/>
    <s v="2110000016"/>
    <d v="2021-07-10T00:00:00"/>
    <s v=""/>
    <s v=""/>
    <s v=""/>
    <n v="0"/>
  </r>
  <r>
    <s v=""/>
    <s v="30900940"/>
    <s v="2013003066"/>
    <x v="20"/>
    <d v="2021-03-31T00:00:00"/>
    <d v="2021-04-01T00:00:00"/>
    <s v="KZ"/>
    <s v="USD"/>
    <n v="-1699.91"/>
    <s v="83.95000"/>
    <s v="BDT"/>
    <n v="-142707.44"/>
    <n v="-1699.91"/>
    <n v="1699.91"/>
    <s v="1699.91_1"/>
    <s v=""/>
    <s v="IBCTST141581DAK"/>
    <s v="IBCTST141581DAK"/>
    <s v="Deferred Liability Creation to Alpha Start Ltd."/>
    <s v=""/>
    <s v="0"/>
    <s v="AB/1409/20"/>
    <s v=""/>
    <s v=""/>
    <s v=""/>
    <s v="2010100001"/>
    <s v="2119000045"/>
    <d v="2021-07-13T00:00:00"/>
    <s v=""/>
    <s v=""/>
    <s v=""/>
    <n v="0"/>
  </r>
  <r>
    <s v=""/>
    <s v="30900940"/>
    <s v="2013003562"/>
    <x v="0"/>
    <d v="2021-05-18T00:00:00"/>
    <d v="2021-05-22T00:00:00"/>
    <s v="KZ"/>
    <s v="USD"/>
    <n v="-1540.67"/>
    <s v="83.95000"/>
    <s v="BDT"/>
    <n v="-129339.25"/>
    <n v="-1540.67"/>
    <n v="1540.67"/>
    <s v="1540.67_1"/>
    <s v=""/>
    <s v="IBCTST150376DAK"/>
    <s v="IBCTST150376DAK"/>
    <s v="Deferred Liability Creation to ALPHA START LIMITED"/>
    <s v=""/>
    <s v="0"/>
    <s v="AB/1705/20"/>
    <s v=""/>
    <s v=""/>
    <s v=""/>
    <s v="2010100001"/>
    <s v=""/>
    <m/>
    <s v=""/>
    <s v=""/>
    <s v=""/>
    <n v="0"/>
  </r>
  <r>
    <s v=""/>
    <s v="30900940"/>
    <s v="2013003067"/>
    <x v="20"/>
    <d v="2021-03-31T00:00:00"/>
    <d v="2021-04-01T00:00:00"/>
    <s v="KZ"/>
    <s v="USD"/>
    <n v="-1006.51"/>
    <s v="83.95000"/>
    <s v="BDT"/>
    <n v="-84496.51"/>
    <n v="-1006.51"/>
    <n v="1006.51"/>
    <s v="1006.51_1"/>
    <s v=""/>
    <s v="IBCTST141588DAK"/>
    <s v="IBCTST141588DAK"/>
    <s v="Deferred Liability Creation to Alpha Start Ltd."/>
    <s v=""/>
    <s v="0"/>
    <s v="AB/1408/20"/>
    <s v=""/>
    <s v=""/>
    <s v=""/>
    <s v="2010100001"/>
    <s v="2119000051"/>
    <d v="2021-07-13T00:00:00"/>
    <s v=""/>
    <s v=""/>
    <s v=""/>
    <n v="0"/>
  </r>
  <r>
    <s v=""/>
    <s v="30900940"/>
    <s v="2013002992"/>
    <x v="27"/>
    <d v="2021-03-21T00:00:00"/>
    <d v="2021-03-25T00:00:00"/>
    <s v="KZ"/>
    <s v="USD"/>
    <n v="-912"/>
    <s v="83.95000"/>
    <s v="BDT"/>
    <n v="-76562.399999999994"/>
    <n v="-912"/>
    <n v="912"/>
    <s v="912_1"/>
    <s v=""/>
    <s v="IBCTST140714DAK"/>
    <s v="IBCTST140714DAK"/>
    <s v="Deferred Liability Creation to Alpha Start Ltd."/>
    <s v=""/>
    <s v="0"/>
    <s v="AB/1371/20"/>
    <s v=""/>
    <s v=""/>
    <s v=""/>
    <s v="2010100001"/>
    <s v="2119000010"/>
    <d v="2021-07-07T00:00:00"/>
    <s v=""/>
    <s v=""/>
    <s v=""/>
    <n v="0"/>
  </r>
  <r>
    <s v=""/>
    <s v="30900940"/>
    <s v="2013003202"/>
    <x v="15"/>
    <d v="2021-04-12T00:00:00"/>
    <d v="2021-04-13T00:00:00"/>
    <s v="KZ"/>
    <s v="USD"/>
    <n v="-800.81"/>
    <s v="83.95000"/>
    <s v="BDT"/>
    <n v="-67228"/>
    <n v="-800.81"/>
    <n v="800.81"/>
    <s v="800.81_1"/>
    <s v=""/>
    <s v="IBCTST144574DAK"/>
    <s v="IBCTST144574DAK"/>
    <s v="Deferred Liability Creation ALPHA START LIMITED"/>
    <s v=""/>
    <s v="0"/>
    <s v="AB/1524/20"/>
    <s v=""/>
    <s v=""/>
    <s v=""/>
    <s v="2010100001"/>
    <s v=""/>
    <m/>
    <s v=""/>
    <s v=""/>
    <s v=""/>
    <n v="0"/>
  </r>
  <r>
    <s v=""/>
    <s v="20100001"/>
    <s v="2012010675"/>
    <x v="11"/>
    <d v="2021-06-20T00:00:00"/>
    <d v="2021-06-21T00:00:00"/>
    <s v="KR"/>
    <s v="USD"/>
    <n v="-782.47"/>
    <s v="83.95000"/>
    <s v="BDT"/>
    <n v="-65688.36"/>
    <n v="-782.47"/>
    <n v="782.47"/>
    <s v="782.47_1"/>
    <s v=""/>
    <s v="GRN-2021-14092"/>
    <s v="0000001020"/>
    <s v="Goods received from Alpha Start Ltd"/>
    <s v=""/>
    <s v="0"/>
    <s v="AB/1883/20"/>
    <s v="CIPL-03325"/>
    <s v=""/>
    <s v="2100158750"/>
    <s v=""/>
    <s v="2110000021"/>
    <d v="2021-07-13T00:00:00"/>
    <s v=""/>
    <s v=""/>
    <s v=""/>
    <n v="0"/>
  </r>
  <r>
    <s v=""/>
    <s v="30900940"/>
    <s v="2013003899"/>
    <x v="28"/>
    <d v="2021-06-13T00:00:00"/>
    <d v="2021-06-22T00:00:00"/>
    <s v="KZ"/>
    <s v="USD"/>
    <n v="-779.35"/>
    <s v="83.95000"/>
    <s v="BDT"/>
    <n v="-65426.43"/>
    <n v="-779.35"/>
    <n v="779.35"/>
    <s v="779.35_1"/>
    <s v=""/>
    <s v="IBCTST152941DAK"/>
    <s v="DCUDAK018844"/>
    <s v="Deferred Liability Creation to ALPHA START LTD"/>
    <s v=""/>
    <s v="0"/>
    <s v="AB/1719,AB/1739,AB/1777/2"/>
    <s v=""/>
    <s v=""/>
    <s v=""/>
    <s v="2010100001"/>
    <s v=""/>
    <m/>
    <s v=""/>
    <s v=""/>
    <s v=""/>
    <n v="0"/>
  </r>
  <r>
    <s v=""/>
    <s v="30900940"/>
    <s v="2013003474"/>
    <x v="24"/>
    <d v="2021-05-06T00:00:00"/>
    <d v="2021-05-09T00:00:00"/>
    <s v="KZ"/>
    <s v="USD"/>
    <n v="-413.23"/>
    <s v="83.95000"/>
    <s v="BDT"/>
    <n v="-34690.660000000003"/>
    <n v="-413.23"/>
    <n v="413.23"/>
    <s v="413.23_1"/>
    <s v=""/>
    <s v="IBCTST148215DAK"/>
    <s v="DCUDAK019689"/>
    <s v="Deferred Liability Creation to ALPHA START LTD"/>
    <s v=""/>
    <s v="0"/>
    <s v="AB/1509/20"/>
    <s v=""/>
    <s v=""/>
    <s v=""/>
    <s v="2010100001"/>
    <s v=""/>
    <m/>
    <s v=""/>
    <s v=""/>
    <s v=""/>
    <n v="0"/>
  </r>
  <r>
    <s v=""/>
    <s v="20100001"/>
    <s v="2012010828"/>
    <x v="29"/>
    <d v="2021-06-27T00:00:00"/>
    <d v="2021-06-29T00:00:00"/>
    <s v="KR"/>
    <s v="USD"/>
    <n v="-375.77"/>
    <s v="83.95000"/>
    <s v="BDT"/>
    <n v="-31545.89"/>
    <n v="-375.77"/>
    <n v="375.77"/>
    <s v="375.77_1"/>
    <s v=""/>
    <s v="GRN-2021-14891"/>
    <s v="0000001020"/>
    <s v="Goods received from Alpha Start Ltd"/>
    <s v=""/>
    <s v="0"/>
    <s v="AB/1932/20"/>
    <s v="CIPL-03354"/>
    <s v=""/>
    <s v="2100166250"/>
    <s v=""/>
    <s v=""/>
    <m/>
    <s v=""/>
    <s v=""/>
    <s v=""/>
    <n v="0"/>
  </r>
  <r>
    <s v=""/>
    <s v="30900940"/>
    <s v="2013003177"/>
    <x v="21"/>
    <d v="2021-04-01T00:00:00"/>
    <d v="2021-04-12T00:00:00"/>
    <s v="KZ"/>
    <s v="USD"/>
    <n v="-361.05"/>
    <s v="83.95001"/>
    <s v="BDT"/>
    <n v="-30310.15"/>
    <n v="-361.05"/>
    <n v="361.05"/>
    <s v="361.05_1"/>
    <s v=""/>
    <s v="IBCTST141848DAK"/>
    <s v="IBCTST141848DAK"/>
    <s v="Deferred Liability Creation ALPHA START LIMITED\"/>
    <s v=""/>
    <s v="0"/>
    <s v="AB/1390/20,AB/1420/20"/>
    <s v=""/>
    <s v=""/>
    <s v=""/>
    <s v="2010100001"/>
    <s v="2119000055"/>
    <d v="2021-07-13T00:00:00"/>
    <s v=""/>
    <s v=""/>
    <s v=""/>
    <n v="0"/>
  </r>
  <r>
    <s v=""/>
    <s v="20100001"/>
    <s v="2012010829"/>
    <x v="29"/>
    <d v="2021-06-27T00:00:00"/>
    <d v="2021-06-29T00:00:00"/>
    <s v="KR"/>
    <s v="USD"/>
    <n v="-182.55"/>
    <s v="83.94999"/>
    <s v="BDT"/>
    <n v="-15325.07"/>
    <n v="-182.55"/>
    <n v="182.55"/>
    <s v="182.55_1"/>
    <s v=""/>
    <s v="GRN-2021-14892"/>
    <s v="0000001020"/>
    <s v="Goods received from Alpha Start Ltd"/>
    <s v=""/>
    <s v="0"/>
    <s v="AB/1933/20"/>
    <s v="CIPL-03380"/>
    <s v=""/>
    <s v="2100166240"/>
    <s v=""/>
    <s v="2110000017"/>
    <d v="2021-07-10T00:00:00"/>
    <s v=""/>
    <s v=""/>
    <s v=""/>
    <n v="0"/>
  </r>
  <r>
    <s v=""/>
    <s v="20100001"/>
    <s v="2012010919"/>
    <x v="1"/>
    <d v="2021-06-30T00:00:00"/>
    <d v="2021-07-02T00:00:00"/>
    <s v="KR"/>
    <s v="USD"/>
    <n v="-147.94999999999999"/>
    <s v="83.94998"/>
    <s v="BDT"/>
    <n v="-12420.4"/>
    <n v="-147.94999999999999"/>
    <n v="147.94999999999999"/>
    <s v="147.95_1"/>
    <s v=""/>
    <s v="GRN-2021-15238"/>
    <s v="0000001020"/>
    <s v="Goods received from Alpha Start Ltd"/>
    <s v=""/>
    <s v="0"/>
    <s v="AB/1937/20"/>
    <s v="CIPL-03360"/>
    <s v=""/>
    <s v="2100170560"/>
    <s v=""/>
    <s v=""/>
    <m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834D2-CE3F-4DF8-90EA-9F5B4A9608E2}" name="PivotTable7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Months">
  <location ref="A18:B24" firstHeaderRow="1" firstDataRow="1" firstDataCol="1"/>
  <pivotFields count="33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showAll="0"/>
    <pivotField showAll="0"/>
    <pivotField numFmtId="4" showAll="0"/>
    <pivotField showAll="0"/>
    <pivotField showAll="0"/>
    <pivotField numFmtId="4"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axis="axisRow" showAll="0">
      <items count="4">
        <item x="1"/>
        <item x="0"/>
        <item x="2"/>
        <item t="default"/>
      </items>
    </pivotField>
  </pivotFields>
  <rowFields count="2">
    <field x="32"/>
    <field x="3"/>
  </rowFields>
  <rowItems count="6">
    <i>
      <x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mount in USD" fld="13" baseField="0" baseItem="0"/>
  </dataFields>
  <formats count="36">
    <format dxfId="35">
      <pivotArea outline="0" collapsedLevelsAreSubtotals="1" fieldPosition="0"/>
    </format>
    <format dxfId="34">
      <pivotArea dataOnly="0" labelOnly="1" fieldPosition="0">
        <references count="1">
          <reference field="32" count="1">
            <x v="0"/>
          </reference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3" count="4">
            <x v="1"/>
            <x v="2"/>
            <x v="3"/>
            <x v="4"/>
          </reference>
          <reference field="32" count="1" selected="0">
            <x v="0"/>
          </reference>
        </references>
      </pivotArea>
    </format>
    <format dxfId="31">
      <pivotArea dataOnly="0" grandRow="1" fieldPosition="0"/>
    </format>
    <format dxfId="30">
      <pivotArea dataOnly="0" grandRow="1" fieldPosition="0"/>
    </format>
    <format dxfId="29">
      <pivotArea type="all" dataOnly="0" outline="0" fieldPosition="0"/>
    </format>
    <format dxfId="28">
      <pivotArea field="32" type="button" dataOnly="0" labelOnly="1" outline="0" axis="axisRow" fieldPosition="0"/>
    </format>
    <format dxfId="27">
      <pivotArea dataOnly="0" labelOnly="1" fieldPosition="0">
        <references count="1">
          <reference field="32" count="1">
            <x v="0"/>
          </reference>
        </references>
      </pivotArea>
    </format>
    <format dxfId="26">
      <pivotArea dataOnly="0" labelOnly="1" fieldPosition="0">
        <references count="2">
          <reference field="3" count="4">
            <x v="1"/>
            <x v="2"/>
            <x v="3"/>
            <x v="4"/>
          </reference>
          <reference field="32" count="1" selected="0">
            <x v="0"/>
          </reference>
        </references>
      </pivotArea>
    </format>
    <format dxfId="25">
      <pivotArea dataOnly="0" labelOnly="1" outline="0" axis="axisValues" fieldPosition="0"/>
    </format>
    <format dxfId="24">
      <pivotArea collapsedLevelsAreSubtotals="1" fieldPosition="0">
        <references count="1">
          <reference field="32" count="1">
            <x v="0"/>
          </reference>
        </references>
      </pivotArea>
    </format>
    <format dxfId="23">
      <pivotArea collapsedLevelsAreSubtotals="1" fieldPosition="0">
        <references count="2">
          <reference field="3" count="4">
            <x v="1"/>
            <x v="2"/>
            <x v="3"/>
            <x v="4"/>
          </reference>
          <reference field="32" count="1" selected="0">
            <x v="0"/>
          </reference>
        </references>
      </pivotArea>
    </format>
    <format dxfId="22">
      <pivotArea field="32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32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32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32" type="button" dataOnly="0" labelOnly="1" outline="0" axis="axisRow" fieldPosition="0"/>
    </format>
    <format dxfId="15">
      <pivotArea dataOnly="0" labelOnly="1" fieldPosition="0">
        <references count="1">
          <reference field="32" count="1">
            <x v="0"/>
          </reference>
        </references>
      </pivotArea>
    </format>
    <format dxfId="14">
      <pivotArea dataOnly="0" labelOnly="1" fieldPosition="0">
        <references count="2">
          <reference field="3" count="4">
            <x v="1"/>
            <x v="2"/>
            <x v="3"/>
            <x v="4"/>
          </reference>
          <reference field="32" count="1" selected="0">
            <x v="0"/>
          </reference>
        </references>
      </pivotArea>
    </format>
    <format dxfId="13">
      <pivotArea type="all" dataOnly="0" outline="0" fieldPosition="0"/>
    </format>
    <format dxfId="12">
      <pivotArea field="32" type="button" dataOnly="0" labelOnly="1" outline="0" axis="axisRow" fieldPosition="0"/>
    </format>
    <format dxfId="11">
      <pivotArea dataOnly="0" labelOnly="1" fieldPosition="0">
        <references count="2">
          <reference field="3" count="4">
            <x v="1"/>
            <x v="2"/>
            <x v="3"/>
            <x v="4"/>
          </reference>
          <reference field="32" count="1" selected="0">
            <x v="0"/>
          </reference>
        </references>
      </pivotArea>
    </format>
    <format dxfId="10">
      <pivotArea dataOnly="0" labelOnly="1" outline="0" axis="axisValues" fieldPosition="0"/>
    </format>
    <format dxfId="9">
      <pivotArea dataOnly="0" labelOnly="1" fieldPosition="0">
        <references count="2">
          <reference field="3" count="4">
            <x v="3"/>
            <x v="4"/>
            <x v="5"/>
            <x v="6"/>
          </reference>
          <reference field="32" count="1" selected="0">
            <x v="0"/>
          </reference>
        </references>
      </pivotArea>
    </format>
    <format dxfId="8">
      <pivotArea dataOnly="0" labelOnly="1" fieldPosition="0">
        <references count="2">
          <reference field="3" count="4">
            <x v="3"/>
            <x v="4"/>
            <x v="5"/>
            <x v="6"/>
          </reference>
          <reference field="32" count="1" selected="0">
            <x v="0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32" count="1">
            <x v="0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3" count="4">
            <x v="3"/>
            <x v="4"/>
            <x v="5"/>
            <x v="6"/>
          </reference>
          <reference field="32" count="1" selected="0">
            <x v="0"/>
          </reference>
        </references>
      </pivotArea>
    </format>
    <format dxfId="3">
      <pivotArea dataOnly="0" labelOnly="1" fieldPosition="0">
        <references count="2">
          <reference field="3" count="4">
            <x v="3"/>
            <x v="4"/>
            <x v="5"/>
            <x v="6"/>
          </reference>
          <reference field="32" count="1" selected="0">
            <x v="0"/>
          </reference>
        </references>
      </pivotArea>
    </format>
    <format dxfId="2">
      <pivotArea dataOnly="0" labelOnly="1" fieldPosition="0">
        <references count="2">
          <reference field="3" count="2">
            <x v="5"/>
            <x v="6"/>
          </reference>
          <reference field="32" count="1" selected="0">
            <x v="0"/>
          </reference>
        </references>
      </pivotArea>
    </format>
    <format dxfId="1">
      <pivotArea collapsedLevelsAreSubtotals="1" fieldPosition="0">
        <references count="2">
          <reference field="3" count="4">
            <x v="3"/>
            <x v="4"/>
            <x v="5"/>
            <x v="6"/>
          </reference>
          <reference field="32" count="1" selected="0">
            <x v="0"/>
          </reference>
        </references>
      </pivotArea>
    </format>
    <format dxfId="0">
      <pivotArea grandRow="1"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showGridLines="0" tabSelected="1" zoomScale="85" zoomScaleNormal="85" workbookViewId="0">
      <selection activeCell="E45" sqref="E45"/>
    </sheetView>
  </sheetViews>
  <sheetFormatPr defaultColWidth="9.140625" defaultRowHeight="15" x14ac:dyDescent="0.25"/>
  <cols>
    <col min="1" max="1" width="12.7109375" style="16" bestFit="1" customWidth="1"/>
    <col min="2" max="2" width="14.5703125" style="16" bestFit="1" customWidth="1"/>
    <col min="3" max="3" width="10.42578125" style="16" bestFit="1" customWidth="1"/>
    <col min="4" max="4" width="10.42578125" style="16" hidden="1" customWidth="1"/>
    <col min="5" max="8" width="9.140625" style="16"/>
    <col min="9" max="9" width="17.7109375" style="16" bestFit="1" customWidth="1"/>
    <col min="10" max="10" width="10.7109375" style="16" bestFit="1" customWidth="1"/>
    <col min="11" max="16384" width="9.140625" style="16"/>
  </cols>
  <sheetData>
    <row r="1" spans="1:14" s="17" customFormat="1" x14ac:dyDescent="0.25">
      <c r="A1" s="59" t="s">
        <v>174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17" customFormat="1" ht="15.75" thickBot="1" x14ac:dyDescent="0.3">
      <c r="A2" s="60" t="s">
        <v>175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s="17" customFormat="1" x14ac:dyDescent="0.25">
      <c r="A3" s="18"/>
      <c r="B3" s="19"/>
    </row>
    <row r="4" spans="1:14" s="17" customFormat="1" ht="15.75" customHeight="1" x14ac:dyDescent="0.25">
      <c r="A4" s="20" t="s">
        <v>176</v>
      </c>
      <c r="B4" s="62" t="s">
        <v>177</v>
      </c>
      <c r="C4" s="62"/>
      <c r="D4" s="62"/>
      <c r="E4" s="62"/>
      <c r="F4" s="21"/>
    </row>
    <row r="5" spans="1:14" s="17" customFormat="1" ht="15.75" customHeight="1" x14ac:dyDescent="0.25">
      <c r="A5" s="22" t="s">
        <v>178</v>
      </c>
      <c r="B5" s="62" t="s">
        <v>189</v>
      </c>
      <c r="C5" s="62"/>
      <c r="D5" s="62"/>
      <c r="E5" s="62"/>
      <c r="I5" s="23" t="s">
        <v>179</v>
      </c>
      <c r="J5" s="24" t="s">
        <v>389</v>
      </c>
    </row>
    <row r="6" spans="1:14" s="17" customFormat="1" ht="14.45" customHeight="1" x14ac:dyDescent="0.25">
      <c r="A6" s="23" t="s">
        <v>390</v>
      </c>
      <c r="B6" s="62" t="s">
        <v>181</v>
      </c>
      <c r="C6" s="62"/>
      <c r="D6" s="62"/>
      <c r="E6" s="62"/>
      <c r="I6" s="23" t="s">
        <v>182</v>
      </c>
      <c r="J6" s="25">
        <v>44396</v>
      </c>
    </row>
    <row r="7" spans="1:14" s="17" customFormat="1" ht="15.75" customHeight="1" x14ac:dyDescent="0.25">
      <c r="A7" s="26" t="s">
        <v>391</v>
      </c>
      <c r="B7" s="62" t="s">
        <v>206</v>
      </c>
      <c r="C7" s="62"/>
      <c r="D7" s="62"/>
      <c r="E7" s="62"/>
      <c r="F7" s="27"/>
      <c r="I7" s="23" t="s">
        <v>184</v>
      </c>
      <c r="J7" s="25">
        <v>44403</v>
      </c>
    </row>
    <row r="8" spans="1:14" s="17" customFormat="1" ht="15.75" customHeight="1" x14ac:dyDescent="0.25">
      <c r="A8" s="26" t="s">
        <v>392</v>
      </c>
      <c r="B8" s="70" t="s">
        <v>393</v>
      </c>
      <c r="C8" s="71"/>
      <c r="D8" s="71"/>
      <c r="E8" s="72"/>
      <c r="F8" s="27"/>
      <c r="I8" s="23" t="s">
        <v>184</v>
      </c>
      <c r="J8" s="25">
        <v>44403</v>
      </c>
    </row>
    <row r="9" spans="1:14" s="17" customFormat="1" x14ac:dyDescent="0.25">
      <c r="A9" s="20" t="s">
        <v>185</v>
      </c>
      <c r="B9" s="63">
        <v>44377</v>
      </c>
      <c r="C9" s="63"/>
      <c r="D9" s="63"/>
      <c r="E9" s="63"/>
    </row>
    <row r="10" spans="1:14" s="18" customFormat="1" x14ac:dyDescent="0.25">
      <c r="B10" s="19"/>
    </row>
    <row r="11" spans="1:14" s="17" customFormat="1" x14ac:dyDescent="0.25">
      <c r="A11" s="28" t="s">
        <v>186</v>
      </c>
      <c r="B11" s="17" t="s">
        <v>382</v>
      </c>
    </row>
    <row r="12" spans="1:14" s="17" customFormat="1" ht="5.45" customHeight="1" x14ac:dyDescent="0.25">
      <c r="A12" s="28"/>
    </row>
    <row r="13" spans="1:14" s="17" customFormat="1" ht="96.75" customHeight="1" x14ac:dyDescent="0.25">
      <c r="A13" s="29" t="s">
        <v>187</v>
      </c>
      <c r="B13" s="61" t="s">
        <v>208</v>
      </c>
      <c r="C13" s="61"/>
      <c r="D13" s="61"/>
      <c r="E13" s="61"/>
      <c r="F13" s="61"/>
      <c r="G13" s="61"/>
      <c r="H13" s="61"/>
      <c r="I13" s="61"/>
      <c r="J13" s="61"/>
      <c r="K13" s="61"/>
    </row>
    <row r="14" spans="1:14" s="17" customFormat="1" ht="3.75" customHeight="1" x14ac:dyDescent="0.25">
      <c r="A14" s="28"/>
    </row>
    <row r="15" spans="1:14" s="17" customFormat="1" x14ac:dyDescent="0.25">
      <c r="A15" s="28" t="s">
        <v>188</v>
      </c>
      <c r="B15" s="30" t="s">
        <v>397</v>
      </c>
    </row>
    <row r="16" spans="1:14" s="17" customFormat="1" x14ac:dyDescent="0.25"/>
    <row r="18" spans="1:4" x14ac:dyDescent="0.25">
      <c r="A18" s="31" t="s">
        <v>194</v>
      </c>
      <c r="B18" s="32" t="s">
        <v>195</v>
      </c>
      <c r="C18" s="33" t="s">
        <v>196</v>
      </c>
    </row>
    <row r="19" spans="1:4" x14ac:dyDescent="0.25">
      <c r="A19" s="34" t="s">
        <v>191</v>
      </c>
      <c r="B19" s="35">
        <v>1943378.9100000001</v>
      </c>
      <c r="C19" s="36"/>
    </row>
    <row r="20" spans="1:4" x14ac:dyDescent="0.25">
      <c r="A20" s="74" t="s">
        <v>192</v>
      </c>
      <c r="B20" s="35">
        <v>41571.790000000008</v>
      </c>
      <c r="C20" s="36"/>
      <c r="D20" s="35">
        <v>41571.790000000008</v>
      </c>
    </row>
    <row r="21" spans="1:4" x14ac:dyDescent="0.25">
      <c r="A21" s="74" t="s">
        <v>193</v>
      </c>
      <c r="B21" s="35">
        <v>515193.17</v>
      </c>
      <c r="C21" s="37">
        <f>(D21-D20)/D20</f>
        <v>11.392855106792368</v>
      </c>
      <c r="D21" s="35">
        <v>515193.17</v>
      </c>
    </row>
    <row r="22" spans="1:4" x14ac:dyDescent="0.25">
      <c r="A22" s="74" t="s">
        <v>395</v>
      </c>
      <c r="B22" s="35">
        <v>696678.04</v>
      </c>
      <c r="C22" s="37">
        <f>(D22-D21)/D21</f>
        <v>0.35226567541646575</v>
      </c>
      <c r="D22" s="73">
        <v>696678.04</v>
      </c>
    </row>
    <row r="23" spans="1:4" x14ac:dyDescent="0.25">
      <c r="A23" s="74" t="s">
        <v>396</v>
      </c>
      <c r="B23" s="35">
        <v>689935.91000000015</v>
      </c>
      <c r="C23" s="37">
        <f>(D23-D22)/D22</f>
        <v>-9.6775405752704477E-3</v>
      </c>
      <c r="D23" s="73">
        <v>689935.91000000015</v>
      </c>
    </row>
    <row r="24" spans="1:4" x14ac:dyDescent="0.25">
      <c r="A24" s="39" t="s">
        <v>190</v>
      </c>
      <c r="B24" s="40">
        <v>1943378.9100000001</v>
      </c>
      <c r="C24" s="37"/>
      <c r="D24" s="38"/>
    </row>
    <row r="25" spans="1:4" x14ac:dyDescent="0.25">
      <c r="C25" s="41"/>
    </row>
    <row r="33" spans="1:16" s="50" customFormat="1" ht="15.75" thickBot="1" x14ac:dyDescent="0.3">
      <c r="A33" s="49" t="s">
        <v>384</v>
      </c>
    </row>
    <row r="34" spans="1:16" s="50" customFormat="1" x14ac:dyDescent="0.25">
      <c r="A34" s="51" t="s">
        <v>200</v>
      </c>
      <c r="B34" s="52" t="s">
        <v>385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3"/>
    </row>
    <row r="35" spans="1:16" s="50" customFormat="1" x14ac:dyDescent="0.25">
      <c r="A35" s="54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5"/>
    </row>
    <row r="36" spans="1:16" s="50" customFormat="1" x14ac:dyDescent="0.25">
      <c r="A36" s="56" t="s">
        <v>386</v>
      </c>
      <c r="B36" s="58" t="s">
        <v>387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5"/>
    </row>
    <row r="37" spans="1:16" s="50" customFormat="1" x14ac:dyDescent="0.25">
      <c r="A37" s="56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5"/>
    </row>
    <row r="38" spans="1:16" s="50" customFormat="1" ht="15" customHeight="1" x14ac:dyDescent="0.25">
      <c r="A38" s="56" t="s">
        <v>201</v>
      </c>
      <c r="B38" s="64" t="s">
        <v>388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s="50" customFormat="1" ht="15.75" thickBot="1" x14ac:dyDescent="0.3">
      <c r="A39" s="57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7"/>
    </row>
  </sheetData>
  <mergeCells count="10">
    <mergeCell ref="B38:P39"/>
    <mergeCell ref="B8:E8"/>
    <mergeCell ref="A1:N1"/>
    <mergeCell ref="A2:N2"/>
    <mergeCell ref="B13:K13"/>
    <mergeCell ref="B4:E4"/>
    <mergeCell ref="B5:E5"/>
    <mergeCell ref="B6:E6"/>
    <mergeCell ref="B7:E7"/>
    <mergeCell ref="B9:E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showGridLines="0" topLeftCell="A10" zoomScale="85" zoomScaleNormal="85" workbookViewId="0">
      <selection activeCell="R20" sqref="R20"/>
    </sheetView>
  </sheetViews>
  <sheetFormatPr defaultColWidth="9.140625" defaultRowHeight="15" x14ac:dyDescent="0.25"/>
  <cols>
    <col min="1" max="1" width="20.85546875" style="16" bestFit="1" customWidth="1"/>
    <col min="2" max="2" width="15.28515625" style="16" customWidth="1"/>
    <col min="3" max="3" width="24.140625" style="16" customWidth="1"/>
    <col min="4" max="8" width="9.140625" style="16"/>
    <col min="9" max="9" width="17.7109375" style="16" bestFit="1" customWidth="1"/>
    <col min="10" max="10" width="10.7109375" style="16" bestFit="1" customWidth="1"/>
    <col min="11" max="16384" width="9.140625" style="16"/>
  </cols>
  <sheetData>
    <row r="1" spans="1:16" x14ac:dyDescent="0.25">
      <c r="A1" s="59" t="s">
        <v>174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6" ht="15.75" thickBot="1" x14ac:dyDescent="0.3">
      <c r="A2" s="60" t="s">
        <v>175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6" x14ac:dyDescent="0.25">
      <c r="A3" s="18"/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6" ht="15.75" customHeight="1" x14ac:dyDescent="0.25">
      <c r="A4" s="20" t="s">
        <v>176</v>
      </c>
      <c r="B4" s="62" t="s">
        <v>177</v>
      </c>
      <c r="C4" s="62"/>
      <c r="D4" s="62"/>
      <c r="E4" s="62"/>
      <c r="F4" s="21"/>
      <c r="G4" s="17"/>
      <c r="H4" s="17"/>
      <c r="I4" s="17"/>
      <c r="J4" s="17"/>
      <c r="K4" s="17"/>
      <c r="L4" s="17"/>
      <c r="M4" s="17"/>
      <c r="N4" s="17"/>
    </row>
    <row r="5" spans="1:16" ht="15.75" customHeight="1" x14ac:dyDescent="0.25">
      <c r="A5" s="22" t="s">
        <v>178</v>
      </c>
      <c r="B5" s="62" t="s">
        <v>207</v>
      </c>
      <c r="C5" s="62"/>
      <c r="D5" s="62"/>
      <c r="E5" s="62"/>
      <c r="F5" s="17"/>
      <c r="G5" s="17"/>
      <c r="H5" s="17"/>
      <c r="I5" s="23" t="s">
        <v>179</v>
      </c>
      <c r="J5" s="24" t="s">
        <v>394</v>
      </c>
      <c r="K5" s="17"/>
      <c r="L5" s="17"/>
      <c r="M5" s="17"/>
      <c r="N5" s="17"/>
    </row>
    <row r="6" spans="1:16" ht="15.75" customHeight="1" x14ac:dyDescent="0.25">
      <c r="A6" s="23" t="s">
        <v>180</v>
      </c>
      <c r="B6" s="62" t="s">
        <v>181</v>
      </c>
      <c r="C6" s="62"/>
      <c r="D6" s="62"/>
      <c r="E6" s="62"/>
      <c r="F6" s="17"/>
      <c r="G6" s="17"/>
      <c r="H6" s="17"/>
      <c r="I6" s="23" t="s">
        <v>182</v>
      </c>
      <c r="J6" s="25">
        <v>44396</v>
      </c>
      <c r="K6" s="17"/>
      <c r="L6" s="17"/>
      <c r="M6" s="17"/>
      <c r="N6" s="17"/>
    </row>
    <row r="7" spans="1:16" x14ac:dyDescent="0.25">
      <c r="A7" s="26" t="s">
        <v>183</v>
      </c>
      <c r="B7" s="62" t="s">
        <v>206</v>
      </c>
      <c r="C7" s="62"/>
      <c r="D7" s="62"/>
      <c r="E7" s="62"/>
      <c r="F7" s="17"/>
      <c r="G7" s="17"/>
      <c r="H7" s="17"/>
      <c r="I7" s="23" t="s">
        <v>184</v>
      </c>
      <c r="J7" s="25">
        <v>44403</v>
      </c>
      <c r="K7" s="17"/>
      <c r="L7" s="17"/>
      <c r="M7" s="17"/>
      <c r="N7" s="17"/>
    </row>
    <row r="8" spans="1:16" s="17" customFormat="1" ht="15.75" customHeight="1" x14ac:dyDescent="0.25">
      <c r="A8" s="26" t="s">
        <v>392</v>
      </c>
      <c r="B8" s="70" t="s">
        <v>393</v>
      </c>
      <c r="C8" s="71"/>
      <c r="D8" s="71"/>
      <c r="E8" s="72"/>
      <c r="F8" s="27"/>
      <c r="I8" s="23" t="s">
        <v>184</v>
      </c>
      <c r="J8" s="25">
        <v>44403</v>
      </c>
    </row>
    <row r="9" spans="1:16" x14ac:dyDescent="0.25">
      <c r="A9" s="20" t="s">
        <v>185</v>
      </c>
      <c r="B9" s="63">
        <v>44377</v>
      </c>
      <c r="C9" s="63"/>
      <c r="D9" s="63"/>
      <c r="E9" s="63"/>
      <c r="F9" s="17"/>
      <c r="G9" s="17"/>
      <c r="H9" s="17"/>
      <c r="I9" s="17"/>
      <c r="J9" s="17"/>
      <c r="K9" s="17"/>
      <c r="L9" s="17"/>
      <c r="M9" s="17"/>
      <c r="N9" s="17"/>
    </row>
    <row r="10" spans="1:16" x14ac:dyDescent="0.25">
      <c r="A10" s="18"/>
      <c r="B10" s="19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6" x14ac:dyDescent="0.25">
      <c r="A11" s="28" t="s">
        <v>186</v>
      </c>
      <c r="B11" s="17" t="s">
        <v>383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6" x14ac:dyDescent="0.25">
      <c r="A12" s="2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6" ht="102.75" customHeight="1" x14ac:dyDescent="0.25">
      <c r="A13" s="29" t="s">
        <v>187</v>
      </c>
      <c r="B13" s="61" t="s">
        <v>202</v>
      </c>
      <c r="C13" s="61"/>
      <c r="D13" s="61"/>
      <c r="E13" s="61"/>
      <c r="F13" s="61"/>
      <c r="G13" s="61"/>
      <c r="H13" s="61"/>
      <c r="I13" s="61"/>
      <c r="J13" s="61"/>
      <c r="K13" s="61"/>
      <c r="L13" s="17"/>
      <c r="M13" s="17"/>
      <c r="N13" s="17"/>
    </row>
    <row r="14" spans="1:16" ht="9.75" customHeight="1" x14ac:dyDescent="0.25">
      <c r="A14" s="2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6" ht="33.75" customHeight="1" x14ac:dyDescent="0.25">
      <c r="A15" s="42" t="s">
        <v>188</v>
      </c>
      <c r="B15" s="69" t="s">
        <v>210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 ht="33.75" customHeight="1" x14ac:dyDescent="0.25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1:16" ht="22.5" customHeight="1" x14ac:dyDescent="0.25">
      <c r="A17" s="68" t="s">
        <v>197</v>
      </c>
      <c r="B17" s="68" t="s">
        <v>195</v>
      </c>
      <c r="C17" s="68"/>
    </row>
    <row r="18" spans="1:16" ht="48.75" customHeight="1" x14ac:dyDescent="0.25">
      <c r="A18" s="68"/>
      <c r="B18" s="44" t="s">
        <v>209</v>
      </c>
      <c r="C18" s="44" t="s">
        <v>205</v>
      </c>
      <c r="P18" s="16" t="s">
        <v>203</v>
      </c>
    </row>
    <row r="19" spans="1:16" x14ac:dyDescent="0.25">
      <c r="A19" s="45" t="s">
        <v>198</v>
      </c>
      <c r="B19" s="35">
        <v>41571.790000000008</v>
      </c>
      <c r="C19" s="46">
        <v>4086419.0299999993</v>
      </c>
    </row>
    <row r="20" spans="1:16" x14ac:dyDescent="0.25">
      <c r="A20" s="45" t="s">
        <v>199</v>
      </c>
      <c r="B20" s="35">
        <v>515193.17</v>
      </c>
      <c r="C20" s="46">
        <v>1676982.7799999989</v>
      </c>
    </row>
    <row r="21" spans="1:16" x14ac:dyDescent="0.25">
      <c r="A21" s="45" t="s">
        <v>398</v>
      </c>
      <c r="B21" s="35">
        <v>696678.04</v>
      </c>
      <c r="C21" s="46">
        <v>4510091.74</v>
      </c>
    </row>
    <row r="22" spans="1:16" x14ac:dyDescent="0.25">
      <c r="A22" s="45" t="s">
        <v>399</v>
      </c>
      <c r="B22" s="35">
        <v>689935.91000000015</v>
      </c>
      <c r="C22" s="46">
        <v>5446582.0599999987</v>
      </c>
    </row>
    <row r="23" spans="1:16" x14ac:dyDescent="0.25">
      <c r="A23" s="47" t="s">
        <v>190</v>
      </c>
      <c r="B23" s="48">
        <f>SUM(B19:B22)</f>
        <v>1943378.9100000001</v>
      </c>
      <c r="C23" s="48">
        <f>SUM(C19:C22)</f>
        <v>15720075.609999998</v>
      </c>
    </row>
    <row r="28" spans="1:16" s="50" customFormat="1" ht="15.75" thickBot="1" x14ac:dyDescent="0.3">
      <c r="A28" s="49" t="s">
        <v>384</v>
      </c>
    </row>
    <row r="29" spans="1:16" s="50" customFormat="1" x14ac:dyDescent="0.25">
      <c r="A29" s="51" t="s">
        <v>200</v>
      </c>
      <c r="B29" s="52" t="s">
        <v>385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</row>
    <row r="30" spans="1:16" s="50" customFormat="1" x14ac:dyDescent="0.25">
      <c r="A30" s="54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5"/>
    </row>
    <row r="31" spans="1:16" s="50" customFormat="1" x14ac:dyDescent="0.25">
      <c r="A31" s="56" t="s">
        <v>386</v>
      </c>
      <c r="B31" s="58" t="s">
        <v>387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5"/>
    </row>
    <row r="32" spans="1:16" s="50" customFormat="1" x14ac:dyDescent="0.25">
      <c r="A32" s="56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5"/>
    </row>
    <row r="33" spans="1:16" s="50" customFormat="1" ht="15" customHeight="1" x14ac:dyDescent="0.25">
      <c r="A33" s="56" t="s">
        <v>201</v>
      </c>
      <c r="B33" s="64" t="s">
        <v>388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s="50" customFormat="1" ht="15.75" thickBot="1" x14ac:dyDescent="0.3">
      <c r="A34" s="57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7"/>
    </row>
  </sheetData>
  <mergeCells count="13">
    <mergeCell ref="B33:P34"/>
    <mergeCell ref="B17:C17"/>
    <mergeCell ref="A17:A18"/>
    <mergeCell ref="B15:P15"/>
    <mergeCell ref="A1:N1"/>
    <mergeCell ref="A2:N2"/>
    <mergeCell ref="B13:K13"/>
    <mergeCell ref="B4:E4"/>
    <mergeCell ref="B5:E5"/>
    <mergeCell ref="B6:E6"/>
    <mergeCell ref="B7:E7"/>
    <mergeCell ref="B9:E9"/>
    <mergeCell ref="B8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0"/>
  <sheetViews>
    <sheetView topLeftCell="A52" zoomScale="85" zoomScaleNormal="85" workbookViewId="0">
      <selection activeCell="I85" sqref="I85"/>
    </sheetView>
  </sheetViews>
  <sheetFormatPr defaultColWidth="9.140625" defaultRowHeight="15" x14ac:dyDescent="0.25"/>
  <cols>
    <col min="1" max="6" width="9.140625" style="3"/>
    <col min="7" max="7" width="12.42578125" style="3" bestFit="1" customWidth="1"/>
    <col min="8" max="11" width="9.140625" style="3"/>
    <col min="12" max="12" width="12.28515625" style="3" bestFit="1" customWidth="1"/>
    <col min="13" max="13" width="12.85546875" style="3" bestFit="1" customWidth="1"/>
    <col min="14" max="16" width="12.28515625" style="3" customWidth="1"/>
    <col min="17" max="16384" width="9.140625" style="3"/>
  </cols>
  <sheetData>
    <row r="1" spans="1:32" ht="45" x14ac:dyDescent="0.25">
      <c r="A1" s="1" t="s">
        <v>6</v>
      </c>
      <c r="B1" s="1" t="s">
        <v>7</v>
      </c>
      <c r="C1" s="2" t="s">
        <v>8</v>
      </c>
      <c r="D1" s="2" t="s">
        <v>9</v>
      </c>
      <c r="E1" s="1" t="s">
        <v>10</v>
      </c>
      <c r="F1" s="1" t="s">
        <v>11</v>
      </c>
      <c r="G1" s="2" t="s">
        <v>12</v>
      </c>
      <c r="H1" s="10" t="s">
        <v>172</v>
      </c>
      <c r="I1" s="12" t="s">
        <v>173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1" t="s">
        <v>28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1" t="s">
        <v>28</v>
      </c>
    </row>
    <row r="2" spans="1:32" x14ac:dyDescent="0.25">
      <c r="A2" s="3" t="s">
        <v>31</v>
      </c>
      <c r="B2" s="3" t="s">
        <v>32</v>
      </c>
      <c r="C2" s="6">
        <v>-912</v>
      </c>
      <c r="D2" s="3" t="s">
        <v>33</v>
      </c>
      <c r="E2" s="3" t="s">
        <v>34</v>
      </c>
      <c r="F2" s="6">
        <v>-76562.399999999994</v>
      </c>
      <c r="G2" s="6">
        <v>-912</v>
      </c>
      <c r="H2" s="8" t="str">
        <f>IF(G2="","",IF(G2&lt;0,-G2&amp;"_"&amp;COUNTIF(G$2:G2,G2),G2&amp;"_"&amp;COUNTIF(G$2:G2,G2)))</f>
        <v>912_1</v>
      </c>
      <c r="I2" s="9" t="str">
        <f t="shared" ref="I2:I33" si="0">IF(COUNTIF(H:H,H2)=2,"x","")</f>
        <v/>
      </c>
      <c r="J2" s="3" t="s">
        <v>70</v>
      </c>
      <c r="K2" s="3" t="s">
        <v>70</v>
      </c>
      <c r="L2" s="3" t="s">
        <v>71</v>
      </c>
      <c r="M2" s="3" t="s">
        <v>29</v>
      </c>
      <c r="N2" s="3" t="s">
        <v>36</v>
      </c>
      <c r="O2" s="3" t="s">
        <v>72</v>
      </c>
      <c r="P2" s="3" t="s">
        <v>29</v>
      </c>
      <c r="Q2" s="3" t="s">
        <v>29</v>
      </c>
      <c r="R2" s="3" t="s">
        <v>29</v>
      </c>
      <c r="S2" s="3" t="s">
        <v>37</v>
      </c>
      <c r="T2" s="3" t="s">
        <v>353</v>
      </c>
      <c r="U2" s="5">
        <v>44384</v>
      </c>
      <c r="V2" s="3" t="s">
        <v>29</v>
      </c>
      <c r="W2" s="3" t="s">
        <v>29</v>
      </c>
      <c r="X2" s="3" t="s">
        <v>29</v>
      </c>
      <c r="Y2" s="6">
        <v>0</v>
      </c>
      <c r="Z2" s="3" t="s">
        <v>37</v>
      </c>
      <c r="AA2" s="3" t="s">
        <v>38</v>
      </c>
      <c r="AB2" s="5">
        <v>44321</v>
      </c>
      <c r="AC2" s="3" t="s">
        <v>29</v>
      </c>
      <c r="AD2" s="3" t="s">
        <v>29</v>
      </c>
      <c r="AE2" s="3" t="s">
        <v>29</v>
      </c>
      <c r="AF2" s="6">
        <v>0</v>
      </c>
    </row>
    <row r="3" spans="1:32" x14ac:dyDescent="0.25">
      <c r="A3" s="3" t="s">
        <v>31</v>
      </c>
      <c r="B3" s="3" t="s">
        <v>32</v>
      </c>
      <c r="C3" s="6">
        <v>-4514.01</v>
      </c>
      <c r="D3" s="3" t="s">
        <v>33</v>
      </c>
      <c r="E3" s="3" t="s">
        <v>34</v>
      </c>
      <c r="F3" s="6">
        <v>-378951.14</v>
      </c>
      <c r="G3" s="6">
        <v>-4514.01</v>
      </c>
      <c r="H3" s="8" t="str">
        <f>IF(G3="","",IF(G3&lt;0,-G3&amp;"_"&amp;COUNTIF(G$2:G3,G3),G3&amp;"_"&amp;COUNTIF(G$2:G3,G3)))</f>
        <v>4514.01_1</v>
      </c>
      <c r="I3" s="9" t="str">
        <f t="shared" si="0"/>
        <v/>
      </c>
      <c r="J3" s="3" t="s">
        <v>74</v>
      </c>
      <c r="K3" s="3" t="s">
        <v>74</v>
      </c>
      <c r="L3" s="3" t="s">
        <v>35</v>
      </c>
      <c r="M3" s="3" t="s">
        <v>29</v>
      </c>
      <c r="N3" s="3" t="s">
        <v>36</v>
      </c>
      <c r="O3" s="3" t="s">
        <v>75</v>
      </c>
      <c r="P3" s="3" t="s">
        <v>29</v>
      </c>
      <c r="Q3" s="3" t="s">
        <v>29</v>
      </c>
      <c r="R3" s="3" t="s">
        <v>29</v>
      </c>
      <c r="S3" s="3" t="s">
        <v>37</v>
      </c>
      <c r="T3" s="3" t="s">
        <v>332</v>
      </c>
      <c r="U3" s="5">
        <v>44384</v>
      </c>
      <c r="V3" s="3" t="s">
        <v>29</v>
      </c>
      <c r="W3" s="3" t="s">
        <v>29</v>
      </c>
      <c r="X3" s="3" t="s">
        <v>29</v>
      </c>
      <c r="Y3" s="6">
        <v>0</v>
      </c>
      <c r="Z3" s="3" t="s">
        <v>37</v>
      </c>
      <c r="AA3" s="3" t="s">
        <v>39</v>
      </c>
      <c r="AB3" s="5">
        <v>44325</v>
      </c>
      <c r="AC3" s="3" t="s">
        <v>29</v>
      </c>
      <c r="AD3" s="3" t="s">
        <v>29</v>
      </c>
      <c r="AE3" s="3" t="s">
        <v>29</v>
      </c>
      <c r="AF3" s="6">
        <v>0</v>
      </c>
    </row>
    <row r="4" spans="1:32" x14ac:dyDescent="0.25">
      <c r="A4" s="3" t="s">
        <v>31</v>
      </c>
      <c r="B4" s="3" t="s">
        <v>32</v>
      </c>
      <c r="C4" s="6">
        <v>-8155.15</v>
      </c>
      <c r="D4" s="3" t="s">
        <v>33</v>
      </c>
      <c r="E4" s="3" t="s">
        <v>34</v>
      </c>
      <c r="F4" s="6">
        <v>-684624.84</v>
      </c>
      <c r="G4" s="6">
        <v>-8155.15</v>
      </c>
      <c r="H4" s="8" t="str">
        <f>IF(G4="","",IF(G4&lt;0,-G4&amp;"_"&amp;COUNTIF(G$2:G4,G4),G4&amp;"_"&amp;COUNTIF(G$2:G4,G4)))</f>
        <v>8155.15_1</v>
      </c>
      <c r="I4" s="9" t="str">
        <f t="shared" si="0"/>
        <v/>
      </c>
      <c r="J4" s="3" t="s">
        <v>77</v>
      </c>
      <c r="K4" s="3" t="s">
        <v>77</v>
      </c>
      <c r="L4" s="3" t="s">
        <v>71</v>
      </c>
      <c r="M4" s="3" t="s">
        <v>29</v>
      </c>
      <c r="N4" s="3" t="s">
        <v>36</v>
      </c>
      <c r="O4" s="3" t="s">
        <v>78</v>
      </c>
      <c r="P4" s="3" t="s">
        <v>29</v>
      </c>
      <c r="Q4" s="3" t="s">
        <v>29</v>
      </c>
      <c r="R4" s="3" t="s">
        <v>29</v>
      </c>
      <c r="S4" s="3" t="s">
        <v>37</v>
      </c>
      <c r="T4" s="3" t="s">
        <v>322</v>
      </c>
      <c r="U4" s="5">
        <v>44389</v>
      </c>
      <c r="V4" s="3" t="s">
        <v>29</v>
      </c>
      <c r="W4" s="3" t="s">
        <v>29</v>
      </c>
      <c r="X4" s="3" t="s">
        <v>29</v>
      </c>
      <c r="Y4" s="6">
        <v>0</v>
      </c>
      <c r="Z4" s="3" t="s">
        <v>37</v>
      </c>
      <c r="AA4" s="3" t="s">
        <v>40</v>
      </c>
      <c r="AB4" s="5">
        <v>44325</v>
      </c>
      <c r="AC4" s="3" t="s">
        <v>29</v>
      </c>
      <c r="AD4" s="3" t="s">
        <v>29</v>
      </c>
      <c r="AE4" s="3" t="s">
        <v>29</v>
      </c>
      <c r="AF4" s="6">
        <v>0</v>
      </c>
    </row>
    <row r="5" spans="1:32" x14ac:dyDescent="0.25">
      <c r="A5" s="3" t="s">
        <v>31</v>
      </c>
      <c r="B5" s="3" t="s">
        <v>32</v>
      </c>
      <c r="C5" s="6">
        <v>-1699.91</v>
      </c>
      <c r="D5" s="3" t="s">
        <v>33</v>
      </c>
      <c r="E5" s="3" t="s">
        <v>34</v>
      </c>
      <c r="F5" s="6">
        <v>-142707.44</v>
      </c>
      <c r="G5" s="6">
        <v>-1699.91</v>
      </c>
      <c r="H5" s="8" t="str">
        <f>IF(G5="","",IF(G5&lt;0,-G5&amp;"_"&amp;COUNTIF(G$2:G5,G5),G5&amp;"_"&amp;COUNTIF(G$2:G5,G5)))</f>
        <v>1699.91_1</v>
      </c>
      <c r="I5" s="9" t="str">
        <f t="shared" si="0"/>
        <v/>
      </c>
      <c r="J5" s="3" t="s">
        <v>80</v>
      </c>
      <c r="K5" s="3" t="s">
        <v>80</v>
      </c>
      <c r="L5" s="3" t="s">
        <v>71</v>
      </c>
      <c r="M5" s="3" t="s">
        <v>29</v>
      </c>
      <c r="N5" s="3" t="s">
        <v>36</v>
      </c>
      <c r="O5" s="3" t="s">
        <v>81</v>
      </c>
      <c r="P5" s="3" t="s">
        <v>29</v>
      </c>
      <c r="Q5" s="3" t="s">
        <v>29</v>
      </c>
      <c r="R5" s="3" t="s">
        <v>29</v>
      </c>
      <c r="S5" s="3" t="s">
        <v>37</v>
      </c>
      <c r="T5" s="3" t="s">
        <v>348</v>
      </c>
      <c r="U5" s="5">
        <v>44390</v>
      </c>
      <c r="V5" s="3" t="s">
        <v>29</v>
      </c>
      <c r="W5" s="3" t="s">
        <v>29</v>
      </c>
      <c r="X5" s="3" t="s">
        <v>29</v>
      </c>
      <c r="Y5" s="6">
        <v>0</v>
      </c>
      <c r="Z5" s="3" t="s">
        <v>37</v>
      </c>
      <c r="AA5" s="3" t="s">
        <v>41</v>
      </c>
      <c r="AB5" s="5">
        <v>44333</v>
      </c>
      <c r="AC5" s="3" t="s">
        <v>29</v>
      </c>
      <c r="AD5" s="3" t="s">
        <v>29</v>
      </c>
      <c r="AE5" s="3" t="s">
        <v>29</v>
      </c>
      <c r="AF5" s="6">
        <v>0</v>
      </c>
    </row>
    <row r="6" spans="1:32" x14ac:dyDescent="0.25">
      <c r="A6" s="3" t="s">
        <v>31</v>
      </c>
      <c r="B6" s="3" t="s">
        <v>32</v>
      </c>
      <c r="C6" s="6">
        <v>-1006.51</v>
      </c>
      <c r="D6" s="3" t="s">
        <v>33</v>
      </c>
      <c r="E6" s="3" t="s">
        <v>34</v>
      </c>
      <c r="F6" s="6">
        <v>-84496.51</v>
      </c>
      <c r="G6" s="6">
        <v>-1006.51</v>
      </c>
      <c r="H6" s="8" t="str">
        <f>IF(G6="","",IF(G6&lt;0,-G6&amp;"_"&amp;COUNTIF(G$2:G6,G6),G6&amp;"_"&amp;COUNTIF(G$2:G6,G6)))</f>
        <v>1006.51_1</v>
      </c>
      <c r="I6" s="9" t="str">
        <f t="shared" si="0"/>
        <v/>
      </c>
      <c r="J6" s="3" t="s">
        <v>83</v>
      </c>
      <c r="K6" s="3" t="s">
        <v>83</v>
      </c>
      <c r="L6" s="3" t="s">
        <v>71</v>
      </c>
      <c r="M6" s="3" t="s">
        <v>29</v>
      </c>
      <c r="N6" s="3" t="s">
        <v>36</v>
      </c>
      <c r="O6" s="3" t="s">
        <v>84</v>
      </c>
      <c r="P6" s="3" t="s">
        <v>29</v>
      </c>
      <c r="Q6" s="3" t="s">
        <v>29</v>
      </c>
      <c r="R6" s="3" t="s">
        <v>29</v>
      </c>
      <c r="S6" s="3" t="s">
        <v>37</v>
      </c>
      <c r="T6" s="3" t="s">
        <v>352</v>
      </c>
      <c r="U6" s="5">
        <v>44390</v>
      </c>
      <c r="V6" s="3" t="s">
        <v>29</v>
      </c>
      <c r="W6" s="3" t="s">
        <v>29</v>
      </c>
      <c r="X6" s="3" t="s">
        <v>29</v>
      </c>
      <c r="Y6" s="6">
        <v>0</v>
      </c>
      <c r="Z6" s="3" t="s">
        <v>37</v>
      </c>
      <c r="AA6" s="3" t="s">
        <v>42</v>
      </c>
      <c r="AB6" s="5">
        <v>44333</v>
      </c>
      <c r="AC6" s="3" t="s">
        <v>29</v>
      </c>
      <c r="AD6" s="3" t="s">
        <v>29</v>
      </c>
      <c r="AE6" s="3" t="s">
        <v>29</v>
      </c>
      <c r="AF6" s="6">
        <v>0</v>
      </c>
    </row>
    <row r="7" spans="1:32" x14ac:dyDescent="0.25">
      <c r="A7" s="3" t="s">
        <v>31</v>
      </c>
      <c r="B7" s="3" t="s">
        <v>32</v>
      </c>
      <c r="C7" s="6">
        <v>-2430.73</v>
      </c>
      <c r="D7" s="3" t="s">
        <v>33</v>
      </c>
      <c r="E7" s="3" t="s">
        <v>34</v>
      </c>
      <c r="F7" s="6">
        <v>-204059.78</v>
      </c>
      <c r="G7" s="6">
        <v>-2430.73</v>
      </c>
      <c r="H7" s="8" t="str">
        <f>IF(G7="","",IF(G7&lt;0,-G7&amp;"_"&amp;COUNTIF(G$2:G7,G7),G7&amp;"_"&amp;COUNTIF(G$2:G7,G7)))</f>
        <v>2430.73_1</v>
      </c>
      <c r="I7" s="9" t="str">
        <f t="shared" si="0"/>
        <v/>
      </c>
      <c r="J7" s="3" t="s">
        <v>86</v>
      </c>
      <c r="K7" s="3" t="s">
        <v>86</v>
      </c>
      <c r="L7" s="3" t="s">
        <v>71</v>
      </c>
      <c r="M7" s="3" t="s">
        <v>29</v>
      </c>
      <c r="N7" s="3" t="s">
        <v>36</v>
      </c>
      <c r="O7" s="3" t="s">
        <v>87</v>
      </c>
      <c r="P7" s="3" t="s">
        <v>29</v>
      </c>
      <c r="Q7" s="3" t="s">
        <v>29</v>
      </c>
      <c r="R7" s="3" t="s">
        <v>29</v>
      </c>
      <c r="S7" s="3" t="s">
        <v>37</v>
      </c>
      <c r="T7" s="3" t="s">
        <v>343</v>
      </c>
      <c r="U7" s="5">
        <v>44390</v>
      </c>
      <c r="V7" s="3" t="s">
        <v>29</v>
      </c>
      <c r="W7" s="3" t="s">
        <v>29</v>
      </c>
      <c r="X7" s="3" t="s">
        <v>29</v>
      </c>
      <c r="Y7" s="6">
        <v>0</v>
      </c>
      <c r="Z7" s="3" t="s">
        <v>37</v>
      </c>
      <c r="AA7" s="3" t="s">
        <v>43</v>
      </c>
      <c r="AB7" s="5">
        <v>44333</v>
      </c>
      <c r="AC7" s="3" t="s">
        <v>29</v>
      </c>
      <c r="AD7" s="3" t="s">
        <v>29</v>
      </c>
      <c r="AE7" s="3" t="s">
        <v>29</v>
      </c>
      <c r="AF7" s="6">
        <v>0</v>
      </c>
    </row>
    <row r="8" spans="1:32" x14ac:dyDescent="0.25">
      <c r="A8" s="3" t="s">
        <v>31</v>
      </c>
      <c r="B8" s="3" t="s">
        <v>32</v>
      </c>
      <c r="C8" s="6">
        <v>-11477.37</v>
      </c>
      <c r="D8" s="3" t="s">
        <v>33</v>
      </c>
      <c r="E8" s="3" t="s">
        <v>34</v>
      </c>
      <c r="F8" s="6">
        <v>-963525.21</v>
      </c>
      <c r="G8" s="6">
        <v>-11477.37</v>
      </c>
      <c r="H8" s="8" t="str">
        <f>IF(G8="","",IF(G8&lt;0,-G8&amp;"_"&amp;COUNTIF(G$2:G8,G8),G8&amp;"_"&amp;COUNTIF(G$2:G8,G8)))</f>
        <v>11477.37_1</v>
      </c>
      <c r="I8" s="9" t="str">
        <f t="shared" si="0"/>
        <v/>
      </c>
      <c r="J8" s="3" t="s">
        <v>89</v>
      </c>
      <c r="K8" s="3" t="s">
        <v>89</v>
      </c>
      <c r="L8" s="3" t="s">
        <v>71</v>
      </c>
      <c r="M8" s="3" t="s">
        <v>29</v>
      </c>
      <c r="N8" s="3" t="s">
        <v>36</v>
      </c>
      <c r="O8" s="3" t="s">
        <v>90</v>
      </c>
      <c r="P8" s="3" t="s">
        <v>29</v>
      </c>
      <c r="Q8" s="3" t="s">
        <v>29</v>
      </c>
      <c r="R8" s="3" t="s">
        <v>29</v>
      </c>
      <c r="S8" s="3" t="s">
        <v>37</v>
      </c>
      <c r="T8" s="3" t="s">
        <v>309</v>
      </c>
      <c r="U8" s="5">
        <v>44390</v>
      </c>
      <c r="V8" s="3" t="s">
        <v>29</v>
      </c>
      <c r="W8" s="3" t="s">
        <v>29</v>
      </c>
      <c r="X8" s="3" t="s">
        <v>29</v>
      </c>
      <c r="Y8" s="6">
        <v>0</v>
      </c>
      <c r="Z8" s="3" t="s">
        <v>37</v>
      </c>
      <c r="AA8" s="3" t="s">
        <v>44</v>
      </c>
      <c r="AB8" s="5">
        <v>44333</v>
      </c>
      <c r="AC8" s="3" t="s">
        <v>29</v>
      </c>
      <c r="AD8" s="3" t="s">
        <v>29</v>
      </c>
      <c r="AE8" s="3" t="s">
        <v>29</v>
      </c>
      <c r="AF8" s="6">
        <v>0</v>
      </c>
    </row>
    <row r="9" spans="1:32" x14ac:dyDescent="0.25">
      <c r="A9" s="3" t="s">
        <v>31</v>
      </c>
      <c r="B9" s="3" t="s">
        <v>32</v>
      </c>
      <c r="C9" s="6">
        <v>-15890.12</v>
      </c>
      <c r="D9" s="3" t="s">
        <v>33</v>
      </c>
      <c r="E9" s="3" t="s">
        <v>34</v>
      </c>
      <c r="F9" s="6">
        <v>-1333975.57</v>
      </c>
      <c r="G9" s="6">
        <v>-15890.12</v>
      </c>
      <c r="H9" s="8" t="str">
        <f>IF(G9="","",IF(G9&lt;0,-G9&amp;"_"&amp;COUNTIF(G$2:G9,G9),G9&amp;"_"&amp;COUNTIF(G$2:G9,G9)))</f>
        <v>15890.12_1</v>
      </c>
      <c r="I9" s="9" t="str">
        <f t="shared" si="0"/>
        <v/>
      </c>
      <c r="J9" s="3" t="s">
        <v>92</v>
      </c>
      <c r="K9" s="3" t="s">
        <v>92</v>
      </c>
      <c r="L9" s="3" t="s">
        <v>71</v>
      </c>
      <c r="M9" s="3" t="s">
        <v>29</v>
      </c>
      <c r="N9" s="3" t="s">
        <v>36</v>
      </c>
      <c r="O9" s="3" t="s">
        <v>93</v>
      </c>
      <c r="P9" s="3" t="s">
        <v>29</v>
      </c>
      <c r="Q9" s="3" t="s">
        <v>29</v>
      </c>
      <c r="R9" s="3" t="s">
        <v>29</v>
      </c>
      <c r="S9" s="3" t="s">
        <v>37</v>
      </c>
      <c r="T9" s="3" t="s">
        <v>294</v>
      </c>
      <c r="U9" s="5">
        <v>44390</v>
      </c>
      <c r="V9" s="3" t="s">
        <v>29</v>
      </c>
      <c r="W9" s="3" t="s">
        <v>29</v>
      </c>
      <c r="X9" s="3" t="s">
        <v>29</v>
      </c>
      <c r="Y9" s="6">
        <v>0</v>
      </c>
      <c r="Z9" s="3" t="s">
        <v>37</v>
      </c>
      <c r="AA9" s="3" t="s">
        <v>45</v>
      </c>
      <c r="AB9" s="5">
        <v>44333</v>
      </c>
      <c r="AC9" s="3" t="s">
        <v>29</v>
      </c>
      <c r="AD9" s="3" t="s">
        <v>29</v>
      </c>
      <c r="AE9" s="3" t="s">
        <v>29</v>
      </c>
      <c r="AF9" s="6">
        <v>0</v>
      </c>
    </row>
    <row r="10" spans="1:32" x14ac:dyDescent="0.25">
      <c r="A10" s="3" t="s">
        <v>31</v>
      </c>
      <c r="B10" s="3" t="s">
        <v>32</v>
      </c>
      <c r="C10" s="6">
        <v>-2599.04</v>
      </c>
      <c r="D10" s="3" t="s">
        <v>33</v>
      </c>
      <c r="E10" s="3" t="s">
        <v>34</v>
      </c>
      <c r="F10" s="6">
        <v>-218189.41</v>
      </c>
      <c r="G10" s="6">
        <v>-2599.04</v>
      </c>
      <c r="H10" s="8" t="str">
        <f>IF(G10="","",IF(G10&lt;0,-G10&amp;"_"&amp;COUNTIF(G$2:G10,G10),G10&amp;"_"&amp;COUNTIF(G$2:G10,G10)))</f>
        <v>2599.04_1</v>
      </c>
      <c r="I10" s="9" t="str">
        <f t="shared" si="0"/>
        <v/>
      </c>
      <c r="J10" s="3" t="s">
        <v>95</v>
      </c>
      <c r="K10" s="3" t="s">
        <v>95</v>
      </c>
      <c r="L10" s="3" t="s">
        <v>96</v>
      </c>
      <c r="M10" s="3" t="s">
        <v>29</v>
      </c>
      <c r="N10" s="3" t="s">
        <v>36</v>
      </c>
      <c r="O10" s="3" t="s">
        <v>97</v>
      </c>
      <c r="P10" s="3" t="s">
        <v>29</v>
      </c>
      <c r="Q10" s="3" t="s">
        <v>29</v>
      </c>
      <c r="R10" s="3" t="s">
        <v>29</v>
      </c>
      <c r="S10" s="3" t="s">
        <v>37</v>
      </c>
      <c r="T10" s="3" t="s">
        <v>29</v>
      </c>
      <c r="U10" s="5"/>
      <c r="V10" s="3" t="s">
        <v>29</v>
      </c>
      <c r="W10" s="3" t="s">
        <v>29</v>
      </c>
      <c r="X10" s="3" t="s">
        <v>29</v>
      </c>
      <c r="Y10" s="6">
        <v>0</v>
      </c>
      <c r="Z10" s="3" t="s">
        <v>37</v>
      </c>
      <c r="AA10" s="3" t="s">
        <v>46</v>
      </c>
      <c r="AB10" s="5">
        <v>44335</v>
      </c>
      <c r="AC10" s="3" t="s">
        <v>29</v>
      </c>
      <c r="AD10" s="3" t="s">
        <v>29</v>
      </c>
      <c r="AE10" s="3" t="s">
        <v>29</v>
      </c>
      <c r="AF10" s="6">
        <v>0</v>
      </c>
    </row>
    <row r="11" spans="1:32" x14ac:dyDescent="0.25">
      <c r="A11" s="3" t="s">
        <v>31</v>
      </c>
      <c r="B11" s="3" t="s">
        <v>32</v>
      </c>
      <c r="C11" s="6">
        <v>-13634.17</v>
      </c>
      <c r="D11" s="3" t="s">
        <v>33</v>
      </c>
      <c r="E11" s="3" t="s">
        <v>34</v>
      </c>
      <c r="F11" s="6">
        <v>-1144588.57</v>
      </c>
      <c r="G11" s="6">
        <v>-13634.17</v>
      </c>
      <c r="H11" s="8" t="str">
        <f>IF(G11="","",IF(G11&lt;0,-G11&amp;"_"&amp;COUNTIF(G$2:G11,G11),G11&amp;"_"&amp;COUNTIF(G$2:G11,G11)))</f>
        <v>13634.17_1</v>
      </c>
      <c r="I11" s="9" t="str">
        <f t="shared" si="0"/>
        <v/>
      </c>
      <c r="J11" s="3" t="s">
        <v>99</v>
      </c>
      <c r="K11" s="3" t="s">
        <v>99</v>
      </c>
      <c r="L11" s="3" t="s">
        <v>96</v>
      </c>
      <c r="M11" s="3" t="s">
        <v>29</v>
      </c>
      <c r="N11" s="3" t="s">
        <v>36</v>
      </c>
      <c r="O11" s="3" t="s">
        <v>100</v>
      </c>
      <c r="P11" s="3" t="s">
        <v>29</v>
      </c>
      <c r="Q11" s="3" t="s">
        <v>29</v>
      </c>
      <c r="R11" s="3" t="s">
        <v>29</v>
      </c>
      <c r="S11" s="3" t="s">
        <v>37</v>
      </c>
      <c r="T11" s="3" t="s">
        <v>299</v>
      </c>
      <c r="U11" s="5">
        <v>44390</v>
      </c>
      <c r="V11" s="3" t="s">
        <v>29</v>
      </c>
      <c r="W11" s="3" t="s">
        <v>29</v>
      </c>
      <c r="X11" s="3" t="s">
        <v>29</v>
      </c>
      <c r="Y11" s="6">
        <v>0</v>
      </c>
      <c r="Z11" s="3" t="s">
        <v>37</v>
      </c>
      <c r="AA11" s="3" t="s">
        <v>47</v>
      </c>
      <c r="AB11" s="5">
        <v>44335</v>
      </c>
      <c r="AC11" s="3" t="s">
        <v>29</v>
      </c>
      <c r="AD11" s="3" t="s">
        <v>29</v>
      </c>
      <c r="AE11" s="3" t="s">
        <v>29</v>
      </c>
      <c r="AF11" s="6">
        <v>0</v>
      </c>
    </row>
    <row r="12" spans="1:32" x14ac:dyDescent="0.25">
      <c r="A12" s="3" t="s">
        <v>31</v>
      </c>
      <c r="B12" s="3" t="s">
        <v>32</v>
      </c>
      <c r="C12" s="6">
        <v>-361.05</v>
      </c>
      <c r="D12" s="3" t="s">
        <v>102</v>
      </c>
      <c r="E12" s="3" t="s">
        <v>34</v>
      </c>
      <c r="F12" s="6">
        <v>-30310.15</v>
      </c>
      <c r="G12" s="6">
        <v>-361.05</v>
      </c>
      <c r="H12" s="8" t="str">
        <f>IF(G12="","",IF(G12&lt;0,-G12&amp;"_"&amp;COUNTIF(G$2:G12,G12),G12&amp;"_"&amp;COUNTIF(G$2:G12,G12)))</f>
        <v>361.05_1</v>
      </c>
      <c r="I12" s="9" t="str">
        <f t="shared" si="0"/>
        <v/>
      </c>
      <c r="J12" s="3" t="s">
        <v>103</v>
      </c>
      <c r="K12" s="3" t="s">
        <v>103</v>
      </c>
      <c r="L12" s="3" t="s">
        <v>104</v>
      </c>
      <c r="M12" s="3" t="s">
        <v>29</v>
      </c>
      <c r="N12" s="3" t="s">
        <v>36</v>
      </c>
      <c r="O12" s="3" t="s">
        <v>105</v>
      </c>
      <c r="P12" s="3" t="s">
        <v>29</v>
      </c>
      <c r="Q12" s="3" t="s">
        <v>29</v>
      </c>
      <c r="R12" s="3" t="s">
        <v>29</v>
      </c>
      <c r="S12" s="3" t="s">
        <v>37</v>
      </c>
      <c r="T12" s="3" t="s">
        <v>371</v>
      </c>
      <c r="U12" s="5">
        <v>44390</v>
      </c>
      <c r="V12" s="3" t="s">
        <v>29</v>
      </c>
      <c r="W12" s="3" t="s">
        <v>29</v>
      </c>
      <c r="X12" s="3" t="s">
        <v>29</v>
      </c>
      <c r="Y12" s="6">
        <v>0</v>
      </c>
      <c r="Z12" s="3" t="s">
        <v>37</v>
      </c>
      <c r="AA12" s="3" t="s">
        <v>48</v>
      </c>
      <c r="AB12" s="5">
        <v>44334</v>
      </c>
      <c r="AC12" s="3" t="s">
        <v>29</v>
      </c>
      <c r="AD12" s="3" t="s">
        <v>29</v>
      </c>
      <c r="AE12" s="3" t="s">
        <v>29</v>
      </c>
      <c r="AF12" s="6">
        <v>0</v>
      </c>
    </row>
    <row r="13" spans="1:32" x14ac:dyDescent="0.25">
      <c r="A13" s="3" t="s">
        <v>31</v>
      </c>
      <c r="B13" s="3" t="s">
        <v>32</v>
      </c>
      <c r="C13" s="6">
        <v>-8749.5</v>
      </c>
      <c r="D13" s="3" t="s">
        <v>33</v>
      </c>
      <c r="E13" s="3" t="s">
        <v>34</v>
      </c>
      <c r="F13" s="6">
        <v>-734520.53</v>
      </c>
      <c r="G13" s="6">
        <v>-8749.5</v>
      </c>
      <c r="H13" s="8" t="str">
        <f>IF(G13="","",IF(G13&lt;0,-G13&amp;"_"&amp;COUNTIF(G$2:G13,G13),G13&amp;"_"&amp;COUNTIF(G$2:G13,G13)))</f>
        <v>8749.5_1</v>
      </c>
      <c r="I13" s="9" t="str">
        <f t="shared" si="0"/>
        <v/>
      </c>
      <c r="J13" s="3" t="s">
        <v>107</v>
      </c>
      <c r="K13" s="3" t="s">
        <v>107</v>
      </c>
      <c r="L13" s="3" t="s">
        <v>104</v>
      </c>
      <c r="M13" s="3" t="s">
        <v>29</v>
      </c>
      <c r="N13" s="3" t="s">
        <v>36</v>
      </c>
      <c r="O13" s="3" t="s">
        <v>108</v>
      </c>
      <c r="P13" s="3" t="s">
        <v>29</v>
      </c>
      <c r="Q13" s="3" t="s">
        <v>29</v>
      </c>
      <c r="R13" s="3" t="s">
        <v>29</v>
      </c>
      <c r="S13" s="3" t="s">
        <v>37</v>
      </c>
      <c r="T13" s="3" t="s">
        <v>29</v>
      </c>
      <c r="U13" s="5"/>
      <c r="V13" s="3" t="s">
        <v>29</v>
      </c>
      <c r="W13" s="3" t="s">
        <v>29</v>
      </c>
      <c r="X13" s="3" t="s">
        <v>29</v>
      </c>
      <c r="Y13" s="6">
        <v>0</v>
      </c>
      <c r="Z13" s="3" t="s">
        <v>37</v>
      </c>
      <c r="AA13" s="3" t="s">
        <v>49</v>
      </c>
      <c r="AB13" s="5">
        <v>44347</v>
      </c>
      <c r="AC13" s="3" t="s">
        <v>29</v>
      </c>
      <c r="AD13" s="3" t="s">
        <v>29</v>
      </c>
      <c r="AE13" s="3" t="s">
        <v>29</v>
      </c>
      <c r="AF13" s="6">
        <v>0</v>
      </c>
    </row>
    <row r="14" spans="1:32" x14ac:dyDescent="0.25">
      <c r="A14" s="3" t="s">
        <v>31</v>
      </c>
      <c r="B14" s="3" t="s">
        <v>32</v>
      </c>
      <c r="C14" s="6">
        <v>-8264.24</v>
      </c>
      <c r="D14" s="3" t="s">
        <v>33</v>
      </c>
      <c r="E14" s="3" t="s">
        <v>34</v>
      </c>
      <c r="F14" s="6">
        <v>-693782.95</v>
      </c>
      <c r="G14" s="6">
        <v>-8264.24</v>
      </c>
      <c r="H14" s="8" t="str">
        <f>IF(G14="","",IF(G14&lt;0,-G14&amp;"_"&amp;COUNTIF(G$2:G14,G14),G14&amp;"_"&amp;COUNTIF(G$2:G14,G14)))</f>
        <v>8264.24_1</v>
      </c>
      <c r="I14" s="9" t="str">
        <f t="shared" si="0"/>
        <v/>
      </c>
      <c r="J14" s="3" t="s">
        <v>111</v>
      </c>
      <c r="K14" s="3" t="s">
        <v>111</v>
      </c>
      <c r="L14" s="3" t="s">
        <v>96</v>
      </c>
      <c r="M14" s="3" t="s">
        <v>29</v>
      </c>
      <c r="N14" s="3" t="s">
        <v>36</v>
      </c>
      <c r="O14" s="3" t="s">
        <v>112</v>
      </c>
      <c r="P14" s="3" t="s">
        <v>29</v>
      </c>
      <c r="Q14" s="3" t="s">
        <v>29</v>
      </c>
      <c r="R14" s="3" t="s">
        <v>29</v>
      </c>
      <c r="S14" s="3" t="s">
        <v>37</v>
      </c>
      <c r="T14" s="3" t="s">
        <v>29</v>
      </c>
      <c r="U14" s="5"/>
      <c r="V14" s="3" t="s">
        <v>29</v>
      </c>
      <c r="W14" s="3" t="s">
        <v>29</v>
      </c>
      <c r="X14" s="3" t="s">
        <v>29</v>
      </c>
      <c r="Y14" s="6">
        <v>0</v>
      </c>
      <c r="Z14" s="3" t="s">
        <v>37</v>
      </c>
      <c r="AA14" s="3" t="s">
        <v>50</v>
      </c>
      <c r="AB14" s="5">
        <v>44347</v>
      </c>
      <c r="AC14" s="3" t="s">
        <v>29</v>
      </c>
      <c r="AD14" s="3" t="s">
        <v>29</v>
      </c>
      <c r="AE14" s="3" t="s">
        <v>29</v>
      </c>
      <c r="AF14" s="6">
        <v>0</v>
      </c>
    </row>
    <row r="15" spans="1:32" x14ac:dyDescent="0.25">
      <c r="A15" s="3" t="s">
        <v>31</v>
      </c>
      <c r="B15" s="3" t="s">
        <v>32</v>
      </c>
      <c r="C15" s="6">
        <v>-74435.100000000006</v>
      </c>
      <c r="D15" s="3" t="s">
        <v>33</v>
      </c>
      <c r="E15" s="3" t="s">
        <v>34</v>
      </c>
      <c r="F15" s="6">
        <v>-6248826.6500000004</v>
      </c>
      <c r="G15" s="6">
        <v>-74435.100000000006</v>
      </c>
      <c r="H15" s="8" t="str">
        <f>IF(G15="","",IF(G15&lt;0,-G15&amp;"_"&amp;COUNTIF(G$2:G15,G15),G15&amp;"_"&amp;COUNTIF(G$2:G15,G15)))</f>
        <v>74435.1_1</v>
      </c>
      <c r="I15" s="9" t="str">
        <f t="shared" si="0"/>
        <v/>
      </c>
      <c r="J15" s="3" t="s">
        <v>114</v>
      </c>
      <c r="K15" s="3" t="s">
        <v>114</v>
      </c>
      <c r="L15" s="3" t="s">
        <v>96</v>
      </c>
      <c r="M15" s="3" t="s">
        <v>29</v>
      </c>
      <c r="N15" s="3" t="s">
        <v>36</v>
      </c>
      <c r="O15" s="3" t="s">
        <v>115</v>
      </c>
      <c r="P15" s="3" t="s">
        <v>29</v>
      </c>
      <c r="Q15" s="3" t="s">
        <v>29</v>
      </c>
      <c r="R15" s="3" t="s">
        <v>29</v>
      </c>
      <c r="S15" s="3" t="s">
        <v>37</v>
      </c>
      <c r="T15" s="3" t="s">
        <v>29</v>
      </c>
      <c r="U15" s="5"/>
      <c r="V15" s="3" t="s">
        <v>29</v>
      </c>
      <c r="W15" s="3" t="s">
        <v>29</v>
      </c>
      <c r="X15" s="3" t="s">
        <v>29</v>
      </c>
      <c r="Y15" s="6">
        <v>0</v>
      </c>
      <c r="Z15" s="3" t="s">
        <v>37</v>
      </c>
      <c r="AA15" s="3" t="s">
        <v>51</v>
      </c>
      <c r="AB15" s="5">
        <v>44347</v>
      </c>
      <c r="AC15" s="3" t="s">
        <v>29</v>
      </c>
      <c r="AD15" s="3" t="s">
        <v>29</v>
      </c>
      <c r="AE15" s="3" t="s">
        <v>29</v>
      </c>
      <c r="AF15" s="6">
        <v>0</v>
      </c>
    </row>
    <row r="16" spans="1:32" x14ac:dyDescent="0.25">
      <c r="A16" s="3" t="s">
        <v>31</v>
      </c>
      <c r="B16" s="3" t="s">
        <v>32</v>
      </c>
      <c r="C16" s="6">
        <v>-9967.64</v>
      </c>
      <c r="D16" s="3" t="s">
        <v>33</v>
      </c>
      <c r="E16" s="3" t="s">
        <v>34</v>
      </c>
      <c r="F16" s="6">
        <v>-836783.38</v>
      </c>
      <c r="G16" s="6">
        <v>-9967.64</v>
      </c>
      <c r="H16" s="8" t="str">
        <f>IF(G16="","",IF(G16&lt;0,-G16&amp;"_"&amp;COUNTIF(G$2:G16,G16),G16&amp;"_"&amp;COUNTIF(G$2:G16,G16)))</f>
        <v>9967.64_1</v>
      </c>
      <c r="I16" s="9" t="str">
        <f t="shared" si="0"/>
        <v/>
      </c>
      <c r="J16" s="3" t="s">
        <v>117</v>
      </c>
      <c r="K16" s="3" t="s">
        <v>117</v>
      </c>
      <c r="L16" s="3" t="s">
        <v>96</v>
      </c>
      <c r="M16" s="3" t="s">
        <v>29</v>
      </c>
      <c r="N16" s="3" t="s">
        <v>36</v>
      </c>
      <c r="O16" s="3" t="s">
        <v>118</v>
      </c>
      <c r="P16" s="3" t="s">
        <v>29</v>
      </c>
      <c r="Q16" s="3" t="s">
        <v>29</v>
      </c>
      <c r="R16" s="3" t="s">
        <v>29</v>
      </c>
      <c r="S16" s="3" t="s">
        <v>37</v>
      </c>
      <c r="T16" s="3" t="s">
        <v>29</v>
      </c>
      <c r="U16" s="5"/>
      <c r="V16" s="3" t="s">
        <v>29</v>
      </c>
      <c r="W16" s="3" t="s">
        <v>29</v>
      </c>
      <c r="X16" s="3" t="s">
        <v>29</v>
      </c>
      <c r="Y16" s="6">
        <v>0</v>
      </c>
      <c r="Z16" s="3" t="s">
        <v>37</v>
      </c>
      <c r="AA16" s="3" t="s">
        <v>52</v>
      </c>
      <c r="AB16" s="5">
        <v>44347</v>
      </c>
      <c r="AC16" s="3" t="s">
        <v>29</v>
      </c>
      <c r="AD16" s="3" t="s">
        <v>29</v>
      </c>
      <c r="AE16" s="3" t="s">
        <v>29</v>
      </c>
      <c r="AF16" s="6">
        <v>0</v>
      </c>
    </row>
    <row r="17" spans="1:32" x14ac:dyDescent="0.25">
      <c r="A17" s="3" t="s">
        <v>31</v>
      </c>
      <c r="B17" s="3" t="s">
        <v>32</v>
      </c>
      <c r="C17" s="6">
        <v>-11229.39</v>
      </c>
      <c r="D17" s="3" t="s">
        <v>33</v>
      </c>
      <c r="E17" s="3" t="s">
        <v>34</v>
      </c>
      <c r="F17" s="6">
        <v>-942707.29</v>
      </c>
      <c r="G17" s="6">
        <v>-11229.39</v>
      </c>
      <c r="H17" s="8" t="str">
        <f>IF(G17="","",IF(G17&lt;0,-G17&amp;"_"&amp;COUNTIF(G$2:G17,G17),G17&amp;"_"&amp;COUNTIF(G$2:G17,G17)))</f>
        <v>11229.39_1</v>
      </c>
      <c r="I17" s="9" t="str">
        <f t="shared" si="0"/>
        <v/>
      </c>
      <c r="J17" s="3" t="s">
        <v>120</v>
      </c>
      <c r="K17" s="3" t="s">
        <v>120</v>
      </c>
      <c r="L17" s="3" t="s">
        <v>96</v>
      </c>
      <c r="M17" s="3" t="s">
        <v>29</v>
      </c>
      <c r="N17" s="3" t="s">
        <v>36</v>
      </c>
      <c r="O17" s="3" t="s">
        <v>121</v>
      </c>
      <c r="P17" s="3" t="s">
        <v>29</v>
      </c>
      <c r="Q17" s="3" t="s">
        <v>29</v>
      </c>
      <c r="R17" s="3" t="s">
        <v>29</v>
      </c>
      <c r="S17" s="3" t="s">
        <v>37</v>
      </c>
      <c r="T17" s="3" t="s">
        <v>29</v>
      </c>
      <c r="U17" s="5"/>
      <c r="V17" s="3" t="s">
        <v>29</v>
      </c>
      <c r="W17" s="3" t="s">
        <v>29</v>
      </c>
      <c r="X17" s="3" t="s">
        <v>29</v>
      </c>
      <c r="Y17" s="6">
        <v>0</v>
      </c>
      <c r="Z17" s="3" t="s">
        <v>37</v>
      </c>
      <c r="AA17" s="3" t="s">
        <v>53</v>
      </c>
      <c r="AB17" s="5">
        <v>44347</v>
      </c>
      <c r="AC17" s="3" t="s">
        <v>29</v>
      </c>
      <c r="AD17" s="3" t="s">
        <v>29</v>
      </c>
      <c r="AE17" s="3" t="s">
        <v>29</v>
      </c>
      <c r="AF17" s="6">
        <v>0</v>
      </c>
    </row>
    <row r="18" spans="1:32" x14ac:dyDescent="0.25">
      <c r="A18" s="3" t="s">
        <v>31</v>
      </c>
      <c r="B18" s="3" t="s">
        <v>32</v>
      </c>
      <c r="C18" s="6">
        <v>-800.81</v>
      </c>
      <c r="D18" s="3" t="s">
        <v>33</v>
      </c>
      <c r="E18" s="3" t="s">
        <v>34</v>
      </c>
      <c r="F18" s="6">
        <v>-67228</v>
      </c>
      <c r="G18" s="6">
        <v>-800.81</v>
      </c>
      <c r="H18" s="8" t="str">
        <f>IF(G18="","",IF(G18&lt;0,-G18&amp;"_"&amp;COUNTIF(G$2:G18,G18),G18&amp;"_"&amp;COUNTIF(G$2:G18,G18)))</f>
        <v>800.81_1</v>
      </c>
      <c r="I18" s="9" t="str">
        <f t="shared" si="0"/>
        <v/>
      </c>
      <c r="J18" s="3" t="s">
        <v>123</v>
      </c>
      <c r="K18" s="3" t="s">
        <v>123</v>
      </c>
      <c r="L18" s="3" t="s">
        <v>96</v>
      </c>
      <c r="M18" s="3" t="s">
        <v>29</v>
      </c>
      <c r="N18" s="3" t="s">
        <v>36</v>
      </c>
      <c r="O18" s="3" t="s">
        <v>124</v>
      </c>
      <c r="P18" s="3" t="s">
        <v>29</v>
      </c>
      <c r="Q18" s="3" t="s">
        <v>29</v>
      </c>
      <c r="R18" s="3" t="s">
        <v>29</v>
      </c>
      <c r="S18" s="3" t="s">
        <v>37</v>
      </c>
      <c r="T18" s="3" t="s">
        <v>29</v>
      </c>
      <c r="U18" s="5"/>
      <c r="V18" s="3" t="s">
        <v>29</v>
      </c>
      <c r="W18" s="3" t="s">
        <v>29</v>
      </c>
      <c r="X18" s="3" t="s">
        <v>29</v>
      </c>
      <c r="Y18" s="6">
        <v>0</v>
      </c>
      <c r="Z18" s="3" t="s">
        <v>37</v>
      </c>
      <c r="AA18" s="3" t="s">
        <v>54</v>
      </c>
      <c r="AB18" s="5">
        <v>44347</v>
      </c>
      <c r="AC18" s="3" t="s">
        <v>29</v>
      </c>
      <c r="AD18" s="3" t="s">
        <v>29</v>
      </c>
      <c r="AE18" s="3" t="s">
        <v>29</v>
      </c>
      <c r="AF18" s="6">
        <v>0</v>
      </c>
    </row>
    <row r="19" spans="1:32" x14ac:dyDescent="0.25">
      <c r="A19" s="3" t="s">
        <v>31</v>
      </c>
      <c r="B19" s="3" t="s">
        <v>32</v>
      </c>
      <c r="C19" s="6">
        <v>-9927.32</v>
      </c>
      <c r="D19" s="3" t="s">
        <v>33</v>
      </c>
      <c r="E19" s="3" t="s">
        <v>34</v>
      </c>
      <c r="F19" s="6">
        <v>-833398.51</v>
      </c>
      <c r="G19" s="6">
        <v>-9927.32</v>
      </c>
      <c r="H19" s="8" t="str">
        <f>IF(G19="","",IF(G19&lt;0,-G19&amp;"_"&amp;COUNTIF(G$2:G19,G19),G19&amp;"_"&amp;COUNTIF(G$2:G19,G19)))</f>
        <v>9927.32_1</v>
      </c>
      <c r="I19" s="9" t="str">
        <f t="shared" si="0"/>
        <v/>
      </c>
      <c r="J19" s="3" t="s">
        <v>126</v>
      </c>
      <c r="K19" s="3" t="s">
        <v>126</v>
      </c>
      <c r="L19" s="3" t="s">
        <v>96</v>
      </c>
      <c r="M19" s="3" t="s">
        <v>29</v>
      </c>
      <c r="N19" s="3" t="s">
        <v>36</v>
      </c>
      <c r="O19" s="3" t="s">
        <v>127</v>
      </c>
      <c r="P19" s="3" t="s">
        <v>29</v>
      </c>
      <c r="Q19" s="3" t="s">
        <v>29</v>
      </c>
      <c r="R19" s="3" t="s">
        <v>29</v>
      </c>
      <c r="S19" s="3" t="s">
        <v>37</v>
      </c>
      <c r="T19" s="3" t="s">
        <v>29</v>
      </c>
      <c r="U19" s="5"/>
      <c r="V19" s="3" t="s">
        <v>29</v>
      </c>
      <c r="W19" s="3" t="s">
        <v>29</v>
      </c>
      <c r="X19" s="3" t="s">
        <v>29</v>
      </c>
      <c r="Y19" s="6">
        <v>0</v>
      </c>
      <c r="Z19" s="3" t="s">
        <v>37</v>
      </c>
      <c r="AA19" s="3" t="s">
        <v>55</v>
      </c>
      <c r="AB19" s="5">
        <v>44355</v>
      </c>
      <c r="AC19" s="3" t="s">
        <v>29</v>
      </c>
      <c r="AD19" s="3" t="s">
        <v>29</v>
      </c>
      <c r="AE19" s="3" t="s">
        <v>29</v>
      </c>
      <c r="AF19" s="6">
        <v>0</v>
      </c>
    </row>
    <row r="20" spans="1:32" x14ac:dyDescent="0.25">
      <c r="A20" s="3" t="s">
        <v>31</v>
      </c>
      <c r="B20" s="3" t="s">
        <v>32</v>
      </c>
      <c r="C20" s="6">
        <v>-27497.87</v>
      </c>
      <c r="D20" s="3" t="s">
        <v>33</v>
      </c>
      <c r="E20" s="3" t="s">
        <v>34</v>
      </c>
      <c r="F20" s="6">
        <v>-2308446.19</v>
      </c>
      <c r="G20" s="6">
        <v>-27497.87</v>
      </c>
      <c r="H20" s="8" t="str">
        <f>IF(G20="","",IF(G20&lt;0,-G20&amp;"_"&amp;COUNTIF(G$2:G20,G20),G20&amp;"_"&amp;COUNTIF(G$2:G20,G20)))</f>
        <v>27497.87_1</v>
      </c>
      <c r="I20" s="9" t="str">
        <f t="shared" si="0"/>
        <v/>
      </c>
      <c r="J20" s="3" t="s">
        <v>129</v>
      </c>
      <c r="K20" s="3" t="s">
        <v>129</v>
      </c>
      <c r="L20" s="3" t="s">
        <v>96</v>
      </c>
      <c r="M20" s="3" t="s">
        <v>29</v>
      </c>
      <c r="N20" s="3" t="s">
        <v>36</v>
      </c>
      <c r="O20" s="3" t="s">
        <v>130</v>
      </c>
      <c r="P20" s="3" t="s">
        <v>29</v>
      </c>
      <c r="Q20" s="3" t="s">
        <v>29</v>
      </c>
      <c r="R20" s="3" t="s">
        <v>29</v>
      </c>
      <c r="S20" s="3" t="s">
        <v>37</v>
      </c>
      <c r="T20" s="3" t="s">
        <v>29</v>
      </c>
      <c r="U20" s="5"/>
      <c r="V20" s="3" t="s">
        <v>29</v>
      </c>
      <c r="W20" s="3" t="s">
        <v>29</v>
      </c>
      <c r="X20" s="3" t="s">
        <v>29</v>
      </c>
      <c r="Y20" s="6">
        <v>0</v>
      </c>
      <c r="Z20" s="3" t="s">
        <v>37</v>
      </c>
      <c r="AA20" s="3" t="s">
        <v>56</v>
      </c>
      <c r="AB20" s="5">
        <v>44349</v>
      </c>
      <c r="AC20" s="3" t="s">
        <v>29</v>
      </c>
      <c r="AD20" s="3" t="s">
        <v>29</v>
      </c>
      <c r="AE20" s="3" t="s">
        <v>29</v>
      </c>
      <c r="AF20" s="6">
        <v>0</v>
      </c>
    </row>
    <row r="21" spans="1:32" x14ac:dyDescent="0.25">
      <c r="A21" s="3" t="s">
        <v>31</v>
      </c>
      <c r="B21" s="3" t="s">
        <v>32</v>
      </c>
      <c r="C21" s="6">
        <v>-2898.95</v>
      </c>
      <c r="D21" s="3" t="s">
        <v>33</v>
      </c>
      <c r="E21" s="3" t="s">
        <v>34</v>
      </c>
      <c r="F21" s="6">
        <v>-243366.85</v>
      </c>
      <c r="G21" s="6">
        <v>-2898.95</v>
      </c>
      <c r="H21" s="8" t="str">
        <f>IF(G21="","",IF(G21&lt;0,-G21&amp;"_"&amp;COUNTIF(G$2:G21,G21),G21&amp;"_"&amp;COUNTIF(G$2:G21,G21)))</f>
        <v>2898.95_1</v>
      </c>
      <c r="I21" s="9" t="str">
        <f t="shared" si="0"/>
        <v/>
      </c>
      <c r="J21" s="3" t="s">
        <v>132</v>
      </c>
      <c r="K21" s="3" t="s">
        <v>132</v>
      </c>
      <c r="L21" s="3" t="s">
        <v>68</v>
      </c>
      <c r="M21" s="3" t="s">
        <v>29</v>
      </c>
      <c r="N21" s="3" t="s">
        <v>36</v>
      </c>
      <c r="O21" s="3" t="s">
        <v>133</v>
      </c>
      <c r="P21" s="3" t="s">
        <v>29</v>
      </c>
      <c r="Q21" s="3" t="s">
        <v>29</v>
      </c>
      <c r="R21" s="3" t="s">
        <v>29</v>
      </c>
      <c r="S21" s="3" t="s">
        <v>37</v>
      </c>
      <c r="T21" s="3" t="s">
        <v>29</v>
      </c>
      <c r="U21" s="5"/>
      <c r="V21" s="3" t="s">
        <v>29</v>
      </c>
      <c r="W21" s="3" t="s">
        <v>29</v>
      </c>
      <c r="X21" s="3" t="s">
        <v>29</v>
      </c>
      <c r="Y21" s="6">
        <v>0</v>
      </c>
      <c r="Z21" s="3" t="s">
        <v>37</v>
      </c>
      <c r="AA21" s="3" t="s">
        <v>57</v>
      </c>
      <c r="AB21" s="5">
        <v>44355</v>
      </c>
      <c r="AC21" s="3" t="s">
        <v>29</v>
      </c>
      <c r="AD21" s="3" t="s">
        <v>29</v>
      </c>
      <c r="AE21" s="3" t="s">
        <v>29</v>
      </c>
      <c r="AF21" s="6">
        <v>0</v>
      </c>
    </row>
    <row r="22" spans="1:32" x14ac:dyDescent="0.25">
      <c r="A22" s="3" t="s">
        <v>31</v>
      </c>
      <c r="B22" s="3" t="s">
        <v>32</v>
      </c>
      <c r="C22" s="6">
        <v>-9087.01</v>
      </c>
      <c r="D22" s="3" t="s">
        <v>33</v>
      </c>
      <c r="E22" s="3" t="s">
        <v>34</v>
      </c>
      <c r="F22" s="6">
        <v>-762854.49</v>
      </c>
      <c r="G22" s="6">
        <v>-9087.01</v>
      </c>
      <c r="H22" s="8" t="str">
        <f>IF(G22="","",IF(G22&lt;0,-G22&amp;"_"&amp;COUNTIF(G$2:G22,G22),G22&amp;"_"&amp;COUNTIF(G$2:G22,G22)))</f>
        <v>9087.01_1</v>
      </c>
      <c r="I22" s="9" t="str">
        <f t="shared" si="0"/>
        <v/>
      </c>
      <c r="J22" s="3" t="s">
        <v>135</v>
      </c>
      <c r="K22" s="3" t="s">
        <v>135</v>
      </c>
      <c r="L22" s="3" t="s">
        <v>68</v>
      </c>
      <c r="M22" s="3" t="s">
        <v>29</v>
      </c>
      <c r="N22" s="3" t="s">
        <v>36</v>
      </c>
      <c r="O22" s="3" t="s">
        <v>136</v>
      </c>
      <c r="P22" s="3" t="s">
        <v>29</v>
      </c>
      <c r="Q22" s="3" t="s">
        <v>29</v>
      </c>
      <c r="R22" s="3" t="s">
        <v>29</v>
      </c>
      <c r="S22" s="3" t="s">
        <v>37</v>
      </c>
      <c r="T22" s="3" t="s">
        <v>29</v>
      </c>
      <c r="U22" s="5"/>
      <c r="V22" s="3" t="s">
        <v>29</v>
      </c>
      <c r="W22" s="3" t="s">
        <v>29</v>
      </c>
      <c r="X22" s="3" t="s">
        <v>29</v>
      </c>
      <c r="Y22" s="6">
        <v>0</v>
      </c>
      <c r="Z22" s="3" t="s">
        <v>37</v>
      </c>
      <c r="AA22" s="3" t="s">
        <v>58</v>
      </c>
      <c r="AB22" s="5">
        <v>44355</v>
      </c>
      <c r="AC22" s="3" t="s">
        <v>29</v>
      </c>
      <c r="AD22" s="3" t="s">
        <v>29</v>
      </c>
      <c r="AE22" s="3" t="s">
        <v>29</v>
      </c>
      <c r="AF22" s="6">
        <v>0</v>
      </c>
    </row>
    <row r="23" spans="1:32" x14ac:dyDescent="0.25">
      <c r="A23" s="3" t="s">
        <v>31</v>
      </c>
      <c r="B23" s="3" t="s">
        <v>32</v>
      </c>
      <c r="C23" s="6">
        <v>-38310.29</v>
      </c>
      <c r="D23" s="3" t="s">
        <v>33</v>
      </c>
      <c r="E23" s="3" t="s">
        <v>34</v>
      </c>
      <c r="F23" s="6">
        <v>-3216148.85</v>
      </c>
      <c r="G23" s="6">
        <v>-38310.29</v>
      </c>
      <c r="H23" s="8" t="str">
        <f>IF(G23="","",IF(G23&lt;0,-G23&amp;"_"&amp;COUNTIF(G$2:G23,G23),G23&amp;"_"&amp;COUNTIF(G$2:G23,G23)))</f>
        <v>38310.29_1</v>
      </c>
      <c r="I23" s="9" t="str">
        <f t="shared" si="0"/>
        <v/>
      </c>
      <c r="J23" s="3" t="s">
        <v>138</v>
      </c>
      <c r="K23" s="3" t="s">
        <v>138</v>
      </c>
      <c r="L23" s="3" t="s">
        <v>68</v>
      </c>
      <c r="M23" s="3" t="s">
        <v>29</v>
      </c>
      <c r="N23" s="3" t="s">
        <v>36</v>
      </c>
      <c r="O23" s="3" t="s">
        <v>139</v>
      </c>
      <c r="P23" s="3" t="s">
        <v>29</v>
      </c>
      <c r="Q23" s="3" t="s">
        <v>29</v>
      </c>
      <c r="R23" s="3" t="s">
        <v>29</v>
      </c>
      <c r="S23" s="3" t="s">
        <v>37</v>
      </c>
      <c r="T23" s="3" t="s">
        <v>29</v>
      </c>
      <c r="U23" s="5"/>
      <c r="V23" s="3" t="s">
        <v>29</v>
      </c>
      <c r="W23" s="3" t="s">
        <v>29</v>
      </c>
      <c r="X23" s="3" t="s">
        <v>29</v>
      </c>
      <c r="Y23" s="6">
        <v>0</v>
      </c>
      <c r="Z23" s="3" t="s">
        <v>37</v>
      </c>
      <c r="AA23" s="3" t="s">
        <v>59</v>
      </c>
      <c r="AB23" s="5">
        <v>44355</v>
      </c>
      <c r="AC23" s="3" t="s">
        <v>29</v>
      </c>
      <c r="AD23" s="3" t="s">
        <v>29</v>
      </c>
      <c r="AE23" s="3" t="s">
        <v>29</v>
      </c>
      <c r="AF23" s="6">
        <v>0</v>
      </c>
    </row>
    <row r="24" spans="1:32" x14ac:dyDescent="0.25">
      <c r="A24" s="3" t="s">
        <v>31</v>
      </c>
      <c r="B24" s="3" t="s">
        <v>32</v>
      </c>
      <c r="C24" s="6">
        <v>-14645.47</v>
      </c>
      <c r="D24" s="3" t="s">
        <v>33</v>
      </c>
      <c r="E24" s="3" t="s">
        <v>34</v>
      </c>
      <c r="F24" s="6">
        <v>-1229487.21</v>
      </c>
      <c r="G24" s="6">
        <v>-14645.47</v>
      </c>
      <c r="H24" s="8" t="str">
        <f>IF(G24="","",IF(G24&lt;0,-G24&amp;"_"&amp;COUNTIF(G$2:G24,G24),G24&amp;"_"&amp;COUNTIF(G$2:G24,G24)))</f>
        <v>14645.47_1</v>
      </c>
      <c r="I24" s="9" t="str">
        <f t="shared" si="0"/>
        <v/>
      </c>
      <c r="J24" s="3" t="s">
        <v>141</v>
      </c>
      <c r="K24" s="3" t="s">
        <v>141</v>
      </c>
      <c r="L24" s="3" t="s">
        <v>68</v>
      </c>
      <c r="M24" s="3" t="s">
        <v>29</v>
      </c>
      <c r="N24" s="3" t="s">
        <v>36</v>
      </c>
      <c r="O24" s="3" t="s">
        <v>142</v>
      </c>
      <c r="P24" s="3" t="s">
        <v>29</v>
      </c>
      <c r="Q24" s="3" t="s">
        <v>29</v>
      </c>
      <c r="R24" s="3" t="s">
        <v>29</v>
      </c>
      <c r="S24" s="3" t="s">
        <v>37</v>
      </c>
      <c r="T24" s="3" t="s">
        <v>29</v>
      </c>
      <c r="U24" s="5"/>
      <c r="V24" s="3" t="s">
        <v>29</v>
      </c>
      <c r="W24" s="3" t="s">
        <v>29</v>
      </c>
      <c r="X24" s="3" t="s">
        <v>29</v>
      </c>
      <c r="Y24" s="6">
        <v>0</v>
      </c>
      <c r="Z24" s="3" t="s">
        <v>37</v>
      </c>
      <c r="AA24" s="3" t="s">
        <v>60</v>
      </c>
      <c r="AB24" s="5">
        <v>44349</v>
      </c>
      <c r="AC24" s="3" t="s">
        <v>29</v>
      </c>
      <c r="AD24" s="3" t="s">
        <v>29</v>
      </c>
      <c r="AE24" s="3" t="s">
        <v>29</v>
      </c>
      <c r="AF24" s="6">
        <v>0</v>
      </c>
    </row>
    <row r="25" spans="1:32" x14ac:dyDescent="0.25">
      <c r="A25" s="3" t="s">
        <v>31</v>
      </c>
      <c r="B25" s="3" t="s">
        <v>32</v>
      </c>
      <c r="C25" s="6">
        <v>-44089.37</v>
      </c>
      <c r="D25" s="3" t="s">
        <v>33</v>
      </c>
      <c r="E25" s="3" t="s">
        <v>34</v>
      </c>
      <c r="F25" s="6">
        <v>-3701302.61</v>
      </c>
      <c r="G25" s="6">
        <v>-44089.37</v>
      </c>
      <c r="H25" s="8" t="str">
        <f>IF(G25="","",IF(G25&lt;0,-G25&amp;"_"&amp;COUNTIF(G$2:G25,G25),G25&amp;"_"&amp;COUNTIF(G$2:G25,G25)))</f>
        <v>44089.37_1</v>
      </c>
      <c r="I25" s="9" t="str">
        <f t="shared" si="0"/>
        <v/>
      </c>
      <c r="J25" s="3" t="s">
        <v>144</v>
      </c>
      <c r="K25" s="3" t="s">
        <v>144</v>
      </c>
      <c r="L25" s="3" t="s">
        <v>68</v>
      </c>
      <c r="M25" s="3" t="s">
        <v>29</v>
      </c>
      <c r="N25" s="3" t="s">
        <v>36</v>
      </c>
      <c r="O25" s="3" t="s">
        <v>145</v>
      </c>
      <c r="P25" s="3" t="s">
        <v>29</v>
      </c>
      <c r="Q25" s="3" t="s">
        <v>29</v>
      </c>
      <c r="R25" s="3" t="s">
        <v>29</v>
      </c>
      <c r="S25" s="3" t="s">
        <v>37</v>
      </c>
      <c r="T25" s="3" t="s">
        <v>29</v>
      </c>
      <c r="U25" s="5"/>
      <c r="V25" s="3" t="s">
        <v>29</v>
      </c>
      <c r="W25" s="3" t="s">
        <v>29</v>
      </c>
      <c r="X25" s="3" t="s">
        <v>29</v>
      </c>
      <c r="Y25" s="6">
        <v>0</v>
      </c>
      <c r="Z25" s="3" t="s">
        <v>37</v>
      </c>
      <c r="AA25" s="3" t="s">
        <v>61</v>
      </c>
      <c r="AB25" s="5">
        <v>44356</v>
      </c>
      <c r="AC25" s="3" t="s">
        <v>29</v>
      </c>
      <c r="AD25" s="3" t="s">
        <v>29</v>
      </c>
      <c r="AE25" s="3" t="s">
        <v>29</v>
      </c>
      <c r="AF25" s="6">
        <v>0</v>
      </c>
    </row>
    <row r="26" spans="1:32" x14ac:dyDescent="0.25">
      <c r="A26" s="3" t="s">
        <v>31</v>
      </c>
      <c r="B26" s="3" t="s">
        <v>32</v>
      </c>
      <c r="C26" s="6">
        <v>-17763.23</v>
      </c>
      <c r="D26" s="3" t="s">
        <v>33</v>
      </c>
      <c r="E26" s="3" t="s">
        <v>34</v>
      </c>
      <c r="F26" s="6">
        <v>-1491223.16</v>
      </c>
      <c r="G26" s="6">
        <v>-17763.23</v>
      </c>
      <c r="H26" s="8" t="str">
        <f>IF(G26="","",IF(G26&lt;0,-G26&amp;"_"&amp;COUNTIF(G$2:G26,G26),G26&amp;"_"&amp;COUNTIF(G$2:G26,G26)))</f>
        <v>17763.23_1</v>
      </c>
      <c r="I26" s="9" t="str">
        <f t="shared" si="0"/>
        <v/>
      </c>
      <c r="J26" s="3" t="s">
        <v>147</v>
      </c>
      <c r="K26" s="3" t="s">
        <v>147</v>
      </c>
      <c r="L26" s="3" t="s">
        <v>68</v>
      </c>
      <c r="M26" s="3" t="s">
        <v>29</v>
      </c>
      <c r="N26" s="3" t="s">
        <v>36</v>
      </c>
      <c r="O26" s="3" t="s">
        <v>148</v>
      </c>
      <c r="P26" s="3" t="s">
        <v>29</v>
      </c>
      <c r="Q26" s="3" t="s">
        <v>29</v>
      </c>
      <c r="R26" s="3" t="s">
        <v>29</v>
      </c>
      <c r="S26" s="3" t="s">
        <v>37</v>
      </c>
      <c r="T26" s="3" t="s">
        <v>29</v>
      </c>
      <c r="U26" s="5"/>
      <c r="V26" s="3" t="s">
        <v>29</v>
      </c>
      <c r="W26" s="3" t="s">
        <v>29</v>
      </c>
      <c r="X26" s="3" t="s">
        <v>29</v>
      </c>
      <c r="Y26" s="6">
        <v>0</v>
      </c>
      <c r="Z26" s="3" t="s">
        <v>37</v>
      </c>
      <c r="AA26" s="3" t="s">
        <v>62</v>
      </c>
      <c r="AB26" s="5">
        <v>44355</v>
      </c>
      <c r="AC26" s="3" t="s">
        <v>29</v>
      </c>
      <c r="AD26" s="3" t="s">
        <v>29</v>
      </c>
      <c r="AE26" s="3" t="s">
        <v>29</v>
      </c>
      <c r="AF26" s="6">
        <v>0</v>
      </c>
    </row>
    <row r="27" spans="1:32" x14ac:dyDescent="0.25">
      <c r="A27" s="3" t="s">
        <v>31</v>
      </c>
      <c r="B27" s="3" t="s">
        <v>32</v>
      </c>
      <c r="C27" s="6">
        <v>-26295.82</v>
      </c>
      <c r="D27" s="3" t="s">
        <v>33</v>
      </c>
      <c r="E27" s="3" t="s">
        <v>34</v>
      </c>
      <c r="F27" s="6">
        <v>-2207534.09</v>
      </c>
      <c r="G27" s="6">
        <v>-26295.82</v>
      </c>
      <c r="H27" s="8" t="str">
        <f>IF(G27="","",IF(G27&lt;0,-G27&amp;"_"&amp;COUNTIF(G$2:G27,G27),G27&amp;"_"&amp;COUNTIF(G$2:G27,G27)))</f>
        <v>26295.82_1</v>
      </c>
      <c r="I27" s="9" t="str">
        <f t="shared" si="0"/>
        <v/>
      </c>
      <c r="J27" s="3" t="s">
        <v>150</v>
      </c>
      <c r="K27" s="3" t="s">
        <v>150</v>
      </c>
      <c r="L27" s="3" t="s">
        <v>68</v>
      </c>
      <c r="M27" s="3" t="s">
        <v>29</v>
      </c>
      <c r="N27" s="3" t="s">
        <v>36</v>
      </c>
      <c r="O27" s="3" t="s">
        <v>151</v>
      </c>
      <c r="P27" s="3" t="s">
        <v>29</v>
      </c>
      <c r="Q27" s="3" t="s">
        <v>29</v>
      </c>
      <c r="R27" s="3" t="s">
        <v>29</v>
      </c>
      <c r="S27" s="3" t="s">
        <v>37</v>
      </c>
      <c r="T27" s="3" t="s">
        <v>29</v>
      </c>
      <c r="U27" s="5"/>
      <c r="V27" s="3" t="s">
        <v>29</v>
      </c>
      <c r="W27" s="3" t="s">
        <v>29</v>
      </c>
      <c r="X27" s="3" t="s">
        <v>29</v>
      </c>
      <c r="Y27" s="6">
        <v>0</v>
      </c>
      <c r="Z27" s="3" t="s">
        <v>37</v>
      </c>
      <c r="AA27" s="3" t="s">
        <v>63</v>
      </c>
      <c r="AB27" s="5">
        <v>44355</v>
      </c>
      <c r="AC27" s="3" t="s">
        <v>29</v>
      </c>
      <c r="AD27" s="3" t="s">
        <v>29</v>
      </c>
      <c r="AE27" s="3" t="s">
        <v>29</v>
      </c>
      <c r="AF27" s="6">
        <v>0</v>
      </c>
    </row>
    <row r="28" spans="1:32" x14ac:dyDescent="0.25">
      <c r="A28" s="3" t="s">
        <v>31</v>
      </c>
      <c r="B28" s="3" t="s">
        <v>32</v>
      </c>
      <c r="C28" s="6">
        <v>-44104.14</v>
      </c>
      <c r="D28" s="3" t="s">
        <v>33</v>
      </c>
      <c r="E28" s="3" t="s">
        <v>34</v>
      </c>
      <c r="F28" s="6">
        <v>-3702542.55</v>
      </c>
      <c r="G28" s="6">
        <v>-44104.14</v>
      </c>
      <c r="H28" s="8" t="str">
        <f>IF(G28="","",IF(G28&lt;0,-G28&amp;"_"&amp;COUNTIF(G$2:G28,G28),G28&amp;"_"&amp;COUNTIF(G$2:G28,G28)))</f>
        <v>44104.14_1</v>
      </c>
      <c r="I28" s="9" t="str">
        <f t="shared" si="0"/>
        <v/>
      </c>
      <c r="J28" s="3" t="s">
        <v>153</v>
      </c>
      <c r="K28" s="3" t="s">
        <v>153</v>
      </c>
      <c r="L28" s="3" t="s">
        <v>68</v>
      </c>
      <c r="M28" s="3" t="s">
        <v>29</v>
      </c>
      <c r="N28" s="3" t="s">
        <v>36</v>
      </c>
      <c r="O28" s="3" t="s">
        <v>154</v>
      </c>
      <c r="P28" s="3" t="s">
        <v>29</v>
      </c>
      <c r="Q28" s="3" t="s">
        <v>29</v>
      </c>
      <c r="R28" s="3" t="s">
        <v>29</v>
      </c>
      <c r="S28" s="3" t="s">
        <v>37</v>
      </c>
      <c r="T28" s="3" t="s">
        <v>29</v>
      </c>
      <c r="U28" s="5"/>
      <c r="V28" s="3" t="s">
        <v>29</v>
      </c>
      <c r="W28" s="3" t="s">
        <v>29</v>
      </c>
      <c r="X28" s="3" t="s">
        <v>29</v>
      </c>
      <c r="Y28" s="6">
        <v>0</v>
      </c>
      <c r="Z28" s="3" t="s">
        <v>37</v>
      </c>
      <c r="AA28" s="3" t="s">
        <v>64</v>
      </c>
      <c r="AB28" s="5">
        <v>44355</v>
      </c>
      <c r="AC28" s="3" t="s">
        <v>29</v>
      </c>
      <c r="AD28" s="3" t="s">
        <v>29</v>
      </c>
      <c r="AE28" s="3" t="s">
        <v>29</v>
      </c>
      <c r="AF28" s="6">
        <v>0</v>
      </c>
    </row>
    <row r="29" spans="1:32" x14ac:dyDescent="0.25">
      <c r="A29" s="3" t="s">
        <v>31</v>
      </c>
      <c r="B29" s="3" t="s">
        <v>32</v>
      </c>
      <c r="C29" s="6">
        <v>-32545.03</v>
      </c>
      <c r="D29" s="3" t="s">
        <v>33</v>
      </c>
      <c r="E29" s="3" t="s">
        <v>34</v>
      </c>
      <c r="F29" s="6">
        <v>-2732155.27</v>
      </c>
      <c r="G29" s="6">
        <v>-32545.03</v>
      </c>
      <c r="H29" s="8" t="str">
        <f>IF(G29="","",IF(G29&lt;0,-G29&amp;"_"&amp;COUNTIF(G$2:G29,G29),G29&amp;"_"&amp;COUNTIF(G$2:G29,G29)))</f>
        <v>32545.03_1</v>
      </c>
      <c r="I29" s="9" t="str">
        <f t="shared" si="0"/>
        <v/>
      </c>
      <c r="J29" s="3" t="s">
        <v>156</v>
      </c>
      <c r="K29" s="3" t="s">
        <v>156</v>
      </c>
      <c r="L29" s="3" t="s">
        <v>68</v>
      </c>
      <c r="M29" s="3" t="s">
        <v>29</v>
      </c>
      <c r="N29" s="3" t="s">
        <v>36</v>
      </c>
      <c r="O29" s="3" t="s">
        <v>157</v>
      </c>
      <c r="P29" s="3" t="s">
        <v>29</v>
      </c>
      <c r="Q29" s="3" t="s">
        <v>29</v>
      </c>
      <c r="R29" s="3" t="s">
        <v>29</v>
      </c>
      <c r="S29" s="3" t="s">
        <v>37</v>
      </c>
      <c r="T29" s="3" t="s">
        <v>29</v>
      </c>
      <c r="U29" s="5"/>
      <c r="V29" s="3" t="s">
        <v>29</v>
      </c>
      <c r="W29" s="3" t="s">
        <v>29</v>
      </c>
      <c r="X29" s="3" t="s">
        <v>29</v>
      </c>
      <c r="Y29" s="6">
        <v>0</v>
      </c>
      <c r="Z29" s="3" t="s">
        <v>37</v>
      </c>
      <c r="AA29" s="3" t="s">
        <v>65</v>
      </c>
      <c r="AB29" s="5">
        <v>44367</v>
      </c>
      <c r="AC29" s="3" t="s">
        <v>29</v>
      </c>
      <c r="AD29" s="3" t="s">
        <v>29</v>
      </c>
      <c r="AE29" s="3" t="s">
        <v>29</v>
      </c>
      <c r="AF29" s="6">
        <v>0</v>
      </c>
    </row>
    <row r="30" spans="1:32" x14ac:dyDescent="0.25">
      <c r="A30" s="3" t="s">
        <v>31</v>
      </c>
      <c r="B30" s="3" t="s">
        <v>32</v>
      </c>
      <c r="C30" s="6">
        <v>-7408</v>
      </c>
      <c r="D30" s="3" t="s">
        <v>33</v>
      </c>
      <c r="E30" s="3" t="s">
        <v>34</v>
      </c>
      <c r="F30" s="6">
        <v>-621901.6</v>
      </c>
      <c r="G30" s="6">
        <v>-7408</v>
      </c>
      <c r="H30" s="8" t="str">
        <f>IF(G30="","",IF(G30&lt;0,-G30&amp;"_"&amp;COUNTIF(G$2:G30,G30),G30&amp;"_"&amp;COUNTIF(G$2:G30,G30)))</f>
        <v>7408_1</v>
      </c>
      <c r="I30" s="9" t="str">
        <f t="shared" si="0"/>
        <v/>
      </c>
      <c r="J30" s="3" t="s">
        <v>159</v>
      </c>
      <c r="K30" s="3" t="s">
        <v>159</v>
      </c>
      <c r="L30" s="3" t="s">
        <v>71</v>
      </c>
      <c r="M30" s="3" t="s">
        <v>29</v>
      </c>
      <c r="N30" s="3" t="s">
        <v>36</v>
      </c>
      <c r="O30" s="3" t="s">
        <v>160</v>
      </c>
      <c r="P30" s="3" t="s">
        <v>29</v>
      </c>
      <c r="Q30" s="3" t="s">
        <v>29</v>
      </c>
      <c r="R30" s="3" t="s">
        <v>29</v>
      </c>
      <c r="S30" s="3" t="s">
        <v>37</v>
      </c>
      <c r="T30" s="3" t="s">
        <v>29</v>
      </c>
      <c r="U30" s="5"/>
      <c r="V30" s="3" t="s">
        <v>29</v>
      </c>
      <c r="W30" s="3" t="s">
        <v>29</v>
      </c>
      <c r="X30" s="3" t="s">
        <v>29</v>
      </c>
      <c r="Y30" s="6">
        <v>0</v>
      </c>
      <c r="Z30" s="3" t="s">
        <v>37</v>
      </c>
      <c r="AA30" s="3" t="s">
        <v>66</v>
      </c>
      <c r="AB30" s="5">
        <v>44368</v>
      </c>
      <c r="AC30" s="3" t="s">
        <v>29</v>
      </c>
      <c r="AD30" s="3" t="s">
        <v>29</v>
      </c>
      <c r="AE30" s="3" t="s">
        <v>29</v>
      </c>
      <c r="AF30" s="6">
        <v>0</v>
      </c>
    </row>
    <row r="31" spans="1:32" x14ac:dyDescent="0.25">
      <c r="A31" s="3" t="s">
        <v>31</v>
      </c>
      <c r="B31" s="3" t="s">
        <v>32</v>
      </c>
      <c r="C31" s="6">
        <v>-106065.72</v>
      </c>
      <c r="D31" s="3" t="s">
        <v>33</v>
      </c>
      <c r="E31" s="3" t="s">
        <v>34</v>
      </c>
      <c r="F31" s="6">
        <v>-8904217.1899999995</v>
      </c>
      <c r="G31" s="6">
        <v>-106065.72</v>
      </c>
      <c r="H31" s="8" t="str">
        <f>IF(G31="","",IF(G31&lt;0,-G31&amp;"_"&amp;COUNTIF(G$2:G31,G31),G31&amp;"_"&amp;COUNTIF(G$2:G31,G31)))</f>
        <v>106065.72_1</v>
      </c>
      <c r="I31" s="9" t="str">
        <f t="shared" si="0"/>
        <v/>
      </c>
      <c r="J31" s="3" t="s">
        <v>162</v>
      </c>
      <c r="K31" s="3" t="s">
        <v>162</v>
      </c>
      <c r="L31" s="3" t="s">
        <v>71</v>
      </c>
      <c r="M31" s="3" t="s">
        <v>29</v>
      </c>
      <c r="N31" s="3" t="s">
        <v>36</v>
      </c>
      <c r="O31" s="3" t="s">
        <v>163</v>
      </c>
      <c r="P31" s="3" t="s">
        <v>29</v>
      </c>
      <c r="Q31" s="3" t="s">
        <v>29</v>
      </c>
      <c r="R31" s="3" t="s">
        <v>29</v>
      </c>
      <c r="S31" s="3" t="s">
        <v>37</v>
      </c>
      <c r="T31" s="3" t="s">
        <v>29</v>
      </c>
      <c r="U31" s="5"/>
      <c r="V31" s="3" t="s">
        <v>29</v>
      </c>
      <c r="W31" s="3" t="s">
        <v>29</v>
      </c>
      <c r="X31" s="3" t="s">
        <v>29</v>
      </c>
      <c r="Y31" s="6">
        <v>0</v>
      </c>
      <c r="Z31" s="3" t="s">
        <v>37</v>
      </c>
      <c r="AA31" s="3" t="s">
        <v>29</v>
      </c>
      <c r="AB31" s="5"/>
      <c r="AC31" s="3" t="s">
        <v>29</v>
      </c>
      <c r="AD31" s="3" t="s">
        <v>29</v>
      </c>
      <c r="AE31" s="3" t="s">
        <v>29</v>
      </c>
      <c r="AF31" s="6">
        <v>0</v>
      </c>
    </row>
    <row r="32" spans="1:32" x14ac:dyDescent="0.25">
      <c r="A32" s="3" t="s">
        <v>31</v>
      </c>
      <c r="B32" s="3" t="s">
        <v>32</v>
      </c>
      <c r="C32" s="6">
        <v>-16815.25</v>
      </c>
      <c r="D32" s="3" t="s">
        <v>33</v>
      </c>
      <c r="E32" s="3" t="s">
        <v>34</v>
      </c>
      <c r="F32" s="6">
        <v>-1411640.24</v>
      </c>
      <c r="G32" s="6">
        <v>-16815.25</v>
      </c>
      <c r="H32" s="8" t="str">
        <f>IF(G32="","",IF(G32&lt;0,-G32&amp;"_"&amp;COUNTIF(G$2:G32,G32),G32&amp;"_"&amp;COUNTIF(G$2:G32,G32)))</f>
        <v>16815.25_1</v>
      </c>
      <c r="I32" s="9" t="str">
        <f t="shared" si="0"/>
        <v/>
      </c>
      <c r="J32" s="3" t="s">
        <v>281</v>
      </c>
      <c r="K32" s="3" t="s">
        <v>256</v>
      </c>
      <c r="L32" s="3" t="s">
        <v>68</v>
      </c>
      <c r="M32" s="3" t="s">
        <v>29</v>
      </c>
      <c r="N32" s="3" t="s">
        <v>36</v>
      </c>
      <c r="O32" s="3" t="s">
        <v>282</v>
      </c>
      <c r="P32" s="3" t="s">
        <v>29</v>
      </c>
      <c r="Q32" s="3" t="s">
        <v>29</v>
      </c>
      <c r="R32" s="3" t="s">
        <v>29</v>
      </c>
      <c r="S32" s="3" t="s">
        <v>37</v>
      </c>
      <c r="T32" s="3" t="s">
        <v>29</v>
      </c>
      <c r="U32" s="5"/>
      <c r="V32" s="3" t="s">
        <v>29</v>
      </c>
      <c r="W32" s="3" t="s">
        <v>29</v>
      </c>
      <c r="X32" s="3" t="s">
        <v>29</v>
      </c>
      <c r="Y32" s="6">
        <v>0</v>
      </c>
      <c r="Z32" s="3" t="s">
        <v>37</v>
      </c>
      <c r="AA32" s="3" t="s">
        <v>29</v>
      </c>
      <c r="AB32" s="5"/>
      <c r="AC32" s="3" t="s">
        <v>29</v>
      </c>
      <c r="AD32" s="3" t="s">
        <v>29</v>
      </c>
      <c r="AE32" s="3" t="s">
        <v>29</v>
      </c>
      <c r="AF32" s="6">
        <v>0</v>
      </c>
    </row>
    <row r="33" spans="1:32" x14ac:dyDescent="0.25">
      <c r="A33" s="3" t="s">
        <v>31</v>
      </c>
      <c r="B33" s="3" t="s">
        <v>32</v>
      </c>
      <c r="C33" s="6">
        <v>-413.23</v>
      </c>
      <c r="D33" s="3" t="s">
        <v>33</v>
      </c>
      <c r="E33" s="3" t="s">
        <v>34</v>
      </c>
      <c r="F33" s="6">
        <v>-34690.660000000003</v>
      </c>
      <c r="G33" s="6">
        <v>-413.23</v>
      </c>
      <c r="H33" s="8" t="str">
        <f>IF(G33="","",IF(G33&lt;0,-G33&amp;"_"&amp;COUNTIF(G$2:G33,G33),G33&amp;"_"&amp;COUNTIF(G$2:G33,G33)))</f>
        <v>413.23_1</v>
      </c>
      <c r="I33" s="9" t="str">
        <f t="shared" si="0"/>
        <v/>
      </c>
      <c r="J33" s="3" t="s">
        <v>363</v>
      </c>
      <c r="K33" s="3" t="s">
        <v>364</v>
      </c>
      <c r="L33" s="3" t="s">
        <v>68</v>
      </c>
      <c r="M33" s="3" t="s">
        <v>29</v>
      </c>
      <c r="N33" s="3" t="s">
        <v>36</v>
      </c>
      <c r="O33" s="3" t="s">
        <v>365</v>
      </c>
      <c r="P33" s="3" t="s">
        <v>29</v>
      </c>
      <c r="Q33" s="3" t="s">
        <v>29</v>
      </c>
      <c r="R33" s="3" t="s">
        <v>29</v>
      </c>
      <c r="S33" s="3" t="s">
        <v>37</v>
      </c>
      <c r="T33" s="3" t="s">
        <v>29</v>
      </c>
      <c r="U33" s="5"/>
      <c r="V33" s="3" t="s">
        <v>29</v>
      </c>
      <c r="W33" s="3" t="s">
        <v>29</v>
      </c>
      <c r="X33" s="3" t="s">
        <v>29</v>
      </c>
      <c r="Y33" s="6">
        <v>0</v>
      </c>
      <c r="Z33" s="3" t="s">
        <v>37</v>
      </c>
      <c r="AA33" s="3" t="s">
        <v>67</v>
      </c>
      <c r="AB33" s="5">
        <v>44349</v>
      </c>
      <c r="AC33" s="3" t="s">
        <v>29</v>
      </c>
      <c r="AD33" s="3" t="s">
        <v>29</v>
      </c>
      <c r="AE33" s="3" t="s">
        <v>29</v>
      </c>
      <c r="AF33" s="6">
        <v>0</v>
      </c>
    </row>
    <row r="34" spans="1:32" x14ac:dyDescent="0.25">
      <c r="A34" s="3" t="s">
        <v>31</v>
      </c>
      <c r="B34" s="3" t="s">
        <v>32</v>
      </c>
      <c r="C34" s="6">
        <v>-4892.8999999999996</v>
      </c>
      <c r="D34" s="3" t="s">
        <v>33</v>
      </c>
      <c r="E34" s="3" t="s">
        <v>34</v>
      </c>
      <c r="F34" s="6">
        <v>-410758.96</v>
      </c>
      <c r="G34" s="6">
        <v>-4892.8999999999996</v>
      </c>
      <c r="H34" s="8" t="str">
        <f>IF(G34="","",IF(G34&lt;0,-G34&amp;"_"&amp;COUNTIF(G$2:G34,G34),G34&amp;"_"&amp;COUNTIF(G$2:G34,G34)))</f>
        <v>4892.9_1</v>
      </c>
      <c r="I34" s="9" t="str">
        <f t="shared" ref="I34:I65" si="1">IF(COUNTIF(H:H,H34)=2,"x","")</f>
        <v/>
      </c>
      <c r="J34" s="3" t="s">
        <v>330</v>
      </c>
      <c r="K34" s="3" t="s">
        <v>330</v>
      </c>
      <c r="L34" s="3" t="s">
        <v>68</v>
      </c>
      <c r="M34" s="3" t="s">
        <v>29</v>
      </c>
      <c r="N34" s="3" t="s">
        <v>36</v>
      </c>
      <c r="O34" s="3" t="s">
        <v>331</v>
      </c>
      <c r="P34" s="3" t="s">
        <v>29</v>
      </c>
      <c r="Q34" s="3" t="s">
        <v>29</v>
      </c>
      <c r="R34" s="3" t="s">
        <v>29</v>
      </c>
      <c r="S34" s="3" t="s">
        <v>37</v>
      </c>
      <c r="T34" s="3" t="s">
        <v>29</v>
      </c>
      <c r="U34" s="5"/>
      <c r="V34" s="3" t="s">
        <v>29</v>
      </c>
      <c r="W34" s="3" t="s">
        <v>29</v>
      </c>
      <c r="X34" s="3" t="s">
        <v>29</v>
      </c>
      <c r="Y34" s="6">
        <v>0</v>
      </c>
      <c r="Z34" s="3" t="s">
        <v>37</v>
      </c>
      <c r="AA34" s="3" t="s">
        <v>29</v>
      </c>
      <c r="AB34" s="5"/>
      <c r="AC34" s="3" t="s">
        <v>29</v>
      </c>
      <c r="AD34" s="3" t="s">
        <v>29</v>
      </c>
      <c r="AE34" s="3" t="s">
        <v>29</v>
      </c>
      <c r="AF34" s="6">
        <v>0</v>
      </c>
    </row>
    <row r="35" spans="1:32" x14ac:dyDescent="0.25">
      <c r="A35" s="3" t="s">
        <v>31</v>
      </c>
      <c r="B35" s="3" t="s">
        <v>32</v>
      </c>
      <c r="C35" s="6">
        <v>-16681.82</v>
      </c>
      <c r="D35" s="3" t="s">
        <v>33</v>
      </c>
      <c r="E35" s="3" t="s">
        <v>34</v>
      </c>
      <c r="F35" s="6">
        <v>-1400438.79</v>
      </c>
      <c r="G35" s="6">
        <v>-16681.82</v>
      </c>
      <c r="H35" s="8" t="str">
        <f>IF(G35="","",IF(G35&lt;0,-G35&amp;"_"&amp;COUNTIF(G$2:G35,G35),G35&amp;"_"&amp;COUNTIF(G$2:G35,G35)))</f>
        <v>16681.82_1</v>
      </c>
      <c r="I35" s="9" t="str">
        <f t="shared" si="1"/>
        <v/>
      </c>
      <c r="J35" s="3" t="s">
        <v>287</v>
      </c>
      <c r="K35" s="3" t="s">
        <v>288</v>
      </c>
      <c r="L35" s="3" t="s">
        <v>289</v>
      </c>
      <c r="M35" s="3" t="s">
        <v>29</v>
      </c>
      <c r="N35" s="3" t="s">
        <v>36</v>
      </c>
      <c r="O35" s="3" t="s">
        <v>290</v>
      </c>
      <c r="P35" s="3" t="s">
        <v>29</v>
      </c>
      <c r="Q35" s="3" t="s">
        <v>29</v>
      </c>
      <c r="R35" s="3" t="s">
        <v>29</v>
      </c>
      <c r="S35" s="3" t="s">
        <v>37</v>
      </c>
      <c r="T35" s="3" t="s">
        <v>29</v>
      </c>
      <c r="U35" s="5"/>
      <c r="V35" s="3" t="s">
        <v>29</v>
      </c>
      <c r="W35" s="3" t="s">
        <v>29</v>
      </c>
      <c r="X35" s="3" t="s">
        <v>29</v>
      </c>
      <c r="Y35" s="6">
        <v>0</v>
      </c>
      <c r="Z35" s="3" t="s">
        <v>37</v>
      </c>
      <c r="AA35" s="3" t="s">
        <v>29</v>
      </c>
      <c r="AB35" s="5"/>
      <c r="AC35" s="3" t="s">
        <v>29</v>
      </c>
      <c r="AD35" s="3" t="s">
        <v>29</v>
      </c>
      <c r="AE35" s="3" t="s">
        <v>29</v>
      </c>
      <c r="AF35" s="6">
        <v>0</v>
      </c>
    </row>
    <row r="36" spans="1:32" x14ac:dyDescent="0.25">
      <c r="A36" s="3" t="s">
        <v>31</v>
      </c>
      <c r="B36" s="3" t="s">
        <v>32</v>
      </c>
      <c r="C36" s="6">
        <v>-50517.93</v>
      </c>
      <c r="D36" s="3" t="s">
        <v>33</v>
      </c>
      <c r="E36" s="3" t="s">
        <v>34</v>
      </c>
      <c r="F36" s="6">
        <v>-4240980.22</v>
      </c>
      <c r="G36" s="6">
        <v>-50517.93</v>
      </c>
      <c r="H36" s="8" t="str">
        <f>IF(G36="","",IF(G36&lt;0,-G36&amp;"_"&amp;COUNTIF(G$2:G36,G36),G36&amp;"_"&amp;COUNTIF(G$2:G36,G36)))</f>
        <v>50517.93_1</v>
      </c>
      <c r="I36" s="9" t="str">
        <f t="shared" si="1"/>
        <v/>
      </c>
      <c r="J36" s="3" t="s">
        <v>240</v>
      </c>
      <c r="K36" s="3" t="s">
        <v>240</v>
      </c>
      <c r="L36" s="3" t="s">
        <v>35</v>
      </c>
      <c r="M36" s="3" t="s">
        <v>29</v>
      </c>
      <c r="N36" s="3" t="s">
        <v>36</v>
      </c>
      <c r="O36" s="3" t="s">
        <v>241</v>
      </c>
      <c r="P36" s="3" t="s">
        <v>29</v>
      </c>
      <c r="Q36" s="3" t="s">
        <v>29</v>
      </c>
      <c r="R36" s="3" t="s">
        <v>29</v>
      </c>
      <c r="S36" s="3" t="s">
        <v>37</v>
      </c>
      <c r="T36" s="3" t="s">
        <v>29</v>
      </c>
      <c r="U36" s="5"/>
      <c r="V36" s="3" t="s">
        <v>29</v>
      </c>
      <c r="W36" s="3" t="s">
        <v>29</v>
      </c>
      <c r="X36" s="3" t="s">
        <v>29</v>
      </c>
      <c r="Y36" s="6">
        <v>0</v>
      </c>
      <c r="Z36" s="3" t="s">
        <v>37</v>
      </c>
      <c r="AA36" s="3" t="s">
        <v>29</v>
      </c>
      <c r="AB36" s="5"/>
      <c r="AC36" s="3" t="s">
        <v>29</v>
      </c>
      <c r="AD36" s="3" t="s">
        <v>29</v>
      </c>
      <c r="AE36" s="3" t="s">
        <v>29</v>
      </c>
      <c r="AF36" s="6">
        <v>0</v>
      </c>
    </row>
    <row r="37" spans="1:32" x14ac:dyDescent="0.25">
      <c r="A37" s="3" t="s">
        <v>31</v>
      </c>
      <c r="B37" s="3" t="s">
        <v>32</v>
      </c>
      <c r="C37" s="6">
        <v>-37079.730000000003</v>
      </c>
      <c r="D37" s="3" t="s">
        <v>33</v>
      </c>
      <c r="E37" s="3" t="s">
        <v>34</v>
      </c>
      <c r="F37" s="6">
        <v>-3112843.33</v>
      </c>
      <c r="G37" s="6">
        <v>-37079.730000000003</v>
      </c>
      <c r="H37" s="8" t="str">
        <f>IF(G37="","",IF(G37&lt;0,-G37&amp;"_"&amp;COUNTIF(G$2:G37,G37),G37&amp;"_"&amp;COUNTIF(G$2:G37,G37)))</f>
        <v>37079.73_1</v>
      </c>
      <c r="I37" s="9" t="str">
        <f t="shared" si="1"/>
        <v/>
      </c>
      <c r="J37" s="3" t="s">
        <v>252</v>
      </c>
      <c r="K37" s="3" t="s">
        <v>252</v>
      </c>
      <c r="L37" s="3" t="s">
        <v>35</v>
      </c>
      <c r="M37" s="3" t="s">
        <v>29</v>
      </c>
      <c r="N37" s="3" t="s">
        <v>36</v>
      </c>
      <c r="O37" s="3" t="s">
        <v>253</v>
      </c>
      <c r="P37" s="3" t="s">
        <v>29</v>
      </c>
      <c r="Q37" s="3" t="s">
        <v>29</v>
      </c>
      <c r="R37" s="3" t="s">
        <v>29</v>
      </c>
      <c r="S37" s="3" t="s">
        <v>37</v>
      </c>
      <c r="T37" s="3" t="s">
        <v>29</v>
      </c>
      <c r="U37" s="5"/>
      <c r="V37" s="3" t="s">
        <v>29</v>
      </c>
      <c r="W37" s="3" t="s">
        <v>29</v>
      </c>
      <c r="X37" s="3" t="s">
        <v>29</v>
      </c>
      <c r="Y37" s="6">
        <v>0</v>
      </c>
      <c r="Z37" s="3" t="s">
        <v>37</v>
      </c>
      <c r="AA37" s="3" t="s">
        <v>29</v>
      </c>
      <c r="AB37" s="5"/>
      <c r="AC37" s="3" t="s">
        <v>29</v>
      </c>
      <c r="AD37" s="3" t="s">
        <v>29</v>
      </c>
      <c r="AE37" s="3" t="s">
        <v>29</v>
      </c>
      <c r="AF37" s="6">
        <v>0</v>
      </c>
    </row>
    <row r="38" spans="1:32" x14ac:dyDescent="0.25">
      <c r="A38" s="3" t="s">
        <v>31</v>
      </c>
      <c r="B38" s="3" t="s">
        <v>32</v>
      </c>
      <c r="C38" s="6">
        <v>-119581.61</v>
      </c>
      <c r="D38" s="3" t="s">
        <v>33</v>
      </c>
      <c r="E38" s="3" t="s">
        <v>34</v>
      </c>
      <c r="F38" s="6">
        <v>-10038876.16</v>
      </c>
      <c r="G38" s="6">
        <v>-119581.61</v>
      </c>
      <c r="H38" s="8" t="str">
        <f>IF(G38="","",IF(G38&lt;0,-G38&amp;"_"&amp;COUNTIF(G$2:G38,G38),G38&amp;"_"&amp;COUNTIF(G$2:G38,G38)))</f>
        <v>119581.61_1</v>
      </c>
      <c r="I38" s="9" t="str">
        <f t="shared" si="1"/>
        <v/>
      </c>
      <c r="J38" s="3" t="s">
        <v>220</v>
      </c>
      <c r="K38" s="3" t="s">
        <v>220</v>
      </c>
      <c r="L38" s="3" t="s">
        <v>35</v>
      </c>
      <c r="M38" s="3" t="s">
        <v>29</v>
      </c>
      <c r="N38" s="3" t="s">
        <v>36</v>
      </c>
      <c r="O38" s="3" t="s">
        <v>221</v>
      </c>
      <c r="P38" s="3" t="s">
        <v>29</v>
      </c>
      <c r="Q38" s="3" t="s">
        <v>29</v>
      </c>
      <c r="R38" s="3" t="s">
        <v>29</v>
      </c>
      <c r="S38" s="3" t="s">
        <v>37</v>
      </c>
      <c r="T38" s="3" t="s">
        <v>29</v>
      </c>
      <c r="U38" s="5"/>
      <c r="V38" s="3" t="s">
        <v>29</v>
      </c>
      <c r="W38" s="3" t="s">
        <v>29</v>
      </c>
      <c r="X38" s="3" t="s">
        <v>29</v>
      </c>
      <c r="Y38" s="6">
        <v>0</v>
      </c>
      <c r="Z38" s="3" t="s">
        <v>37</v>
      </c>
      <c r="AA38" s="3" t="s">
        <v>29</v>
      </c>
      <c r="AB38" s="5"/>
      <c r="AC38" s="3" t="s">
        <v>29</v>
      </c>
      <c r="AD38" s="3" t="s">
        <v>29</v>
      </c>
      <c r="AE38" s="3" t="s">
        <v>29</v>
      </c>
      <c r="AF38" s="6">
        <v>0</v>
      </c>
    </row>
    <row r="39" spans="1:32" x14ac:dyDescent="0.25">
      <c r="A39" s="3" t="s">
        <v>31</v>
      </c>
      <c r="B39" s="3" t="s">
        <v>32</v>
      </c>
      <c r="C39" s="6">
        <v>-81644</v>
      </c>
      <c r="D39" s="3" t="s">
        <v>33</v>
      </c>
      <c r="E39" s="3" t="s">
        <v>34</v>
      </c>
      <c r="F39" s="6">
        <v>-6854013.7999999998</v>
      </c>
      <c r="G39" s="6">
        <v>-81644</v>
      </c>
      <c r="H39" s="8" t="str">
        <f>IF(G39="","",IF(G39&lt;0,-G39&amp;"_"&amp;COUNTIF(G$2:G39,G39),G39&amp;"_"&amp;COUNTIF(G$2:G39,G39)))</f>
        <v>81644_1</v>
      </c>
      <c r="I39" s="9" t="str">
        <f t="shared" si="1"/>
        <v/>
      </c>
      <c r="J39" s="3" t="s">
        <v>227</v>
      </c>
      <c r="K39" s="3" t="s">
        <v>227</v>
      </c>
      <c r="L39" s="3" t="s">
        <v>35</v>
      </c>
      <c r="M39" s="3" t="s">
        <v>29</v>
      </c>
      <c r="N39" s="3" t="s">
        <v>36</v>
      </c>
      <c r="O39" s="3" t="s">
        <v>228</v>
      </c>
      <c r="P39" s="3" t="s">
        <v>29</v>
      </c>
      <c r="Q39" s="3" t="s">
        <v>29</v>
      </c>
      <c r="R39" s="3" t="s">
        <v>29</v>
      </c>
      <c r="S39" s="3" t="s">
        <v>37</v>
      </c>
      <c r="T39" s="3" t="s">
        <v>29</v>
      </c>
      <c r="U39" s="5"/>
      <c r="V39" s="3" t="s">
        <v>29</v>
      </c>
      <c r="W39" s="3" t="s">
        <v>29</v>
      </c>
      <c r="X39" s="3" t="s">
        <v>29</v>
      </c>
      <c r="Y39" s="6">
        <v>0</v>
      </c>
      <c r="Z39" s="3" t="s">
        <v>37</v>
      </c>
      <c r="AA39" s="3" t="s">
        <v>29</v>
      </c>
      <c r="AB39" s="5"/>
      <c r="AC39" s="3" t="s">
        <v>29</v>
      </c>
      <c r="AD39" s="3" t="s">
        <v>29</v>
      </c>
      <c r="AE39" s="3" t="s">
        <v>29</v>
      </c>
      <c r="AF39" s="6">
        <v>0</v>
      </c>
    </row>
    <row r="40" spans="1:32" x14ac:dyDescent="0.25">
      <c r="A40" s="3" t="s">
        <v>31</v>
      </c>
      <c r="B40" s="3" t="s">
        <v>32</v>
      </c>
      <c r="C40" s="6">
        <v>-163410.26999999999</v>
      </c>
      <c r="D40" s="3" t="s">
        <v>33</v>
      </c>
      <c r="E40" s="3" t="s">
        <v>34</v>
      </c>
      <c r="F40" s="6">
        <v>-13718292.17</v>
      </c>
      <c r="G40" s="6">
        <v>-163410.26999999999</v>
      </c>
      <c r="H40" s="8" t="str">
        <f>IF(G40="","",IF(G40&lt;0,-G40&amp;"_"&amp;COUNTIF(G$2:G40,G40),G40&amp;"_"&amp;COUNTIF(G$2:G40,G40)))</f>
        <v>163410.27_1</v>
      </c>
      <c r="I40" s="9" t="str">
        <f t="shared" si="1"/>
        <v/>
      </c>
      <c r="J40" s="3" t="s">
        <v>213</v>
      </c>
      <c r="K40" s="3" t="s">
        <v>213</v>
      </c>
      <c r="L40" s="3" t="s">
        <v>35</v>
      </c>
      <c r="M40" s="3" t="s">
        <v>29</v>
      </c>
      <c r="N40" s="3" t="s">
        <v>36</v>
      </c>
      <c r="O40" s="3" t="s">
        <v>214</v>
      </c>
      <c r="P40" s="3" t="s">
        <v>29</v>
      </c>
      <c r="Q40" s="3" t="s">
        <v>29</v>
      </c>
      <c r="R40" s="3" t="s">
        <v>29</v>
      </c>
      <c r="S40" s="3" t="s">
        <v>37</v>
      </c>
      <c r="T40" s="3" t="s">
        <v>29</v>
      </c>
      <c r="U40" s="5"/>
      <c r="V40" s="3" t="s">
        <v>29</v>
      </c>
      <c r="W40" s="3" t="s">
        <v>29</v>
      </c>
      <c r="X40" s="3" t="s">
        <v>29</v>
      </c>
      <c r="Y40" s="6">
        <v>0</v>
      </c>
      <c r="Z40" s="3" t="s">
        <v>37</v>
      </c>
      <c r="AA40" s="3" t="s">
        <v>29</v>
      </c>
      <c r="AB40" s="5"/>
      <c r="AC40" s="3" t="s">
        <v>29</v>
      </c>
      <c r="AD40" s="3" t="s">
        <v>29</v>
      </c>
      <c r="AE40" s="3" t="s">
        <v>29</v>
      </c>
      <c r="AF40" s="6">
        <v>0</v>
      </c>
    </row>
    <row r="41" spans="1:32" x14ac:dyDescent="0.25">
      <c r="A41" s="3" t="s">
        <v>31</v>
      </c>
      <c r="B41" s="3" t="s">
        <v>32</v>
      </c>
      <c r="C41" s="6">
        <v>-1540.67</v>
      </c>
      <c r="D41" s="3" t="s">
        <v>33</v>
      </c>
      <c r="E41" s="3" t="s">
        <v>34</v>
      </c>
      <c r="F41" s="6">
        <v>-129339.25</v>
      </c>
      <c r="G41" s="6">
        <v>-1540.67</v>
      </c>
      <c r="H41" s="8" t="str">
        <f>IF(G41="","",IF(G41&lt;0,-G41&amp;"_"&amp;COUNTIF(G$2:G41,G41),G41&amp;"_"&amp;COUNTIF(G$2:G41,G41)))</f>
        <v>1540.67_1</v>
      </c>
      <c r="I41" s="9" t="str">
        <f t="shared" si="1"/>
        <v/>
      </c>
      <c r="J41" s="3" t="s">
        <v>350</v>
      </c>
      <c r="K41" s="3" t="s">
        <v>350</v>
      </c>
      <c r="L41" s="3" t="s">
        <v>35</v>
      </c>
      <c r="M41" s="3" t="s">
        <v>29</v>
      </c>
      <c r="N41" s="3" t="s">
        <v>36</v>
      </c>
      <c r="O41" s="3" t="s">
        <v>351</v>
      </c>
      <c r="P41" s="3" t="s">
        <v>29</v>
      </c>
      <c r="Q41" s="3" t="s">
        <v>29</v>
      </c>
      <c r="R41" s="3" t="s">
        <v>29</v>
      </c>
      <c r="S41" s="3" t="s">
        <v>37</v>
      </c>
      <c r="T41" s="3" t="s">
        <v>29</v>
      </c>
      <c r="U41" s="5"/>
      <c r="V41" s="3" t="s">
        <v>29</v>
      </c>
      <c r="W41" s="3" t="s">
        <v>29</v>
      </c>
      <c r="X41" s="3" t="s">
        <v>29</v>
      </c>
      <c r="Y41" s="6">
        <v>0</v>
      </c>
      <c r="Z41" s="3" t="s">
        <v>37</v>
      </c>
      <c r="AA41" s="3" t="s">
        <v>29</v>
      </c>
      <c r="AB41" s="5"/>
      <c r="AC41" s="3" t="s">
        <v>29</v>
      </c>
      <c r="AD41" s="3" t="s">
        <v>29</v>
      </c>
      <c r="AE41" s="3" t="s">
        <v>29</v>
      </c>
      <c r="AF41" s="6">
        <v>0</v>
      </c>
    </row>
    <row r="42" spans="1:32" x14ac:dyDescent="0.25">
      <c r="A42" s="3" t="s">
        <v>31</v>
      </c>
      <c r="B42" s="3" t="s">
        <v>32</v>
      </c>
      <c r="C42" s="6">
        <v>-16730.25</v>
      </c>
      <c r="D42" s="3" t="s">
        <v>33</v>
      </c>
      <c r="E42" s="3" t="s">
        <v>34</v>
      </c>
      <c r="F42" s="6">
        <v>-1404504.49</v>
      </c>
      <c r="G42" s="6">
        <v>-16730.25</v>
      </c>
      <c r="H42" s="8" t="str">
        <f>IF(G42="","",IF(G42&lt;0,-G42&amp;"_"&amp;COUNTIF(G$2:G42,G42),G42&amp;"_"&amp;COUNTIF(G$2:G42,G42)))</f>
        <v>16730.25_1</v>
      </c>
      <c r="I42" s="9" t="str">
        <f t="shared" si="1"/>
        <v/>
      </c>
      <c r="J42" s="3" t="s">
        <v>284</v>
      </c>
      <c r="K42" s="3" t="s">
        <v>284</v>
      </c>
      <c r="L42" s="3" t="s">
        <v>35</v>
      </c>
      <c r="M42" s="3" t="s">
        <v>29</v>
      </c>
      <c r="N42" s="3" t="s">
        <v>36</v>
      </c>
      <c r="O42" s="3" t="s">
        <v>285</v>
      </c>
      <c r="P42" s="3" t="s">
        <v>29</v>
      </c>
      <c r="Q42" s="3" t="s">
        <v>29</v>
      </c>
      <c r="R42" s="3" t="s">
        <v>29</v>
      </c>
      <c r="S42" s="3" t="s">
        <v>37</v>
      </c>
      <c r="T42" s="3" t="s">
        <v>29</v>
      </c>
      <c r="U42" s="5"/>
      <c r="V42" s="3" t="s">
        <v>29</v>
      </c>
      <c r="W42" s="3" t="s">
        <v>29</v>
      </c>
      <c r="X42" s="3" t="s">
        <v>29</v>
      </c>
      <c r="Y42" s="6">
        <v>0</v>
      </c>
      <c r="Z42" s="3" t="s">
        <v>37</v>
      </c>
      <c r="AA42" s="3" t="s">
        <v>29</v>
      </c>
      <c r="AB42" s="5"/>
      <c r="AC42" s="3" t="s">
        <v>29</v>
      </c>
      <c r="AD42" s="3" t="s">
        <v>29</v>
      </c>
      <c r="AE42" s="3" t="s">
        <v>29</v>
      </c>
      <c r="AF42" s="6">
        <v>0</v>
      </c>
    </row>
    <row r="43" spans="1:32" x14ac:dyDescent="0.25">
      <c r="A43" s="3" t="s">
        <v>31</v>
      </c>
      <c r="B43" s="3" t="s">
        <v>32</v>
      </c>
      <c r="C43" s="6">
        <v>-21739.88</v>
      </c>
      <c r="D43" s="3" t="s">
        <v>33</v>
      </c>
      <c r="E43" s="3" t="s">
        <v>34</v>
      </c>
      <c r="F43" s="6">
        <v>-1825062.93</v>
      </c>
      <c r="G43" s="6">
        <v>-21739.88</v>
      </c>
      <c r="H43" s="8" t="str">
        <f>IF(G43="","",IF(G43&lt;0,-G43&amp;"_"&amp;COUNTIF(G$2:G43,G43),G43&amp;"_"&amp;COUNTIF(G$2:G43,G43)))</f>
        <v>21739.88_1</v>
      </c>
      <c r="I43" s="9" t="str">
        <f t="shared" si="1"/>
        <v/>
      </c>
      <c r="J43" s="3" t="s">
        <v>266</v>
      </c>
      <c r="K43" s="3" t="s">
        <v>266</v>
      </c>
      <c r="L43" s="3" t="s">
        <v>35</v>
      </c>
      <c r="M43" s="3" t="s">
        <v>29</v>
      </c>
      <c r="N43" s="3" t="s">
        <v>36</v>
      </c>
      <c r="O43" s="3" t="s">
        <v>267</v>
      </c>
      <c r="P43" s="3" t="s">
        <v>29</v>
      </c>
      <c r="Q43" s="3" t="s">
        <v>29</v>
      </c>
      <c r="R43" s="3" t="s">
        <v>29</v>
      </c>
      <c r="S43" s="3" t="s">
        <v>37</v>
      </c>
      <c r="T43" s="3" t="s">
        <v>29</v>
      </c>
      <c r="U43" s="5"/>
      <c r="V43" s="3" t="s">
        <v>29</v>
      </c>
      <c r="W43" s="3" t="s">
        <v>29</v>
      </c>
      <c r="X43" s="3" t="s">
        <v>29</v>
      </c>
      <c r="Y43" s="6">
        <v>0</v>
      </c>
      <c r="Z43" s="3" t="s">
        <v>37</v>
      </c>
      <c r="AA43" s="3" t="s">
        <v>29</v>
      </c>
      <c r="AB43" s="5"/>
      <c r="AC43" s="3" t="s">
        <v>29</v>
      </c>
      <c r="AD43" s="3" t="s">
        <v>29</v>
      </c>
      <c r="AE43" s="3" t="s">
        <v>29</v>
      </c>
      <c r="AF43" s="6">
        <v>0</v>
      </c>
    </row>
    <row r="44" spans="1:32" x14ac:dyDescent="0.25">
      <c r="A44" s="3" t="s">
        <v>31</v>
      </c>
      <c r="B44" s="3" t="s">
        <v>32</v>
      </c>
      <c r="C44" s="6">
        <v>-3525.73</v>
      </c>
      <c r="D44" s="3" t="s">
        <v>33</v>
      </c>
      <c r="E44" s="3" t="s">
        <v>34</v>
      </c>
      <c r="F44" s="6">
        <v>-295985.03000000003</v>
      </c>
      <c r="G44" s="6">
        <v>-3525.73</v>
      </c>
      <c r="H44" s="8" t="str">
        <f>IF(G44="","",IF(G44&lt;0,-G44&amp;"_"&amp;COUNTIF(G$2:G44,G44),G44&amp;"_"&amp;COUNTIF(G$2:G44,G44)))</f>
        <v>3525.73_1</v>
      </c>
      <c r="I44" s="9" t="str">
        <f t="shared" si="1"/>
        <v/>
      </c>
      <c r="J44" s="3" t="s">
        <v>334</v>
      </c>
      <c r="K44" s="3" t="s">
        <v>334</v>
      </c>
      <c r="L44" s="3" t="s">
        <v>35</v>
      </c>
      <c r="M44" s="3" t="s">
        <v>29</v>
      </c>
      <c r="N44" s="3" t="s">
        <v>36</v>
      </c>
      <c r="O44" s="3" t="s">
        <v>335</v>
      </c>
      <c r="P44" s="3" t="s">
        <v>29</v>
      </c>
      <c r="Q44" s="3" t="s">
        <v>29</v>
      </c>
      <c r="R44" s="3" t="s">
        <v>29</v>
      </c>
      <c r="S44" s="3" t="s">
        <v>37</v>
      </c>
      <c r="T44" s="3" t="s">
        <v>29</v>
      </c>
      <c r="U44" s="5"/>
      <c r="V44" s="3" t="s">
        <v>29</v>
      </c>
      <c r="W44" s="3" t="s">
        <v>29</v>
      </c>
      <c r="X44" s="3" t="s">
        <v>29</v>
      </c>
      <c r="Y44" s="6">
        <v>0</v>
      </c>
      <c r="Z44" s="3" t="s">
        <v>37</v>
      </c>
      <c r="AA44" s="3" t="s">
        <v>29</v>
      </c>
      <c r="AB44" s="5"/>
      <c r="AC44" s="3" t="s">
        <v>29</v>
      </c>
      <c r="AD44" s="3" t="s">
        <v>29</v>
      </c>
      <c r="AE44" s="3" t="s">
        <v>29</v>
      </c>
      <c r="AF44" s="6">
        <v>0</v>
      </c>
    </row>
    <row r="45" spans="1:32" x14ac:dyDescent="0.25">
      <c r="A45" s="3" t="s">
        <v>31</v>
      </c>
      <c r="B45" s="3" t="s">
        <v>32</v>
      </c>
      <c r="C45" s="6">
        <v>-8580.7800000000007</v>
      </c>
      <c r="D45" s="3" t="s">
        <v>33</v>
      </c>
      <c r="E45" s="3" t="s">
        <v>34</v>
      </c>
      <c r="F45" s="6">
        <v>-720356.48</v>
      </c>
      <c r="G45" s="6">
        <v>-8580.7800000000007</v>
      </c>
      <c r="H45" s="8" t="str">
        <f>IF(G45="","",IF(G45&lt;0,-G45&amp;"_"&amp;COUNTIF(G$2:G45,G45),G45&amp;"_"&amp;COUNTIF(G$2:G45,G45)))</f>
        <v>8580.78_1</v>
      </c>
      <c r="I45" s="9" t="str">
        <f t="shared" si="1"/>
        <v/>
      </c>
      <c r="J45" s="3" t="s">
        <v>320</v>
      </c>
      <c r="K45" s="3" t="s">
        <v>256</v>
      </c>
      <c r="L45" s="3" t="s">
        <v>71</v>
      </c>
      <c r="M45" s="3" t="s">
        <v>29</v>
      </c>
      <c r="N45" s="3" t="s">
        <v>36</v>
      </c>
      <c r="O45" s="3" t="s">
        <v>321</v>
      </c>
      <c r="P45" s="3" t="s">
        <v>29</v>
      </c>
      <c r="Q45" s="3" t="s">
        <v>29</v>
      </c>
      <c r="R45" s="3" t="s">
        <v>29</v>
      </c>
      <c r="S45" s="3" t="s">
        <v>37</v>
      </c>
      <c r="T45" s="3" t="s">
        <v>29</v>
      </c>
      <c r="U45" s="5"/>
      <c r="V45" s="3" t="s">
        <v>29</v>
      </c>
      <c r="W45" s="3" t="s">
        <v>29</v>
      </c>
      <c r="X45" s="3" t="s">
        <v>29</v>
      </c>
      <c r="Y45" s="6">
        <v>0</v>
      </c>
      <c r="Z45" s="3" t="s">
        <v>37</v>
      </c>
      <c r="AA45" s="3" t="s">
        <v>29</v>
      </c>
      <c r="AB45" s="5"/>
      <c r="AC45" s="3" t="s">
        <v>29</v>
      </c>
      <c r="AD45" s="3" t="s">
        <v>29</v>
      </c>
      <c r="AE45" s="3" t="s">
        <v>29</v>
      </c>
      <c r="AF45" s="6">
        <v>0</v>
      </c>
    </row>
    <row r="46" spans="1:32" x14ac:dyDescent="0.25">
      <c r="A46" s="3" t="s">
        <v>31</v>
      </c>
      <c r="B46" s="3" t="s">
        <v>32</v>
      </c>
      <c r="C46" s="6">
        <v>-38587.449999999997</v>
      </c>
      <c r="D46" s="3" t="s">
        <v>33</v>
      </c>
      <c r="E46" s="3" t="s">
        <v>34</v>
      </c>
      <c r="F46" s="6">
        <v>-3239416.43</v>
      </c>
      <c r="G46" s="6">
        <v>-38587.449999999997</v>
      </c>
      <c r="H46" s="8" t="str">
        <f>IF(G46="","",IF(G46&lt;0,-G46&amp;"_"&amp;COUNTIF(G$2:G46,G46),G46&amp;"_"&amp;COUNTIF(G$2:G46,G46)))</f>
        <v>38587.45_1</v>
      </c>
      <c r="I46" s="9" t="str">
        <f t="shared" si="1"/>
        <v/>
      </c>
      <c r="J46" s="3" t="s">
        <v>249</v>
      </c>
      <c r="K46" s="3" t="s">
        <v>249</v>
      </c>
      <c r="L46" s="3" t="s">
        <v>71</v>
      </c>
      <c r="M46" s="3" t="s">
        <v>29</v>
      </c>
      <c r="N46" s="3" t="s">
        <v>36</v>
      </c>
      <c r="O46" s="3" t="s">
        <v>250</v>
      </c>
      <c r="P46" s="3" t="s">
        <v>29</v>
      </c>
      <c r="Q46" s="3" t="s">
        <v>29</v>
      </c>
      <c r="R46" s="3" t="s">
        <v>29</v>
      </c>
      <c r="S46" s="3" t="s">
        <v>37</v>
      </c>
      <c r="T46" s="3" t="s">
        <v>29</v>
      </c>
      <c r="U46" s="5"/>
      <c r="V46" s="3" t="s">
        <v>29</v>
      </c>
      <c r="W46" s="3" t="s">
        <v>29</v>
      </c>
      <c r="X46" s="3" t="s">
        <v>29</v>
      </c>
      <c r="Y46" s="6">
        <v>0</v>
      </c>
      <c r="Z46" s="3" t="s">
        <v>37</v>
      </c>
      <c r="AA46" s="3" t="s">
        <v>29</v>
      </c>
      <c r="AB46" s="5"/>
      <c r="AC46" s="3" t="s">
        <v>29</v>
      </c>
      <c r="AD46" s="3" t="s">
        <v>29</v>
      </c>
      <c r="AE46" s="3" t="s">
        <v>29</v>
      </c>
      <c r="AF46" s="6">
        <v>0</v>
      </c>
    </row>
    <row r="47" spans="1:32" x14ac:dyDescent="0.25">
      <c r="A47" s="3" t="s">
        <v>31</v>
      </c>
      <c r="B47" s="3" t="s">
        <v>32</v>
      </c>
      <c r="C47" s="6">
        <v>-10533.96</v>
      </c>
      <c r="D47" s="3" t="s">
        <v>33</v>
      </c>
      <c r="E47" s="3" t="s">
        <v>34</v>
      </c>
      <c r="F47" s="6">
        <v>-884325.94</v>
      </c>
      <c r="G47" s="6">
        <v>-10533.96</v>
      </c>
      <c r="H47" s="8" t="str">
        <f>IF(G47="","",IF(G47&lt;0,-G47&amp;"_"&amp;COUNTIF(G$2:G47,G47),G47&amp;"_"&amp;COUNTIF(G$2:G47,G47)))</f>
        <v>10533.96_1</v>
      </c>
      <c r="I47" s="9" t="str">
        <f t="shared" si="1"/>
        <v/>
      </c>
      <c r="J47" s="3" t="s">
        <v>314</v>
      </c>
      <c r="K47" s="3" t="s">
        <v>256</v>
      </c>
      <c r="L47" s="3" t="s">
        <v>71</v>
      </c>
      <c r="M47" s="3" t="s">
        <v>29</v>
      </c>
      <c r="N47" s="3" t="s">
        <v>36</v>
      </c>
      <c r="O47" s="3" t="s">
        <v>315</v>
      </c>
      <c r="P47" s="3" t="s">
        <v>29</v>
      </c>
      <c r="Q47" s="3" t="s">
        <v>29</v>
      </c>
      <c r="R47" s="3" t="s">
        <v>29</v>
      </c>
      <c r="S47" s="3" t="s">
        <v>37</v>
      </c>
      <c r="T47" s="3" t="s">
        <v>29</v>
      </c>
      <c r="U47" s="5"/>
      <c r="V47" s="3" t="s">
        <v>29</v>
      </c>
      <c r="W47" s="3" t="s">
        <v>29</v>
      </c>
      <c r="X47" s="3" t="s">
        <v>29</v>
      </c>
      <c r="Y47" s="6">
        <v>0</v>
      </c>
      <c r="Z47" s="3" t="s">
        <v>37</v>
      </c>
      <c r="AA47" s="3" t="s">
        <v>29</v>
      </c>
      <c r="AB47" s="5"/>
      <c r="AC47" s="3" t="s">
        <v>29</v>
      </c>
      <c r="AD47" s="3" t="s">
        <v>29</v>
      </c>
      <c r="AE47" s="3" t="s">
        <v>29</v>
      </c>
      <c r="AF47" s="6">
        <v>0</v>
      </c>
    </row>
    <row r="48" spans="1:32" x14ac:dyDescent="0.25">
      <c r="A48" s="3" t="s">
        <v>31</v>
      </c>
      <c r="B48" s="3" t="s">
        <v>32</v>
      </c>
      <c r="C48" s="6">
        <v>-5048.54</v>
      </c>
      <c r="D48" s="3" t="s">
        <v>33</v>
      </c>
      <c r="E48" s="3" t="s">
        <v>34</v>
      </c>
      <c r="F48" s="6">
        <v>-423824.93</v>
      </c>
      <c r="G48" s="6">
        <v>-5048.54</v>
      </c>
      <c r="H48" s="8" t="str">
        <f>IF(G48="","",IF(G48&lt;0,-G48&amp;"_"&amp;COUNTIF(G$2:G48,G48),G48&amp;"_"&amp;COUNTIF(G$2:G48,G48)))</f>
        <v>5048.54_1</v>
      </c>
      <c r="I48" s="9" t="str">
        <f t="shared" si="1"/>
        <v/>
      </c>
      <c r="J48" s="3" t="s">
        <v>327</v>
      </c>
      <c r="K48" s="3" t="s">
        <v>256</v>
      </c>
      <c r="L48" s="3" t="s">
        <v>71</v>
      </c>
      <c r="M48" s="3" t="s">
        <v>29</v>
      </c>
      <c r="N48" s="3" t="s">
        <v>36</v>
      </c>
      <c r="O48" s="3" t="s">
        <v>328</v>
      </c>
      <c r="P48" s="3" t="s">
        <v>29</v>
      </c>
      <c r="Q48" s="3" t="s">
        <v>29</v>
      </c>
      <c r="R48" s="3" t="s">
        <v>29</v>
      </c>
      <c r="S48" s="3" t="s">
        <v>37</v>
      </c>
      <c r="T48" s="3" t="s">
        <v>29</v>
      </c>
      <c r="U48" s="5"/>
      <c r="V48" s="3" t="s">
        <v>29</v>
      </c>
      <c r="W48" s="3" t="s">
        <v>29</v>
      </c>
      <c r="X48" s="3" t="s">
        <v>29</v>
      </c>
      <c r="Y48" s="6">
        <v>0</v>
      </c>
      <c r="Z48" s="3" t="s">
        <v>37</v>
      </c>
      <c r="AA48" s="3" t="s">
        <v>109</v>
      </c>
      <c r="AB48" s="5">
        <v>44340</v>
      </c>
      <c r="AC48" s="3" t="s">
        <v>29</v>
      </c>
      <c r="AD48" s="3" t="s">
        <v>29</v>
      </c>
      <c r="AE48" s="3" t="s">
        <v>29</v>
      </c>
      <c r="AF48" s="6">
        <v>0</v>
      </c>
    </row>
    <row r="49" spans="1:32" x14ac:dyDescent="0.25">
      <c r="A49" s="3" t="s">
        <v>31</v>
      </c>
      <c r="B49" s="3" t="s">
        <v>32</v>
      </c>
      <c r="C49" s="6">
        <v>-66528.639999999999</v>
      </c>
      <c r="D49" s="3" t="s">
        <v>33</v>
      </c>
      <c r="E49" s="3" t="s">
        <v>34</v>
      </c>
      <c r="F49" s="6">
        <v>-5585079.3300000001</v>
      </c>
      <c r="G49" s="6">
        <v>-66528.639999999999</v>
      </c>
      <c r="H49" s="8" t="str">
        <f>IF(G49="","",IF(G49&lt;0,-G49&amp;"_"&amp;COUNTIF(G$2:G49,G49),G49&amp;"_"&amp;COUNTIF(G$2:G49,G49)))</f>
        <v>66528.64_1</v>
      </c>
      <c r="I49" s="9" t="str">
        <f t="shared" si="1"/>
        <v/>
      </c>
      <c r="J49" s="3" t="s">
        <v>237</v>
      </c>
      <c r="K49" s="3" t="s">
        <v>231</v>
      </c>
      <c r="L49" s="3" t="s">
        <v>71</v>
      </c>
      <c r="M49" s="3" t="s">
        <v>29</v>
      </c>
      <c r="N49" s="3" t="s">
        <v>36</v>
      </c>
      <c r="O49" s="3" t="s">
        <v>238</v>
      </c>
      <c r="P49" s="3" t="s">
        <v>29</v>
      </c>
      <c r="Q49" s="3" t="s">
        <v>29</v>
      </c>
      <c r="R49" s="3" t="s">
        <v>29</v>
      </c>
      <c r="S49" s="3" t="s">
        <v>37</v>
      </c>
      <c r="T49" s="3" t="s">
        <v>29</v>
      </c>
      <c r="U49" s="5"/>
      <c r="V49" s="3" t="s">
        <v>29</v>
      </c>
      <c r="W49" s="3" t="s">
        <v>29</v>
      </c>
      <c r="X49" s="3" t="s">
        <v>29</v>
      </c>
      <c r="Y49" s="6">
        <v>0</v>
      </c>
      <c r="Z49" s="3" t="s">
        <v>37</v>
      </c>
      <c r="AA49" s="3" t="s">
        <v>29</v>
      </c>
      <c r="AB49" s="5"/>
      <c r="AC49" s="3" t="s">
        <v>29</v>
      </c>
      <c r="AD49" s="3" t="s">
        <v>29</v>
      </c>
      <c r="AE49" s="3" t="s">
        <v>29</v>
      </c>
      <c r="AF49" s="6">
        <v>0</v>
      </c>
    </row>
    <row r="50" spans="1:32" x14ac:dyDescent="0.25">
      <c r="A50" s="3" t="s">
        <v>31</v>
      </c>
      <c r="B50" s="3" t="s">
        <v>32</v>
      </c>
      <c r="C50" s="6">
        <v>-32825.4</v>
      </c>
      <c r="D50" s="3" t="s">
        <v>33</v>
      </c>
      <c r="E50" s="3" t="s">
        <v>34</v>
      </c>
      <c r="F50" s="6">
        <v>-2755692.33</v>
      </c>
      <c r="G50" s="6">
        <v>-32825.4</v>
      </c>
      <c r="H50" s="8" t="str">
        <f>IF(G50="","",IF(G50&lt;0,-G50&amp;"_"&amp;COUNTIF(G$2:G50,G50),G50&amp;"_"&amp;COUNTIF(G$2:G50,G50)))</f>
        <v>32825.4_1</v>
      </c>
      <c r="I50" s="9" t="str">
        <f t="shared" si="1"/>
        <v/>
      </c>
      <c r="J50" s="3" t="s">
        <v>255</v>
      </c>
      <c r="K50" s="3" t="s">
        <v>256</v>
      </c>
      <c r="L50" s="3" t="s">
        <v>257</v>
      </c>
      <c r="M50" s="3" t="s">
        <v>29</v>
      </c>
      <c r="N50" s="3" t="s">
        <v>36</v>
      </c>
      <c r="O50" s="3" t="s">
        <v>258</v>
      </c>
      <c r="P50" s="3" t="s">
        <v>29</v>
      </c>
      <c r="Q50" s="3" t="s">
        <v>29</v>
      </c>
      <c r="R50" s="3" t="s">
        <v>29</v>
      </c>
      <c r="S50" s="3" t="s">
        <v>37</v>
      </c>
      <c r="T50" s="3" t="s">
        <v>29</v>
      </c>
      <c r="U50" s="5"/>
      <c r="V50" s="3" t="s">
        <v>29</v>
      </c>
      <c r="W50" s="3" t="s">
        <v>29</v>
      </c>
      <c r="X50" s="3" t="s">
        <v>29</v>
      </c>
      <c r="Y50" s="6">
        <v>0</v>
      </c>
      <c r="Z50" s="3" t="s">
        <v>37</v>
      </c>
      <c r="AA50" s="3" t="s">
        <v>29</v>
      </c>
      <c r="AB50" s="5"/>
      <c r="AC50" s="3" t="s">
        <v>29</v>
      </c>
      <c r="AD50" s="3" t="s">
        <v>29</v>
      </c>
      <c r="AE50" s="3" t="s">
        <v>29</v>
      </c>
      <c r="AF50" s="6">
        <v>0</v>
      </c>
    </row>
    <row r="51" spans="1:32" x14ac:dyDescent="0.25">
      <c r="A51" s="3" t="s">
        <v>31</v>
      </c>
      <c r="B51" s="3" t="s">
        <v>32</v>
      </c>
      <c r="C51" s="6">
        <v>-17055.66</v>
      </c>
      <c r="D51" s="3" t="s">
        <v>33</v>
      </c>
      <c r="E51" s="3" t="s">
        <v>34</v>
      </c>
      <c r="F51" s="6">
        <v>-1431822.66</v>
      </c>
      <c r="G51" s="6">
        <v>-17055.66</v>
      </c>
      <c r="H51" s="8" t="str">
        <f>IF(G51="","",IF(G51&lt;0,-G51&amp;"_"&amp;COUNTIF(G$2:G51,G51),G51&amp;"_"&amp;COUNTIF(G$2:G51,G51)))</f>
        <v>17055.66_1</v>
      </c>
      <c r="I51" s="9" t="str">
        <f t="shared" si="1"/>
        <v/>
      </c>
      <c r="J51" s="3" t="s">
        <v>278</v>
      </c>
      <c r="K51" s="3" t="s">
        <v>231</v>
      </c>
      <c r="L51" s="3" t="s">
        <v>71</v>
      </c>
      <c r="M51" s="3" t="s">
        <v>29</v>
      </c>
      <c r="N51" s="3" t="s">
        <v>36</v>
      </c>
      <c r="O51" s="3" t="s">
        <v>279</v>
      </c>
      <c r="P51" s="3" t="s">
        <v>29</v>
      </c>
      <c r="Q51" s="3" t="s">
        <v>29</v>
      </c>
      <c r="R51" s="3" t="s">
        <v>29</v>
      </c>
      <c r="S51" s="3" t="s">
        <v>37</v>
      </c>
      <c r="T51" s="3" t="s">
        <v>29</v>
      </c>
      <c r="U51" s="5"/>
      <c r="V51" s="3" t="s">
        <v>29</v>
      </c>
      <c r="W51" s="3" t="s">
        <v>29</v>
      </c>
      <c r="X51" s="3" t="s">
        <v>29</v>
      </c>
      <c r="Y51" s="6">
        <v>0</v>
      </c>
      <c r="Z51" s="3" t="s">
        <v>37</v>
      </c>
      <c r="AA51" s="3" t="s">
        <v>29</v>
      </c>
      <c r="AB51" s="5"/>
      <c r="AC51" s="3" t="s">
        <v>29</v>
      </c>
      <c r="AD51" s="3" t="s">
        <v>29</v>
      </c>
      <c r="AE51" s="3" t="s">
        <v>29</v>
      </c>
      <c r="AF51" s="6">
        <v>0</v>
      </c>
    </row>
    <row r="52" spans="1:32" x14ac:dyDescent="0.25">
      <c r="A52" s="3" t="s">
        <v>31</v>
      </c>
      <c r="B52" s="3" t="s">
        <v>32</v>
      </c>
      <c r="C52" s="6">
        <v>-11978.3</v>
      </c>
      <c r="D52" s="3" t="s">
        <v>33</v>
      </c>
      <c r="E52" s="3" t="s">
        <v>34</v>
      </c>
      <c r="F52" s="6">
        <v>-1005578.29</v>
      </c>
      <c r="G52" s="6">
        <v>-11978.3</v>
      </c>
      <c r="H52" s="8" t="str">
        <f>IF(G52="","",IF(G52&lt;0,-G52&amp;"_"&amp;COUNTIF(G$2:G52,G52),G52&amp;"_"&amp;COUNTIF(G$2:G52,G52)))</f>
        <v>11978.3_1</v>
      </c>
      <c r="I52" s="9" t="str">
        <f t="shared" si="1"/>
        <v/>
      </c>
      <c r="J52" s="3" t="s">
        <v>307</v>
      </c>
      <c r="K52" s="3" t="s">
        <v>256</v>
      </c>
      <c r="L52" s="3" t="s">
        <v>71</v>
      </c>
      <c r="M52" s="3" t="s">
        <v>29</v>
      </c>
      <c r="N52" s="3" t="s">
        <v>36</v>
      </c>
      <c r="O52" s="3" t="s">
        <v>308</v>
      </c>
      <c r="P52" s="3" t="s">
        <v>29</v>
      </c>
      <c r="Q52" s="3" t="s">
        <v>29</v>
      </c>
      <c r="R52" s="3" t="s">
        <v>29</v>
      </c>
      <c r="S52" s="3" t="s">
        <v>37</v>
      </c>
      <c r="T52" s="3" t="s">
        <v>29</v>
      </c>
      <c r="U52" s="5"/>
      <c r="V52" s="3" t="s">
        <v>29</v>
      </c>
      <c r="W52" s="3" t="s">
        <v>29</v>
      </c>
      <c r="X52" s="3" t="s">
        <v>29</v>
      </c>
      <c r="Y52" s="6">
        <v>0</v>
      </c>
      <c r="Z52" s="3" t="s">
        <v>37</v>
      </c>
      <c r="AA52" s="3" t="s">
        <v>29</v>
      </c>
      <c r="AB52" s="5"/>
      <c r="AC52" s="3" t="s">
        <v>29</v>
      </c>
      <c r="AD52" s="3" t="s">
        <v>29</v>
      </c>
      <c r="AE52" s="3" t="s">
        <v>29</v>
      </c>
      <c r="AF52" s="6">
        <v>0</v>
      </c>
    </row>
    <row r="53" spans="1:32" x14ac:dyDescent="0.25">
      <c r="A53" s="3" t="s">
        <v>31</v>
      </c>
      <c r="B53" s="3" t="s">
        <v>32</v>
      </c>
      <c r="C53" s="6">
        <v>-13182.03</v>
      </c>
      <c r="D53" s="3" t="s">
        <v>33</v>
      </c>
      <c r="E53" s="3" t="s">
        <v>34</v>
      </c>
      <c r="F53" s="6">
        <v>-1106631.42</v>
      </c>
      <c r="G53" s="6">
        <v>-13182.03</v>
      </c>
      <c r="H53" s="8" t="str">
        <f>IF(G53="","",IF(G53&lt;0,-G53&amp;"_"&amp;COUNTIF(G$2:G53,G53),G53&amp;"_"&amp;COUNTIF(G$2:G53,G53)))</f>
        <v>13182.03_1</v>
      </c>
      <c r="I53" s="9" t="str">
        <f t="shared" si="1"/>
        <v/>
      </c>
      <c r="J53" s="3" t="s">
        <v>301</v>
      </c>
      <c r="K53" s="3" t="s">
        <v>231</v>
      </c>
      <c r="L53" s="3" t="s">
        <v>71</v>
      </c>
      <c r="M53" s="3" t="s">
        <v>29</v>
      </c>
      <c r="N53" s="3" t="s">
        <v>36</v>
      </c>
      <c r="O53" s="3" t="s">
        <v>302</v>
      </c>
      <c r="P53" s="3" t="s">
        <v>29</v>
      </c>
      <c r="Q53" s="3" t="s">
        <v>29</v>
      </c>
      <c r="R53" s="3" t="s">
        <v>29</v>
      </c>
      <c r="S53" s="3" t="s">
        <v>37</v>
      </c>
      <c r="T53" s="3" t="s">
        <v>29</v>
      </c>
      <c r="U53" s="5"/>
      <c r="V53" s="3" t="s">
        <v>29</v>
      </c>
      <c r="W53" s="3" t="s">
        <v>29</v>
      </c>
      <c r="X53" s="3" t="s">
        <v>29</v>
      </c>
      <c r="Y53" s="6">
        <v>0</v>
      </c>
      <c r="Z53" s="3" t="s">
        <v>37</v>
      </c>
      <c r="AA53" s="3" t="s">
        <v>29</v>
      </c>
      <c r="AB53" s="5"/>
      <c r="AC53" s="3" t="s">
        <v>29</v>
      </c>
      <c r="AD53" s="3" t="s">
        <v>29</v>
      </c>
      <c r="AE53" s="3" t="s">
        <v>29</v>
      </c>
      <c r="AF53" s="6">
        <v>0</v>
      </c>
    </row>
    <row r="54" spans="1:32" x14ac:dyDescent="0.25">
      <c r="A54" s="3" t="s">
        <v>31</v>
      </c>
      <c r="B54" s="3" t="s">
        <v>32</v>
      </c>
      <c r="C54" s="6">
        <v>-48484.77</v>
      </c>
      <c r="D54" s="3" t="s">
        <v>33</v>
      </c>
      <c r="E54" s="3" t="s">
        <v>34</v>
      </c>
      <c r="F54" s="6">
        <v>-4070296.44</v>
      </c>
      <c r="G54" s="6">
        <v>-48484.77</v>
      </c>
      <c r="H54" s="8" t="str">
        <f>IF(G54="","",IF(G54&lt;0,-G54&amp;"_"&amp;COUNTIF(G$2:G54,G54),G54&amp;"_"&amp;COUNTIF(G$2:G54,G54)))</f>
        <v>48484.77_1</v>
      </c>
      <c r="I54" s="9" t="str">
        <f t="shared" si="1"/>
        <v/>
      </c>
      <c r="J54" s="3" t="s">
        <v>243</v>
      </c>
      <c r="K54" s="3" t="s">
        <v>231</v>
      </c>
      <c r="L54" s="3" t="s">
        <v>68</v>
      </c>
      <c r="M54" s="3" t="s">
        <v>29</v>
      </c>
      <c r="N54" s="3" t="s">
        <v>36</v>
      </c>
      <c r="O54" s="3" t="s">
        <v>244</v>
      </c>
      <c r="P54" s="3" t="s">
        <v>29</v>
      </c>
      <c r="Q54" s="3" t="s">
        <v>29</v>
      </c>
      <c r="R54" s="3" t="s">
        <v>29</v>
      </c>
      <c r="S54" s="3" t="s">
        <v>37</v>
      </c>
      <c r="T54" s="3" t="s">
        <v>29</v>
      </c>
      <c r="U54" s="5"/>
      <c r="V54" s="3" t="s">
        <v>29</v>
      </c>
      <c r="W54" s="3" t="s">
        <v>29</v>
      </c>
      <c r="X54" s="3" t="s">
        <v>29</v>
      </c>
      <c r="Y54" s="6">
        <v>0</v>
      </c>
      <c r="Z54" s="3" t="s">
        <v>37</v>
      </c>
      <c r="AA54" s="3" t="s">
        <v>29</v>
      </c>
      <c r="AB54" s="5"/>
      <c r="AC54" s="3" t="s">
        <v>29</v>
      </c>
      <c r="AD54" s="3" t="s">
        <v>29</v>
      </c>
      <c r="AE54" s="3" t="s">
        <v>29</v>
      </c>
      <c r="AF54" s="6">
        <v>0</v>
      </c>
    </row>
    <row r="55" spans="1:32" x14ac:dyDescent="0.25">
      <c r="A55" s="3" t="s">
        <v>31</v>
      </c>
      <c r="B55" s="3" t="s">
        <v>32</v>
      </c>
      <c r="C55" s="6">
        <v>-779.35</v>
      </c>
      <c r="D55" s="3" t="s">
        <v>33</v>
      </c>
      <c r="E55" s="3" t="s">
        <v>34</v>
      </c>
      <c r="F55" s="6">
        <v>-65426.43</v>
      </c>
      <c r="G55" s="6">
        <v>-779.35</v>
      </c>
      <c r="H55" s="8" t="str">
        <f>IF(G55="","",IF(G55&lt;0,-G55&amp;"_"&amp;COUNTIF(G$2:G55,G55),G55&amp;"_"&amp;COUNTIF(G$2:G55,G55)))</f>
        <v>779.35_1</v>
      </c>
      <c r="I55" s="9" t="str">
        <f t="shared" si="1"/>
        <v/>
      </c>
      <c r="J55" s="3" t="s">
        <v>360</v>
      </c>
      <c r="K55" s="3" t="s">
        <v>288</v>
      </c>
      <c r="L55" s="3" t="s">
        <v>68</v>
      </c>
      <c r="M55" s="3" t="s">
        <v>29</v>
      </c>
      <c r="N55" s="3" t="s">
        <v>36</v>
      </c>
      <c r="O55" s="3" t="s">
        <v>361</v>
      </c>
      <c r="P55" s="3" t="s">
        <v>29</v>
      </c>
      <c r="Q55" s="3" t="s">
        <v>29</v>
      </c>
      <c r="R55" s="3" t="s">
        <v>29</v>
      </c>
      <c r="S55" s="3" t="s">
        <v>37</v>
      </c>
      <c r="T55" s="3" t="s">
        <v>29</v>
      </c>
      <c r="U55" s="5"/>
      <c r="V55" s="3" t="s">
        <v>29</v>
      </c>
      <c r="W55" s="3" t="s">
        <v>29</v>
      </c>
      <c r="X55" s="3" t="s">
        <v>29</v>
      </c>
      <c r="Y55" s="6">
        <v>0</v>
      </c>
      <c r="Z55" s="3" t="s">
        <v>37</v>
      </c>
      <c r="AA55" s="3" t="s">
        <v>29</v>
      </c>
      <c r="AB55" s="5"/>
      <c r="AC55" s="3" t="s">
        <v>29</v>
      </c>
      <c r="AD55" s="3" t="s">
        <v>29</v>
      </c>
      <c r="AE55" s="3" t="s">
        <v>29</v>
      </c>
      <c r="AF55" s="6">
        <v>0</v>
      </c>
    </row>
    <row r="56" spans="1:32" x14ac:dyDescent="0.25">
      <c r="A56" s="3" t="s">
        <v>31</v>
      </c>
      <c r="B56" s="3" t="s">
        <v>32</v>
      </c>
      <c r="C56" s="6">
        <v>-25525.81</v>
      </c>
      <c r="D56" s="3" t="s">
        <v>33</v>
      </c>
      <c r="E56" s="3" t="s">
        <v>34</v>
      </c>
      <c r="F56" s="6">
        <v>-2142891.75</v>
      </c>
      <c r="G56" s="6">
        <v>-25525.81</v>
      </c>
      <c r="H56" s="8" t="str">
        <f>IF(G56="","",IF(G56&lt;0,-G56&amp;"_"&amp;COUNTIF(G$2:G56,G56),G56&amp;"_"&amp;COUNTIF(G$2:G56,G56)))</f>
        <v>25525.81_1</v>
      </c>
      <c r="I56" s="9" t="str">
        <f t="shared" si="1"/>
        <v/>
      </c>
      <c r="J56" s="3" t="s">
        <v>260</v>
      </c>
      <c r="K56" s="3" t="s">
        <v>231</v>
      </c>
      <c r="L56" s="3" t="s">
        <v>68</v>
      </c>
      <c r="M56" s="3" t="s">
        <v>29</v>
      </c>
      <c r="N56" s="3" t="s">
        <v>36</v>
      </c>
      <c r="O56" s="3" t="s">
        <v>261</v>
      </c>
      <c r="P56" s="3" t="s">
        <v>29</v>
      </c>
      <c r="Q56" s="3" t="s">
        <v>29</v>
      </c>
      <c r="R56" s="3" t="s">
        <v>29</v>
      </c>
      <c r="S56" s="3" t="s">
        <v>37</v>
      </c>
      <c r="T56" s="3" t="s">
        <v>29</v>
      </c>
      <c r="U56" s="5"/>
      <c r="V56" s="3" t="s">
        <v>29</v>
      </c>
      <c r="W56" s="3" t="s">
        <v>29</v>
      </c>
      <c r="X56" s="3" t="s">
        <v>29</v>
      </c>
      <c r="Y56" s="6">
        <v>0</v>
      </c>
      <c r="Z56" s="3" t="s">
        <v>37</v>
      </c>
      <c r="AA56" s="3" t="s">
        <v>29</v>
      </c>
      <c r="AB56" s="5"/>
      <c r="AC56" s="3" t="s">
        <v>29</v>
      </c>
      <c r="AD56" s="3" t="s">
        <v>29</v>
      </c>
      <c r="AE56" s="3" t="s">
        <v>29</v>
      </c>
      <c r="AF56" s="6">
        <v>0</v>
      </c>
    </row>
    <row r="57" spans="1:32" x14ac:dyDescent="0.25">
      <c r="A57" s="3" t="s">
        <v>31</v>
      </c>
      <c r="B57" s="3" t="s">
        <v>32</v>
      </c>
      <c r="C57" s="6">
        <v>-25416.87</v>
      </c>
      <c r="D57" s="3" t="s">
        <v>33</v>
      </c>
      <c r="E57" s="3" t="s">
        <v>34</v>
      </c>
      <c r="F57" s="6">
        <v>-2133746.2400000002</v>
      </c>
      <c r="G57" s="6">
        <v>-25416.87</v>
      </c>
      <c r="H57" s="8" t="str">
        <f>IF(G57="","",IF(G57&lt;0,-G57&amp;"_"&amp;COUNTIF(G$2:G57,G57),G57&amp;"_"&amp;COUNTIF(G$2:G57,G57)))</f>
        <v>25416.87_1</v>
      </c>
      <c r="I57" s="9" t="str">
        <f t="shared" si="1"/>
        <v/>
      </c>
      <c r="J57" s="3" t="s">
        <v>263</v>
      </c>
      <c r="K57" s="3" t="s">
        <v>231</v>
      </c>
      <c r="L57" s="3" t="s">
        <v>68</v>
      </c>
      <c r="M57" s="3" t="s">
        <v>29</v>
      </c>
      <c r="N57" s="3" t="s">
        <v>36</v>
      </c>
      <c r="O57" s="3" t="s">
        <v>264</v>
      </c>
      <c r="P57" s="3" t="s">
        <v>29</v>
      </c>
      <c r="Q57" s="3" t="s">
        <v>29</v>
      </c>
      <c r="R57" s="3" t="s">
        <v>29</v>
      </c>
      <c r="S57" s="3" t="s">
        <v>37</v>
      </c>
      <c r="T57" s="3" t="s">
        <v>29</v>
      </c>
      <c r="U57" s="5"/>
      <c r="V57" s="3" t="s">
        <v>29</v>
      </c>
      <c r="W57" s="3" t="s">
        <v>29</v>
      </c>
      <c r="X57" s="3" t="s">
        <v>29</v>
      </c>
      <c r="Y57" s="6">
        <v>0</v>
      </c>
      <c r="Z57" s="3" t="s">
        <v>37</v>
      </c>
      <c r="AA57" s="3" t="s">
        <v>29</v>
      </c>
      <c r="AB57" s="5"/>
      <c r="AC57" s="3" t="s">
        <v>29</v>
      </c>
      <c r="AD57" s="3" t="s">
        <v>29</v>
      </c>
      <c r="AE57" s="3" t="s">
        <v>29</v>
      </c>
      <c r="AF57" s="6">
        <v>0</v>
      </c>
    </row>
    <row r="58" spans="1:32" x14ac:dyDescent="0.25">
      <c r="A58" s="3" t="s">
        <v>31</v>
      </c>
      <c r="B58" s="3" t="s">
        <v>32</v>
      </c>
      <c r="C58" s="6">
        <v>-80581.59</v>
      </c>
      <c r="D58" s="3" t="s">
        <v>33</v>
      </c>
      <c r="E58" s="3" t="s">
        <v>34</v>
      </c>
      <c r="F58" s="6">
        <v>-6764824.4800000004</v>
      </c>
      <c r="G58" s="6">
        <v>-80581.59</v>
      </c>
      <c r="H58" s="8" t="str">
        <f>IF(G58="","",IF(G58&lt;0,-G58&amp;"_"&amp;COUNTIF(G$2:G58,G58),G58&amp;"_"&amp;COUNTIF(G$2:G58,G58)))</f>
        <v>80581.59_1</v>
      </c>
      <c r="I58" s="9" t="str">
        <f t="shared" si="1"/>
        <v/>
      </c>
      <c r="J58" s="3" t="s">
        <v>230</v>
      </c>
      <c r="K58" s="3" t="s">
        <v>231</v>
      </c>
      <c r="L58" s="3" t="s">
        <v>68</v>
      </c>
      <c r="M58" s="3" t="s">
        <v>29</v>
      </c>
      <c r="N58" s="3" t="s">
        <v>36</v>
      </c>
      <c r="O58" s="3" t="s">
        <v>232</v>
      </c>
      <c r="P58" s="3" t="s">
        <v>29</v>
      </c>
      <c r="Q58" s="3" t="s">
        <v>29</v>
      </c>
      <c r="R58" s="3" t="s">
        <v>29</v>
      </c>
      <c r="S58" s="3" t="s">
        <v>37</v>
      </c>
      <c r="T58" s="3" t="s">
        <v>29</v>
      </c>
      <c r="U58" s="5"/>
      <c r="V58" s="3" t="s">
        <v>29</v>
      </c>
      <c r="W58" s="3" t="s">
        <v>29</v>
      </c>
      <c r="X58" s="3" t="s">
        <v>29</v>
      </c>
      <c r="Y58" s="6">
        <v>0</v>
      </c>
      <c r="Z58" s="3" t="s">
        <v>37</v>
      </c>
      <c r="AA58" s="3" t="s">
        <v>29</v>
      </c>
      <c r="AB58" s="5"/>
      <c r="AC58" s="3" t="s">
        <v>29</v>
      </c>
      <c r="AD58" s="3" t="s">
        <v>29</v>
      </c>
      <c r="AE58" s="3" t="s">
        <v>29</v>
      </c>
      <c r="AF58" s="6">
        <v>0</v>
      </c>
    </row>
    <row r="59" spans="1:32" x14ac:dyDescent="0.25">
      <c r="A59" s="3" t="s">
        <v>164</v>
      </c>
      <c r="B59" s="3" t="s">
        <v>32</v>
      </c>
      <c r="C59" s="6">
        <v>-782.47</v>
      </c>
      <c r="D59" s="3" t="s">
        <v>33</v>
      </c>
      <c r="E59" s="3" t="s">
        <v>34</v>
      </c>
      <c r="F59" s="6">
        <v>-65688.36</v>
      </c>
      <c r="G59" s="6">
        <v>-782.47</v>
      </c>
      <c r="H59" s="8" t="str">
        <f>IF(G59="","",IF(G59&lt;0,-G59&amp;"_"&amp;COUNTIF(G$2:G59,G59),G59&amp;"_"&amp;COUNTIF(G$2:G59,G59)))</f>
        <v>782.47_1</v>
      </c>
      <c r="I59" s="9" t="str">
        <f t="shared" si="1"/>
        <v/>
      </c>
      <c r="J59" s="3" t="s">
        <v>355</v>
      </c>
      <c r="K59" s="3" t="s">
        <v>168</v>
      </c>
      <c r="L59" s="3" t="s">
        <v>170</v>
      </c>
      <c r="M59" s="3" t="s">
        <v>29</v>
      </c>
      <c r="N59" s="3" t="s">
        <v>36</v>
      </c>
      <c r="O59" s="3" t="s">
        <v>356</v>
      </c>
      <c r="P59" s="3" t="s">
        <v>171</v>
      </c>
      <c r="Q59" s="3" t="s">
        <v>29</v>
      </c>
      <c r="R59" s="3" t="s">
        <v>357</v>
      </c>
      <c r="S59" s="3" t="s">
        <v>29</v>
      </c>
      <c r="T59" s="3" t="s">
        <v>358</v>
      </c>
      <c r="U59" s="5">
        <v>44390</v>
      </c>
      <c r="V59" s="3" t="s">
        <v>29</v>
      </c>
      <c r="W59" s="3" t="s">
        <v>29</v>
      </c>
      <c r="X59" s="3" t="s">
        <v>29</v>
      </c>
      <c r="Y59" s="6">
        <v>0</v>
      </c>
      <c r="Z59" s="3" t="s">
        <v>37</v>
      </c>
      <c r="AA59" s="3" t="s">
        <v>29</v>
      </c>
      <c r="AB59" s="5"/>
      <c r="AC59" s="3" t="s">
        <v>29</v>
      </c>
      <c r="AD59" s="3" t="s">
        <v>29</v>
      </c>
      <c r="AE59" s="3" t="s">
        <v>29</v>
      </c>
      <c r="AF59" s="6">
        <v>0</v>
      </c>
    </row>
    <row r="60" spans="1:32" x14ac:dyDescent="0.25">
      <c r="A60" s="3" t="s">
        <v>31</v>
      </c>
      <c r="B60" s="3" t="s">
        <v>32</v>
      </c>
      <c r="C60" s="6">
        <v>-40037.93</v>
      </c>
      <c r="D60" s="3" t="s">
        <v>33</v>
      </c>
      <c r="E60" s="3" t="s">
        <v>34</v>
      </c>
      <c r="F60" s="6">
        <v>-3361184.22</v>
      </c>
      <c r="G60" s="6">
        <v>-40037.93</v>
      </c>
      <c r="H60" s="8" t="str">
        <f>IF(G60="","",IF(G60&lt;0,-G60&amp;"_"&amp;COUNTIF(G$2:G60,G60),G60&amp;"_"&amp;COUNTIF(G$2:G60,G60)))</f>
        <v>40037.93_1</v>
      </c>
      <c r="I60" s="9" t="str">
        <f t="shared" si="1"/>
        <v/>
      </c>
      <c r="J60" s="3" t="s">
        <v>246</v>
      </c>
      <c r="K60" s="3" t="s">
        <v>224</v>
      </c>
      <c r="L60" s="3" t="s">
        <v>68</v>
      </c>
      <c r="M60" s="3" t="s">
        <v>29</v>
      </c>
      <c r="N60" s="3" t="s">
        <v>36</v>
      </c>
      <c r="O60" s="3" t="s">
        <v>247</v>
      </c>
      <c r="P60" s="3" t="s">
        <v>29</v>
      </c>
      <c r="Q60" s="3" t="s">
        <v>29</v>
      </c>
      <c r="R60" s="3" t="s">
        <v>29</v>
      </c>
      <c r="S60" s="3" t="s">
        <v>37</v>
      </c>
      <c r="T60" s="3" t="s">
        <v>29</v>
      </c>
      <c r="U60" s="5"/>
      <c r="V60" s="3" t="s">
        <v>29</v>
      </c>
      <c r="W60" s="3" t="s">
        <v>29</v>
      </c>
      <c r="X60" s="3" t="s">
        <v>29</v>
      </c>
      <c r="Y60" s="6">
        <v>0</v>
      </c>
      <c r="Z60" s="3" t="s">
        <v>37</v>
      </c>
      <c r="AA60" s="3" t="s">
        <v>29</v>
      </c>
      <c r="AB60" s="5"/>
      <c r="AC60" s="3" t="s">
        <v>29</v>
      </c>
      <c r="AD60" s="3" t="s">
        <v>29</v>
      </c>
      <c r="AE60" s="3" t="s">
        <v>29</v>
      </c>
      <c r="AF60" s="6">
        <v>0</v>
      </c>
    </row>
    <row r="61" spans="1:32" x14ac:dyDescent="0.25">
      <c r="A61" s="3" t="s">
        <v>31</v>
      </c>
      <c r="B61" s="3" t="s">
        <v>32</v>
      </c>
      <c r="C61" s="6">
        <v>-14688.68</v>
      </c>
      <c r="D61" s="3" t="s">
        <v>33</v>
      </c>
      <c r="E61" s="3" t="s">
        <v>34</v>
      </c>
      <c r="F61" s="6">
        <v>-1233114.69</v>
      </c>
      <c r="G61" s="6">
        <v>-14688.68</v>
      </c>
      <c r="H61" s="8" t="str">
        <f>IF(G61="","",IF(G61&lt;0,-G61&amp;"_"&amp;COUNTIF(G$2:G61,G61),G61&amp;"_"&amp;COUNTIF(G$2:G61,G61)))</f>
        <v>14688.68_1</v>
      </c>
      <c r="I61" s="9" t="str">
        <f t="shared" si="1"/>
        <v/>
      </c>
      <c r="J61" s="3" t="s">
        <v>296</v>
      </c>
      <c r="K61" s="3" t="s">
        <v>256</v>
      </c>
      <c r="L61" s="3" t="s">
        <v>297</v>
      </c>
      <c r="M61" s="3" t="s">
        <v>29</v>
      </c>
      <c r="N61" s="3" t="s">
        <v>36</v>
      </c>
      <c r="O61" s="3" t="s">
        <v>298</v>
      </c>
      <c r="P61" s="3" t="s">
        <v>29</v>
      </c>
      <c r="Q61" s="3" t="s">
        <v>29</v>
      </c>
      <c r="R61" s="3" t="s">
        <v>29</v>
      </c>
      <c r="S61" s="3" t="s">
        <v>37</v>
      </c>
      <c r="T61" s="3" t="s">
        <v>29</v>
      </c>
      <c r="U61" s="5"/>
      <c r="V61" s="3" t="s">
        <v>29</v>
      </c>
      <c r="W61" s="3" t="s">
        <v>29</v>
      </c>
      <c r="X61" s="3" t="s">
        <v>29</v>
      </c>
      <c r="Y61" s="6">
        <v>0</v>
      </c>
      <c r="Z61" s="3" t="s">
        <v>37</v>
      </c>
      <c r="AA61" s="3" t="s">
        <v>29</v>
      </c>
      <c r="AB61" s="5"/>
      <c r="AC61" s="3" t="s">
        <v>29</v>
      </c>
      <c r="AD61" s="3" t="s">
        <v>29</v>
      </c>
      <c r="AE61" s="3" t="s">
        <v>29</v>
      </c>
      <c r="AF61" s="6">
        <v>0</v>
      </c>
    </row>
    <row r="62" spans="1:32" x14ac:dyDescent="0.25">
      <c r="A62" s="3" t="s">
        <v>31</v>
      </c>
      <c r="B62" s="3" t="s">
        <v>32</v>
      </c>
      <c r="C62" s="6">
        <v>-8788.32</v>
      </c>
      <c r="D62" s="3" t="s">
        <v>33</v>
      </c>
      <c r="E62" s="3" t="s">
        <v>34</v>
      </c>
      <c r="F62" s="6">
        <v>-737779.46</v>
      </c>
      <c r="G62" s="6">
        <v>-8788.32</v>
      </c>
      <c r="H62" s="8" t="str">
        <f>IF(G62="","",IF(G62&lt;0,-G62&amp;"_"&amp;COUNTIF(G$2:G62,G62),G62&amp;"_"&amp;COUNTIF(G$2:G62,G62)))</f>
        <v>8788.32_1</v>
      </c>
      <c r="I62" s="9" t="str">
        <f t="shared" si="1"/>
        <v/>
      </c>
      <c r="J62" s="3" t="s">
        <v>317</v>
      </c>
      <c r="K62" s="3" t="s">
        <v>231</v>
      </c>
      <c r="L62" s="3" t="s">
        <v>71</v>
      </c>
      <c r="M62" s="3" t="s">
        <v>29</v>
      </c>
      <c r="N62" s="3" t="s">
        <v>36</v>
      </c>
      <c r="O62" s="3" t="s">
        <v>318</v>
      </c>
      <c r="P62" s="3" t="s">
        <v>29</v>
      </c>
      <c r="Q62" s="3" t="s">
        <v>29</v>
      </c>
      <c r="R62" s="3" t="s">
        <v>29</v>
      </c>
      <c r="S62" s="3" t="s">
        <v>37</v>
      </c>
      <c r="T62" s="3" t="s">
        <v>29</v>
      </c>
      <c r="U62" s="5"/>
      <c r="V62" s="3" t="s">
        <v>29</v>
      </c>
      <c r="W62" s="3" t="s">
        <v>29</v>
      </c>
      <c r="X62" s="3" t="s">
        <v>29</v>
      </c>
      <c r="Y62" s="6">
        <v>0</v>
      </c>
      <c r="Z62" s="3" t="s">
        <v>37</v>
      </c>
      <c r="AA62" s="3" t="s">
        <v>29</v>
      </c>
      <c r="AB62" s="5"/>
      <c r="AC62" s="3" t="s">
        <v>29</v>
      </c>
      <c r="AD62" s="3" t="s">
        <v>29</v>
      </c>
      <c r="AE62" s="3" t="s">
        <v>29</v>
      </c>
      <c r="AF62" s="6">
        <v>0</v>
      </c>
    </row>
    <row r="63" spans="1:32" x14ac:dyDescent="0.25">
      <c r="A63" s="3" t="s">
        <v>31</v>
      </c>
      <c r="B63" s="3" t="s">
        <v>32</v>
      </c>
      <c r="C63" s="6">
        <v>-75944.12</v>
      </c>
      <c r="D63" s="3" t="s">
        <v>33</v>
      </c>
      <c r="E63" s="3" t="s">
        <v>34</v>
      </c>
      <c r="F63" s="6">
        <v>-6375508.8700000001</v>
      </c>
      <c r="G63" s="6">
        <v>-75944.12</v>
      </c>
      <c r="H63" s="8" t="str">
        <f>IF(G63="","",IF(G63&lt;0,-G63&amp;"_"&amp;COUNTIF(G$2:G63,G63),G63&amp;"_"&amp;COUNTIF(G$2:G63,G63)))</f>
        <v>75944.12_1</v>
      </c>
      <c r="I63" s="9" t="str">
        <f t="shared" si="1"/>
        <v/>
      </c>
      <c r="J63" s="3" t="s">
        <v>234</v>
      </c>
      <c r="K63" s="3" t="s">
        <v>224</v>
      </c>
      <c r="L63" s="3" t="s">
        <v>71</v>
      </c>
      <c r="M63" s="3" t="s">
        <v>29</v>
      </c>
      <c r="N63" s="3" t="s">
        <v>36</v>
      </c>
      <c r="O63" s="3" t="s">
        <v>235</v>
      </c>
      <c r="P63" s="3" t="s">
        <v>29</v>
      </c>
      <c r="Q63" s="3" t="s">
        <v>29</v>
      </c>
      <c r="R63" s="3" t="s">
        <v>29</v>
      </c>
      <c r="S63" s="3" t="s">
        <v>37</v>
      </c>
      <c r="T63" s="3" t="s">
        <v>29</v>
      </c>
      <c r="U63" s="5"/>
      <c r="V63" s="3" t="s">
        <v>29</v>
      </c>
      <c r="W63" s="3" t="s">
        <v>29</v>
      </c>
      <c r="X63" s="3" t="s">
        <v>29</v>
      </c>
      <c r="Y63" s="6">
        <v>0</v>
      </c>
      <c r="Z63" s="3" t="s">
        <v>37</v>
      </c>
      <c r="AA63" s="3" t="s">
        <v>29</v>
      </c>
      <c r="AB63" s="5"/>
      <c r="AC63" s="3" t="s">
        <v>29</v>
      </c>
      <c r="AD63" s="3" t="s">
        <v>29</v>
      </c>
      <c r="AE63" s="3" t="s">
        <v>29</v>
      </c>
      <c r="AF63" s="6">
        <v>0</v>
      </c>
    </row>
    <row r="64" spans="1:32" x14ac:dyDescent="0.25">
      <c r="A64" s="3" t="s">
        <v>164</v>
      </c>
      <c r="B64" s="3" t="s">
        <v>32</v>
      </c>
      <c r="C64" s="6">
        <v>-375.77</v>
      </c>
      <c r="D64" s="3" t="s">
        <v>33</v>
      </c>
      <c r="E64" s="3" t="s">
        <v>34</v>
      </c>
      <c r="F64" s="6">
        <v>-31545.89</v>
      </c>
      <c r="G64" s="6">
        <v>-375.77</v>
      </c>
      <c r="H64" s="8" t="str">
        <f>IF(G64="","",IF(G64&lt;0,-G64&amp;"_"&amp;COUNTIF(G$2:G64,G64),G64&amp;"_"&amp;COUNTIF(G$2:G64,G64)))</f>
        <v>375.77_1</v>
      </c>
      <c r="I64" s="9" t="str">
        <f t="shared" si="1"/>
        <v/>
      </c>
      <c r="J64" s="3" t="s">
        <v>367</v>
      </c>
      <c r="K64" s="3" t="s">
        <v>168</v>
      </c>
      <c r="L64" s="3" t="s">
        <v>170</v>
      </c>
      <c r="M64" s="3" t="s">
        <v>29</v>
      </c>
      <c r="N64" s="3" t="s">
        <v>36</v>
      </c>
      <c r="O64" s="3" t="s">
        <v>368</v>
      </c>
      <c r="P64" s="3" t="s">
        <v>369</v>
      </c>
      <c r="Q64" s="3" t="s">
        <v>29</v>
      </c>
      <c r="R64" s="3" t="s">
        <v>370</v>
      </c>
      <c r="S64" s="3" t="s">
        <v>29</v>
      </c>
      <c r="T64" s="3" t="s">
        <v>29</v>
      </c>
      <c r="U64" s="5"/>
      <c r="V64" s="3" t="s">
        <v>29</v>
      </c>
      <c r="W64" s="3" t="s">
        <v>29</v>
      </c>
      <c r="X64" s="3" t="s">
        <v>29</v>
      </c>
      <c r="Y64" s="6">
        <v>0</v>
      </c>
      <c r="Z64" s="3" t="s">
        <v>37</v>
      </c>
      <c r="AA64" s="3" t="s">
        <v>29</v>
      </c>
      <c r="AB64" s="5"/>
      <c r="AC64" s="3" t="s">
        <v>29</v>
      </c>
      <c r="AD64" s="3" t="s">
        <v>29</v>
      </c>
      <c r="AE64" s="3" t="s">
        <v>29</v>
      </c>
      <c r="AF64" s="6">
        <v>0</v>
      </c>
    </row>
    <row r="65" spans="1:32" x14ac:dyDescent="0.25">
      <c r="A65" s="3" t="s">
        <v>164</v>
      </c>
      <c r="B65" s="3" t="s">
        <v>32</v>
      </c>
      <c r="C65" s="6">
        <v>-182.55</v>
      </c>
      <c r="D65" s="3" t="s">
        <v>166</v>
      </c>
      <c r="E65" s="3" t="s">
        <v>34</v>
      </c>
      <c r="F65" s="6">
        <v>-15325.07</v>
      </c>
      <c r="G65" s="6">
        <v>-182.55</v>
      </c>
      <c r="H65" s="8" t="str">
        <f>IF(G65="","",IF(G65&lt;0,-G65&amp;"_"&amp;COUNTIF(G$2:G65,G65),G65&amp;"_"&amp;COUNTIF(G$2:G65,G65)))</f>
        <v>182.55_1</v>
      </c>
      <c r="I65" s="9" t="str">
        <f t="shared" si="1"/>
        <v/>
      </c>
      <c r="J65" s="3" t="s">
        <v>373</v>
      </c>
      <c r="K65" s="3" t="s">
        <v>168</v>
      </c>
      <c r="L65" s="3" t="s">
        <v>170</v>
      </c>
      <c r="M65" s="3" t="s">
        <v>29</v>
      </c>
      <c r="N65" s="3" t="s">
        <v>36</v>
      </c>
      <c r="O65" s="3" t="s">
        <v>374</v>
      </c>
      <c r="P65" s="3" t="s">
        <v>375</v>
      </c>
      <c r="Q65" s="3" t="s">
        <v>29</v>
      </c>
      <c r="R65" s="3" t="s">
        <v>376</v>
      </c>
      <c r="S65" s="3" t="s">
        <v>29</v>
      </c>
      <c r="T65" s="3" t="s">
        <v>377</v>
      </c>
      <c r="U65" s="5">
        <v>44387</v>
      </c>
      <c r="V65" s="3" t="s">
        <v>29</v>
      </c>
      <c r="W65" s="3" t="s">
        <v>29</v>
      </c>
      <c r="X65" s="3" t="s">
        <v>29</v>
      </c>
      <c r="Y65" s="6">
        <v>0</v>
      </c>
      <c r="Z65" s="3" t="s">
        <v>37</v>
      </c>
      <c r="AA65" s="3" t="s">
        <v>29</v>
      </c>
      <c r="AB65" s="5"/>
      <c r="AC65" s="3" t="s">
        <v>29</v>
      </c>
      <c r="AD65" s="3" t="s">
        <v>29</v>
      </c>
      <c r="AE65" s="3" t="s">
        <v>29</v>
      </c>
      <c r="AF65" s="6">
        <v>0</v>
      </c>
    </row>
    <row r="66" spans="1:32" x14ac:dyDescent="0.25">
      <c r="A66" s="3" t="s">
        <v>164</v>
      </c>
      <c r="B66" s="3" t="s">
        <v>32</v>
      </c>
      <c r="C66" s="6">
        <v>-2954.66</v>
      </c>
      <c r="D66" s="3" t="s">
        <v>33</v>
      </c>
      <c r="E66" s="3" t="s">
        <v>34</v>
      </c>
      <c r="F66" s="6">
        <v>-248043.71</v>
      </c>
      <c r="G66" s="6">
        <v>-2954.66</v>
      </c>
      <c r="H66" s="8" t="str">
        <f>IF(G66="","",IF(G66&lt;0,-G66&amp;"_"&amp;COUNTIF(G$2:G66,G66),G66&amp;"_"&amp;COUNTIF(G$2:G66,G66)))</f>
        <v>2954.66_1</v>
      </c>
      <c r="I66" s="9" t="str">
        <f t="shared" ref="I66:I77" si="2">IF(COUNTIF(H:H,H66)=2,"x","")</f>
        <v/>
      </c>
      <c r="J66" s="3" t="s">
        <v>337</v>
      </c>
      <c r="K66" s="3" t="s">
        <v>168</v>
      </c>
      <c r="L66" s="3" t="s">
        <v>170</v>
      </c>
      <c r="M66" s="3" t="s">
        <v>29</v>
      </c>
      <c r="N66" s="3" t="s">
        <v>36</v>
      </c>
      <c r="O66" s="3" t="s">
        <v>270</v>
      </c>
      <c r="P66" s="3" t="s">
        <v>338</v>
      </c>
      <c r="Q66" s="3" t="s">
        <v>29</v>
      </c>
      <c r="R66" s="3" t="s">
        <v>339</v>
      </c>
      <c r="S66" s="3" t="s">
        <v>29</v>
      </c>
      <c r="T66" s="3" t="s">
        <v>273</v>
      </c>
      <c r="U66" s="5">
        <v>44387</v>
      </c>
      <c r="V66" s="3" t="s">
        <v>29</v>
      </c>
      <c r="W66" s="3" t="s">
        <v>29</v>
      </c>
      <c r="X66" s="3" t="s">
        <v>29</v>
      </c>
      <c r="Y66" s="6">
        <v>0</v>
      </c>
      <c r="Z66" s="3" t="s">
        <v>37</v>
      </c>
      <c r="AA66" s="3" t="s">
        <v>29</v>
      </c>
      <c r="AB66" s="5"/>
      <c r="AC66" s="3" t="s">
        <v>29</v>
      </c>
      <c r="AD66" s="3" t="s">
        <v>29</v>
      </c>
      <c r="AE66" s="3" t="s">
        <v>29</v>
      </c>
      <c r="AF66" s="6">
        <v>0</v>
      </c>
    </row>
    <row r="67" spans="1:32" ht="14.1" customHeight="1" x14ac:dyDescent="0.25">
      <c r="A67" s="3" t="s">
        <v>164</v>
      </c>
      <c r="B67" s="3" t="s">
        <v>32</v>
      </c>
      <c r="C67" s="6">
        <v>-2182.16</v>
      </c>
      <c r="D67" s="3" t="s">
        <v>33</v>
      </c>
      <c r="E67" s="3" t="s">
        <v>34</v>
      </c>
      <c r="F67" s="6">
        <v>-183192.33</v>
      </c>
      <c r="G67" s="6">
        <v>-2182.16</v>
      </c>
      <c r="H67" s="8" t="str">
        <f>IF(G67="","",IF(G67&lt;0,-G67&amp;"_"&amp;COUNTIF(G$2:G67,G67),G67&amp;"_"&amp;COUNTIF(G$2:G67,G67)))</f>
        <v>2182.16_1</v>
      </c>
      <c r="I67" s="9" t="str">
        <f t="shared" si="2"/>
        <v/>
      </c>
      <c r="J67" s="3" t="s">
        <v>345</v>
      </c>
      <c r="K67" s="3" t="s">
        <v>168</v>
      </c>
      <c r="L67" s="3" t="s">
        <v>170</v>
      </c>
      <c r="M67" s="3" t="s">
        <v>29</v>
      </c>
      <c r="N67" s="3" t="s">
        <v>36</v>
      </c>
      <c r="O67" s="3" t="s">
        <v>270</v>
      </c>
      <c r="P67" s="3" t="s">
        <v>346</v>
      </c>
      <c r="Q67" s="3" t="s">
        <v>29</v>
      </c>
      <c r="R67" s="3" t="s">
        <v>347</v>
      </c>
      <c r="S67" s="3" t="s">
        <v>29</v>
      </c>
      <c r="T67" s="3" t="s">
        <v>273</v>
      </c>
      <c r="U67" s="5">
        <v>44387</v>
      </c>
      <c r="V67" s="3" t="s">
        <v>29</v>
      </c>
      <c r="W67" s="3" t="s">
        <v>29</v>
      </c>
      <c r="X67" s="3" t="s">
        <v>29</v>
      </c>
      <c r="Y67" s="6">
        <v>0</v>
      </c>
      <c r="Z67" s="3" t="s">
        <v>29</v>
      </c>
      <c r="AA67" s="3" t="s">
        <v>29</v>
      </c>
      <c r="AB67" s="5"/>
      <c r="AC67" s="3" t="s">
        <v>29</v>
      </c>
      <c r="AD67" s="3" t="s">
        <v>29</v>
      </c>
      <c r="AE67" s="3" t="s">
        <v>29</v>
      </c>
      <c r="AF67" s="6">
        <v>0</v>
      </c>
    </row>
    <row r="68" spans="1:32" ht="14.1" customHeight="1" x14ac:dyDescent="0.25">
      <c r="A68" s="3" t="s">
        <v>164</v>
      </c>
      <c r="B68" s="3" t="s">
        <v>32</v>
      </c>
      <c r="C68" s="6">
        <v>-20611.87</v>
      </c>
      <c r="D68" s="3" t="s">
        <v>33</v>
      </c>
      <c r="E68" s="3" t="s">
        <v>34</v>
      </c>
      <c r="F68" s="6">
        <v>-1730366.49</v>
      </c>
      <c r="G68" s="6">
        <v>-20611.87</v>
      </c>
      <c r="H68" s="8" t="str">
        <f>IF(G68="","",IF(G68&lt;0,-G68&amp;"_"&amp;COUNTIF(G$2:G68,G68),G68&amp;"_"&amp;COUNTIF(G$2:G68,G68)))</f>
        <v>20611.87_1</v>
      </c>
      <c r="I68" s="9" t="str">
        <f t="shared" si="2"/>
        <v/>
      </c>
      <c r="J68" s="3" t="s">
        <v>269</v>
      </c>
      <c r="K68" s="3" t="s">
        <v>168</v>
      </c>
      <c r="L68" s="3" t="s">
        <v>170</v>
      </c>
      <c r="M68" s="3" t="s">
        <v>29</v>
      </c>
      <c r="N68" s="3" t="s">
        <v>36</v>
      </c>
      <c r="O68" s="3" t="s">
        <v>270</v>
      </c>
      <c r="P68" s="3" t="s">
        <v>271</v>
      </c>
      <c r="Q68" s="3" t="s">
        <v>29</v>
      </c>
      <c r="R68" s="3" t="s">
        <v>272</v>
      </c>
      <c r="S68" s="3" t="s">
        <v>29</v>
      </c>
      <c r="T68" s="3" t="s">
        <v>273</v>
      </c>
      <c r="U68" s="5">
        <v>44387</v>
      </c>
      <c r="V68" s="3" t="s">
        <v>29</v>
      </c>
      <c r="W68" s="3" t="s">
        <v>29</v>
      </c>
      <c r="X68" s="3" t="s">
        <v>29</v>
      </c>
      <c r="Y68" s="6">
        <v>0</v>
      </c>
      <c r="Z68" s="3" t="s">
        <v>29</v>
      </c>
      <c r="AA68" s="3" t="s">
        <v>29</v>
      </c>
      <c r="AB68" s="5"/>
      <c r="AC68" s="3" t="s">
        <v>29</v>
      </c>
      <c r="AD68" s="3" t="s">
        <v>29</v>
      </c>
      <c r="AE68" s="3" t="s">
        <v>29</v>
      </c>
      <c r="AF68" s="6">
        <v>0</v>
      </c>
    </row>
    <row r="69" spans="1:32" ht="14.1" customHeight="1" x14ac:dyDescent="0.25">
      <c r="A69" s="3" t="s">
        <v>31</v>
      </c>
      <c r="B69" s="3" t="s">
        <v>32</v>
      </c>
      <c r="C69" s="6">
        <v>-16407.75</v>
      </c>
      <c r="D69" s="3" t="s">
        <v>33</v>
      </c>
      <c r="E69" s="3" t="s">
        <v>34</v>
      </c>
      <c r="F69" s="6">
        <v>-1377430.61</v>
      </c>
      <c r="G69" s="6">
        <v>-16407.75</v>
      </c>
      <c r="H69" s="8" t="str">
        <f>IF(G69="","",IF(G69&lt;0,-G69&amp;"_"&amp;COUNTIF(G$2:G69,G69),G69&amp;"_"&amp;COUNTIF(G$2:G69,G69)))</f>
        <v>16407.75_1</v>
      </c>
      <c r="I69" s="9" t="str">
        <f t="shared" si="2"/>
        <v/>
      </c>
      <c r="J69" s="3" t="s">
        <v>292</v>
      </c>
      <c r="K69" s="3" t="s">
        <v>231</v>
      </c>
      <c r="L69" s="3" t="s">
        <v>71</v>
      </c>
      <c r="M69" s="3" t="s">
        <v>29</v>
      </c>
      <c r="N69" s="3" t="s">
        <v>36</v>
      </c>
      <c r="O69" s="3" t="s">
        <v>293</v>
      </c>
      <c r="P69" s="3" t="s">
        <v>29</v>
      </c>
      <c r="Q69" s="3" t="s">
        <v>29</v>
      </c>
      <c r="R69" s="3" t="s">
        <v>29</v>
      </c>
      <c r="S69" s="3" t="s">
        <v>37</v>
      </c>
      <c r="T69" s="3" t="s">
        <v>29</v>
      </c>
      <c r="U69" s="5"/>
      <c r="V69" s="3" t="s">
        <v>29</v>
      </c>
      <c r="W69" s="3" t="s">
        <v>29</v>
      </c>
      <c r="X69" s="3" t="s">
        <v>29</v>
      </c>
      <c r="Y69" s="6">
        <v>0</v>
      </c>
      <c r="Z69" s="3" t="s">
        <v>29</v>
      </c>
      <c r="AA69" s="3" t="s">
        <v>29</v>
      </c>
      <c r="AB69" s="5"/>
      <c r="AC69" s="3" t="s">
        <v>29</v>
      </c>
      <c r="AD69" s="3" t="s">
        <v>29</v>
      </c>
      <c r="AE69" s="3" t="s">
        <v>29</v>
      </c>
      <c r="AF69" s="6">
        <v>0</v>
      </c>
    </row>
    <row r="70" spans="1:32" ht="14.1" customHeight="1" x14ac:dyDescent="0.25">
      <c r="A70" s="3" t="s">
        <v>31</v>
      </c>
      <c r="B70" s="3" t="s">
        <v>32</v>
      </c>
      <c r="C70" s="6">
        <v>-2745</v>
      </c>
      <c r="D70" s="3" t="s">
        <v>33</v>
      </c>
      <c r="E70" s="3" t="s">
        <v>34</v>
      </c>
      <c r="F70" s="6">
        <v>-230442.75</v>
      </c>
      <c r="G70" s="6">
        <v>-2745</v>
      </c>
      <c r="H70" s="8" t="str">
        <f>IF(G70="","",IF(G70&lt;0,-G70&amp;"_"&amp;COUNTIF(G$2:G70,G70),G70&amp;"_"&amp;COUNTIF(G$2:G70,G70)))</f>
        <v>2745_1</v>
      </c>
      <c r="I70" s="9" t="str">
        <f t="shared" si="2"/>
        <v/>
      </c>
      <c r="J70" s="3" t="s">
        <v>341</v>
      </c>
      <c r="K70" s="3" t="s">
        <v>224</v>
      </c>
      <c r="L70" s="3" t="s">
        <v>71</v>
      </c>
      <c r="M70" s="3" t="s">
        <v>29</v>
      </c>
      <c r="N70" s="3" t="s">
        <v>36</v>
      </c>
      <c r="O70" s="3" t="s">
        <v>342</v>
      </c>
      <c r="P70" s="3" t="s">
        <v>29</v>
      </c>
      <c r="Q70" s="3" t="s">
        <v>29</v>
      </c>
      <c r="R70" s="3" t="s">
        <v>29</v>
      </c>
      <c r="S70" s="3" t="s">
        <v>37</v>
      </c>
      <c r="T70" s="3" t="s">
        <v>29</v>
      </c>
      <c r="U70" s="5"/>
      <c r="V70" s="3" t="s">
        <v>29</v>
      </c>
      <c r="W70" s="3" t="s">
        <v>29</v>
      </c>
      <c r="X70" s="3" t="s">
        <v>29</v>
      </c>
      <c r="Y70" s="6">
        <v>0</v>
      </c>
      <c r="Z70" s="3" t="s">
        <v>29</v>
      </c>
      <c r="AA70" s="3" t="s">
        <v>29</v>
      </c>
      <c r="AB70" s="5"/>
      <c r="AC70" s="3" t="s">
        <v>29</v>
      </c>
      <c r="AD70" s="3" t="s">
        <v>29</v>
      </c>
      <c r="AE70" s="3" t="s">
        <v>29</v>
      </c>
      <c r="AF70" s="6">
        <v>0</v>
      </c>
    </row>
    <row r="71" spans="1:32" ht="14.1" customHeight="1" x14ac:dyDescent="0.25">
      <c r="A71" s="3" t="s">
        <v>164</v>
      </c>
      <c r="B71" s="3" t="s">
        <v>32</v>
      </c>
      <c r="C71" s="6">
        <v>-147.94999999999999</v>
      </c>
      <c r="D71" s="3" t="s">
        <v>204</v>
      </c>
      <c r="E71" s="3" t="s">
        <v>34</v>
      </c>
      <c r="F71" s="6">
        <v>-12420.4</v>
      </c>
      <c r="G71" s="6">
        <v>-147.94999999999999</v>
      </c>
      <c r="H71" s="8" t="str">
        <f>IF(G71="","",IF(G71&lt;0,-G71&amp;"_"&amp;COUNTIF(G$2:G71,G71),G71&amp;"_"&amp;COUNTIF(G$2:G71,G71)))</f>
        <v>147.95_1</v>
      </c>
      <c r="I71" s="9" t="str">
        <f t="shared" si="2"/>
        <v/>
      </c>
      <c r="J71" s="3" t="s">
        <v>379</v>
      </c>
      <c r="K71" s="3" t="s">
        <v>168</v>
      </c>
      <c r="L71" s="3" t="s">
        <v>170</v>
      </c>
      <c r="M71" s="3" t="s">
        <v>29</v>
      </c>
      <c r="N71" s="3" t="s">
        <v>36</v>
      </c>
      <c r="O71" s="3" t="s">
        <v>380</v>
      </c>
      <c r="P71" s="3" t="s">
        <v>346</v>
      </c>
      <c r="Q71" s="3" t="s">
        <v>29</v>
      </c>
      <c r="R71" s="3" t="s">
        <v>381</v>
      </c>
      <c r="S71" s="3" t="s">
        <v>29</v>
      </c>
      <c r="T71" s="3" t="s">
        <v>29</v>
      </c>
      <c r="U71" s="5"/>
      <c r="V71" s="3" t="s">
        <v>29</v>
      </c>
      <c r="W71" s="3" t="s">
        <v>29</v>
      </c>
      <c r="X71" s="3" t="s">
        <v>29</v>
      </c>
      <c r="Y71" s="6">
        <v>0</v>
      </c>
      <c r="Z71" s="3" t="s">
        <v>29</v>
      </c>
      <c r="AA71" s="3" t="s">
        <v>29</v>
      </c>
      <c r="AB71" s="5"/>
      <c r="AC71" s="3" t="s">
        <v>29</v>
      </c>
      <c r="AD71" s="3" t="s">
        <v>29</v>
      </c>
      <c r="AE71" s="3" t="s">
        <v>29</v>
      </c>
      <c r="AF71" s="6">
        <v>0</v>
      </c>
    </row>
    <row r="72" spans="1:32" ht="14.1" customHeight="1" x14ac:dyDescent="0.25">
      <c r="A72" s="3" t="s">
        <v>164</v>
      </c>
      <c r="B72" s="3" t="s">
        <v>32</v>
      </c>
      <c r="C72" s="6">
        <v>-141383.01999999999</v>
      </c>
      <c r="D72" s="3" t="s">
        <v>33</v>
      </c>
      <c r="E72" s="3" t="s">
        <v>34</v>
      </c>
      <c r="F72" s="6">
        <v>-11869104.529999999</v>
      </c>
      <c r="G72" s="6">
        <v>-141383.01999999999</v>
      </c>
      <c r="H72" s="8" t="str">
        <f>IF(G72="","",IF(G72&lt;0,-G72&amp;"_"&amp;COUNTIF(G$2:G72,G72),G72&amp;"_"&amp;COUNTIF(G$2:G72,G72)))</f>
        <v>141383.02_1</v>
      </c>
      <c r="I72" s="9" t="str">
        <f t="shared" si="2"/>
        <v/>
      </c>
      <c r="J72" s="3" t="s">
        <v>216</v>
      </c>
      <c r="K72" s="3" t="s">
        <v>168</v>
      </c>
      <c r="L72" s="3" t="s">
        <v>217</v>
      </c>
      <c r="M72" s="3" t="s">
        <v>29</v>
      </c>
      <c r="N72" s="3" t="s">
        <v>36</v>
      </c>
      <c r="O72" s="3" t="s">
        <v>218</v>
      </c>
      <c r="P72" s="3" t="s">
        <v>29</v>
      </c>
      <c r="Q72" s="3" t="s">
        <v>29</v>
      </c>
      <c r="R72" s="3" t="s">
        <v>29</v>
      </c>
      <c r="S72" s="3" t="s">
        <v>29</v>
      </c>
      <c r="T72" s="3" t="s">
        <v>29</v>
      </c>
      <c r="U72" s="5"/>
      <c r="V72" s="3" t="s">
        <v>29</v>
      </c>
      <c r="W72" s="3" t="s">
        <v>29</v>
      </c>
      <c r="X72" s="3" t="s">
        <v>29</v>
      </c>
      <c r="Y72" s="6">
        <v>0</v>
      </c>
      <c r="Z72" s="3" t="s">
        <v>29</v>
      </c>
      <c r="AA72" s="3" t="s">
        <v>29</v>
      </c>
      <c r="AB72" s="5"/>
      <c r="AC72" s="3" t="s">
        <v>29</v>
      </c>
      <c r="AD72" s="3" t="s">
        <v>29</v>
      </c>
      <c r="AE72" s="3" t="s">
        <v>29</v>
      </c>
      <c r="AF72" s="6">
        <v>0</v>
      </c>
    </row>
    <row r="73" spans="1:32" ht="14.1" customHeight="1" x14ac:dyDescent="0.25">
      <c r="A73" s="3" t="s">
        <v>31</v>
      </c>
      <c r="B73" s="3" t="s">
        <v>32</v>
      </c>
      <c r="C73" s="6">
        <v>-10986.21</v>
      </c>
      <c r="D73" s="3" t="s">
        <v>33</v>
      </c>
      <c r="E73" s="3" t="s">
        <v>34</v>
      </c>
      <c r="F73" s="6">
        <v>-922292.33</v>
      </c>
      <c r="G73" s="6">
        <v>-10986.21</v>
      </c>
      <c r="H73" s="8" t="str">
        <f>IF(G73="","",IF(G73&lt;0,-G73&amp;"_"&amp;COUNTIF(G$2:G73,G73),G73&amp;"_"&amp;COUNTIF(G$2:G73,G73)))</f>
        <v>10986.21_1</v>
      </c>
      <c r="I73" s="9" t="str">
        <f t="shared" si="2"/>
        <v/>
      </c>
      <c r="J73" s="3" t="s">
        <v>311</v>
      </c>
      <c r="K73" s="3" t="s">
        <v>231</v>
      </c>
      <c r="L73" s="3" t="s">
        <v>71</v>
      </c>
      <c r="M73" s="3" t="s">
        <v>29</v>
      </c>
      <c r="N73" s="3" t="s">
        <v>36</v>
      </c>
      <c r="O73" s="3" t="s">
        <v>312</v>
      </c>
      <c r="P73" s="3" t="s">
        <v>29</v>
      </c>
      <c r="Q73" s="3" t="s">
        <v>29</v>
      </c>
      <c r="R73" s="3" t="s">
        <v>29</v>
      </c>
      <c r="S73" s="3" t="s">
        <v>37</v>
      </c>
      <c r="T73" s="3" t="s">
        <v>29</v>
      </c>
      <c r="U73" s="5"/>
      <c r="V73" s="3" t="s">
        <v>29</v>
      </c>
      <c r="W73" s="3" t="s">
        <v>29</v>
      </c>
      <c r="X73" s="3" t="s">
        <v>29</v>
      </c>
      <c r="Y73" s="6">
        <v>0</v>
      </c>
      <c r="Z73" s="3" t="s">
        <v>29</v>
      </c>
      <c r="AA73" s="3" t="s">
        <v>29</v>
      </c>
      <c r="AB73" s="5"/>
      <c r="AC73" s="3" t="s">
        <v>29</v>
      </c>
      <c r="AD73" s="3" t="s">
        <v>29</v>
      </c>
      <c r="AE73" s="3" t="s">
        <v>29</v>
      </c>
      <c r="AF73" s="6">
        <v>0</v>
      </c>
    </row>
    <row r="74" spans="1:32" ht="14.1" customHeight="1" x14ac:dyDescent="0.25">
      <c r="A74" s="3" t="s">
        <v>31</v>
      </c>
      <c r="B74" s="3" t="s">
        <v>32</v>
      </c>
      <c r="C74" s="6">
        <v>-20377.05</v>
      </c>
      <c r="D74" s="3" t="s">
        <v>33</v>
      </c>
      <c r="E74" s="3" t="s">
        <v>34</v>
      </c>
      <c r="F74" s="6">
        <v>-1710653.35</v>
      </c>
      <c r="G74" s="6">
        <v>-20377.05</v>
      </c>
      <c r="H74" s="8" t="str">
        <f>IF(G74="","",IF(G74&lt;0,-G74&amp;"_"&amp;COUNTIF(G$2:G74,G74),G74&amp;"_"&amp;COUNTIF(G$2:G74,G74)))</f>
        <v>20377.05_1</v>
      </c>
      <c r="I74" s="9" t="str">
        <f t="shared" si="2"/>
        <v/>
      </c>
      <c r="J74" s="3" t="s">
        <v>275</v>
      </c>
      <c r="K74" s="3" t="s">
        <v>231</v>
      </c>
      <c r="L74" s="3" t="s">
        <v>71</v>
      </c>
      <c r="M74" s="3" t="s">
        <v>29</v>
      </c>
      <c r="N74" s="3" t="s">
        <v>36</v>
      </c>
      <c r="O74" s="3" t="s">
        <v>276</v>
      </c>
      <c r="P74" s="3" t="s">
        <v>29</v>
      </c>
      <c r="Q74" s="3" t="s">
        <v>29</v>
      </c>
      <c r="R74" s="3" t="s">
        <v>29</v>
      </c>
      <c r="S74" s="3" t="s">
        <v>37</v>
      </c>
      <c r="T74" s="3" t="s">
        <v>29</v>
      </c>
      <c r="U74" s="5"/>
      <c r="V74" s="3" t="s">
        <v>29</v>
      </c>
      <c r="W74" s="3" t="s">
        <v>29</v>
      </c>
      <c r="X74" s="3" t="s">
        <v>29</v>
      </c>
      <c r="Y74" s="6">
        <v>0</v>
      </c>
      <c r="Z74" s="3" t="s">
        <v>29</v>
      </c>
      <c r="AA74" s="3" t="s">
        <v>29</v>
      </c>
      <c r="AB74" s="5"/>
      <c r="AC74" s="3" t="s">
        <v>29</v>
      </c>
      <c r="AD74" s="3" t="s">
        <v>29</v>
      </c>
      <c r="AE74" s="3" t="s">
        <v>29</v>
      </c>
      <c r="AF74" s="6">
        <v>0</v>
      </c>
    </row>
    <row r="75" spans="1:32" ht="14.1" customHeight="1" x14ac:dyDescent="0.25">
      <c r="A75" s="3" t="s">
        <v>31</v>
      </c>
      <c r="B75" s="3" t="s">
        <v>32</v>
      </c>
      <c r="C75" s="6">
        <v>-13035.09</v>
      </c>
      <c r="D75" s="3" t="s">
        <v>33</v>
      </c>
      <c r="E75" s="3" t="s">
        <v>34</v>
      </c>
      <c r="F75" s="6">
        <v>-1094295.81</v>
      </c>
      <c r="G75" s="6">
        <v>-13035.09</v>
      </c>
      <c r="H75" s="8" t="str">
        <f>IF(G75="","",IF(G75&lt;0,-G75&amp;"_"&amp;COUNTIF(G$2:G75,G75),G75&amp;"_"&amp;COUNTIF(G$2:G75,G75)))</f>
        <v>13035.09_1</v>
      </c>
      <c r="I75" s="9" t="str">
        <f t="shared" si="2"/>
        <v/>
      </c>
      <c r="J75" s="3" t="s">
        <v>304</v>
      </c>
      <c r="K75" s="3" t="s">
        <v>231</v>
      </c>
      <c r="L75" s="3" t="s">
        <v>71</v>
      </c>
      <c r="M75" s="3" t="s">
        <v>29</v>
      </c>
      <c r="N75" s="3" t="s">
        <v>36</v>
      </c>
      <c r="O75" s="3" t="s">
        <v>305</v>
      </c>
      <c r="P75" s="3" t="s">
        <v>29</v>
      </c>
      <c r="Q75" s="3" t="s">
        <v>29</v>
      </c>
      <c r="R75" s="3" t="s">
        <v>29</v>
      </c>
      <c r="S75" s="3" t="s">
        <v>37</v>
      </c>
      <c r="T75" s="3" t="s">
        <v>29</v>
      </c>
      <c r="U75" s="5"/>
      <c r="V75" s="3" t="s">
        <v>29</v>
      </c>
      <c r="W75" s="3" t="s">
        <v>29</v>
      </c>
      <c r="X75" s="3" t="s">
        <v>29</v>
      </c>
      <c r="Y75" s="6">
        <v>0</v>
      </c>
      <c r="Z75" s="3" t="s">
        <v>29</v>
      </c>
      <c r="AA75" s="3" t="s">
        <v>165</v>
      </c>
      <c r="AB75" s="5">
        <v>44374</v>
      </c>
      <c r="AC75" s="3" t="s">
        <v>29</v>
      </c>
      <c r="AD75" s="3" t="s">
        <v>29</v>
      </c>
      <c r="AE75" s="3" t="s">
        <v>29</v>
      </c>
      <c r="AF75" s="6">
        <v>0</v>
      </c>
    </row>
    <row r="76" spans="1:32" ht="14.1" customHeight="1" x14ac:dyDescent="0.25">
      <c r="A76" s="3" t="s">
        <v>31</v>
      </c>
      <c r="B76" s="3" t="s">
        <v>32</v>
      </c>
      <c r="C76" s="6">
        <v>-8000.77</v>
      </c>
      <c r="D76" s="3" t="s">
        <v>33</v>
      </c>
      <c r="E76" s="3" t="s">
        <v>34</v>
      </c>
      <c r="F76" s="6">
        <v>-671664.64000000001</v>
      </c>
      <c r="G76" s="6">
        <v>-8000.77</v>
      </c>
      <c r="H76" s="8" t="str">
        <f>IF(G76="","",IF(G76&lt;0,-G76&amp;"_"&amp;COUNTIF(G$2:G76,G76),G76&amp;"_"&amp;COUNTIF(G$2:G76,G76)))</f>
        <v>8000.77_1</v>
      </c>
      <c r="I76" s="9" t="str">
        <f t="shared" si="2"/>
        <v/>
      </c>
      <c r="J76" s="3" t="s">
        <v>324</v>
      </c>
      <c r="K76" s="3" t="s">
        <v>224</v>
      </c>
      <c r="L76" s="3" t="s">
        <v>71</v>
      </c>
      <c r="M76" s="3" t="s">
        <v>29</v>
      </c>
      <c r="N76" s="3" t="s">
        <v>36</v>
      </c>
      <c r="O76" s="3" t="s">
        <v>325</v>
      </c>
      <c r="P76" s="3" t="s">
        <v>29</v>
      </c>
      <c r="Q76" s="3" t="s">
        <v>29</v>
      </c>
      <c r="R76" s="3" t="s">
        <v>29</v>
      </c>
      <c r="S76" s="3" t="s">
        <v>37</v>
      </c>
      <c r="T76" s="3" t="s">
        <v>29</v>
      </c>
      <c r="U76" s="5"/>
      <c r="V76" s="3" t="s">
        <v>29</v>
      </c>
      <c r="W76" s="3" t="s">
        <v>29</v>
      </c>
      <c r="X76" s="3" t="s">
        <v>29</v>
      </c>
      <c r="Y76" s="6">
        <v>0</v>
      </c>
      <c r="Z76" s="3" t="s">
        <v>29</v>
      </c>
      <c r="AA76" s="3" t="s">
        <v>167</v>
      </c>
      <c r="AB76" s="5">
        <v>44374</v>
      </c>
      <c r="AC76" s="3" t="s">
        <v>29</v>
      </c>
      <c r="AD76" s="3" t="s">
        <v>29</v>
      </c>
      <c r="AE76" s="3" t="s">
        <v>29</v>
      </c>
      <c r="AF76" s="6">
        <v>0</v>
      </c>
    </row>
    <row r="77" spans="1:32" ht="14.1" customHeight="1" x14ac:dyDescent="0.25">
      <c r="A77" s="3" t="s">
        <v>31</v>
      </c>
      <c r="B77" s="3" t="s">
        <v>32</v>
      </c>
      <c r="C77" s="6">
        <v>-87300.160000000003</v>
      </c>
      <c r="D77" s="3" t="s">
        <v>33</v>
      </c>
      <c r="E77" s="3" t="s">
        <v>34</v>
      </c>
      <c r="F77" s="6">
        <v>-7328848.4299999997</v>
      </c>
      <c r="G77" s="6">
        <v>-87300.160000000003</v>
      </c>
      <c r="H77" s="8" t="str">
        <f>IF(G77="","",IF(G77&lt;0,-G77&amp;"_"&amp;COUNTIF(G$2:G77,G77),G77&amp;"_"&amp;COUNTIF(G$2:G77,G77)))</f>
        <v>87300.16_1</v>
      </c>
      <c r="I77" s="9" t="str">
        <f t="shared" si="2"/>
        <v/>
      </c>
      <c r="J77" s="3" t="s">
        <v>223</v>
      </c>
      <c r="K77" s="3" t="s">
        <v>224</v>
      </c>
      <c r="L77" s="3" t="s">
        <v>71</v>
      </c>
      <c r="M77" s="3" t="s">
        <v>29</v>
      </c>
      <c r="N77" s="3" t="s">
        <v>36</v>
      </c>
      <c r="O77" s="3" t="s">
        <v>225</v>
      </c>
      <c r="P77" s="3" t="s">
        <v>29</v>
      </c>
      <c r="Q77" s="3" t="s">
        <v>29</v>
      </c>
      <c r="R77" s="3" t="s">
        <v>29</v>
      </c>
      <c r="S77" s="3" t="s">
        <v>37</v>
      </c>
      <c r="T77" s="3" t="s">
        <v>29</v>
      </c>
      <c r="U77" s="5"/>
      <c r="V77" s="3" t="s">
        <v>29</v>
      </c>
      <c r="W77" s="3" t="s">
        <v>29</v>
      </c>
      <c r="X77" s="3" t="s">
        <v>29</v>
      </c>
      <c r="Y77" s="6">
        <v>0</v>
      </c>
      <c r="Z77" s="3" t="s">
        <v>29</v>
      </c>
      <c r="AA77" s="3" t="s">
        <v>29</v>
      </c>
      <c r="AB77" s="5"/>
      <c r="AC77" s="3" t="s">
        <v>29</v>
      </c>
      <c r="AD77" s="3" t="s">
        <v>29</v>
      </c>
      <c r="AE77" s="3" t="s">
        <v>29</v>
      </c>
      <c r="AF77" s="6">
        <v>0</v>
      </c>
    </row>
    <row r="79" spans="1:32" x14ac:dyDescent="0.25">
      <c r="G79" s="15">
        <f>SUM(G2:G77)</f>
        <v>-1943378.91</v>
      </c>
    </row>
    <row r="80" spans="1:32" x14ac:dyDescent="0.25">
      <c r="M80"/>
      <c r="N80" s="7"/>
      <c r="O80" s="7"/>
      <c r="P80" s="7"/>
    </row>
  </sheetData>
  <autoFilter ref="A1:AF77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9"/>
  <sheetViews>
    <sheetView topLeftCell="A77" zoomScale="85" zoomScaleNormal="85" workbookViewId="0">
      <selection activeCell="E96" sqref="E96"/>
    </sheetView>
  </sheetViews>
  <sheetFormatPr defaultRowHeight="15" x14ac:dyDescent="0.25"/>
  <cols>
    <col min="2" max="2" width="13.140625" bestFit="1" customWidth="1"/>
    <col min="3" max="3" width="29.42578125" bestFit="1" customWidth="1"/>
    <col min="4" max="4" width="12.7109375" bestFit="1" customWidth="1"/>
    <col min="13" max="13" width="12.85546875" bestFit="1" customWidth="1"/>
    <col min="14" max="14" width="11.7109375" bestFit="1" customWidth="1"/>
  </cols>
  <sheetData>
    <row r="1" spans="1:32" s="3" customFormat="1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1" t="s">
        <v>211</v>
      </c>
      <c r="O1" s="10" t="s">
        <v>172</v>
      </c>
      <c r="P1" s="12" t="s">
        <v>173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1" t="s">
        <v>28</v>
      </c>
    </row>
    <row r="2" spans="1:32" s="3" customFormat="1" x14ac:dyDescent="0.25">
      <c r="A2" s="4" t="s">
        <v>29</v>
      </c>
      <c r="B2" s="3" t="s">
        <v>30</v>
      </c>
      <c r="C2" s="3" t="s">
        <v>212</v>
      </c>
      <c r="D2" s="5">
        <v>44334</v>
      </c>
      <c r="E2" s="5">
        <v>44334</v>
      </c>
      <c r="F2" s="5">
        <v>44338</v>
      </c>
      <c r="G2" s="3" t="s">
        <v>31</v>
      </c>
      <c r="H2" s="3" t="s">
        <v>32</v>
      </c>
      <c r="I2" s="6">
        <v>-163410.26999999999</v>
      </c>
      <c r="J2" s="3" t="s">
        <v>33</v>
      </c>
      <c r="K2" s="3" t="s">
        <v>34</v>
      </c>
      <c r="L2" s="6">
        <v>-13718292.17</v>
      </c>
      <c r="M2" s="6">
        <v>-163410.26999999999</v>
      </c>
      <c r="N2" s="6">
        <f t="shared" ref="N2:N65" si="0">ABS(M2)</f>
        <v>163410.26999999999</v>
      </c>
      <c r="O2" s="8" t="str">
        <f>IF(M2="","",IF(M2&lt;0,-M2&amp;"_"&amp;COUNTIF(M$2:M2,M2),M2&amp;"_"&amp;COUNTIF(M$2:M2,M2)))</f>
        <v>163410.27_1</v>
      </c>
      <c r="P2" s="9" t="str">
        <f t="shared" ref="P2:P65" si="1">IF(COUNTIF(O:O,O2)=2,"x","")</f>
        <v/>
      </c>
      <c r="Q2" s="3" t="s">
        <v>213</v>
      </c>
      <c r="R2" s="3" t="s">
        <v>213</v>
      </c>
      <c r="S2" s="3" t="s">
        <v>35</v>
      </c>
      <c r="T2" s="3" t="s">
        <v>29</v>
      </c>
      <c r="U2" s="3" t="s">
        <v>36</v>
      </c>
      <c r="V2" s="3" t="s">
        <v>214</v>
      </c>
      <c r="W2" s="3" t="s">
        <v>29</v>
      </c>
      <c r="X2" s="3" t="s">
        <v>29</v>
      </c>
      <c r="Y2" s="3" t="s">
        <v>29</v>
      </c>
      <c r="Z2" s="3" t="s">
        <v>37</v>
      </c>
      <c r="AA2" s="3" t="s">
        <v>29</v>
      </c>
      <c r="AB2" s="5"/>
      <c r="AC2" s="3" t="s">
        <v>29</v>
      </c>
      <c r="AD2" s="3" t="s">
        <v>29</v>
      </c>
      <c r="AE2" s="3" t="s">
        <v>29</v>
      </c>
      <c r="AF2" s="6">
        <v>0</v>
      </c>
    </row>
    <row r="3" spans="1:32" s="3" customFormat="1" x14ac:dyDescent="0.25">
      <c r="A3" s="4" t="s">
        <v>29</v>
      </c>
      <c r="B3" s="3" t="s">
        <v>169</v>
      </c>
      <c r="C3" s="3" t="s">
        <v>215</v>
      </c>
      <c r="D3" s="5">
        <v>44377</v>
      </c>
      <c r="E3" s="5">
        <v>44377</v>
      </c>
      <c r="F3" s="5">
        <v>44384</v>
      </c>
      <c r="G3" s="3" t="s">
        <v>164</v>
      </c>
      <c r="H3" s="3" t="s">
        <v>32</v>
      </c>
      <c r="I3" s="6">
        <v>-141383.01999999999</v>
      </c>
      <c r="J3" s="3" t="s">
        <v>33</v>
      </c>
      <c r="K3" s="3" t="s">
        <v>34</v>
      </c>
      <c r="L3" s="6">
        <v>-11869104.529999999</v>
      </c>
      <c r="M3" s="6">
        <v>-141383.01999999999</v>
      </c>
      <c r="N3" s="6">
        <f t="shared" si="0"/>
        <v>141383.01999999999</v>
      </c>
      <c r="O3" s="8" t="str">
        <f>IF(M3="","",IF(M3&lt;0,-M3&amp;"_"&amp;COUNTIF(M$2:M3,M3),M3&amp;"_"&amp;COUNTIF(M$2:M3,M3)))</f>
        <v>141383.02_1</v>
      </c>
      <c r="P3" s="9" t="str">
        <f t="shared" si="1"/>
        <v/>
      </c>
      <c r="Q3" s="3" t="s">
        <v>216</v>
      </c>
      <c r="R3" s="3" t="s">
        <v>168</v>
      </c>
      <c r="S3" s="3" t="s">
        <v>217</v>
      </c>
      <c r="T3" s="3" t="s">
        <v>29</v>
      </c>
      <c r="U3" s="3" t="s">
        <v>36</v>
      </c>
      <c r="V3" s="3" t="s">
        <v>218</v>
      </c>
      <c r="W3" s="3" t="s">
        <v>29</v>
      </c>
      <c r="X3" s="3" t="s">
        <v>29</v>
      </c>
      <c r="Y3" s="3" t="s">
        <v>29</v>
      </c>
      <c r="Z3" s="3" t="s">
        <v>29</v>
      </c>
      <c r="AA3" s="3" t="s">
        <v>29</v>
      </c>
      <c r="AB3" s="5"/>
      <c r="AC3" s="3" t="s">
        <v>29</v>
      </c>
      <c r="AD3" s="3" t="s">
        <v>29</v>
      </c>
      <c r="AE3" s="3" t="s">
        <v>29</v>
      </c>
      <c r="AF3" s="6">
        <v>0</v>
      </c>
    </row>
    <row r="4" spans="1:32" s="3" customFormat="1" x14ac:dyDescent="0.25">
      <c r="A4" s="4" t="s">
        <v>29</v>
      </c>
      <c r="B4" s="3" t="s">
        <v>30</v>
      </c>
      <c r="C4" s="3" t="s">
        <v>219</v>
      </c>
      <c r="D4" s="5">
        <v>44327</v>
      </c>
      <c r="E4" s="5">
        <v>44327</v>
      </c>
      <c r="F4" s="5">
        <v>44338</v>
      </c>
      <c r="G4" s="3" t="s">
        <v>31</v>
      </c>
      <c r="H4" s="3" t="s">
        <v>32</v>
      </c>
      <c r="I4" s="6">
        <v>-119581.61</v>
      </c>
      <c r="J4" s="3" t="s">
        <v>33</v>
      </c>
      <c r="K4" s="3" t="s">
        <v>34</v>
      </c>
      <c r="L4" s="6">
        <v>-10038876.16</v>
      </c>
      <c r="M4" s="6">
        <v>-119581.61</v>
      </c>
      <c r="N4" s="6">
        <f t="shared" si="0"/>
        <v>119581.61</v>
      </c>
      <c r="O4" s="8" t="str">
        <f>IF(M4="","",IF(M4&lt;0,-M4&amp;"_"&amp;COUNTIF(M$2:M4,M4),M4&amp;"_"&amp;COUNTIF(M$2:M4,M4)))</f>
        <v>119581.61_1</v>
      </c>
      <c r="P4" s="9" t="str">
        <f t="shared" si="1"/>
        <v/>
      </c>
      <c r="Q4" s="3" t="s">
        <v>220</v>
      </c>
      <c r="R4" s="3" t="s">
        <v>220</v>
      </c>
      <c r="S4" s="3" t="s">
        <v>35</v>
      </c>
      <c r="T4" s="3" t="s">
        <v>29</v>
      </c>
      <c r="U4" s="3" t="s">
        <v>36</v>
      </c>
      <c r="V4" s="3" t="s">
        <v>221</v>
      </c>
      <c r="W4" s="3" t="s">
        <v>29</v>
      </c>
      <c r="X4" s="3" t="s">
        <v>29</v>
      </c>
      <c r="Y4" s="3" t="s">
        <v>29</v>
      </c>
      <c r="Z4" s="3" t="s">
        <v>37</v>
      </c>
      <c r="AA4" s="3" t="s">
        <v>29</v>
      </c>
      <c r="AB4" s="5"/>
      <c r="AC4" s="3" t="s">
        <v>29</v>
      </c>
      <c r="AD4" s="3" t="s">
        <v>29</v>
      </c>
      <c r="AE4" s="3" t="s">
        <v>29</v>
      </c>
      <c r="AF4" s="6">
        <v>0</v>
      </c>
    </row>
    <row r="5" spans="1:32" s="3" customFormat="1" x14ac:dyDescent="0.25">
      <c r="A5" s="4" t="s">
        <v>29</v>
      </c>
      <c r="B5" s="3" t="s">
        <v>30</v>
      </c>
      <c r="C5" s="3" t="s">
        <v>161</v>
      </c>
      <c r="D5" s="5">
        <v>44314</v>
      </c>
      <c r="E5" s="5">
        <v>44314</v>
      </c>
      <c r="F5" s="5">
        <v>44315</v>
      </c>
      <c r="G5" s="3" t="s">
        <v>31</v>
      </c>
      <c r="H5" s="3" t="s">
        <v>32</v>
      </c>
      <c r="I5" s="6">
        <v>-106065.72</v>
      </c>
      <c r="J5" s="3" t="s">
        <v>33</v>
      </c>
      <c r="K5" s="3" t="s">
        <v>34</v>
      </c>
      <c r="L5" s="6">
        <v>-8904217.1899999995</v>
      </c>
      <c r="M5" s="6">
        <v>-106065.72</v>
      </c>
      <c r="N5" s="6">
        <f t="shared" si="0"/>
        <v>106065.72</v>
      </c>
      <c r="O5" s="8" t="str">
        <f>IF(M5="","",IF(M5&lt;0,-M5&amp;"_"&amp;COUNTIF(M$2:M5,M5),M5&amp;"_"&amp;COUNTIF(M$2:M5,M5)))</f>
        <v>106065.72_1</v>
      </c>
      <c r="P5" s="9" t="str">
        <f t="shared" si="1"/>
        <v/>
      </c>
      <c r="Q5" s="3" t="s">
        <v>162</v>
      </c>
      <c r="R5" s="3" t="s">
        <v>162</v>
      </c>
      <c r="S5" s="3" t="s">
        <v>71</v>
      </c>
      <c r="T5" s="3" t="s">
        <v>29</v>
      </c>
      <c r="U5" s="3" t="s">
        <v>36</v>
      </c>
      <c r="V5" s="3" t="s">
        <v>163</v>
      </c>
      <c r="W5" s="3" t="s">
        <v>29</v>
      </c>
      <c r="X5" s="3" t="s">
        <v>29</v>
      </c>
      <c r="Y5" s="3" t="s">
        <v>29</v>
      </c>
      <c r="Z5" s="3" t="s">
        <v>37</v>
      </c>
      <c r="AA5" s="3" t="s">
        <v>29</v>
      </c>
      <c r="AB5" s="5"/>
      <c r="AC5" s="3" t="s">
        <v>29</v>
      </c>
      <c r="AD5" s="3" t="s">
        <v>29</v>
      </c>
      <c r="AE5" s="3" t="s">
        <v>29</v>
      </c>
      <c r="AF5" s="6">
        <v>0</v>
      </c>
    </row>
    <row r="6" spans="1:32" s="3" customFormat="1" x14ac:dyDescent="0.25">
      <c r="A6" s="4" t="s">
        <v>29</v>
      </c>
      <c r="B6" s="3" t="s">
        <v>30</v>
      </c>
      <c r="C6" s="3" t="s">
        <v>222</v>
      </c>
      <c r="D6" s="5">
        <v>44377</v>
      </c>
      <c r="E6" s="5">
        <v>44377</v>
      </c>
      <c r="F6" s="5">
        <v>44381</v>
      </c>
      <c r="G6" s="3" t="s">
        <v>31</v>
      </c>
      <c r="H6" s="3" t="s">
        <v>32</v>
      </c>
      <c r="I6" s="6">
        <v>-87300.160000000003</v>
      </c>
      <c r="J6" s="3" t="s">
        <v>33</v>
      </c>
      <c r="K6" s="3" t="s">
        <v>34</v>
      </c>
      <c r="L6" s="6">
        <v>-7328848.4299999997</v>
      </c>
      <c r="M6" s="6">
        <v>-87300.160000000003</v>
      </c>
      <c r="N6" s="6">
        <f t="shared" si="0"/>
        <v>87300.160000000003</v>
      </c>
      <c r="O6" s="8" t="str">
        <f>IF(M6="","",IF(M6&lt;0,-M6&amp;"_"&amp;COUNTIF(M$2:M6,M6),M6&amp;"_"&amp;COUNTIF(M$2:M6,M6)))</f>
        <v>87300.16_1</v>
      </c>
      <c r="P6" s="9" t="str">
        <f t="shared" si="1"/>
        <v/>
      </c>
      <c r="Q6" s="3" t="s">
        <v>223</v>
      </c>
      <c r="R6" s="3" t="s">
        <v>224</v>
      </c>
      <c r="S6" s="3" t="s">
        <v>71</v>
      </c>
      <c r="T6" s="3" t="s">
        <v>29</v>
      </c>
      <c r="U6" s="3" t="s">
        <v>36</v>
      </c>
      <c r="V6" s="3" t="s">
        <v>225</v>
      </c>
      <c r="W6" s="3" t="s">
        <v>29</v>
      </c>
      <c r="X6" s="3" t="s">
        <v>29</v>
      </c>
      <c r="Y6" s="3" t="s">
        <v>29</v>
      </c>
      <c r="Z6" s="3" t="s">
        <v>37</v>
      </c>
      <c r="AA6" s="3" t="s">
        <v>29</v>
      </c>
      <c r="AB6" s="5"/>
      <c r="AC6" s="3" t="s">
        <v>29</v>
      </c>
      <c r="AD6" s="3" t="s">
        <v>29</v>
      </c>
      <c r="AE6" s="3" t="s">
        <v>29</v>
      </c>
      <c r="AF6" s="6">
        <v>0</v>
      </c>
    </row>
    <row r="7" spans="1:32" s="3" customFormat="1" x14ac:dyDescent="0.25">
      <c r="A7" s="4" t="s">
        <v>29</v>
      </c>
      <c r="B7" s="3" t="s">
        <v>30</v>
      </c>
      <c r="C7" s="3" t="s">
        <v>226</v>
      </c>
      <c r="D7" s="5">
        <v>44334</v>
      </c>
      <c r="E7" s="5">
        <v>44334</v>
      </c>
      <c r="F7" s="5">
        <v>44338</v>
      </c>
      <c r="G7" s="3" t="s">
        <v>31</v>
      </c>
      <c r="H7" s="3" t="s">
        <v>32</v>
      </c>
      <c r="I7" s="6">
        <v>-81644</v>
      </c>
      <c r="J7" s="3" t="s">
        <v>33</v>
      </c>
      <c r="K7" s="3" t="s">
        <v>34</v>
      </c>
      <c r="L7" s="6">
        <v>-6854013.7999999998</v>
      </c>
      <c r="M7" s="6">
        <v>-81644</v>
      </c>
      <c r="N7" s="6">
        <f t="shared" si="0"/>
        <v>81644</v>
      </c>
      <c r="O7" s="8" t="str">
        <f>IF(M7="","",IF(M7&lt;0,-M7&amp;"_"&amp;COUNTIF(M$2:M7,M7),M7&amp;"_"&amp;COUNTIF(M$2:M7,M7)))</f>
        <v>81644_1</v>
      </c>
      <c r="P7" s="9" t="str">
        <f t="shared" si="1"/>
        <v/>
      </c>
      <c r="Q7" s="3" t="s">
        <v>227</v>
      </c>
      <c r="R7" s="3" t="s">
        <v>227</v>
      </c>
      <c r="S7" s="3" t="s">
        <v>35</v>
      </c>
      <c r="T7" s="3" t="s">
        <v>29</v>
      </c>
      <c r="U7" s="3" t="s">
        <v>36</v>
      </c>
      <c r="V7" s="3" t="s">
        <v>228</v>
      </c>
      <c r="W7" s="3" t="s">
        <v>29</v>
      </c>
      <c r="X7" s="3" t="s">
        <v>29</v>
      </c>
      <c r="Y7" s="3" t="s">
        <v>29</v>
      </c>
      <c r="Z7" s="3" t="s">
        <v>37</v>
      </c>
      <c r="AA7" s="3" t="s">
        <v>29</v>
      </c>
      <c r="AB7" s="5"/>
      <c r="AC7" s="3" t="s">
        <v>29</v>
      </c>
      <c r="AD7" s="3" t="s">
        <v>29</v>
      </c>
      <c r="AE7" s="3" t="s">
        <v>29</v>
      </c>
      <c r="AF7" s="6">
        <v>0</v>
      </c>
    </row>
    <row r="8" spans="1:32" s="3" customFormat="1" x14ac:dyDescent="0.25">
      <c r="A8" s="4" t="s">
        <v>29</v>
      </c>
      <c r="B8" s="3" t="s">
        <v>30</v>
      </c>
      <c r="C8" s="3" t="s">
        <v>229</v>
      </c>
      <c r="D8" s="5">
        <v>44363</v>
      </c>
      <c r="E8" s="5">
        <v>44363</v>
      </c>
      <c r="F8" s="5">
        <v>44369</v>
      </c>
      <c r="G8" s="3" t="s">
        <v>31</v>
      </c>
      <c r="H8" s="3" t="s">
        <v>32</v>
      </c>
      <c r="I8" s="6">
        <v>-80581.59</v>
      </c>
      <c r="J8" s="3" t="s">
        <v>33</v>
      </c>
      <c r="K8" s="3" t="s">
        <v>34</v>
      </c>
      <c r="L8" s="6">
        <v>-6764824.4800000004</v>
      </c>
      <c r="M8" s="6">
        <v>-80581.59</v>
      </c>
      <c r="N8" s="6">
        <f t="shared" si="0"/>
        <v>80581.59</v>
      </c>
      <c r="O8" s="8" t="str">
        <f>IF(M8="","",IF(M8&lt;0,-M8&amp;"_"&amp;COUNTIF(M$2:M8,M8),M8&amp;"_"&amp;COUNTIF(M$2:M8,M8)))</f>
        <v>80581.59_1</v>
      </c>
      <c r="P8" s="9" t="str">
        <f t="shared" si="1"/>
        <v/>
      </c>
      <c r="Q8" s="3" t="s">
        <v>230</v>
      </c>
      <c r="R8" s="3" t="s">
        <v>231</v>
      </c>
      <c r="S8" s="3" t="s">
        <v>68</v>
      </c>
      <c r="T8" s="3" t="s">
        <v>29</v>
      </c>
      <c r="U8" s="3" t="s">
        <v>36</v>
      </c>
      <c r="V8" s="3" t="s">
        <v>232</v>
      </c>
      <c r="W8" s="3" t="s">
        <v>29</v>
      </c>
      <c r="X8" s="3" t="s">
        <v>29</v>
      </c>
      <c r="Y8" s="3" t="s">
        <v>29</v>
      </c>
      <c r="Z8" s="3" t="s">
        <v>37</v>
      </c>
      <c r="AA8" s="3" t="s">
        <v>29</v>
      </c>
      <c r="AB8" s="5"/>
      <c r="AC8" s="3" t="s">
        <v>29</v>
      </c>
      <c r="AD8" s="3" t="s">
        <v>29</v>
      </c>
      <c r="AE8" s="3" t="s">
        <v>29</v>
      </c>
      <c r="AF8" s="6">
        <v>0</v>
      </c>
    </row>
    <row r="9" spans="1:32" s="3" customFormat="1" x14ac:dyDescent="0.25">
      <c r="A9" s="4" t="s">
        <v>29</v>
      </c>
      <c r="B9" s="3" t="s">
        <v>30</v>
      </c>
      <c r="C9" s="3" t="s">
        <v>233</v>
      </c>
      <c r="D9" s="5">
        <v>44371</v>
      </c>
      <c r="E9" s="5">
        <v>44371</v>
      </c>
      <c r="F9" s="5">
        <v>44374</v>
      </c>
      <c r="G9" s="3" t="s">
        <v>31</v>
      </c>
      <c r="H9" s="3" t="s">
        <v>32</v>
      </c>
      <c r="I9" s="6">
        <v>-75944.12</v>
      </c>
      <c r="J9" s="3" t="s">
        <v>33</v>
      </c>
      <c r="K9" s="3" t="s">
        <v>34</v>
      </c>
      <c r="L9" s="6">
        <v>-6375508.8700000001</v>
      </c>
      <c r="M9" s="6">
        <v>-75944.12</v>
      </c>
      <c r="N9" s="6">
        <f t="shared" si="0"/>
        <v>75944.12</v>
      </c>
      <c r="O9" s="8" t="str">
        <f>IF(M9="","",IF(M9&lt;0,-M9&amp;"_"&amp;COUNTIF(M$2:M9,M9),M9&amp;"_"&amp;COUNTIF(M$2:M9,M9)))</f>
        <v>75944.12_1</v>
      </c>
      <c r="P9" s="9" t="str">
        <f t="shared" si="1"/>
        <v/>
      </c>
      <c r="Q9" s="3" t="s">
        <v>234</v>
      </c>
      <c r="R9" s="3" t="s">
        <v>224</v>
      </c>
      <c r="S9" s="3" t="s">
        <v>71</v>
      </c>
      <c r="T9" s="3" t="s">
        <v>29</v>
      </c>
      <c r="U9" s="3" t="s">
        <v>36</v>
      </c>
      <c r="V9" s="3" t="s">
        <v>235</v>
      </c>
      <c r="W9" s="3" t="s">
        <v>29</v>
      </c>
      <c r="X9" s="3" t="s">
        <v>29</v>
      </c>
      <c r="Y9" s="3" t="s">
        <v>29</v>
      </c>
      <c r="Z9" s="3" t="s">
        <v>37</v>
      </c>
      <c r="AA9" s="3" t="s">
        <v>29</v>
      </c>
      <c r="AB9" s="5"/>
      <c r="AC9" s="3" t="s">
        <v>29</v>
      </c>
      <c r="AD9" s="3" t="s">
        <v>29</v>
      </c>
      <c r="AE9" s="3" t="s">
        <v>29</v>
      </c>
      <c r="AF9" s="6">
        <v>0</v>
      </c>
    </row>
    <row r="10" spans="1:32" s="3" customFormat="1" x14ac:dyDescent="0.25">
      <c r="A10" s="4" t="s">
        <v>29</v>
      </c>
      <c r="B10" s="3" t="s">
        <v>30</v>
      </c>
      <c r="C10" s="3" t="s">
        <v>113</v>
      </c>
      <c r="D10" s="5">
        <v>44293</v>
      </c>
      <c r="E10" s="5">
        <v>44293</v>
      </c>
      <c r="F10" s="5">
        <v>44298</v>
      </c>
      <c r="G10" s="3" t="s">
        <v>31</v>
      </c>
      <c r="H10" s="3" t="s">
        <v>32</v>
      </c>
      <c r="I10" s="6">
        <v>-74435.100000000006</v>
      </c>
      <c r="J10" s="3" t="s">
        <v>33</v>
      </c>
      <c r="K10" s="3" t="s">
        <v>34</v>
      </c>
      <c r="L10" s="6">
        <v>-6248826.6500000004</v>
      </c>
      <c r="M10" s="6">
        <v>-74435.100000000006</v>
      </c>
      <c r="N10" s="6">
        <f t="shared" si="0"/>
        <v>74435.100000000006</v>
      </c>
      <c r="O10" s="8" t="str">
        <f>IF(M10="","",IF(M10&lt;0,-M10&amp;"_"&amp;COUNTIF(M$2:M10,M10),M10&amp;"_"&amp;COUNTIF(M$2:M10,M10)))</f>
        <v>74435.1_1</v>
      </c>
      <c r="P10" s="9" t="str">
        <f t="shared" si="1"/>
        <v/>
      </c>
      <c r="Q10" s="3" t="s">
        <v>114</v>
      </c>
      <c r="R10" s="3" t="s">
        <v>114</v>
      </c>
      <c r="S10" s="3" t="s">
        <v>96</v>
      </c>
      <c r="T10" s="3" t="s">
        <v>29</v>
      </c>
      <c r="U10" s="3" t="s">
        <v>36</v>
      </c>
      <c r="V10" s="3" t="s">
        <v>115</v>
      </c>
      <c r="W10" s="3" t="s">
        <v>29</v>
      </c>
      <c r="X10" s="3" t="s">
        <v>29</v>
      </c>
      <c r="Y10" s="3" t="s">
        <v>29</v>
      </c>
      <c r="Z10" s="3" t="s">
        <v>37</v>
      </c>
      <c r="AA10" s="3" t="s">
        <v>29</v>
      </c>
      <c r="AB10" s="5"/>
      <c r="AC10" s="3" t="s">
        <v>29</v>
      </c>
      <c r="AD10" s="3" t="s">
        <v>29</v>
      </c>
      <c r="AE10" s="3" t="s">
        <v>29</v>
      </c>
      <c r="AF10" s="6">
        <v>0</v>
      </c>
    </row>
    <row r="11" spans="1:32" s="3" customFormat="1" x14ac:dyDescent="0.25">
      <c r="A11" s="4" t="s">
        <v>29</v>
      </c>
      <c r="B11" s="3" t="s">
        <v>30</v>
      </c>
      <c r="C11" s="3" t="s">
        <v>236</v>
      </c>
      <c r="D11" s="5">
        <v>44347</v>
      </c>
      <c r="E11" s="5">
        <v>44347</v>
      </c>
      <c r="F11" s="5">
        <v>44348</v>
      </c>
      <c r="G11" s="3" t="s">
        <v>31</v>
      </c>
      <c r="H11" s="3" t="s">
        <v>32</v>
      </c>
      <c r="I11" s="6">
        <v>-66528.639999999999</v>
      </c>
      <c r="J11" s="3" t="s">
        <v>33</v>
      </c>
      <c r="K11" s="3" t="s">
        <v>34</v>
      </c>
      <c r="L11" s="6">
        <v>-5585079.3300000001</v>
      </c>
      <c r="M11" s="6">
        <v>-66528.639999999999</v>
      </c>
      <c r="N11" s="6">
        <f t="shared" si="0"/>
        <v>66528.639999999999</v>
      </c>
      <c r="O11" s="8" t="str">
        <f>IF(M11="","",IF(M11&lt;0,-M11&amp;"_"&amp;COUNTIF(M$2:M11,M11),M11&amp;"_"&amp;COUNTIF(M$2:M11,M11)))</f>
        <v>66528.64_1</v>
      </c>
      <c r="P11" s="9" t="str">
        <f t="shared" si="1"/>
        <v/>
      </c>
      <c r="Q11" s="3" t="s">
        <v>237</v>
      </c>
      <c r="R11" s="3" t="s">
        <v>231</v>
      </c>
      <c r="S11" s="3" t="s">
        <v>71</v>
      </c>
      <c r="T11" s="3" t="s">
        <v>29</v>
      </c>
      <c r="U11" s="3" t="s">
        <v>36</v>
      </c>
      <c r="V11" s="3" t="s">
        <v>238</v>
      </c>
      <c r="W11" s="3" t="s">
        <v>29</v>
      </c>
      <c r="X11" s="3" t="s">
        <v>29</v>
      </c>
      <c r="Y11" s="3" t="s">
        <v>29</v>
      </c>
      <c r="Z11" s="3" t="s">
        <v>37</v>
      </c>
      <c r="AA11" s="3" t="s">
        <v>29</v>
      </c>
      <c r="AB11" s="5"/>
      <c r="AC11" s="3" t="s">
        <v>29</v>
      </c>
      <c r="AD11" s="3" t="s">
        <v>29</v>
      </c>
      <c r="AE11" s="3" t="s">
        <v>29</v>
      </c>
      <c r="AF11" s="6">
        <v>0</v>
      </c>
    </row>
    <row r="12" spans="1:32" s="3" customFormat="1" x14ac:dyDescent="0.25">
      <c r="A12" s="4" t="s">
        <v>29</v>
      </c>
      <c r="B12" s="3" t="s">
        <v>30</v>
      </c>
      <c r="C12" s="3" t="s">
        <v>239</v>
      </c>
      <c r="D12" s="5">
        <v>44325</v>
      </c>
      <c r="E12" s="5">
        <v>44325</v>
      </c>
      <c r="F12" s="5">
        <v>44338</v>
      </c>
      <c r="G12" s="3" t="s">
        <v>31</v>
      </c>
      <c r="H12" s="3" t="s">
        <v>32</v>
      </c>
      <c r="I12" s="6">
        <v>-50517.93</v>
      </c>
      <c r="J12" s="3" t="s">
        <v>33</v>
      </c>
      <c r="K12" s="3" t="s">
        <v>34</v>
      </c>
      <c r="L12" s="6">
        <v>-4240980.22</v>
      </c>
      <c r="M12" s="6">
        <v>-50517.93</v>
      </c>
      <c r="N12" s="6">
        <f t="shared" si="0"/>
        <v>50517.93</v>
      </c>
      <c r="O12" s="8" t="str">
        <f>IF(M12="","",IF(M12&lt;0,-M12&amp;"_"&amp;COUNTIF(M$2:M12,M12),M12&amp;"_"&amp;COUNTIF(M$2:M12,M12)))</f>
        <v>50517.93_1</v>
      </c>
      <c r="P12" s="9" t="str">
        <f t="shared" si="1"/>
        <v/>
      </c>
      <c r="Q12" s="3" t="s">
        <v>240</v>
      </c>
      <c r="R12" s="3" t="s">
        <v>240</v>
      </c>
      <c r="S12" s="3" t="s">
        <v>35</v>
      </c>
      <c r="T12" s="3" t="s">
        <v>29</v>
      </c>
      <c r="U12" s="3" t="s">
        <v>36</v>
      </c>
      <c r="V12" s="3" t="s">
        <v>241</v>
      </c>
      <c r="W12" s="3" t="s">
        <v>29</v>
      </c>
      <c r="X12" s="3" t="s">
        <v>29</v>
      </c>
      <c r="Y12" s="3" t="s">
        <v>29</v>
      </c>
      <c r="Z12" s="3" t="s">
        <v>37</v>
      </c>
      <c r="AA12" s="3" t="s">
        <v>29</v>
      </c>
      <c r="AB12" s="5"/>
      <c r="AC12" s="3" t="s">
        <v>29</v>
      </c>
      <c r="AD12" s="3" t="s">
        <v>29</v>
      </c>
      <c r="AE12" s="3" t="s">
        <v>29</v>
      </c>
      <c r="AF12" s="6">
        <v>0</v>
      </c>
    </row>
    <row r="13" spans="1:32" s="3" customFormat="1" x14ac:dyDescent="0.25">
      <c r="A13" s="4" t="s">
        <v>29</v>
      </c>
      <c r="B13" s="3" t="s">
        <v>30</v>
      </c>
      <c r="C13" s="3" t="s">
        <v>242</v>
      </c>
      <c r="D13" s="5">
        <v>44356</v>
      </c>
      <c r="E13" s="5">
        <v>44356</v>
      </c>
      <c r="F13" s="5">
        <v>44369</v>
      </c>
      <c r="G13" s="3" t="s">
        <v>31</v>
      </c>
      <c r="H13" s="3" t="s">
        <v>32</v>
      </c>
      <c r="I13" s="6">
        <v>-48484.77</v>
      </c>
      <c r="J13" s="3" t="s">
        <v>33</v>
      </c>
      <c r="K13" s="3" t="s">
        <v>34</v>
      </c>
      <c r="L13" s="6">
        <v>-4070296.44</v>
      </c>
      <c r="M13" s="6">
        <v>-48484.77</v>
      </c>
      <c r="N13" s="6">
        <f t="shared" si="0"/>
        <v>48484.77</v>
      </c>
      <c r="O13" s="8" t="str">
        <f>IF(M13="","",IF(M13&lt;0,-M13&amp;"_"&amp;COUNTIF(M$2:M13,M13),M13&amp;"_"&amp;COUNTIF(M$2:M13,M13)))</f>
        <v>48484.77_1</v>
      </c>
      <c r="P13" s="9" t="str">
        <f t="shared" si="1"/>
        <v/>
      </c>
      <c r="Q13" s="3" t="s">
        <v>243</v>
      </c>
      <c r="R13" s="3" t="s">
        <v>231</v>
      </c>
      <c r="S13" s="3" t="s">
        <v>68</v>
      </c>
      <c r="T13" s="3" t="s">
        <v>29</v>
      </c>
      <c r="U13" s="3" t="s">
        <v>36</v>
      </c>
      <c r="V13" s="3" t="s">
        <v>244</v>
      </c>
      <c r="W13" s="3" t="s">
        <v>29</v>
      </c>
      <c r="X13" s="3" t="s">
        <v>29</v>
      </c>
      <c r="Y13" s="3" t="s">
        <v>29</v>
      </c>
      <c r="Z13" s="3" t="s">
        <v>37</v>
      </c>
      <c r="AA13" s="3" t="s">
        <v>29</v>
      </c>
      <c r="AB13" s="5"/>
      <c r="AC13" s="3" t="s">
        <v>29</v>
      </c>
      <c r="AD13" s="3" t="s">
        <v>29</v>
      </c>
      <c r="AE13" s="3" t="s">
        <v>29</v>
      </c>
      <c r="AF13" s="6">
        <v>0</v>
      </c>
    </row>
    <row r="14" spans="1:32" s="3" customFormat="1" x14ac:dyDescent="0.25">
      <c r="A14" s="4" t="s">
        <v>29</v>
      </c>
      <c r="B14" s="3" t="s">
        <v>30</v>
      </c>
      <c r="C14" s="3" t="s">
        <v>152</v>
      </c>
      <c r="D14" s="5">
        <v>44307</v>
      </c>
      <c r="E14" s="5">
        <v>44307</v>
      </c>
      <c r="F14" s="5">
        <v>44308</v>
      </c>
      <c r="G14" s="3" t="s">
        <v>31</v>
      </c>
      <c r="H14" s="3" t="s">
        <v>32</v>
      </c>
      <c r="I14" s="6">
        <v>-44104.14</v>
      </c>
      <c r="J14" s="3" t="s">
        <v>33</v>
      </c>
      <c r="K14" s="3" t="s">
        <v>34</v>
      </c>
      <c r="L14" s="6">
        <v>-3702542.55</v>
      </c>
      <c r="M14" s="6">
        <v>-44104.14</v>
      </c>
      <c r="N14" s="6">
        <f t="shared" si="0"/>
        <v>44104.14</v>
      </c>
      <c r="O14" s="8" t="str">
        <f>IF(M14="","",IF(M14&lt;0,-M14&amp;"_"&amp;COUNTIF(M$2:M14,M14),M14&amp;"_"&amp;COUNTIF(M$2:M14,M14)))</f>
        <v>44104.14_1</v>
      </c>
      <c r="P14" s="9" t="str">
        <f t="shared" si="1"/>
        <v/>
      </c>
      <c r="Q14" s="3" t="s">
        <v>153</v>
      </c>
      <c r="R14" s="3" t="s">
        <v>153</v>
      </c>
      <c r="S14" s="3" t="s">
        <v>68</v>
      </c>
      <c r="T14" s="3" t="s">
        <v>29</v>
      </c>
      <c r="U14" s="3" t="s">
        <v>36</v>
      </c>
      <c r="V14" s="3" t="s">
        <v>154</v>
      </c>
      <c r="W14" s="3" t="s">
        <v>29</v>
      </c>
      <c r="X14" s="3" t="s">
        <v>29</v>
      </c>
      <c r="Y14" s="3" t="s">
        <v>29</v>
      </c>
      <c r="Z14" s="3" t="s">
        <v>37</v>
      </c>
      <c r="AA14" s="3" t="s">
        <v>29</v>
      </c>
      <c r="AB14" s="5"/>
      <c r="AC14" s="3" t="s">
        <v>29</v>
      </c>
      <c r="AD14" s="3" t="s">
        <v>29</v>
      </c>
      <c r="AE14" s="3" t="s">
        <v>29</v>
      </c>
      <c r="AF14" s="6">
        <v>0</v>
      </c>
    </row>
    <row r="15" spans="1:32" s="3" customFormat="1" x14ac:dyDescent="0.25">
      <c r="A15" s="4" t="s">
        <v>29</v>
      </c>
      <c r="B15" s="3" t="s">
        <v>30</v>
      </c>
      <c r="C15" s="3" t="s">
        <v>143</v>
      </c>
      <c r="D15" s="5">
        <v>44307</v>
      </c>
      <c r="E15" s="5">
        <v>44307</v>
      </c>
      <c r="F15" s="5">
        <v>44308</v>
      </c>
      <c r="G15" s="3" t="s">
        <v>31</v>
      </c>
      <c r="H15" s="3" t="s">
        <v>32</v>
      </c>
      <c r="I15" s="6">
        <v>-44089.37</v>
      </c>
      <c r="J15" s="3" t="s">
        <v>33</v>
      </c>
      <c r="K15" s="3" t="s">
        <v>34</v>
      </c>
      <c r="L15" s="6">
        <v>-3701302.61</v>
      </c>
      <c r="M15" s="6">
        <v>-44089.37</v>
      </c>
      <c r="N15" s="6">
        <f t="shared" si="0"/>
        <v>44089.37</v>
      </c>
      <c r="O15" s="8" t="str">
        <f>IF(M15="","",IF(M15&lt;0,-M15&amp;"_"&amp;COUNTIF(M$2:M15,M15),M15&amp;"_"&amp;COUNTIF(M$2:M15,M15)))</f>
        <v>44089.37_1</v>
      </c>
      <c r="P15" s="9" t="str">
        <f t="shared" si="1"/>
        <v/>
      </c>
      <c r="Q15" s="3" t="s">
        <v>144</v>
      </c>
      <c r="R15" s="3" t="s">
        <v>144</v>
      </c>
      <c r="S15" s="3" t="s">
        <v>68</v>
      </c>
      <c r="T15" s="3" t="s">
        <v>29</v>
      </c>
      <c r="U15" s="3" t="s">
        <v>36</v>
      </c>
      <c r="V15" s="3" t="s">
        <v>145</v>
      </c>
      <c r="W15" s="3" t="s">
        <v>29</v>
      </c>
      <c r="X15" s="3" t="s">
        <v>29</v>
      </c>
      <c r="Y15" s="3" t="s">
        <v>29</v>
      </c>
      <c r="Z15" s="3" t="s">
        <v>37</v>
      </c>
      <c r="AA15" s="3" t="s">
        <v>29</v>
      </c>
      <c r="AB15" s="5"/>
      <c r="AC15" s="3" t="s">
        <v>29</v>
      </c>
      <c r="AD15" s="3" t="s">
        <v>29</v>
      </c>
      <c r="AE15" s="3" t="s">
        <v>29</v>
      </c>
      <c r="AF15" s="6">
        <v>0</v>
      </c>
    </row>
    <row r="16" spans="1:32" s="3" customFormat="1" x14ac:dyDescent="0.25">
      <c r="A16" s="4" t="s">
        <v>29</v>
      </c>
      <c r="B16" s="3" t="s">
        <v>30</v>
      </c>
      <c r="C16" s="3" t="s">
        <v>245</v>
      </c>
      <c r="D16" s="5">
        <v>44367</v>
      </c>
      <c r="E16" s="5">
        <v>44367</v>
      </c>
      <c r="F16" s="5">
        <v>44369</v>
      </c>
      <c r="G16" s="3" t="s">
        <v>31</v>
      </c>
      <c r="H16" s="3" t="s">
        <v>32</v>
      </c>
      <c r="I16" s="6">
        <v>-40037.93</v>
      </c>
      <c r="J16" s="3" t="s">
        <v>33</v>
      </c>
      <c r="K16" s="3" t="s">
        <v>34</v>
      </c>
      <c r="L16" s="6">
        <v>-3361184.22</v>
      </c>
      <c r="M16" s="6">
        <v>-40037.93</v>
      </c>
      <c r="N16" s="6">
        <f t="shared" si="0"/>
        <v>40037.93</v>
      </c>
      <c r="O16" s="8" t="str">
        <f>IF(M16="","",IF(M16&lt;0,-M16&amp;"_"&amp;COUNTIF(M$2:M16,M16),M16&amp;"_"&amp;COUNTIF(M$2:M16,M16)))</f>
        <v>40037.93_1</v>
      </c>
      <c r="P16" s="9" t="str">
        <f t="shared" si="1"/>
        <v/>
      </c>
      <c r="Q16" s="3" t="s">
        <v>246</v>
      </c>
      <c r="R16" s="3" t="s">
        <v>224</v>
      </c>
      <c r="S16" s="3" t="s">
        <v>68</v>
      </c>
      <c r="T16" s="3" t="s">
        <v>29</v>
      </c>
      <c r="U16" s="3" t="s">
        <v>36</v>
      </c>
      <c r="V16" s="3" t="s">
        <v>247</v>
      </c>
      <c r="W16" s="3" t="s">
        <v>29</v>
      </c>
      <c r="X16" s="3" t="s">
        <v>29</v>
      </c>
      <c r="Y16" s="3" t="s">
        <v>29</v>
      </c>
      <c r="Z16" s="3" t="s">
        <v>37</v>
      </c>
      <c r="AA16" s="3" t="s">
        <v>29</v>
      </c>
      <c r="AB16" s="5"/>
      <c r="AC16" s="3" t="s">
        <v>29</v>
      </c>
      <c r="AD16" s="3" t="s">
        <v>29</v>
      </c>
      <c r="AE16" s="3" t="s">
        <v>29</v>
      </c>
      <c r="AF16" s="6">
        <v>0</v>
      </c>
    </row>
    <row r="17" spans="1:32" s="3" customFormat="1" x14ac:dyDescent="0.25">
      <c r="A17" s="4" t="s">
        <v>29</v>
      </c>
      <c r="B17" s="3" t="s">
        <v>30</v>
      </c>
      <c r="C17" s="3" t="s">
        <v>248</v>
      </c>
      <c r="D17" s="5">
        <v>44343</v>
      </c>
      <c r="E17" s="5">
        <v>44343</v>
      </c>
      <c r="F17" s="5">
        <v>44345</v>
      </c>
      <c r="G17" s="3" t="s">
        <v>31</v>
      </c>
      <c r="H17" s="3" t="s">
        <v>32</v>
      </c>
      <c r="I17" s="6">
        <v>-38587.449999999997</v>
      </c>
      <c r="J17" s="3" t="s">
        <v>33</v>
      </c>
      <c r="K17" s="3" t="s">
        <v>34</v>
      </c>
      <c r="L17" s="6">
        <v>-3239416.43</v>
      </c>
      <c r="M17" s="6">
        <v>-38587.449999999997</v>
      </c>
      <c r="N17" s="6">
        <f t="shared" si="0"/>
        <v>38587.449999999997</v>
      </c>
      <c r="O17" s="8" t="str">
        <f>IF(M17="","",IF(M17&lt;0,-M17&amp;"_"&amp;COUNTIF(M$2:M17,M17),M17&amp;"_"&amp;COUNTIF(M$2:M17,M17)))</f>
        <v>38587.45_1</v>
      </c>
      <c r="P17" s="9" t="str">
        <f t="shared" si="1"/>
        <v/>
      </c>
      <c r="Q17" s="3" t="s">
        <v>249</v>
      </c>
      <c r="R17" s="3" t="s">
        <v>249</v>
      </c>
      <c r="S17" s="3" t="s">
        <v>71</v>
      </c>
      <c r="T17" s="3" t="s">
        <v>29</v>
      </c>
      <c r="U17" s="3" t="s">
        <v>36</v>
      </c>
      <c r="V17" s="3" t="s">
        <v>250</v>
      </c>
      <c r="W17" s="3" t="s">
        <v>29</v>
      </c>
      <c r="X17" s="3" t="s">
        <v>29</v>
      </c>
      <c r="Y17" s="3" t="s">
        <v>29</v>
      </c>
      <c r="Z17" s="3" t="s">
        <v>37</v>
      </c>
      <c r="AA17" s="3" t="s">
        <v>29</v>
      </c>
      <c r="AB17" s="5"/>
      <c r="AC17" s="3" t="s">
        <v>29</v>
      </c>
      <c r="AD17" s="3" t="s">
        <v>29</v>
      </c>
      <c r="AE17" s="3" t="s">
        <v>29</v>
      </c>
      <c r="AF17" s="6">
        <v>0</v>
      </c>
    </row>
    <row r="18" spans="1:32" s="3" customFormat="1" x14ac:dyDescent="0.25">
      <c r="A18" s="4" t="s">
        <v>29</v>
      </c>
      <c r="B18" s="3" t="s">
        <v>30</v>
      </c>
      <c r="C18" s="3" t="s">
        <v>137</v>
      </c>
      <c r="D18" s="5">
        <v>44306</v>
      </c>
      <c r="E18" s="5">
        <v>44306</v>
      </c>
      <c r="F18" s="5">
        <v>44307</v>
      </c>
      <c r="G18" s="3" t="s">
        <v>31</v>
      </c>
      <c r="H18" s="3" t="s">
        <v>32</v>
      </c>
      <c r="I18" s="6">
        <v>-38310.29</v>
      </c>
      <c r="J18" s="3" t="s">
        <v>33</v>
      </c>
      <c r="K18" s="3" t="s">
        <v>34</v>
      </c>
      <c r="L18" s="6">
        <v>-3216148.85</v>
      </c>
      <c r="M18" s="6">
        <v>-38310.29</v>
      </c>
      <c r="N18" s="6">
        <f t="shared" si="0"/>
        <v>38310.29</v>
      </c>
      <c r="O18" s="8" t="str">
        <f>IF(M18="","",IF(M18&lt;0,-M18&amp;"_"&amp;COUNTIF(M$2:M18,M18),M18&amp;"_"&amp;COUNTIF(M$2:M18,M18)))</f>
        <v>38310.29_1</v>
      </c>
      <c r="P18" s="9" t="str">
        <f t="shared" si="1"/>
        <v/>
      </c>
      <c r="Q18" s="3" t="s">
        <v>138</v>
      </c>
      <c r="R18" s="3" t="s">
        <v>138</v>
      </c>
      <c r="S18" s="3" t="s">
        <v>68</v>
      </c>
      <c r="T18" s="3" t="s">
        <v>29</v>
      </c>
      <c r="U18" s="3" t="s">
        <v>36</v>
      </c>
      <c r="V18" s="3" t="s">
        <v>139</v>
      </c>
      <c r="W18" s="3" t="s">
        <v>29</v>
      </c>
      <c r="X18" s="3" t="s">
        <v>29</v>
      </c>
      <c r="Y18" s="3" t="s">
        <v>29</v>
      </c>
      <c r="Z18" s="3" t="s">
        <v>37</v>
      </c>
      <c r="AA18" s="3" t="s">
        <v>29</v>
      </c>
      <c r="AB18" s="5"/>
      <c r="AC18" s="3" t="s">
        <v>29</v>
      </c>
      <c r="AD18" s="3" t="s">
        <v>29</v>
      </c>
      <c r="AE18" s="3" t="s">
        <v>29</v>
      </c>
      <c r="AF18" s="6">
        <v>0</v>
      </c>
    </row>
    <row r="19" spans="1:32" s="3" customFormat="1" x14ac:dyDescent="0.25">
      <c r="A19" s="4" t="s">
        <v>29</v>
      </c>
      <c r="B19" s="3" t="s">
        <v>30</v>
      </c>
      <c r="C19" s="3" t="s">
        <v>251</v>
      </c>
      <c r="D19" s="5">
        <v>44325</v>
      </c>
      <c r="E19" s="5">
        <v>44325</v>
      </c>
      <c r="F19" s="5">
        <v>44338</v>
      </c>
      <c r="G19" s="3" t="s">
        <v>31</v>
      </c>
      <c r="H19" s="3" t="s">
        <v>32</v>
      </c>
      <c r="I19" s="6">
        <v>-37079.730000000003</v>
      </c>
      <c r="J19" s="3" t="s">
        <v>33</v>
      </c>
      <c r="K19" s="3" t="s">
        <v>34</v>
      </c>
      <c r="L19" s="6">
        <v>-3112843.33</v>
      </c>
      <c r="M19" s="6">
        <v>-37079.730000000003</v>
      </c>
      <c r="N19" s="6">
        <f t="shared" si="0"/>
        <v>37079.730000000003</v>
      </c>
      <c r="O19" s="8" t="str">
        <f>IF(M19="","",IF(M19&lt;0,-M19&amp;"_"&amp;COUNTIF(M$2:M19,M19),M19&amp;"_"&amp;COUNTIF(M$2:M19,M19)))</f>
        <v>37079.73_1</v>
      </c>
      <c r="P19" s="9" t="str">
        <f t="shared" si="1"/>
        <v/>
      </c>
      <c r="Q19" s="3" t="s">
        <v>252</v>
      </c>
      <c r="R19" s="3" t="s">
        <v>252</v>
      </c>
      <c r="S19" s="13" t="s">
        <v>35</v>
      </c>
      <c r="T19" s="3" t="s">
        <v>29</v>
      </c>
      <c r="U19" s="3" t="s">
        <v>36</v>
      </c>
      <c r="V19" s="3" t="s">
        <v>253</v>
      </c>
      <c r="W19" s="3" t="s">
        <v>29</v>
      </c>
      <c r="X19" s="3" t="s">
        <v>29</v>
      </c>
      <c r="Y19" s="3" t="s">
        <v>29</v>
      </c>
      <c r="Z19" s="3" t="s">
        <v>37</v>
      </c>
      <c r="AA19" s="3" t="s">
        <v>29</v>
      </c>
      <c r="AB19" s="5"/>
      <c r="AC19" s="3" t="s">
        <v>29</v>
      </c>
      <c r="AD19" s="3" t="s">
        <v>29</v>
      </c>
      <c r="AE19" s="3" t="s">
        <v>29</v>
      </c>
      <c r="AF19" s="6">
        <v>0</v>
      </c>
    </row>
    <row r="20" spans="1:32" s="3" customFormat="1" x14ac:dyDescent="0.25">
      <c r="A20" s="4" t="s">
        <v>29</v>
      </c>
      <c r="B20" s="3" t="s">
        <v>30</v>
      </c>
      <c r="C20" s="3" t="s">
        <v>254</v>
      </c>
      <c r="D20" s="5">
        <v>44347</v>
      </c>
      <c r="E20" s="5">
        <v>44347</v>
      </c>
      <c r="F20" s="5">
        <v>44348</v>
      </c>
      <c r="G20" s="3" t="s">
        <v>31</v>
      </c>
      <c r="H20" s="3" t="s">
        <v>32</v>
      </c>
      <c r="I20" s="6">
        <v>-32825.4</v>
      </c>
      <c r="J20" s="3" t="s">
        <v>33</v>
      </c>
      <c r="K20" s="3" t="s">
        <v>34</v>
      </c>
      <c r="L20" s="6">
        <v>-2755692.33</v>
      </c>
      <c r="M20" s="6">
        <v>-32825.4</v>
      </c>
      <c r="N20" s="6">
        <f t="shared" si="0"/>
        <v>32825.4</v>
      </c>
      <c r="O20" s="8" t="str">
        <f>IF(M20="","",IF(M20&lt;0,-M20&amp;"_"&amp;COUNTIF(M$2:M20,M20),M20&amp;"_"&amp;COUNTIF(M$2:M20,M20)))</f>
        <v>32825.4_1</v>
      </c>
      <c r="P20" s="9" t="str">
        <f t="shared" si="1"/>
        <v/>
      </c>
      <c r="Q20" s="3" t="s">
        <v>255</v>
      </c>
      <c r="R20" s="3" t="s">
        <v>256</v>
      </c>
      <c r="S20" s="3" t="s">
        <v>257</v>
      </c>
      <c r="T20" s="3" t="s">
        <v>29</v>
      </c>
      <c r="U20" s="3" t="s">
        <v>36</v>
      </c>
      <c r="V20" s="3" t="s">
        <v>258</v>
      </c>
      <c r="W20" s="3" t="s">
        <v>29</v>
      </c>
      <c r="X20" s="3" t="s">
        <v>29</v>
      </c>
      <c r="Y20" s="3" t="s">
        <v>29</v>
      </c>
      <c r="Z20" s="3" t="s">
        <v>37</v>
      </c>
      <c r="AA20" s="3" t="s">
        <v>29</v>
      </c>
      <c r="AB20" s="5"/>
      <c r="AC20" s="3" t="s">
        <v>29</v>
      </c>
      <c r="AD20" s="3" t="s">
        <v>29</v>
      </c>
      <c r="AE20" s="3" t="s">
        <v>29</v>
      </c>
      <c r="AF20" s="6">
        <v>0</v>
      </c>
    </row>
    <row r="21" spans="1:32" s="3" customFormat="1" x14ac:dyDescent="0.25">
      <c r="A21" s="4" t="s">
        <v>29</v>
      </c>
      <c r="B21" s="3" t="s">
        <v>30</v>
      </c>
      <c r="C21" s="3" t="s">
        <v>155</v>
      </c>
      <c r="D21" s="5">
        <v>44308</v>
      </c>
      <c r="E21" s="5">
        <v>44308</v>
      </c>
      <c r="F21" s="5">
        <v>44310</v>
      </c>
      <c r="G21" s="3" t="s">
        <v>31</v>
      </c>
      <c r="H21" s="3" t="s">
        <v>32</v>
      </c>
      <c r="I21" s="6">
        <v>-32545.03</v>
      </c>
      <c r="J21" s="3" t="s">
        <v>33</v>
      </c>
      <c r="K21" s="3" t="s">
        <v>34</v>
      </c>
      <c r="L21" s="6">
        <v>-2732155.27</v>
      </c>
      <c r="M21" s="6">
        <v>-32545.03</v>
      </c>
      <c r="N21" s="6">
        <f t="shared" si="0"/>
        <v>32545.03</v>
      </c>
      <c r="O21" s="8" t="str">
        <f>IF(M21="","",IF(M21&lt;0,-M21&amp;"_"&amp;COUNTIF(M$2:M21,M21),M21&amp;"_"&amp;COUNTIF(M$2:M21,M21)))</f>
        <v>32545.03_1</v>
      </c>
      <c r="P21" s="9" t="str">
        <f t="shared" si="1"/>
        <v/>
      </c>
      <c r="Q21" s="3" t="s">
        <v>156</v>
      </c>
      <c r="R21" s="3" t="s">
        <v>156</v>
      </c>
      <c r="S21" s="3" t="s">
        <v>68</v>
      </c>
      <c r="T21" s="3" t="s">
        <v>29</v>
      </c>
      <c r="U21" s="3" t="s">
        <v>36</v>
      </c>
      <c r="V21" s="3" t="s">
        <v>157</v>
      </c>
      <c r="W21" s="3" t="s">
        <v>29</v>
      </c>
      <c r="X21" s="3" t="s">
        <v>29</v>
      </c>
      <c r="Y21" s="3" t="s">
        <v>29</v>
      </c>
      <c r="Z21" s="3" t="s">
        <v>37</v>
      </c>
      <c r="AA21" s="3" t="s">
        <v>29</v>
      </c>
      <c r="AB21" s="5"/>
      <c r="AC21" s="3" t="s">
        <v>29</v>
      </c>
      <c r="AD21" s="3" t="s">
        <v>29</v>
      </c>
      <c r="AE21" s="3" t="s">
        <v>29</v>
      </c>
      <c r="AF21" s="6">
        <v>0</v>
      </c>
    </row>
    <row r="22" spans="1:32" s="3" customFormat="1" x14ac:dyDescent="0.25">
      <c r="A22" s="4" t="s">
        <v>29</v>
      </c>
      <c r="B22" s="3" t="s">
        <v>30</v>
      </c>
      <c r="C22" s="3" t="s">
        <v>128</v>
      </c>
      <c r="D22" s="5">
        <v>44298</v>
      </c>
      <c r="E22" s="5">
        <v>44298</v>
      </c>
      <c r="F22" s="5">
        <v>44299</v>
      </c>
      <c r="G22" s="3" t="s">
        <v>31</v>
      </c>
      <c r="H22" s="3" t="s">
        <v>32</v>
      </c>
      <c r="I22" s="6">
        <v>-27497.87</v>
      </c>
      <c r="J22" s="3" t="s">
        <v>33</v>
      </c>
      <c r="K22" s="3" t="s">
        <v>34</v>
      </c>
      <c r="L22" s="6">
        <v>-2308446.19</v>
      </c>
      <c r="M22" s="6">
        <v>-27497.87</v>
      </c>
      <c r="N22" s="6">
        <f t="shared" si="0"/>
        <v>27497.87</v>
      </c>
      <c r="O22" s="8" t="str">
        <f>IF(M22="","",IF(M22&lt;0,-M22&amp;"_"&amp;COUNTIF(M$2:M22,M22),M22&amp;"_"&amp;COUNTIF(M$2:M22,M22)))</f>
        <v>27497.87_1</v>
      </c>
      <c r="P22" s="9" t="str">
        <f t="shared" si="1"/>
        <v/>
      </c>
      <c r="Q22" s="3" t="s">
        <v>129</v>
      </c>
      <c r="R22" s="3" t="s">
        <v>129</v>
      </c>
      <c r="S22" s="3" t="s">
        <v>96</v>
      </c>
      <c r="T22" s="3" t="s">
        <v>29</v>
      </c>
      <c r="U22" s="3" t="s">
        <v>36</v>
      </c>
      <c r="V22" s="3" t="s">
        <v>130</v>
      </c>
      <c r="W22" s="3" t="s">
        <v>29</v>
      </c>
      <c r="X22" s="3" t="s">
        <v>29</v>
      </c>
      <c r="Y22" s="3" t="s">
        <v>29</v>
      </c>
      <c r="Z22" s="3" t="s">
        <v>37</v>
      </c>
      <c r="AA22" s="3" t="s">
        <v>29</v>
      </c>
      <c r="AB22" s="5"/>
      <c r="AC22" s="3" t="s">
        <v>29</v>
      </c>
      <c r="AD22" s="3" t="s">
        <v>29</v>
      </c>
      <c r="AE22" s="3" t="s">
        <v>29</v>
      </c>
      <c r="AF22" s="6">
        <v>0</v>
      </c>
    </row>
    <row r="23" spans="1:32" s="3" customFormat="1" x14ac:dyDescent="0.25">
      <c r="A23" s="4" t="s">
        <v>29</v>
      </c>
      <c r="B23" s="3" t="s">
        <v>30</v>
      </c>
      <c r="C23" s="3" t="s">
        <v>149</v>
      </c>
      <c r="D23" s="5">
        <v>44307</v>
      </c>
      <c r="E23" s="5">
        <v>44307</v>
      </c>
      <c r="F23" s="5">
        <v>44308</v>
      </c>
      <c r="G23" s="3" t="s">
        <v>31</v>
      </c>
      <c r="H23" s="3" t="s">
        <v>32</v>
      </c>
      <c r="I23" s="6">
        <v>-26295.82</v>
      </c>
      <c r="J23" s="3" t="s">
        <v>33</v>
      </c>
      <c r="K23" s="3" t="s">
        <v>34</v>
      </c>
      <c r="L23" s="6">
        <v>-2207534.09</v>
      </c>
      <c r="M23" s="6">
        <v>-26295.82</v>
      </c>
      <c r="N23" s="6">
        <f t="shared" si="0"/>
        <v>26295.82</v>
      </c>
      <c r="O23" s="8" t="str">
        <f>IF(M23="","",IF(M23&lt;0,-M23&amp;"_"&amp;COUNTIF(M$2:M23,M23),M23&amp;"_"&amp;COUNTIF(M$2:M23,M23)))</f>
        <v>26295.82_1</v>
      </c>
      <c r="P23" s="9" t="str">
        <f t="shared" si="1"/>
        <v/>
      </c>
      <c r="Q23" s="3" t="s">
        <v>150</v>
      </c>
      <c r="R23" s="3" t="s">
        <v>150</v>
      </c>
      <c r="S23" s="3" t="s">
        <v>68</v>
      </c>
      <c r="T23" s="3" t="s">
        <v>29</v>
      </c>
      <c r="U23" s="3" t="s">
        <v>36</v>
      </c>
      <c r="V23" s="3" t="s">
        <v>151</v>
      </c>
      <c r="W23" s="3" t="s">
        <v>29</v>
      </c>
      <c r="X23" s="3" t="s">
        <v>29</v>
      </c>
      <c r="Y23" s="3" t="s">
        <v>29</v>
      </c>
      <c r="Z23" s="3" t="s">
        <v>37</v>
      </c>
      <c r="AA23" s="3" t="s">
        <v>29</v>
      </c>
      <c r="AB23" s="5"/>
      <c r="AC23" s="3" t="s">
        <v>29</v>
      </c>
      <c r="AD23" s="3" t="s">
        <v>29</v>
      </c>
      <c r="AE23" s="3" t="s">
        <v>29</v>
      </c>
      <c r="AF23" s="6">
        <v>0</v>
      </c>
    </row>
    <row r="24" spans="1:32" s="3" customFormat="1" x14ac:dyDescent="0.25">
      <c r="A24" s="4" t="s">
        <v>29</v>
      </c>
      <c r="B24" s="3" t="s">
        <v>30</v>
      </c>
      <c r="C24" s="3" t="s">
        <v>259</v>
      </c>
      <c r="D24" s="5">
        <v>44362</v>
      </c>
      <c r="E24" s="5">
        <v>44362</v>
      </c>
      <c r="F24" s="5">
        <v>44369</v>
      </c>
      <c r="G24" s="3" t="s">
        <v>31</v>
      </c>
      <c r="H24" s="3" t="s">
        <v>32</v>
      </c>
      <c r="I24" s="6">
        <v>-25525.81</v>
      </c>
      <c r="J24" s="3" t="s">
        <v>33</v>
      </c>
      <c r="K24" s="3" t="s">
        <v>34</v>
      </c>
      <c r="L24" s="6">
        <v>-2142891.75</v>
      </c>
      <c r="M24" s="6">
        <v>-25525.81</v>
      </c>
      <c r="N24" s="6">
        <f t="shared" si="0"/>
        <v>25525.81</v>
      </c>
      <c r="O24" s="8" t="str">
        <f>IF(M24="","",IF(M24&lt;0,-M24&amp;"_"&amp;COUNTIF(M$2:M24,M24),M24&amp;"_"&amp;COUNTIF(M$2:M24,M24)))</f>
        <v>25525.81_1</v>
      </c>
      <c r="P24" s="9" t="str">
        <f t="shared" si="1"/>
        <v/>
      </c>
      <c r="Q24" s="3" t="s">
        <v>260</v>
      </c>
      <c r="R24" s="3" t="s">
        <v>231</v>
      </c>
      <c r="S24" s="3" t="s">
        <v>68</v>
      </c>
      <c r="T24" s="3" t="s">
        <v>29</v>
      </c>
      <c r="U24" s="3" t="s">
        <v>36</v>
      </c>
      <c r="V24" s="3" t="s">
        <v>261</v>
      </c>
      <c r="W24" s="3" t="s">
        <v>29</v>
      </c>
      <c r="X24" s="3" t="s">
        <v>29</v>
      </c>
      <c r="Y24" s="3" t="s">
        <v>29</v>
      </c>
      <c r="Z24" s="3" t="s">
        <v>37</v>
      </c>
      <c r="AA24" s="3" t="s">
        <v>29</v>
      </c>
      <c r="AB24" s="5"/>
      <c r="AC24" s="3" t="s">
        <v>29</v>
      </c>
      <c r="AD24" s="3" t="s">
        <v>29</v>
      </c>
      <c r="AE24" s="3" t="s">
        <v>29</v>
      </c>
      <c r="AF24" s="6">
        <v>0</v>
      </c>
    </row>
    <row r="25" spans="1:32" s="3" customFormat="1" x14ac:dyDescent="0.25">
      <c r="A25" s="4" t="s">
        <v>29</v>
      </c>
      <c r="B25" s="3" t="s">
        <v>30</v>
      </c>
      <c r="C25" s="3" t="s">
        <v>262</v>
      </c>
      <c r="D25" s="5">
        <v>44362</v>
      </c>
      <c r="E25" s="5">
        <v>44362</v>
      </c>
      <c r="F25" s="5">
        <v>44369</v>
      </c>
      <c r="G25" s="3" t="s">
        <v>31</v>
      </c>
      <c r="H25" s="3" t="s">
        <v>32</v>
      </c>
      <c r="I25" s="6">
        <v>-25416.87</v>
      </c>
      <c r="J25" s="3" t="s">
        <v>33</v>
      </c>
      <c r="K25" s="3" t="s">
        <v>34</v>
      </c>
      <c r="L25" s="6">
        <v>-2133746.2400000002</v>
      </c>
      <c r="M25" s="6">
        <v>-25416.87</v>
      </c>
      <c r="N25" s="6">
        <f t="shared" si="0"/>
        <v>25416.87</v>
      </c>
      <c r="O25" s="8" t="str">
        <f>IF(M25="","",IF(M25&lt;0,-M25&amp;"_"&amp;COUNTIF(M$2:M25,M25),M25&amp;"_"&amp;COUNTIF(M$2:M25,M25)))</f>
        <v>25416.87_1</v>
      </c>
      <c r="P25" s="9" t="str">
        <f t="shared" si="1"/>
        <v/>
      </c>
      <c r="Q25" s="3" t="s">
        <v>263</v>
      </c>
      <c r="R25" s="3" t="s">
        <v>231</v>
      </c>
      <c r="S25" s="3" t="s">
        <v>68</v>
      </c>
      <c r="T25" s="3" t="s">
        <v>29</v>
      </c>
      <c r="U25" s="3" t="s">
        <v>36</v>
      </c>
      <c r="V25" s="3" t="s">
        <v>264</v>
      </c>
      <c r="W25" s="3" t="s">
        <v>29</v>
      </c>
      <c r="X25" s="3" t="s">
        <v>29</v>
      </c>
      <c r="Y25" s="3" t="s">
        <v>29</v>
      </c>
      <c r="Z25" s="3" t="s">
        <v>37</v>
      </c>
      <c r="AA25" s="3" t="s">
        <v>29</v>
      </c>
      <c r="AB25" s="5"/>
      <c r="AC25" s="3" t="s">
        <v>29</v>
      </c>
      <c r="AD25" s="3" t="s">
        <v>29</v>
      </c>
      <c r="AE25" s="3" t="s">
        <v>29</v>
      </c>
      <c r="AF25" s="6">
        <v>0</v>
      </c>
    </row>
    <row r="26" spans="1:32" s="3" customFormat="1" x14ac:dyDescent="0.25">
      <c r="A26" s="4" t="s">
        <v>29</v>
      </c>
      <c r="B26" s="3" t="s">
        <v>30</v>
      </c>
      <c r="C26" s="3" t="s">
        <v>265</v>
      </c>
      <c r="D26" s="5">
        <v>44334</v>
      </c>
      <c r="E26" s="5">
        <v>44334</v>
      </c>
      <c r="F26" s="5">
        <v>44338</v>
      </c>
      <c r="G26" s="3" t="s">
        <v>31</v>
      </c>
      <c r="H26" s="3" t="s">
        <v>32</v>
      </c>
      <c r="I26" s="6">
        <v>-21739.88</v>
      </c>
      <c r="J26" s="3" t="s">
        <v>33</v>
      </c>
      <c r="K26" s="3" t="s">
        <v>34</v>
      </c>
      <c r="L26" s="6">
        <v>-1825062.93</v>
      </c>
      <c r="M26" s="6">
        <v>-21739.88</v>
      </c>
      <c r="N26" s="6">
        <f t="shared" si="0"/>
        <v>21739.88</v>
      </c>
      <c r="O26" s="8" t="str">
        <f>IF(M26="","",IF(M26&lt;0,-M26&amp;"_"&amp;COUNTIF(M$2:M26,M26),M26&amp;"_"&amp;COUNTIF(M$2:M26,M26)))</f>
        <v>21739.88_1</v>
      </c>
      <c r="P26" s="9" t="str">
        <f t="shared" si="1"/>
        <v/>
      </c>
      <c r="Q26" s="3" t="s">
        <v>266</v>
      </c>
      <c r="R26" s="3" t="s">
        <v>266</v>
      </c>
      <c r="S26" s="3" t="s">
        <v>35</v>
      </c>
      <c r="T26" s="3" t="s">
        <v>29</v>
      </c>
      <c r="U26" s="3" t="s">
        <v>36</v>
      </c>
      <c r="V26" s="3" t="s">
        <v>267</v>
      </c>
      <c r="W26" s="3" t="s">
        <v>29</v>
      </c>
      <c r="X26" s="3" t="s">
        <v>29</v>
      </c>
      <c r="Y26" s="3" t="s">
        <v>29</v>
      </c>
      <c r="Z26" s="3" t="s">
        <v>37</v>
      </c>
      <c r="AA26" s="3" t="s">
        <v>29</v>
      </c>
      <c r="AB26" s="5"/>
      <c r="AC26" s="3" t="s">
        <v>29</v>
      </c>
      <c r="AD26" s="3" t="s">
        <v>29</v>
      </c>
      <c r="AE26" s="3" t="s">
        <v>29</v>
      </c>
      <c r="AF26" s="6">
        <v>0</v>
      </c>
    </row>
    <row r="27" spans="1:32" s="3" customFormat="1" x14ac:dyDescent="0.25">
      <c r="A27" s="4" t="s">
        <v>29</v>
      </c>
      <c r="B27" s="3" t="s">
        <v>169</v>
      </c>
      <c r="C27" s="3" t="s">
        <v>268</v>
      </c>
      <c r="D27" s="5">
        <v>44375</v>
      </c>
      <c r="E27" s="5">
        <v>44375</v>
      </c>
      <c r="F27" s="5">
        <v>44376</v>
      </c>
      <c r="G27" s="3" t="s">
        <v>164</v>
      </c>
      <c r="H27" s="3" t="s">
        <v>32</v>
      </c>
      <c r="I27" s="6">
        <v>-20611.87</v>
      </c>
      <c r="J27" s="3" t="s">
        <v>33</v>
      </c>
      <c r="K27" s="3" t="s">
        <v>34</v>
      </c>
      <c r="L27" s="6">
        <v>-1730366.49</v>
      </c>
      <c r="M27" s="6">
        <v>-20611.87</v>
      </c>
      <c r="N27" s="6">
        <f t="shared" si="0"/>
        <v>20611.87</v>
      </c>
      <c r="O27" s="8" t="str">
        <f>IF(M27="","",IF(M27&lt;0,-M27&amp;"_"&amp;COUNTIF(M$2:M27,M27),M27&amp;"_"&amp;COUNTIF(M$2:M27,M27)))</f>
        <v>20611.87_1</v>
      </c>
      <c r="P27" s="9" t="str">
        <f t="shared" si="1"/>
        <v/>
      </c>
      <c r="Q27" s="3" t="s">
        <v>269</v>
      </c>
      <c r="R27" s="3" t="s">
        <v>168</v>
      </c>
      <c r="S27" s="3" t="s">
        <v>170</v>
      </c>
      <c r="T27" s="3" t="s">
        <v>29</v>
      </c>
      <c r="U27" s="3" t="s">
        <v>36</v>
      </c>
      <c r="V27" s="3" t="s">
        <v>270</v>
      </c>
      <c r="W27" s="3" t="s">
        <v>271</v>
      </c>
      <c r="X27" s="3" t="s">
        <v>29</v>
      </c>
      <c r="Y27" s="3" t="s">
        <v>272</v>
      </c>
      <c r="Z27" s="3" t="s">
        <v>29</v>
      </c>
      <c r="AA27" s="3" t="s">
        <v>273</v>
      </c>
      <c r="AB27" s="5">
        <v>44387</v>
      </c>
      <c r="AC27" s="3" t="s">
        <v>29</v>
      </c>
      <c r="AD27" s="3" t="s">
        <v>29</v>
      </c>
      <c r="AE27" s="3" t="s">
        <v>29</v>
      </c>
      <c r="AF27" s="6">
        <v>0</v>
      </c>
    </row>
    <row r="28" spans="1:32" s="3" customFormat="1" x14ac:dyDescent="0.25">
      <c r="A28" s="4" t="s">
        <v>29</v>
      </c>
      <c r="B28" s="3" t="s">
        <v>30</v>
      </c>
      <c r="C28" s="3" t="s">
        <v>274</v>
      </c>
      <c r="D28" s="5">
        <v>44377</v>
      </c>
      <c r="E28" s="5">
        <v>44377</v>
      </c>
      <c r="F28" s="5">
        <v>44381</v>
      </c>
      <c r="G28" s="3" t="s">
        <v>31</v>
      </c>
      <c r="H28" s="3" t="s">
        <v>32</v>
      </c>
      <c r="I28" s="6">
        <v>-20377.05</v>
      </c>
      <c r="J28" s="3" t="s">
        <v>33</v>
      </c>
      <c r="K28" s="3" t="s">
        <v>34</v>
      </c>
      <c r="L28" s="6">
        <v>-1710653.35</v>
      </c>
      <c r="M28" s="6">
        <v>-20377.05</v>
      </c>
      <c r="N28" s="6">
        <f t="shared" si="0"/>
        <v>20377.05</v>
      </c>
      <c r="O28" s="8" t="str">
        <f>IF(M28="","",IF(M28&lt;0,-M28&amp;"_"&amp;COUNTIF(M$2:M28,M28),M28&amp;"_"&amp;COUNTIF(M$2:M28,M28)))</f>
        <v>20377.05_1</v>
      </c>
      <c r="P28" s="9" t="str">
        <f t="shared" si="1"/>
        <v/>
      </c>
      <c r="Q28" s="3" t="s">
        <v>275</v>
      </c>
      <c r="R28" s="3" t="s">
        <v>231</v>
      </c>
      <c r="S28" s="3" t="s">
        <v>71</v>
      </c>
      <c r="T28" s="3" t="s">
        <v>29</v>
      </c>
      <c r="U28" s="3" t="s">
        <v>36</v>
      </c>
      <c r="V28" s="3" t="s">
        <v>276</v>
      </c>
      <c r="W28" s="3" t="s">
        <v>29</v>
      </c>
      <c r="X28" s="3" t="s">
        <v>29</v>
      </c>
      <c r="Y28" s="3" t="s">
        <v>29</v>
      </c>
      <c r="Z28" s="3" t="s">
        <v>37</v>
      </c>
      <c r="AA28" s="3" t="s">
        <v>29</v>
      </c>
      <c r="AB28" s="5"/>
      <c r="AC28" s="3" t="s">
        <v>29</v>
      </c>
      <c r="AD28" s="3" t="s">
        <v>29</v>
      </c>
      <c r="AE28" s="3" t="s">
        <v>29</v>
      </c>
      <c r="AF28" s="6">
        <v>0</v>
      </c>
    </row>
    <row r="29" spans="1:32" s="3" customFormat="1" x14ac:dyDescent="0.25">
      <c r="A29" s="4" t="s">
        <v>29</v>
      </c>
      <c r="B29" s="3" t="s">
        <v>30</v>
      </c>
      <c r="C29" s="3" t="s">
        <v>146</v>
      </c>
      <c r="D29" s="5">
        <v>44307</v>
      </c>
      <c r="E29" s="5">
        <v>44307</v>
      </c>
      <c r="F29" s="5">
        <v>44308</v>
      </c>
      <c r="G29" s="3" t="s">
        <v>31</v>
      </c>
      <c r="H29" s="3" t="s">
        <v>32</v>
      </c>
      <c r="I29" s="6">
        <v>-17763.23</v>
      </c>
      <c r="J29" s="3" t="s">
        <v>33</v>
      </c>
      <c r="K29" s="3" t="s">
        <v>34</v>
      </c>
      <c r="L29" s="6">
        <v>-1491223.16</v>
      </c>
      <c r="M29" s="6">
        <v>-17763.23</v>
      </c>
      <c r="N29" s="6">
        <f t="shared" si="0"/>
        <v>17763.23</v>
      </c>
      <c r="O29" s="8" t="str">
        <f>IF(M29="","",IF(M29&lt;0,-M29&amp;"_"&amp;COUNTIF(M$2:M29,M29),M29&amp;"_"&amp;COUNTIF(M$2:M29,M29)))</f>
        <v>17763.23_1</v>
      </c>
      <c r="P29" s="9" t="str">
        <f t="shared" si="1"/>
        <v/>
      </c>
      <c r="Q29" s="3" t="s">
        <v>147</v>
      </c>
      <c r="R29" s="3" t="s">
        <v>147</v>
      </c>
      <c r="S29" s="3" t="s">
        <v>68</v>
      </c>
      <c r="T29" s="3" t="s">
        <v>29</v>
      </c>
      <c r="U29" s="3" t="s">
        <v>36</v>
      </c>
      <c r="V29" s="3" t="s">
        <v>148</v>
      </c>
      <c r="W29" s="3" t="s">
        <v>29</v>
      </c>
      <c r="X29" s="3" t="s">
        <v>29</v>
      </c>
      <c r="Y29" s="3" t="s">
        <v>29</v>
      </c>
      <c r="Z29" s="3" t="s">
        <v>37</v>
      </c>
      <c r="AA29" s="3" t="s">
        <v>29</v>
      </c>
      <c r="AB29" s="5"/>
      <c r="AC29" s="3" t="s">
        <v>29</v>
      </c>
      <c r="AD29" s="3" t="s">
        <v>29</v>
      </c>
      <c r="AE29" s="3" t="s">
        <v>29</v>
      </c>
      <c r="AF29" s="6">
        <v>0</v>
      </c>
    </row>
    <row r="30" spans="1:32" s="3" customFormat="1" x14ac:dyDescent="0.25">
      <c r="A30" s="4" t="s">
        <v>29</v>
      </c>
      <c r="B30" s="3" t="s">
        <v>30</v>
      </c>
      <c r="C30" s="3" t="s">
        <v>277</v>
      </c>
      <c r="D30" s="5">
        <v>44350</v>
      </c>
      <c r="E30" s="5">
        <v>44350</v>
      </c>
      <c r="F30" s="5">
        <v>44359</v>
      </c>
      <c r="G30" s="3" t="s">
        <v>31</v>
      </c>
      <c r="H30" s="3" t="s">
        <v>32</v>
      </c>
      <c r="I30" s="6">
        <v>-17055.66</v>
      </c>
      <c r="J30" s="3" t="s">
        <v>33</v>
      </c>
      <c r="K30" s="3" t="s">
        <v>34</v>
      </c>
      <c r="L30" s="6">
        <v>-1431822.66</v>
      </c>
      <c r="M30" s="6">
        <v>-17055.66</v>
      </c>
      <c r="N30" s="6">
        <f t="shared" si="0"/>
        <v>17055.66</v>
      </c>
      <c r="O30" s="8" t="str">
        <f>IF(M30="","",IF(M30&lt;0,-M30&amp;"_"&amp;COUNTIF(M$2:M30,M30),M30&amp;"_"&amp;COUNTIF(M$2:M30,M30)))</f>
        <v>17055.66_1</v>
      </c>
      <c r="P30" s="9" t="str">
        <f t="shared" si="1"/>
        <v/>
      </c>
      <c r="Q30" s="3" t="s">
        <v>278</v>
      </c>
      <c r="R30" s="3" t="s">
        <v>231</v>
      </c>
      <c r="S30" s="3" t="s">
        <v>71</v>
      </c>
      <c r="T30" s="3" t="s">
        <v>29</v>
      </c>
      <c r="U30" s="3" t="s">
        <v>36</v>
      </c>
      <c r="V30" s="3" t="s">
        <v>279</v>
      </c>
      <c r="W30" s="3" t="s">
        <v>29</v>
      </c>
      <c r="X30" s="3" t="s">
        <v>29</v>
      </c>
      <c r="Y30" s="3" t="s">
        <v>29</v>
      </c>
      <c r="Z30" s="3" t="s">
        <v>37</v>
      </c>
      <c r="AA30" s="3" t="s">
        <v>29</v>
      </c>
      <c r="AB30" s="5"/>
      <c r="AC30" s="3" t="s">
        <v>29</v>
      </c>
      <c r="AD30" s="3" t="s">
        <v>29</v>
      </c>
      <c r="AE30" s="3" t="s">
        <v>29</v>
      </c>
      <c r="AF30" s="6">
        <v>0</v>
      </c>
    </row>
    <row r="31" spans="1:32" s="3" customFormat="1" x14ac:dyDescent="0.25">
      <c r="A31" s="4" t="s">
        <v>29</v>
      </c>
      <c r="B31" s="3" t="s">
        <v>30</v>
      </c>
      <c r="C31" s="3" t="s">
        <v>280</v>
      </c>
      <c r="D31" s="5">
        <v>44321</v>
      </c>
      <c r="E31" s="5">
        <v>44321</v>
      </c>
      <c r="F31" s="5">
        <v>44325</v>
      </c>
      <c r="G31" s="3" t="s">
        <v>31</v>
      </c>
      <c r="H31" s="3" t="s">
        <v>32</v>
      </c>
      <c r="I31" s="6">
        <v>-16815.25</v>
      </c>
      <c r="J31" s="3" t="s">
        <v>33</v>
      </c>
      <c r="K31" s="3" t="s">
        <v>34</v>
      </c>
      <c r="L31" s="6">
        <v>-1411640.24</v>
      </c>
      <c r="M31" s="6">
        <v>-16815.25</v>
      </c>
      <c r="N31" s="6">
        <f t="shared" si="0"/>
        <v>16815.25</v>
      </c>
      <c r="O31" s="8" t="str">
        <f>IF(M31="","",IF(M31&lt;0,-M31&amp;"_"&amp;COUNTIF(M$2:M31,M31),M31&amp;"_"&amp;COUNTIF(M$2:M31,M31)))</f>
        <v>16815.25_1</v>
      </c>
      <c r="P31" s="9" t="str">
        <f t="shared" si="1"/>
        <v/>
      </c>
      <c r="Q31" s="3" t="s">
        <v>281</v>
      </c>
      <c r="R31" s="3" t="s">
        <v>256</v>
      </c>
      <c r="S31" s="3" t="s">
        <v>68</v>
      </c>
      <c r="T31" s="3" t="s">
        <v>29</v>
      </c>
      <c r="U31" s="3" t="s">
        <v>36</v>
      </c>
      <c r="V31" s="3" t="s">
        <v>282</v>
      </c>
      <c r="W31" s="3" t="s">
        <v>29</v>
      </c>
      <c r="X31" s="3" t="s">
        <v>29</v>
      </c>
      <c r="Y31" s="3" t="s">
        <v>29</v>
      </c>
      <c r="Z31" s="3" t="s">
        <v>37</v>
      </c>
      <c r="AA31" s="3" t="s">
        <v>29</v>
      </c>
      <c r="AB31" s="5"/>
      <c r="AC31" s="3" t="s">
        <v>29</v>
      </c>
      <c r="AD31" s="3" t="s">
        <v>29</v>
      </c>
      <c r="AE31" s="3" t="s">
        <v>29</v>
      </c>
      <c r="AF31" s="6">
        <v>0</v>
      </c>
    </row>
    <row r="32" spans="1:32" s="3" customFormat="1" x14ac:dyDescent="0.25">
      <c r="A32" s="4" t="s">
        <v>29</v>
      </c>
      <c r="B32" s="3" t="s">
        <v>30</v>
      </c>
      <c r="C32" s="3" t="s">
        <v>283</v>
      </c>
      <c r="D32" s="5">
        <v>44334</v>
      </c>
      <c r="E32" s="5">
        <v>44334</v>
      </c>
      <c r="F32" s="5">
        <v>44338</v>
      </c>
      <c r="G32" s="3" t="s">
        <v>31</v>
      </c>
      <c r="H32" s="3" t="s">
        <v>32</v>
      </c>
      <c r="I32" s="6">
        <v>-16730.25</v>
      </c>
      <c r="J32" s="3" t="s">
        <v>33</v>
      </c>
      <c r="K32" s="3" t="s">
        <v>34</v>
      </c>
      <c r="L32" s="6">
        <v>-1404504.49</v>
      </c>
      <c r="M32" s="6">
        <v>-16730.25</v>
      </c>
      <c r="N32" s="6">
        <f t="shared" si="0"/>
        <v>16730.25</v>
      </c>
      <c r="O32" s="8" t="str">
        <f>IF(M32="","",IF(M32&lt;0,-M32&amp;"_"&amp;COUNTIF(M$2:M32,M32),M32&amp;"_"&amp;COUNTIF(M$2:M32,M32)))</f>
        <v>16730.25_1</v>
      </c>
      <c r="P32" s="9" t="str">
        <f t="shared" si="1"/>
        <v/>
      </c>
      <c r="Q32" s="3" t="s">
        <v>284</v>
      </c>
      <c r="R32" s="3" t="s">
        <v>284</v>
      </c>
      <c r="S32" s="3" t="s">
        <v>35</v>
      </c>
      <c r="T32" s="3" t="s">
        <v>29</v>
      </c>
      <c r="U32" s="3" t="s">
        <v>36</v>
      </c>
      <c r="V32" s="3" t="s">
        <v>285</v>
      </c>
      <c r="W32" s="3" t="s">
        <v>29</v>
      </c>
      <c r="X32" s="3" t="s">
        <v>29</v>
      </c>
      <c r="Y32" s="3" t="s">
        <v>29</v>
      </c>
      <c r="Z32" s="3" t="s">
        <v>37</v>
      </c>
      <c r="AA32" s="3" t="s">
        <v>29</v>
      </c>
      <c r="AB32" s="5"/>
      <c r="AC32" s="3" t="s">
        <v>29</v>
      </c>
      <c r="AD32" s="3" t="s">
        <v>29</v>
      </c>
      <c r="AE32" s="3" t="s">
        <v>29</v>
      </c>
      <c r="AF32" s="6">
        <v>0</v>
      </c>
    </row>
    <row r="33" spans="1:32" s="3" customFormat="1" x14ac:dyDescent="0.25">
      <c r="A33" s="4" t="s">
        <v>29</v>
      </c>
      <c r="B33" s="3" t="s">
        <v>30</v>
      </c>
      <c r="C33" s="3" t="s">
        <v>286</v>
      </c>
      <c r="D33" s="5">
        <v>44325</v>
      </c>
      <c r="E33" s="5">
        <v>44325</v>
      </c>
      <c r="F33" s="5">
        <v>44338</v>
      </c>
      <c r="G33" s="3" t="s">
        <v>31</v>
      </c>
      <c r="H33" s="3" t="s">
        <v>32</v>
      </c>
      <c r="I33" s="6">
        <v>-16681.82</v>
      </c>
      <c r="J33" s="3" t="s">
        <v>33</v>
      </c>
      <c r="K33" s="3" t="s">
        <v>34</v>
      </c>
      <c r="L33" s="6">
        <v>-1400438.79</v>
      </c>
      <c r="M33" s="6">
        <v>-16681.82</v>
      </c>
      <c r="N33" s="6">
        <f t="shared" si="0"/>
        <v>16681.82</v>
      </c>
      <c r="O33" s="8" t="str">
        <f>IF(M33="","",IF(M33&lt;0,-M33&amp;"_"&amp;COUNTIF(M$2:M33,M33),M33&amp;"_"&amp;COUNTIF(M$2:M33,M33)))</f>
        <v>16681.82_1</v>
      </c>
      <c r="P33" s="9" t="str">
        <f t="shared" si="1"/>
        <v/>
      </c>
      <c r="Q33" s="3" t="s">
        <v>287</v>
      </c>
      <c r="R33" s="3" t="s">
        <v>288</v>
      </c>
      <c r="S33" s="3" t="s">
        <v>289</v>
      </c>
      <c r="T33" s="3" t="s">
        <v>29</v>
      </c>
      <c r="U33" s="3" t="s">
        <v>36</v>
      </c>
      <c r="V33" s="3" t="s">
        <v>290</v>
      </c>
      <c r="W33" s="3" t="s">
        <v>29</v>
      </c>
      <c r="X33" s="3" t="s">
        <v>29</v>
      </c>
      <c r="Y33" s="3" t="s">
        <v>29</v>
      </c>
      <c r="Z33" s="3" t="s">
        <v>37</v>
      </c>
      <c r="AA33" s="3" t="s">
        <v>29</v>
      </c>
      <c r="AB33" s="5"/>
      <c r="AC33" s="3" t="s">
        <v>29</v>
      </c>
      <c r="AD33" s="3" t="s">
        <v>29</v>
      </c>
      <c r="AE33" s="3" t="s">
        <v>29</v>
      </c>
      <c r="AF33" s="6">
        <v>0</v>
      </c>
    </row>
    <row r="34" spans="1:32" s="3" customFormat="1" x14ac:dyDescent="0.25">
      <c r="A34" s="4" t="s">
        <v>29</v>
      </c>
      <c r="B34" s="3" t="s">
        <v>30</v>
      </c>
      <c r="C34" s="3" t="s">
        <v>291</v>
      </c>
      <c r="D34" s="5">
        <v>44375</v>
      </c>
      <c r="E34" s="5">
        <v>44375</v>
      </c>
      <c r="F34" s="5">
        <v>44381</v>
      </c>
      <c r="G34" s="3" t="s">
        <v>31</v>
      </c>
      <c r="H34" s="3" t="s">
        <v>32</v>
      </c>
      <c r="I34" s="6">
        <v>-16407.75</v>
      </c>
      <c r="J34" s="3" t="s">
        <v>33</v>
      </c>
      <c r="K34" s="3" t="s">
        <v>34</v>
      </c>
      <c r="L34" s="6">
        <v>-1377430.61</v>
      </c>
      <c r="M34" s="6">
        <v>-16407.75</v>
      </c>
      <c r="N34" s="6">
        <f t="shared" si="0"/>
        <v>16407.75</v>
      </c>
      <c r="O34" s="8" t="str">
        <f>IF(M34="","",IF(M34&lt;0,-M34&amp;"_"&amp;COUNTIF(M$2:M34,M34),M34&amp;"_"&amp;COUNTIF(M$2:M34,M34)))</f>
        <v>16407.75_1</v>
      </c>
      <c r="P34" s="9" t="str">
        <f t="shared" si="1"/>
        <v/>
      </c>
      <c r="Q34" s="3" t="s">
        <v>292</v>
      </c>
      <c r="R34" s="3" t="s">
        <v>231</v>
      </c>
      <c r="S34" s="3" t="s">
        <v>71</v>
      </c>
      <c r="T34" s="3" t="s">
        <v>29</v>
      </c>
      <c r="U34" s="3" t="s">
        <v>36</v>
      </c>
      <c r="V34" s="3" t="s">
        <v>293</v>
      </c>
      <c r="W34" s="3" t="s">
        <v>29</v>
      </c>
      <c r="X34" s="3" t="s">
        <v>29</v>
      </c>
      <c r="Y34" s="3" t="s">
        <v>29</v>
      </c>
      <c r="Z34" s="3" t="s">
        <v>37</v>
      </c>
      <c r="AA34" s="3" t="s">
        <v>29</v>
      </c>
      <c r="AB34" s="5"/>
      <c r="AC34" s="3" t="s">
        <v>29</v>
      </c>
      <c r="AD34" s="3" t="s">
        <v>29</v>
      </c>
      <c r="AE34" s="3" t="s">
        <v>29</v>
      </c>
      <c r="AF34" s="6">
        <v>0</v>
      </c>
    </row>
    <row r="35" spans="1:32" s="3" customFormat="1" x14ac:dyDescent="0.25">
      <c r="A35" s="4" t="s">
        <v>29</v>
      </c>
      <c r="B35" s="3" t="s">
        <v>30</v>
      </c>
      <c r="C35" s="3" t="s">
        <v>91</v>
      </c>
      <c r="D35" s="5">
        <v>44286</v>
      </c>
      <c r="E35" s="5">
        <v>44286</v>
      </c>
      <c r="F35" s="5">
        <v>44287</v>
      </c>
      <c r="G35" s="3" t="s">
        <v>31</v>
      </c>
      <c r="H35" s="3" t="s">
        <v>32</v>
      </c>
      <c r="I35" s="6">
        <v>-15890.12</v>
      </c>
      <c r="J35" s="3" t="s">
        <v>33</v>
      </c>
      <c r="K35" s="3" t="s">
        <v>34</v>
      </c>
      <c r="L35" s="6">
        <v>-1333975.57</v>
      </c>
      <c r="M35" s="6">
        <v>-15890.12</v>
      </c>
      <c r="N35" s="6">
        <f t="shared" si="0"/>
        <v>15890.12</v>
      </c>
      <c r="O35" s="8" t="str">
        <f>IF(M35="","",IF(M35&lt;0,-M35&amp;"_"&amp;COUNTIF(M$2:M35,M35),M35&amp;"_"&amp;COUNTIF(M$2:M35,M35)))</f>
        <v>15890.12_1</v>
      </c>
      <c r="P35" s="9" t="str">
        <f t="shared" si="1"/>
        <v/>
      </c>
      <c r="Q35" s="3" t="s">
        <v>92</v>
      </c>
      <c r="R35" s="3" t="s">
        <v>92</v>
      </c>
      <c r="S35" s="3" t="s">
        <v>71</v>
      </c>
      <c r="T35" s="3" t="s">
        <v>29</v>
      </c>
      <c r="U35" s="3" t="s">
        <v>36</v>
      </c>
      <c r="V35" s="3" t="s">
        <v>93</v>
      </c>
      <c r="W35" s="3" t="s">
        <v>29</v>
      </c>
      <c r="X35" s="3" t="s">
        <v>29</v>
      </c>
      <c r="Y35" s="3" t="s">
        <v>29</v>
      </c>
      <c r="Z35" s="3" t="s">
        <v>37</v>
      </c>
      <c r="AA35" s="3" t="s">
        <v>294</v>
      </c>
      <c r="AB35" s="5">
        <v>44390</v>
      </c>
      <c r="AC35" s="3" t="s">
        <v>29</v>
      </c>
      <c r="AD35" s="3" t="s">
        <v>29</v>
      </c>
      <c r="AE35" s="3" t="s">
        <v>29</v>
      </c>
      <c r="AF35" s="6">
        <v>0</v>
      </c>
    </row>
    <row r="36" spans="1:32" s="3" customFormat="1" x14ac:dyDescent="0.25">
      <c r="A36" s="4" t="s">
        <v>29</v>
      </c>
      <c r="B36" s="3" t="s">
        <v>30</v>
      </c>
      <c r="C36" s="3" t="s">
        <v>295</v>
      </c>
      <c r="D36" s="5">
        <v>44371</v>
      </c>
      <c r="E36" s="5">
        <v>44371</v>
      </c>
      <c r="F36" s="5">
        <v>44374</v>
      </c>
      <c r="G36" s="3" t="s">
        <v>31</v>
      </c>
      <c r="H36" s="3" t="s">
        <v>32</v>
      </c>
      <c r="I36" s="6">
        <v>-14688.68</v>
      </c>
      <c r="J36" s="3" t="s">
        <v>33</v>
      </c>
      <c r="K36" s="3" t="s">
        <v>34</v>
      </c>
      <c r="L36" s="6">
        <v>-1233114.69</v>
      </c>
      <c r="M36" s="6">
        <v>-14688.68</v>
      </c>
      <c r="N36" s="6">
        <f t="shared" si="0"/>
        <v>14688.68</v>
      </c>
      <c r="O36" s="8" t="str">
        <f>IF(M36="","",IF(M36&lt;0,-M36&amp;"_"&amp;COUNTIF(M$2:M36,M36),M36&amp;"_"&amp;COUNTIF(M$2:M36,M36)))</f>
        <v>14688.68_1</v>
      </c>
      <c r="P36" s="9" t="str">
        <f t="shared" si="1"/>
        <v/>
      </c>
      <c r="Q36" s="3" t="s">
        <v>296</v>
      </c>
      <c r="R36" s="3" t="s">
        <v>256</v>
      </c>
      <c r="S36" s="3" t="s">
        <v>297</v>
      </c>
      <c r="T36" s="3" t="s">
        <v>29</v>
      </c>
      <c r="U36" s="3" t="s">
        <v>36</v>
      </c>
      <c r="V36" s="3" t="s">
        <v>298</v>
      </c>
      <c r="W36" s="3" t="s">
        <v>29</v>
      </c>
      <c r="X36" s="3" t="s">
        <v>29</v>
      </c>
      <c r="Y36" s="3" t="s">
        <v>29</v>
      </c>
      <c r="Z36" s="3" t="s">
        <v>37</v>
      </c>
      <c r="AA36" s="3" t="s">
        <v>29</v>
      </c>
      <c r="AB36" s="5"/>
      <c r="AC36" s="3" t="s">
        <v>29</v>
      </c>
      <c r="AD36" s="3" t="s">
        <v>29</v>
      </c>
      <c r="AE36" s="3" t="s">
        <v>29</v>
      </c>
      <c r="AF36" s="6">
        <v>0</v>
      </c>
    </row>
    <row r="37" spans="1:32" s="3" customFormat="1" x14ac:dyDescent="0.25">
      <c r="A37" s="4" t="s">
        <v>29</v>
      </c>
      <c r="B37" s="3" t="s">
        <v>30</v>
      </c>
      <c r="C37" s="3" t="s">
        <v>140</v>
      </c>
      <c r="D37" s="5">
        <v>44306</v>
      </c>
      <c r="E37" s="5">
        <v>44306</v>
      </c>
      <c r="F37" s="5">
        <v>44307</v>
      </c>
      <c r="G37" s="3" t="s">
        <v>31</v>
      </c>
      <c r="H37" s="3" t="s">
        <v>32</v>
      </c>
      <c r="I37" s="6">
        <v>-14645.47</v>
      </c>
      <c r="J37" s="3" t="s">
        <v>33</v>
      </c>
      <c r="K37" s="3" t="s">
        <v>34</v>
      </c>
      <c r="L37" s="6">
        <v>-1229487.21</v>
      </c>
      <c r="M37" s="6">
        <v>-14645.47</v>
      </c>
      <c r="N37" s="6">
        <f t="shared" si="0"/>
        <v>14645.47</v>
      </c>
      <c r="O37" s="8" t="str">
        <f>IF(M37="","",IF(M37&lt;0,-M37&amp;"_"&amp;COUNTIF(M$2:M37,M37),M37&amp;"_"&amp;COUNTIF(M$2:M37,M37)))</f>
        <v>14645.47_1</v>
      </c>
      <c r="P37" s="9" t="str">
        <f t="shared" si="1"/>
        <v/>
      </c>
      <c r="Q37" s="3" t="s">
        <v>141</v>
      </c>
      <c r="R37" s="3" t="s">
        <v>141</v>
      </c>
      <c r="S37" s="3" t="s">
        <v>68</v>
      </c>
      <c r="T37" s="3" t="s">
        <v>29</v>
      </c>
      <c r="U37" s="3" t="s">
        <v>36</v>
      </c>
      <c r="V37" s="3" t="s">
        <v>142</v>
      </c>
      <c r="W37" s="3" t="s">
        <v>29</v>
      </c>
      <c r="X37" s="3" t="s">
        <v>29</v>
      </c>
      <c r="Y37" s="3" t="s">
        <v>29</v>
      </c>
      <c r="Z37" s="3" t="s">
        <v>37</v>
      </c>
      <c r="AA37" s="3" t="s">
        <v>29</v>
      </c>
      <c r="AB37" s="5"/>
      <c r="AC37" s="3" t="s">
        <v>29</v>
      </c>
      <c r="AD37" s="3" t="s">
        <v>29</v>
      </c>
      <c r="AE37" s="3" t="s">
        <v>29</v>
      </c>
      <c r="AF37" s="6">
        <v>0</v>
      </c>
    </row>
    <row r="38" spans="1:32" s="3" customFormat="1" x14ac:dyDescent="0.25">
      <c r="A38" s="4" t="s">
        <v>29</v>
      </c>
      <c r="B38" s="3" t="s">
        <v>30</v>
      </c>
      <c r="C38" s="3" t="s">
        <v>98</v>
      </c>
      <c r="D38" s="5">
        <v>44287</v>
      </c>
      <c r="E38" s="5">
        <v>44287</v>
      </c>
      <c r="F38" s="5">
        <v>44298</v>
      </c>
      <c r="G38" s="3" t="s">
        <v>31</v>
      </c>
      <c r="H38" s="3" t="s">
        <v>32</v>
      </c>
      <c r="I38" s="6">
        <v>-13634.17</v>
      </c>
      <c r="J38" s="3" t="s">
        <v>33</v>
      </c>
      <c r="K38" s="3" t="s">
        <v>34</v>
      </c>
      <c r="L38" s="6">
        <v>-1144588.57</v>
      </c>
      <c r="M38" s="6">
        <v>-13634.17</v>
      </c>
      <c r="N38" s="6">
        <f t="shared" si="0"/>
        <v>13634.17</v>
      </c>
      <c r="O38" s="8" t="str">
        <f>IF(M38="","",IF(M38&lt;0,-M38&amp;"_"&amp;COUNTIF(M$2:M38,M38),M38&amp;"_"&amp;COUNTIF(M$2:M38,M38)))</f>
        <v>13634.17_1</v>
      </c>
      <c r="P38" s="9" t="str">
        <f t="shared" si="1"/>
        <v/>
      </c>
      <c r="Q38" s="3" t="s">
        <v>99</v>
      </c>
      <c r="R38" s="3" t="s">
        <v>99</v>
      </c>
      <c r="S38" s="3" t="s">
        <v>96</v>
      </c>
      <c r="T38" s="3" t="s">
        <v>29</v>
      </c>
      <c r="U38" s="3" t="s">
        <v>36</v>
      </c>
      <c r="V38" s="3" t="s">
        <v>100</v>
      </c>
      <c r="W38" s="3" t="s">
        <v>29</v>
      </c>
      <c r="X38" s="3" t="s">
        <v>29</v>
      </c>
      <c r="Y38" s="3" t="s">
        <v>29</v>
      </c>
      <c r="Z38" s="3" t="s">
        <v>37</v>
      </c>
      <c r="AA38" s="3" t="s">
        <v>299</v>
      </c>
      <c r="AB38" s="5">
        <v>44390</v>
      </c>
      <c r="AC38" s="3" t="s">
        <v>29</v>
      </c>
      <c r="AD38" s="3" t="s">
        <v>29</v>
      </c>
      <c r="AE38" s="3" t="s">
        <v>29</v>
      </c>
      <c r="AF38" s="6">
        <v>0</v>
      </c>
    </row>
    <row r="39" spans="1:32" s="3" customFormat="1" x14ac:dyDescent="0.25">
      <c r="A39" s="4" t="s">
        <v>29</v>
      </c>
      <c r="B39" s="3" t="s">
        <v>30</v>
      </c>
      <c r="C39" s="3" t="s">
        <v>300</v>
      </c>
      <c r="D39" s="5">
        <v>44354</v>
      </c>
      <c r="E39" s="5">
        <v>44354</v>
      </c>
      <c r="F39" s="5">
        <v>44359</v>
      </c>
      <c r="G39" s="3" t="s">
        <v>31</v>
      </c>
      <c r="H39" s="3" t="s">
        <v>32</v>
      </c>
      <c r="I39" s="6">
        <v>-13182.03</v>
      </c>
      <c r="J39" s="3" t="s">
        <v>33</v>
      </c>
      <c r="K39" s="3" t="s">
        <v>34</v>
      </c>
      <c r="L39" s="6">
        <v>-1106631.42</v>
      </c>
      <c r="M39" s="6">
        <v>-13182.03</v>
      </c>
      <c r="N39" s="6">
        <f t="shared" si="0"/>
        <v>13182.03</v>
      </c>
      <c r="O39" s="8" t="str">
        <f>IF(M39="","",IF(M39&lt;0,-M39&amp;"_"&amp;COUNTIF(M$2:M39,M39),M39&amp;"_"&amp;COUNTIF(M$2:M39,M39)))</f>
        <v>13182.03_1</v>
      </c>
      <c r="P39" s="9" t="str">
        <f t="shared" si="1"/>
        <v/>
      </c>
      <c r="Q39" s="3" t="s">
        <v>301</v>
      </c>
      <c r="R39" s="3" t="s">
        <v>231</v>
      </c>
      <c r="S39" s="3" t="s">
        <v>71</v>
      </c>
      <c r="T39" s="3" t="s">
        <v>29</v>
      </c>
      <c r="U39" s="3" t="s">
        <v>36</v>
      </c>
      <c r="V39" s="3" t="s">
        <v>302</v>
      </c>
      <c r="W39" s="3" t="s">
        <v>29</v>
      </c>
      <c r="X39" s="3" t="s">
        <v>29</v>
      </c>
      <c r="Y39" s="3" t="s">
        <v>29</v>
      </c>
      <c r="Z39" s="3" t="s">
        <v>37</v>
      </c>
      <c r="AA39" s="3" t="s">
        <v>29</v>
      </c>
      <c r="AB39" s="5"/>
      <c r="AC39" s="3" t="s">
        <v>29</v>
      </c>
      <c r="AD39" s="3" t="s">
        <v>29</v>
      </c>
      <c r="AE39" s="3" t="s">
        <v>29</v>
      </c>
      <c r="AF39" s="6">
        <v>0</v>
      </c>
    </row>
    <row r="40" spans="1:32" s="3" customFormat="1" x14ac:dyDescent="0.25">
      <c r="A40" s="4" t="s">
        <v>29</v>
      </c>
      <c r="B40" s="3" t="s">
        <v>30</v>
      </c>
      <c r="C40" s="3" t="s">
        <v>303</v>
      </c>
      <c r="D40" s="5">
        <v>44377</v>
      </c>
      <c r="E40" s="5">
        <v>44377</v>
      </c>
      <c r="F40" s="5">
        <v>44381</v>
      </c>
      <c r="G40" s="3" t="s">
        <v>31</v>
      </c>
      <c r="H40" s="3" t="s">
        <v>32</v>
      </c>
      <c r="I40" s="6">
        <v>-13035.09</v>
      </c>
      <c r="J40" s="3" t="s">
        <v>33</v>
      </c>
      <c r="K40" s="3" t="s">
        <v>34</v>
      </c>
      <c r="L40" s="6">
        <v>-1094295.81</v>
      </c>
      <c r="M40" s="6">
        <v>-13035.09</v>
      </c>
      <c r="N40" s="6">
        <f t="shared" si="0"/>
        <v>13035.09</v>
      </c>
      <c r="O40" s="8" t="str">
        <f>IF(M40="","",IF(M40&lt;0,-M40&amp;"_"&amp;COUNTIF(M$2:M40,M40),M40&amp;"_"&amp;COUNTIF(M$2:M40,M40)))</f>
        <v>13035.09_1</v>
      </c>
      <c r="P40" s="9" t="str">
        <f t="shared" si="1"/>
        <v/>
      </c>
      <c r="Q40" s="3" t="s">
        <v>304</v>
      </c>
      <c r="R40" s="3" t="s">
        <v>231</v>
      </c>
      <c r="S40" s="3" t="s">
        <v>71</v>
      </c>
      <c r="T40" s="3" t="s">
        <v>29</v>
      </c>
      <c r="U40" s="3" t="s">
        <v>36</v>
      </c>
      <c r="V40" s="3" t="s">
        <v>305</v>
      </c>
      <c r="W40" s="3" t="s">
        <v>29</v>
      </c>
      <c r="X40" s="3" t="s">
        <v>29</v>
      </c>
      <c r="Y40" s="3" t="s">
        <v>29</v>
      </c>
      <c r="Z40" s="3" t="s">
        <v>37</v>
      </c>
      <c r="AA40" s="3" t="s">
        <v>29</v>
      </c>
      <c r="AB40" s="5"/>
      <c r="AC40" s="3" t="s">
        <v>29</v>
      </c>
      <c r="AD40" s="3" t="s">
        <v>29</v>
      </c>
      <c r="AE40" s="3" t="s">
        <v>29</v>
      </c>
      <c r="AF40" s="6">
        <v>0</v>
      </c>
    </row>
    <row r="41" spans="1:32" s="3" customFormat="1" x14ac:dyDescent="0.25">
      <c r="A41" s="4" t="s">
        <v>29</v>
      </c>
      <c r="B41" s="3" t="s">
        <v>30</v>
      </c>
      <c r="C41" s="3" t="s">
        <v>306</v>
      </c>
      <c r="D41" s="5">
        <v>44350</v>
      </c>
      <c r="E41" s="5">
        <v>44350</v>
      </c>
      <c r="F41" s="5">
        <v>44359</v>
      </c>
      <c r="G41" s="3" t="s">
        <v>31</v>
      </c>
      <c r="H41" s="3" t="s">
        <v>32</v>
      </c>
      <c r="I41" s="6">
        <v>-11978.3</v>
      </c>
      <c r="J41" s="3" t="s">
        <v>33</v>
      </c>
      <c r="K41" s="3" t="s">
        <v>34</v>
      </c>
      <c r="L41" s="6">
        <v>-1005578.29</v>
      </c>
      <c r="M41" s="6">
        <v>-11978.3</v>
      </c>
      <c r="N41" s="6">
        <f t="shared" si="0"/>
        <v>11978.3</v>
      </c>
      <c r="O41" s="8" t="str">
        <f>IF(M41="","",IF(M41&lt;0,-M41&amp;"_"&amp;COUNTIF(M$2:M41,M41),M41&amp;"_"&amp;COUNTIF(M$2:M41,M41)))</f>
        <v>11978.3_1</v>
      </c>
      <c r="P41" s="9" t="str">
        <f t="shared" si="1"/>
        <v/>
      </c>
      <c r="Q41" s="3" t="s">
        <v>307</v>
      </c>
      <c r="R41" s="3" t="s">
        <v>256</v>
      </c>
      <c r="S41" s="3" t="s">
        <v>71</v>
      </c>
      <c r="T41" s="3" t="s">
        <v>29</v>
      </c>
      <c r="U41" s="3" t="s">
        <v>36</v>
      </c>
      <c r="V41" s="3" t="s">
        <v>308</v>
      </c>
      <c r="W41" s="3" t="s">
        <v>29</v>
      </c>
      <c r="X41" s="3" t="s">
        <v>29</v>
      </c>
      <c r="Y41" s="3" t="s">
        <v>29</v>
      </c>
      <c r="Z41" s="3" t="s">
        <v>37</v>
      </c>
      <c r="AA41" s="3" t="s">
        <v>29</v>
      </c>
      <c r="AB41" s="5"/>
      <c r="AC41" s="3" t="s">
        <v>29</v>
      </c>
      <c r="AD41" s="3" t="s">
        <v>29</v>
      </c>
      <c r="AE41" s="3" t="s">
        <v>29</v>
      </c>
      <c r="AF41" s="6">
        <v>0</v>
      </c>
    </row>
    <row r="42" spans="1:32" s="3" customFormat="1" x14ac:dyDescent="0.25">
      <c r="A42" s="4" t="s">
        <v>29</v>
      </c>
      <c r="B42" s="3" t="s">
        <v>30</v>
      </c>
      <c r="C42" s="3" t="s">
        <v>88</v>
      </c>
      <c r="D42" s="5">
        <v>44286</v>
      </c>
      <c r="E42" s="5">
        <v>44286</v>
      </c>
      <c r="F42" s="5">
        <v>44287</v>
      </c>
      <c r="G42" s="3" t="s">
        <v>31</v>
      </c>
      <c r="H42" s="3" t="s">
        <v>32</v>
      </c>
      <c r="I42" s="6">
        <v>-11477.37</v>
      </c>
      <c r="J42" s="3" t="s">
        <v>33</v>
      </c>
      <c r="K42" s="3" t="s">
        <v>34</v>
      </c>
      <c r="L42" s="6">
        <v>-963525.21</v>
      </c>
      <c r="M42" s="6">
        <v>-11477.37</v>
      </c>
      <c r="N42" s="6">
        <f t="shared" si="0"/>
        <v>11477.37</v>
      </c>
      <c r="O42" s="8" t="str">
        <f>IF(M42="","",IF(M42&lt;0,-M42&amp;"_"&amp;COUNTIF(M$2:M42,M42),M42&amp;"_"&amp;COUNTIF(M$2:M42,M42)))</f>
        <v>11477.37_1</v>
      </c>
      <c r="P42" s="9" t="str">
        <f t="shared" si="1"/>
        <v/>
      </c>
      <c r="Q42" s="3" t="s">
        <v>89</v>
      </c>
      <c r="R42" s="3" t="s">
        <v>89</v>
      </c>
      <c r="S42" s="3" t="s">
        <v>71</v>
      </c>
      <c r="T42" s="3" t="s">
        <v>29</v>
      </c>
      <c r="U42" s="3" t="s">
        <v>36</v>
      </c>
      <c r="V42" s="3" t="s">
        <v>90</v>
      </c>
      <c r="W42" s="3" t="s">
        <v>29</v>
      </c>
      <c r="X42" s="3" t="s">
        <v>29</v>
      </c>
      <c r="Y42" s="3" t="s">
        <v>29</v>
      </c>
      <c r="Z42" s="3" t="s">
        <v>37</v>
      </c>
      <c r="AA42" s="3" t="s">
        <v>309</v>
      </c>
      <c r="AB42" s="5">
        <v>44390</v>
      </c>
      <c r="AC42" s="3" t="s">
        <v>29</v>
      </c>
      <c r="AD42" s="3" t="s">
        <v>29</v>
      </c>
      <c r="AE42" s="3" t="s">
        <v>29</v>
      </c>
      <c r="AF42" s="6">
        <v>0</v>
      </c>
    </row>
    <row r="43" spans="1:32" s="3" customFormat="1" x14ac:dyDescent="0.25">
      <c r="A43" s="4" t="s">
        <v>29</v>
      </c>
      <c r="B43" s="3" t="s">
        <v>30</v>
      </c>
      <c r="C43" s="3" t="s">
        <v>119</v>
      </c>
      <c r="D43" s="5">
        <v>44298</v>
      </c>
      <c r="E43" s="5">
        <v>44298</v>
      </c>
      <c r="F43" s="5">
        <v>44299</v>
      </c>
      <c r="G43" s="3" t="s">
        <v>31</v>
      </c>
      <c r="H43" s="3" t="s">
        <v>32</v>
      </c>
      <c r="I43" s="6">
        <v>-11229.39</v>
      </c>
      <c r="J43" s="3" t="s">
        <v>33</v>
      </c>
      <c r="K43" s="3" t="s">
        <v>34</v>
      </c>
      <c r="L43" s="6">
        <v>-942707.29</v>
      </c>
      <c r="M43" s="6">
        <v>-11229.39</v>
      </c>
      <c r="N43" s="6">
        <f t="shared" si="0"/>
        <v>11229.39</v>
      </c>
      <c r="O43" s="8" t="str">
        <f>IF(M43="","",IF(M43&lt;0,-M43&amp;"_"&amp;COUNTIF(M$2:M43,M43),M43&amp;"_"&amp;COUNTIF(M$2:M43,M43)))</f>
        <v>11229.39_1</v>
      </c>
      <c r="P43" s="9" t="str">
        <f t="shared" si="1"/>
        <v/>
      </c>
      <c r="Q43" s="3" t="s">
        <v>120</v>
      </c>
      <c r="R43" s="3" t="s">
        <v>120</v>
      </c>
      <c r="S43" s="3" t="s">
        <v>96</v>
      </c>
      <c r="T43" s="3" t="s">
        <v>29</v>
      </c>
      <c r="U43" s="3" t="s">
        <v>36</v>
      </c>
      <c r="V43" s="3" t="s">
        <v>121</v>
      </c>
      <c r="W43" s="3" t="s">
        <v>29</v>
      </c>
      <c r="X43" s="3" t="s">
        <v>29</v>
      </c>
      <c r="Y43" s="3" t="s">
        <v>29</v>
      </c>
      <c r="Z43" s="3" t="s">
        <v>37</v>
      </c>
      <c r="AA43" s="3" t="s">
        <v>29</v>
      </c>
      <c r="AB43" s="5"/>
      <c r="AC43" s="3" t="s">
        <v>29</v>
      </c>
      <c r="AD43" s="3" t="s">
        <v>29</v>
      </c>
      <c r="AE43" s="3" t="s">
        <v>29</v>
      </c>
      <c r="AF43" s="6">
        <v>0</v>
      </c>
    </row>
    <row r="44" spans="1:32" s="3" customFormat="1" x14ac:dyDescent="0.25">
      <c r="A44" s="4" t="s">
        <v>29</v>
      </c>
      <c r="B44" s="3" t="s">
        <v>30</v>
      </c>
      <c r="C44" s="3" t="s">
        <v>310</v>
      </c>
      <c r="D44" s="5">
        <v>44377</v>
      </c>
      <c r="E44" s="5">
        <v>44377</v>
      </c>
      <c r="F44" s="5">
        <v>44381</v>
      </c>
      <c r="G44" s="3" t="s">
        <v>31</v>
      </c>
      <c r="H44" s="3" t="s">
        <v>32</v>
      </c>
      <c r="I44" s="6">
        <v>-10986.21</v>
      </c>
      <c r="J44" s="3" t="s">
        <v>33</v>
      </c>
      <c r="K44" s="3" t="s">
        <v>34</v>
      </c>
      <c r="L44" s="6">
        <v>-922292.33</v>
      </c>
      <c r="M44" s="6">
        <v>-10986.21</v>
      </c>
      <c r="N44" s="6">
        <f t="shared" si="0"/>
        <v>10986.21</v>
      </c>
      <c r="O44" s="8" t="str">
        <f>IF(M44="","",IF(M44&lt;0,-M44&amp;"_"&amp;COUNTIF(M$2:M44,M44),M44&amp;"_"&amp;COUNTIF(M$2:M44,M44)))</f>
        <v>10986.21_1</v>
      </c>
      <c r="P44" s="9" t="str">
        <f t="shared" si="1"/>
        <v/>
      </c>
      <c r="Q44" s="3" t="s">
        <v>311</v>
      </c>
      <c r="R44" s="3" t="s">
        <v>231</v>
      </c>
      <c r="S44" s="3" t="s">
        <v>71</v>
      </c>
      <c r="T44" s="3" t="s">
        <v>29</v>
      </c>
      <c r="U44" s="3" t="s">
        <v>36</v>
      </c>
      <c r="V44" s="3" t="s">
        <v>312</v>
      </c>
      <c r="W44" s="3" t="s">
        <v>29</v>
      </c>
      <c r="X44" s="3" t="s">
        <v>29</v>
      </c>
      <c r="Y44" s="3" t="s">
        <v>29</v>
      </c>
      <c r="Z44" s="3" t="s">
        <v>37</v>
      </c>
      <c r="AA44" s="3" t="s">
        <v>29</v>
      </c>
      <c r="AB44" s="5"/>
      <c r="AC44" s="3" t="s">
        <v>29</v>
      </c>
      <c r="AD44" s="3" t="s">
        <v>29</v>
      </c>
      <c r="AE44" s="3" t="s">
        <v>29</v>
      </c>
      <c r="AF44" s="6">
        <v>0</v>
      </c>
    </row>
    <row r="45" spans="1:32" s="3" customFormat="1" x14ac:dyDescent="0.25">
      <c r="A45" s="4" t="s">
        <v>29</v>
      </c>
      <c r="B45" s="3" t="s">
        <v>30</v>
      </c>
      <c r="C45" s="3" t="s">
        <v>313</v>
      </c>
      <c r="D45" s="5">
        <v>44347</v>
      </c>
      <c r="E45" s="5">
        <v>44347</v>
      </c>
      <c r="F45" s="5">
        <v>44348</v>
      </c>
      <c r="G45" s="3" t="s">
        <v>31</v>
      </c>
      <c r="H45" s="3" t="s">
        <v>32</v>
      </c>
      <c r="I45" s="6">
        <v>-10533.96</v>
      </c>
      <c r="J45" s="3" t="s">
        <v>33</v>
      </c>
      <c r="K45" s="3" t="s">
        <v>34</v>
      </c>
      <c r="L45" s="6">
        <v>-884325.94</v>
      </c>
      <c r="M45" s="6">
        <v>-10533.96</v>
      </c>
      <c r="N45" s="6">
        <f t="shared" si="0"/>
        <v>10533.96</v>
      </c>
      <c r="O45" s="8" t="str">
        <f>IF(M45="","",IF(M45&lt;0,-M45&amp;"_"&amp;COUNTIF(M$2:M45,M45),M45&amp;"_"&amp;COUNTIF(M$2:M45,M45)))</f>
        <v>10533.96_1</v>
      </c>
      <c r="P45" s="9" t="str">
        <f t="shared" si="1"/>
        <v/>
      </c>
      <c r="Q45" s="3" t="s">
        <v>314</v>
      </c>
      <c r="R45" s="3" t="s">
        <v>256</v>
      </c>
      <c r="S45" s="3" t="s">
        <v>71</v>
      </c>
      <c r="T45" s="3" t="s">
        <v>29</v>
      </c>
      <c r="U45" s="3" t="s">
        <v>36</v>
      </c>
      <c r="V45" s="3" t="s">
        <v>315</v>
      </c>
      <c r="W45" s="3" t="s">
        <v>29</v>
      </c>
      <c r="X45" s="3" t="s">
        <v>29</v>
      </c>
      <c r="Y45" s="3" t="s">
        <v>29</v>
      </c>
      <c r="Z45" s="3" t="s">
        <v>37</v>
      </c>
      <c r="AA45" s="3" t="s">
        <v>29</v>
      </c>
      <c r="AB45" s="5"/>
      <c r="AC45" s="3" t="s">
        <v>29</v>
      </c>
      <c r="AD45" s="3" t="s">
        <v>29</v>
      </c>
      <c r="AE45" s="3" t="s">
        <v>29</v>
      </c>
      <c r="AF45" s="6">
        <v>0</v>
      </c>
    </row>
    <row r="46" spans="1:32" s="3" customFormat="1" x14ac:dyDescent="0.25">
      <c r="A46" s="4" t="s">
        <v>29</v>
      </c>
      <c r="B46" s="3" t="s">
        <v>30</v>
      </c>
      <c r="C46" s="3" t="s">
        <v>116</v>
      </c>
      <c r="D46" s="5">
        <v>44293</v>
      </c>
      <c r="E46" s="5">
        <v>44293</v>
      </c>
      <c r="F46" s="5">
        <v>44298</v>
      </c>
      <c r="G46" s="3" t="s">
        <v>31</v>
      </c>
      <c r="H46" s="3" t="s">
        <v>32</v>
      </c>
      <c r="I46" s="6">
        <v>-9967.64</v>
      </c>
      <c r="J46" s="3" t="s">
        <v>33</v>
      </c>
      <c r="K46" s="3" t="s">
        <v>34</v>
      </c>
      <c r="L46" s="6">
        <v>-836783.38</v>
      </c>
      <c r="M46" s="6">
        <v>-9967.64</v>
      </c>
      <c r="N46" s="6">
        <f t="shared" si="0"/>
        <v>9967.64</v>
      </c>
      <c r="O46" s="8" t="str">
        <f>IF(M46="","",IF(M46&lt;0,-M46&amp;"_"&amp;COUNTIF(M$2:M46,M46),M46&amp;"_"&amp;COUNTIF(M$2:M46,M46)))</f>
        <v>9967.64_1</v>
      </c>
      <c r="P46" s="9" t="str">
        <f t="shared" si="1"/>
        <v/>
      </c>
      <c r="Q46" s="3" t="s">
        <v>117</v>
      </c>
      <c r="R46" s="3" t="s">
        <v>117</v>
      </c>
      <c r="S46" s="3" t="s">
        <v>96</v>
      </c>
      <c r="T46" s="3" t="s">
        <v>29</v>
      </c>
      <c r="U46" s="3" t="s">
        <v>36</v>
      </c>
      <c r="V46" s="3" t="s">
        <v>118</v>
      </c>
      <c r="W46" s="3" t="s">
        <v>29</v>
      </c>
      <c r="X46" s="3" t="s">
        <v>29</v>
      </c>
      <c r="Y46" s="3" t="s">
        <v>29</v>
      </c>
      <c r="Z46" s="3" t="s">
        <v>37</v>
      </c>
      <c r="AA46" s="3" t="s">
        <v>29</v>
      </c>
      <c r="AB46" s="5"/>
      <c r="AC46" s="3" t="s">
        <v>29</v>
      </c>
      <c r="AD46" s="3" t="s">
        <v>29</v>
      </c>
      <c r="AE46" s="3" t="s">
        <v>29</v>
      </c>
      <c r="AF46" s="6">
        <v>0</v>
      </c>
    </row>
    <row r="47" spans="1:32" s="3" customFormat="1" x14ac:dyDescent="0.25">
      <c r="A47" s="4" t="s">
        <v>29</v>
      </c>
      <c r="B47" s="3" t="s">
        <v>30</v>
      </c>
      <c r="C47" s="3" t="s">
        <v>125</v>
      </c>
      <c r="D47" s="5">
        <v>44298</v>
      </c>
      <c r="E47" s="5">
        <v>44298</v>
      </c>
      <c r="F47" s="5">
        <v>44299</v>
      </c>
      <c r="G47" s="3" t="s">
        <v>31</v>
      </c>
      <c r="H47" s="3" t="s">
        <v>32</v>
      </c>
      <c r="I47" s="6">
        <v>-9927.32</v>
      </c>
      <c r="J47" s="3" t="s">
        <v>33</v>
      </c>
      <c r="K47" s="3" t="s">
        <v>34</v>
      </c>
      <c r="L47" s="6">
        <v>-833398.51</v>
      </c>
      <c r="M47" s="6">
        <v>-9927.32</v>
      </c>
      <c r="N47" s="6">
        <f t="shared" si="0"/>
        <v>9927.32</v>
      </c>
      <c r="O47" s="8" t="str">
        <f>IF(M47="","",IF(M47&lt;0,-M47&amp;"_"&amp;COUNTIF(M$2:M47,M47),M47&amp;"_"&amp;COUNTIF(M$2:M47,M47)))</f>
        <v>9927.32_1</v>
      </c>
      <c r="P47" s="9" t="str">
        <f t="shared" si="1"/>
        <v/>
      </c>
      <c r="Q47" s="3" t="s">
        <v>126</v>
      </c>
      <c r="R47" s="3" t="s">
        <v>126</v>
      </c>
      <c r="S47" s="3" t="s">
        <v>96</v>
      </c>
      <c r="T47" s="3" t="s">
        <v>29</v>
      </c>
      <c r="U47" s="3" t="s">
        <v>36</v>
      </c>
      <c r="V47" s="3" t="s">
        <v>127</v>
      </c>
      <c r="W47" s="3" t="s">
        <v>29</v>
      </c>
      <c r="X47" s="3" t="s">
        <v>29</v>
      </c>
      <c r="Y47" s="3" t="s">
        <v>29</v>
      </c>
      <c r="Z47" s="3" t="s">
        <v>37</v>
      </c>
      <c r="AA47" s="3" t="s">
        <v>29</v>
      </c>
      <c r="AB47" s="5"/>
      <c r="AC47" s="3" t="s">
        <v>29</v>
      </c>
      <c r="AD47" s="3" t="s">
        <v>29</v>
      </c>
      <c r="AE47" s="3" t="s">
        <v>29</v>
      </c>
      <c r="AF47" s="6">
        <v>0</v>
      </c>
    </row>
    <row r="48" spans="1:32" s="3" customFormat="1" x14ac:dyDescent="0.25">
      <c r="A48" s="4" t="s">
        <v>29</v>
      </c>
      <c r="B48" s="3" t="s">
        <v>30</v>
      </c>
      <c r="C48" s="3" t="s">
        <v>134</v>
      </c>
      <c r="D48" s="5">
        <v>44306</v>
      </c>
      <c r="E48" s="5">
        <v>44306</v>
      </c>
      <c r="F48" s="5">
        <v>44307</v>
      </c>
      <c r="G48" s="3" t="s">
        <v>31</v>
      </c>
      <c r="H48" s="3" t="s">
        <v>32</v>
      </c>
      <c r="I48" s="6">
        <v>-9087.01</v>
      </c>
      <c r="J48" s="3" t="s">
        <v>33</v>
      </c>
      <c r="K48" s="3" t="s">
        <v>34</v>
      </c>
      <c r="L48" s="6">
        <v>-762854.49</v>
      </c>
      <c r="M48" s="6">
        <v>-9087.01</v>
      </c>
      <c r="N48" s="6">
        <f t="shared" si="0"/>
        <v>9087.01</v>
      </c>
      <c r="O48" s="8" t="str">
        <f>IF(M48="","",IF(M48&lt;0,-M48&amp;"_"&amp;COUNTIF(M$2:M48,M48),M48&amp;"_"&amp;COUNTIF(M$2:M48,M48)))</f>
        <v>9087.01_1</v>
      </c>
      <c r="P48" s="9" t="str">
        <f t="shared" si="1"/>
        <v/>
      </c>
      <c r="Q48" s="3" t="s">
        <v>135</v>
      </c>
      <c r="R48" s="3" t="s">
        <v>135</v>
      </c>
      <c r="S48" s="3" t="s">
        <v>68</v>
      </c>
      <c r="T48" s="3" t="s">
        <v>29</v>
      </c>
      <c r="U48" s="3" t="s">
        <v>36</v>
      </c>
      <c r="V48" s="3" t="s">
        <v>136</v>
      </c>
      <c r="W48" s="3" t="s">
        <v>29</v>
      </c>
      <c r="X48" s="3" t="s">
        <v>29</v>
      </c>
      <c r="Y48" s="3" t="s">
        <v>29</v>
      </c>
      <c r="Z48" s="3" t="s">
        <v>37</v>
      </c>
      <c r="AA48" s="3" t="s">
        <v>29</v>
      </c>
      <c r="AB48" s="5"/>
      <c r="AC48" s="3" t="s">
        <v>29</v>
      </c>
      <c r="AD48" s="3" t="s">
        <v>29</v>
      </c>
      <c r="AE48" s="3" t="s">
        <v>29</v>
      </c>
      <c r="AF48" s="6">
        <v>0</v>
      </c>
    </row>
    <row r="49" spans="1:32" s="3" customFormat="1" x14ac:dyDescent="0.25">
      <c r="A49" s="4" t="s">
        <v>29</v>
      </c>
      <c r="B49" s="3" t="s">
        <v>30</v>
      </c>
      <c r="C49" s="3" t="s">
        <v>316</v>
      </c>
      <c r="D49" s="5">
        <v>44371</v>
      </c>
      <c r="E49" s="5">
        <v>44371</v>
      </c>
      <c r="F49" s="5">
        <v>44374</v>
      </c>
      <c r="G49" s="3" t="s">
        <v>31</v>
      </c>
      <c r="H49" s="3" t="s">
        <v>32</v>
      </c>
      <c r="I49" s="6">
        <v>-8788.32</v>
      </c>
      <c r="J49" s="3" t="s">
        <v>33</v>
      </c>
      <c r="K49" s="3" t="s">
        <v>34</v>
      </c>
      <c r="L49" s="6">
        <v>-737779.46</v>
      </c>
      <c r="M49" s="6">
        <v>-8788.32</v>
      </c>
      <c r="N49" s="6">
        <f t="shared" si="0"/>
        <v>8788.32</v>
      </c>
      <c r="O49" s="8" t="str">
        <f>IF(M49="","",IF(M49&lt;0,-M49&amp;"_"&amp;COUNTIF(M$2:M49,M49),M49&amp;"_"&amp;COUNTIF(M$2:M49,M49)))</f>
        <v>8788.32_1</v>
      </c>
      <c r="P49" s="9" t="str">
        <f t="shared" si="1"/>
        <v/>
      </c>
      <c r="Q49" s="3" t="s">
        <v>317</v>
      </c>
      <c r="R49" s="3" t="s">
        <v>231</v>
      </c>
      <c r="S49" s="3" t="s">
        <v>71</v>
      </c>
      <c r="T49" s="3" t="s">
        <v>29</v>
      </c>
      <c r="U49" s="3" t="s">
        <v>36</v>
      </c>
      <c r="V49" s="3" t="s">
        <v>318</v>
      </c>
      <c r="W49" s="3" t="s">
        <v>29</v>
      </c>
      <c r="X49" s="3" t="s">
        <v>29</v>
      </c>
      <c r="Y49" s="3" t="s">
        <v>29</v>
      </c>
      <c r="Z49" s="3" t="s">
        <v>37</v>
      </c>
      <c r="AA49" s="3" t="s">
        <v>29</v>
      </c>
      <c r="AB49" s="5"/>
      <c r="AC49" s="3" t="s">
        <v>29</v>
      </c>
      <c r="AD49" s="3" t="s">
        <v>29</v>
      </c>
      <c r="AE49" s="3" t="s">
        <v>29</v>
      </c>
      <c r="AF49" s="6">
        <v>0</v>
      </c>
    </row>
    <row r="50" spans="1:32" s="3" customFormat="1" x14ac:dyDescent="0.25">
      <c r="A50" s="4" t="s">
        <v>29</v>
      </c>
      <c r="B50" s="3" t="s">
        <v>30</v>
      </c>
      <c r="C50" s="3" t="s">
        <v>106</v>
      </c>
      <c r="D50" s="5">
        <v>44287</v>
      </c>
      <c r="E50" s="5">
        <v>44287</v>
      </c>
      <c r="F50" s="5">
        <v>44298</v>
      </c>
      <c r="G50" s="3" t="s">
        <v>31</v>
      </c>
      <c r="H50" s="3" t="s">
        <v>32</v>
      </c>
      <c r="I50" s="6">
        <v>-8749.5</v>
      </c>
      <c r="J50" s="3" t="s">
        <v>33</v>
      </c>
      <c r="K50" s="3" t="s">
        <v>34</v>
      </c>
      <c r="L50" s="6">
        <v>-734520.53</v>
      </c>
      <c r="M50" s="6">
        <v>-8749.5</v>
      </c>
      <c r="N50" s="6">
        <f t="shared" si="0"/>
        <v>8749.5</v>
      </c>
      <c r="O50" s="8" t="str">
        <f>IF(M50="","",IF(M50&lt;0,-M50&amp;"_"&amp;COUNTIF(M$2:M50,M50),M50&amp;"_"&amp;COUNTIF(M$2:M50,M50)))</f>
        <v>8749.5_1</v>
      </c>
      <c r="P50" s="9" t="str">
        <f t="shared" si="1"/>
        <v/>
      </c>
      <c r="Q50" s="3" t="s">
        <v>107</v>
      </c>
      <c r="R50" s="3" t="s">
        <v>107</v>
      </c>
      <c r="S50" s="3" t="s">
        <v>104</v>
      </c>
      <c r="T50" s="3" t="s">
        <v>29</v>
      </c>
      <c r="U50" s="3" t="s">
        <v>36</v>
      </c>
      <c r="V50" s="3" t="s">
        <v>108</v>
      </c>
      <c r="W50" s="3" t="s">
        <v>29</v>
      </c>
      <c r="X50" s="3" t="s">
        <v>29</v>
      </c>
      <c r="Y50" s="3" t="s">
        <v>29</v>
      </c>
      <c r="Z50" s="3" t="s">
        <v>37</v>
      </c>
      <c r="AA50" s="3" t="s">
        <v>29</v>
      </c>
      <c r="AB50" s="5"/>
      <c r="AC50" s="3" t="s">
        <v>29</v>
      </c>
      <c r="AD50" s="3" t="s">
        <v>29</v>
      </c>
      <c r="AE50" s="3" t="s">
        <v>29</v>
      </c>
      <c r="AF50" s="6">
        <v>0</v>
      </c>
    </row>
    <row r="51" spans="1:32" s="3" customFormat="1" x14ac:dyDescent="0.25">
      <c r="A51" s="4" t="s">
        <v>29</v>
      </c>
      <c r="B51" s="3" t="s">
        <v>30</v>
      </c>
      <c r="C51" s="3" t="s">
        <v>319</v>
      </c>
      <c r="D51" s="5">
        <v>44343</v>
      </c>
      <c r="E51" s="5">
        <v>44343</v>
      </c>
      <c r="F51" s="5">
        <v>44345</v>
      </c>
      <c r="G51" s="3" t="s">
        <v>31</v>
      </c>
      <c r="H51" s="3" t="s">
        <v>32</v>
      </c>
      <c r="I51" s="6">
        <v>-8580.7800000000007</v>
      </c>
      <c r="J51" s="3" t="s">
        <v>33</v>
      </c>
      <c r="K51" s="3" t="s">
        <v>34</v>
      </c>
      <c r="L51" s="6">
        <v>-720356.48</v>
      </c>
      <c r="M51" s="6">
        <v>-8580.7800000000007</v>
      </c>
      <c r="N51" s="6">
        <f t="shared" si="0"/>
        <v>8580.7800000000007</v>
      </c>
      <c r="O51" s="8" t="str">
        <f>IF(M51="","",IF(M51&lt;0,-M51&amp;"_"&amp;COUNTIF(M$2:M51,M51),M51&amp;"_"&amp;COUNTIF(M$2:M51,M51)))</f>
        <v>8580.78_1</v>
      </c>
      <c r="P51" s="9" t="str">
        <f t="shared" si="1"/>
        <v/>
      </c>
      <c r="Q51" s="3" t="s">
        <v>320</v>
      </c>
      <c r="R51" s="3" t="s">
        <v>256</v>
      </c>
      <c r="S51" s="3" t="s">
        <v>71</v>
      </c>
      <c r="T51" s="3" t="s">
        <v>29</v>
      </c>
      <c r="U51" s="3" t="s">
        <v>36</v>
      </c>
      <c r="V51" s="3" t="s">
        <v>321</v>
      </c>
      <c r="W51" s="3" t="s">
        <v>29</v>
      </c>
      <c r="X51" s="3" t="s">
        <v>29</v>
      </c>
      <c r="Y51" s="3" t="s">
        <v>29</v>
      </c>
      <c r="Z51" s="3" t="s">
        <v>37</v>
      </c>
      <c r="AA51" s="3" t="s">
        <v>29</v>
      </c>
      <c r="AB51" s="5"/>
      <c r="AC51" s="3" t="s">
        <v>29</v>
      </c>
      <c r="AD51" s="3" t="s">
        <v>29</v>
      </c>
      <c r="AE51" s="3" t="s">
        <v>29</v>
      </c>
      <c r="AF51" s="6">
        <v>0</v>
      </c>
    </row>
    <row r="52" spans="1:32" s="3" customFormat="1" x14ac:dyDescent="0.25">
      <c r="A52" s="4" t="s">
        <v>29</v>
      </c>
      <c r="B52" s="3" t="s">
        <v>30</v>
      </c>
      <c r="C52" s="3" t="s">
        <v>110</v>
      </c>
      <c r="D52" s="5">
        <v>44293</v>
      </c>
      <c r="E52" s="5">
        <v>44293</v>
      </c>
      <c r="F52" s="5">
        <v>44298</v>
      </c>
      <c r="G52" s="3" t="s">
        <v>31</v>
      </c>
      <c r="H52" s="3" t="s">
        <v>32</v>
      </c>
      <c r="I52" s="6">
        <v>-8264.24</v>
      </c>
      <c r="J52" s="3" t="s">
        <v>33</v>
      </c>
      <c r="K52" s="3" t="s">
        <v>34</v>
      </c>
      <c r="L52" s="6">
        <v>-693782.95</v>
      </c>
      <c r="M52" s="6">
        <v>-8264.24</v>
      </c>
      <c r="N52" s="6">
        <f t="shared" si="0"/>
        <v>8264.24</v>
      </c>
      <c r="O52" s="8" t="str">
        <f>IF(M52="","",IF(M52&lt;0,-M52&amp;"_"&amp;COUNTIF(M$2:M52,M52),M52&amp;"_"&amp;COUNTIF(M$2:M52,M52)))</f>
        <v>8264.24_1</v>
      </c>
      <c r="P52" s="9" t="str">
        <f t="shared" si="1"/>
        <v/>
      </c>
      <c r="Q52" s="3" t="s">
        <v>111</v>
      </c>
      <c r="R52" s="3" t="s">
        <v>111</v>
      </c>
      <c r="S52" s="3" t="s">
        <v>96</v>
      </c>
      <c r="T52" s="3" t="s">
        <v>29</v>
      </c>
      <c r="U52" s="3" t="s">
        <v>36</v>
      </c>
      <c r="V52" s="3" t="s">
        <v>112</v>
      </c>
      <c r="W52" s="3" t="s">
        <v>29</v>
      </c>
      <c r="X52" s="3" t="s">
        <v>29</v>
      </c>
      <c r="Y52" s="3" t="s">
        <v>29</v>
      </c>
      <c r="Z52" s="3" t="s">
        <v>37</v>
      </c>
      <c r="AA52" s="3" t="s">
        <v>29</v>
      </c>
      <c r="AB52" s="5"/>
      <c r="AC52" s="3" t="s">
        <v>29</v>
      </c>
      <c r="AD52" s="3" t="s">
        <v>29</v>
      </c>
      <c r="AE52" s="3" t="s">
        <v>29</v>
      </c>
      <c r="AF52" s="6">
        <v>0</v>
      </c>
    </row>
    <row r="53" spans="1:32" s="3" customFormat="1" x14ac:dyDescent="0.25">
      <c r="A53" s="4" t="s">
        <v>29</v>
      </c>
      <c r="B53" s="3" t="s">
        <v>30</v>
      </c>
      <c r="C53" s="3" t="s">
        <v>76</v>
      </c>
      <c r="D53" s="5">
        <v>44277</v>
      </c>
      <c r="E53" s="5">
        <v>44277</v>
      </c>
      <c r="F53" s="5">
        <v>44280</v>
      </c>
      <c r="G53" s="3" t="s">
        <v>31</v>
      </c>
      <c r="H53" s="3" t="s">
        <v>32</v>
      </c>
      <c r="I53" s="6">
        <v>-8155.15</v>
      </c>
      <c r="J53" s="3" t="s">
        <v>33</v>
      </c>
      <c r="K53" s="3" t="s">
        <v>34</v>
      </c>
      <c r="L53" s="6">
        <v>-684624.84</v>
      </c>
      <c r="M53" s="6">
        <v>-8155.15</v>
      </c>
      <c r="N53" s="6">
        <f t="shared" si="0"/>
        <v>8155.15</v>
      </c>
      <c r="O53" s="8" t="str">
        <f>IF(M53="","",IF(M53&lt;0,-M53&amp;"_"&amp;COUNTIF(M$2:M53,M53),M53&amp;"_"&amp;COUNTIF(M$2:M53,M53)))</f>
        <v>8155.15_1</v>
      </c>
      <c r="P53" s="9" t="str">
        <f t="shared" si="1"/>
        <v/>
      </c>
      <c r="Q53" s="3" t="s">
        <v>77</v>
      </c>
      <c r="R53" s="3" t="s">
        <v>77</v>
      </c>
      <c r="S53" s="3" t="s">
        <v>71</v>
      </c>
      <c r="T53" s="3" t="s">
        <v>29</v>
      </c>
      <c r="U53" s="3" t="s">
        <v>36</v>
      </c>
      <c r="V53" s="3" t="s">
        <v>78</v>
      </c>
      <c r="W53" s="3" t="s">
        <v>29</v>
      </c>
      <c r="X53" s="3" t="s">
        <v>29</v>
      </c>
      <c r="Y53" s="3" t="s">
        <v>29</v>
      </c>
      <c r="Z53" s="3" t="s">
        <v>37</v>
      </c>
      <c r="AA53" s="3" t="s">
        <v>322</v>
      </c>
      <c r="AB53" s="5">
        <v>44389</v>
      </c>
      <c r="AC53" s="3" t="s">
        <v>29</v>
      </c>
      <c r="AD53" s="3" t="s">
        <v>29</v>
      </c>
      <c r="AE53" s="3" t="s">
        <v>29</v>
      </c>
      <c r="AF53" s="6">
        <v>0</v>
      </c>
    </row>
    <row r="54" spans="1:32" s="3" customFormat="1" x14ac:dyDescent="0.25">
      <c r="A54" s="4" t="s">
        <v>29</v>
      </c>
      <c r="B54" s="3" t="s">
        <v>30</v>
      </c>
      <c r="C54" s="3" t="s">
        <v>323</v>
      </c>
      <c r="D54" s="5">
        <v>44377</v>
      </c>
      <c r="E54" s="5">
        <v>44377</v>
      </c>
      <c r="F54" s="5">
        <v>44381</v>
      </c>
      <c r="G54" s="3" t="s">
        <v>31</v>
      </c>
      <c r="H54" s="3" t="s">
        <v>32</v>
      </c>
      <c r="I54" s="6">
        <v>-8000.77</v>
      </c>
      <c r="J54" s="3" t="s">
        <v>33</v>
      </c>
      <c r="K54" s="3" t="s">
        <v>34</v>
      </c>
      <c r="L54" s="6">
        <v>-671664.64000000001</v>
      </c>
      <c r="M54" s="6">
        <v>-8000.77</v>
      </c>
      <c r="N54" s="6">
        <f t="shared" si="0"/>
        <v>8000.77</v>
      </c>
      <c r="O54" s="8" t="str">
        <f>IF(M54="","",IF(M54&lt;0,-M54&amp;"_"&amp;COUNTIF(M$2:M54,M54),M54&amp;"_"&amp;COUNTIF(M$2:M54,M54)))</f>
        <v>8000.77_1</v>
      </c>
      <c r="P54" s="9" t="str">
        <f t="shared" si="1"/>
        <v/>
      </c>
      <c r="Q54" s="3" t="s">
        <v>324</v>
      </c>
      <c r="R54" s="3" t="s">
        <v>224</v>
      </c>
      <c r="S54" s="3" t="s">
        <v>71</v>
      </c>
      <c r="T54" s="3" t="s">
        <v>29</v>
      </c>
      <c r="U54" s="3" t="s">
        <v>36</v>
      </c>
      <c r="V54" s="3" t="s">
        <v>325</v>
      </c>
      <c r="W54" s="3" t="s">
        <v>29</v>
      </c>
      <c r="X54" s="3" t="s">
        <v>29</v>
      </c>
      <c r="Y54" s="3" t="s">
        <v>29</v>
      </c>
      <c r="Z54" s="3" t="s">
        <v>37</v>
      </c>
      <c r="AA54" s="3" t="s">
        <v>29</v>
      </c>
      <c r="AB54" s="5"/>
      <c r="AC54" s="3" t="s">
        <v>29</v>
      </c>
      <c r="AD54" s="3" t="s">
        <v>29</v>
      </c>
      <c r="AE54" s="3" t="s">
        <v>29</v>
      </c>
      <c r="AF54" s="6">
        <v>0</v>
      </c>
    </row>
    <row r="55" spans="1:32" s="3" customFormat="1" x14ac:dyDescent="0.25">
      <c r="A55" s="4" t="s">
        <v>29</v>
      </c>
      <c r="B55" s="3" t="s">
        <v>30</v>
      </c>
      <c r="C55" s="3" t="s">
        <v>158</v>
      </c>
      <c r="D55" s="5">
        <v>44314</v>
      </c>
      <c r="E55" s="5">
        <v>44314</v>
      </c>
      <c r="F55" s="5">
        <v>44315</v>
      </c>
      <c r="G55" s="3" t="s">
        <v>31</v>
      </c>
      <c r="H55" s="3" t="s">
        <v>32</v>
      </c>
      <c r="I55" s="6">
        <v>-7408</v>
      </c>
      <c r="J55" s="3" t="s">
        <v>33</v>
      </c>
      <c r="K55" s="3" t="s">
        <v>34</v>
      </c>
      <c r="L55" s="6">
        <v>-621901.6</v>
      </c>
      <c r="M55" s="6">
        <v>-7408</v>
      </c>
      <c r="N55" s="6">
        <f t="shared" si="0"/>
        <v>7408</v>
      </c>
      <c r="O55" s="8" t="str">
        <f>IF(M55="","",IF(M55&lt;0,-M55&amp;"_"&amp;COUNTIF(M$2:M55,M55),M55&amp;"_"&amp;COUNTIF(M$2:M55,M55)))</f>
        <v>7408_1</v>
      </c>
      <c r="P55" s="9" t="str">
        <f t="shared" si="1"/>
        <v/>
      </c>
      <c r="Q55" s="3" t="s">
        <v>159</v>
      </c>
      <c r="R55" s="3" t="s">
        <v>159</v>
      </c>
      <c r="S55" s="3" t="s">
        <v>71</v>
      </c>
      <c r="T55" s="3" t="s">
        <v>29</v>
      </c>
      <c r="U55" s="3" t="s">
        <v>36</v>
      </c>
      <c r="V55" s="3" t="s">
        <v>160</v>
      </c>
      <c r="W55" s="3" t="s">
        <v>29</v>
      </c>
      <c r="X55" s="3" t="s">
        <v>29</v>
      </c>
      <c r="Y55" s="3" t="s">
        <v>29</v>
      </c>
      <c r="Z55" s="3" t="s">
        <v>37</v>
      </c>
      <c r="AA55" s="3" t="s">
        <v>29</v>
      </c>
      <c r="AB55" s="5"/>
      <c r="AC55" s="3" t="s">
        <v>29</v>
      </c>
      <c r="AD55" s="3" t="s">
        <v>29</v>
      </c>
      <c r="AE55" s="3" t="s">
        <v>29</v>
      </c>
      <c r="AF55" s="6">
        <v>0</v>
      </c>
    </row>
    <row r="56" spans="1:32" s="3" customFormat="1" x14ac:dyDescent="0.25">
      <c r="A56" s="4" t="s">
        <v>29</v>
      </c>
      <c r="B56" s="3" t="s">
        <v>30</v>
      </c>
      <c r="C56" s="3" t="s">
        <v>326</v>
      </c>
      <c r="D56" s="5">
        <v>44347</v>
      </c>
      <c r="E56" s="5">
        <v>44347</v>
      </c>
      <c r="F56" s="5">
        <v>44348</v>
      </c>
      <c r="G56" s="3" t="s">
        <v>31</v>
      </c>
      <c r="H56" s="3" t="s">
        <v>32</v>
      </c>
      <c r="I56" s="6">
        <v>-5048.54</v>
      </c>
      <c r="J56" s="3" t="s">
        <v>33</v>
      </c>
      <c r="K56" s="3" t="s">
        <v>34</v>
      </c>
      <c r="L56" s="6">
        <v>-423824.93</v>
      </c>
      <c r="M56" s="6">
        <v>-5048.54</v>
      </c>
      <c r="N56" s="6">
        <f t="shared" si="0"/>
        <v>5048.54</v>
      </c>
      <c r="O56" s="8" t="str">
        <f>IF(M56="","",IF(M56&lt;0,-M56&amp;"_"&amp;COUNTIF(M$2:M56,M56),M56&amp;"_"&amp;COUNTIF(M$2:M56,M56)))</f>
        <v>5048.54_1</v>
      </c>
      <c r="P56" s="9" t="str">
        <f t="shared" si="1"/>
        <v/>
      </c>
      <c r="Q56" s="3" t="s">
        <v>327</v>
      </c>
      <c r="R56" s="3" t="s">
        <v>256</v>
      </c>
      <c r="S56" s="3" t="s">
        <v>71</v>
      </c>
      <c r="T56" s="3" t="s">
        <v>29</v>
      </c>
      <c r="U56" s="3" t="s">
        <v>36</v>
      </c>
      <c r="V56" s="3" t="s">
        <v>328</v>
      </c>
      <c r="W56" s="3" t="s">
        <v>29</v>
      </c>
      <c r="X56" s="3" t="s">
        <v>29</v>
      </c>
      <c r="Y56" s="3" t="s">
        <v>29</v>
      </c>
      <c r="Z56" s="3" t="s">
        <v>37</v>
      </c>
      <c r="AA56" s="3" t="s">
        <v>29</v>
      </c>
      <c r="AB56" s="5"/>
      <c r="AC56" s="3" t="s">
        <v>29</v>
      </c>
      <c r="AD56" s="3" t="s">
        <v>29</v>
      </c>
      <c r="AE56" s="3" t="s">
        <v>29</v>
      </c>
      <c r="AF56" s="6">
        <v>0</v>
      </c>
    </row>
    <row r="57" spans="1:32" s="3" customFormat="1" x14ac:dyDescent="0.25">
      <c r="A57" s="4" t="s">
        <v>29</v>
      </c>
      <c r="B57" s="3" t="s">
        <v>30</v>
      </c>
      <c r="C57" s="3" t="s">
        <v>329</v>
      </c>
      <c r="D57" s="5">
        <v>44322</v>
      </c>
      <c r="E57" s="5">
        <v>44322</v>
      </c>
      <c r="F57" s="5">
        <v>44325</v>
      </c>
      <c r="G57" s="3" t="s">
        <v>31</v>
      </c>
      <c r="H57" s="3" t="s">
        <v>32</v>
      </c>
      <c r="I57" s="6">
        <v>-4892.8999999999996</v>
      </c>
      <c r="J57" s="3" t="s">
        <v>33</v>
      </c>
      <c r="K57" s="3" t="s">
        <v>34</v>
      </c>
      <c r="L57" s="6">
        <v>-410758.96</v>
      </c>
      <c r="M57" s="6">
        <v>-4892.8999999999996</v>
      </c>
      <c r="N57" s="6">
        <f t="shared" si="0"/>
        <v>4892.8999999999996</v>
      </c>
      <c r="O57" s="8" t="str">
        <f>IF(M57="","",IF(M57&lt;0,-M57&amp;"_"&amp;COUNTIF(M$2:M57,M57),M57&amp;"_"&amp;COUNTIF(M$2:M57,M57)))</f>
        <v>4892.9_1</v>
      </c>
      <c r="P57" s="9" t="str">
        <f t="shared" si="1"/>
        <v/>
      </c>
      <c r="Q57" s="3" t="s">
        <v>330</v>
      </c>
      <c r="R57" s="3" t="s">
        <v>330</v>
      </c>
      <c r="S57" s="3" t="s">
        <v>68</v>
      </c>
      <c r="T57" s="3" t="s">
        <v>29</v>
      </c>
      <c r="U57" s="3" t="s">
        <v>36</v>
      </c>
      <c r="V57" s="3" t="s">
        <v>331</v>
      </c>
      <c r="W57" s="3" t="s">
        <v>29</v>
      </c>
      <c r="X57" s="3" t="s">
        <v>29</v>
      </c>
      <c r="Y57" s="3" t="s">
        <v>29</v>
      </c>
      <c r="Z57" s="3" t="s">
        <v>37</v>
      </c>
      <c r="AA57" s="3" t="s">
        <v>29</v>
      </c>
      <c r="AB57" s="5"/>
      <c r="AC57" s="3" t="s">
        <v>29</v>
      </c>
      <c r="AD57" s="3" t="s">
        <v>29</v>
      </c>
      <c r="AE57" s="3" t="s">
        <v>29</v>
      </c>
      <c r="AF57" s="6">
        <v>0</v>
      </c>
    </row>
    <row r="58" spans="1:32" s="3" customFormat="1" x14ac:dyDescent="0.25">
      <c r="A58" s="4" t="s">
        <v>29</v>
      </c>
      <c r="B58" s="3" t="s">
        <v>30</v>
      </c>
      <c r="C58" s="3" t="s">
        <v>73</v>
      </c>
      <c r="D58" s="5">
        <v>44287</v>
      </c>
      <c r="E58" s="5">
        <v>44276</v>
      </c>
      <c r="F58" s="5">
        <v>44298</v>
      </c>
      <c r="G58" s="3" t="s">
        <v>31</v>
      </c>
      <c r="H58" s="3" t="s">
        <v>32</v>
      </c>
      <c r="I58" s="6">
        <v>-4514.01</v>
      </c>
      <c r="J58" s="3" t="s">
        <v>33</v>
      </c>
      <c r="K58" s="3" t="s">
        <v>34</v>
      </c>
      <c r="L58" s="6">
        <v>-378951.14</v>
      </c>
      <c r="M58" s="6">
        <v>-4514.01</v>
      </c>
      <c r="N58" s="6">
        <f t="shared" si="0"/>
        <v>4514.01</v>
      </c>
      <c r="O58" s="8" t="str">
        <f>IF(M58="","",IF(M58&lt;0,-M58&amp;"_"&amp;COUNTIF(M$2:M58,M58),M58&amp;"_"&amp;COUNTIF(M$2:M58,M58)))</f>
        <v>4514.01_1</v>
      </c>
      <c r="P58" s="9" t="str">
        <f t="shared" si="1"/>
        <v/>
      </c>
      <c r="Q58" s="3" t="s">
        <v>74</v>
      </c>
      <c r="R58" s="3" t="s">
        <v>74</v>
      </c>
      <c r="S58" s="3" t="s">
        <v>35</v>
      </c>
      <c r="T58" s="3" t="s">
        <v>29</v>
      </c>
      <c r="U58" s="3" t="s">
        <v>36</v>
      </c>
      <c r="V58" s="3" t="s">
        <v>75</v>
      </c>
      <c r="W58" s="3" t="s">
        <v>29</v>
      </c>
      <c r="X58" s="3" t="s">
        <v>29</v>
      </c>
      <c r="Y58" s="3" t="s">
        <v>29</v>
      </c>
      <c r="Z58" s="3" t="s">
        <v>37</v>
      </c>
      <c r="AA58" s="3" t="s">
        <v>332</v>
      </c>
      <c r="AB58" s="5">
        <v>44384</v>
      </c>
      <c r="AC58" s="3" t="s">
        <v>29</v>
      </c>
      <c r="AD58" s="3" t="s">
        <v>29</v>
      </c>
      <c r="AE58" s="3" t="s">
        <v>29</v>
      </c>
      <c r="AF58" s="6">
        <v>0</v>
      </c>
    </row>
    <row r="59" spans="1:32" s="3" customFormat="1" x14ac:dyDescent="0.25">
      <c r="A59" s="4" t="s">
        <v>29</v>
      </c>
      <c r="B59" s="3" t="s">
        <v>30</v>
      </c>
      <c r="C59" s="3" t="s">
        <v>333</v>
      </c>
      <c r="D59" s="5">
        <v>44336</v>
      </c>
      <c r="E59" s="5">
        <v>44336</v>
      </c>
      <c r="F59" s="5">
        <v>44338</v>
      </c>
      <c r="G59" s="3" t="s">
        <v>31</v>
      </c>
      <c r="H59" s="3" t="s">
        <v>32</v>
      </c>
      <c r="I59" s="6">
        <v>-3525.73</v>
      </c>
      <c r="J59" s="3" t="s">
        <v>33</v>
      </c>
      <c r="K59" s="3" t="s">
        <v>34</v>
      </c>
      <c r="L59" s="6">
        <v>-295985.03000000003</v>
      </c>
      <c r="M59" s="6">
        <v>-3525.73</v>
      </c>
      <c r="N59" s="6">
        <f t="shared" si="0"/>
        <v>3525.73</v>
      </c>
      <c r="O59" s="8" t="str">
        <f>IF(M59="","",IF(M59&lt;0,-M59&amp;"_"&amp;COUNTIF(M$2:M59,M59),M59&amp;"_"&amp;COUNTIF(M$2:M59,M59)))</f>
        <v>3525.73_1</v>
      </c>
      <c r="P59" s="9" t="str">
        <f t="shared" si="1"/>
        <v/>
      </c>
      <c r="Q59" s="3" t="s">
        <v>334</v>
      </c>
      <c r="R59" s="3" t="s">
        <v>334</v>
      </c>
      <c r="S59" s="3" t="s">
        <v>35</v>
      </c>
      <c r="T59" s="3" t="s">
        <v>29</v>
      </c>
      <c r="U59" s="3" t="s">
        <v>36</v>
      </c>
      <c r="V59" s="3" t="s">
        <v>335</v>
      </c>
      <c r="W59" s="3" t="s">
        <v>29</v>
      </c>
      <c r="X59" s="3" t="s">
        <v>29</v>
      </c>
      <c r="Y59" s="3" t="s">
        <v>29</v>
      </c>
      <c r="Z59" s="3" t="s">
        <v>37</v>
      </c>
      <c r="AA59" s="3" t="s">
        <v>29</v>
      </c>
      <c r="AB59" s="5"/>
      <c r="AC59" s="3" t="s">
        <v>29</v>
      </c>
      <c r="AD59" s="3" t="s">
        <v>29</v>
      </c>
      <c r="AE59" s="3" t="s">
        <v>29</v>
      </c>
      <c r="AF59" s="6">
        <v>0</v>
      </c>
    </row>
    <row r="60" spans="1:32" s="3" customFormat="1" x14ac:dyDescent="0.25">
      <c r="A60" s="4" t="s">
        <v>29</v>
      </c>
      <c r="B60" s="3" t="s">
        <v>169</v>
      </c>
      <c r="C60" s="3" t="s">
        <v>336</v>
      </c>
      <c r="D60" s="5">
        <v>44375</v>
      </c>
      <c r="E60" s="5">
        <v>44375</v>
      </c>
      <c r="F60" s="5">
        <v>44376</v>
      </c>
      <c r="G60" s="3" t="s">
        <v>164</v>
      </c>
      <c r="H60" s="3" t="s">
        <v>32</v>
      </c>
      <c r="I60" s="6">
        <v>-2954.66</v>
      </c>
      <c r="J60" s="3" t="s">
        <v>33</v>
      </c>
      <c r="K60" s="3" t="s">
        <v>34</v>
      </c>
      <c r="L60" s="6">
        <v>-248043.71</v>
      </c>
      <c r="M60" s="6">
        <v>-2954.66</v>
      </c>
      <c r="N60" s="6">
        <f t="shared" si="0"/>
        <v>2954.66</v>
      </c>
      <c r="O60" s="8" t="str">
        <f>IF(M60="","",IF(M60&lt;0,-M60&amp;"_"&amp;COUNTIF(M$2:M60,M60),M60&amp;"_"&amp;COUNTIF(M$2:M60,M60)))</f>
        <v>2954.66_1</v>
      </c>
      <c r="P60" s="9" t="str">
        <f t="shared" si="1"/>
        <v/>
      </c>
      <c r="Q60" s="3" t="s">
        <v>337</v>
      </c>
      <c r="R60" s="3" t="s">
        <v>168</v>
      </c>
      <c r="S60" s="3" t="s">
        <v>170</v>
      </c>
      <c r="T60" s="3" t="s">
        <v>29</v>
      </c>
      <c r="U60" s="3" t="s">
        <v>36</v>
      </c>
      <c r="V60" s="3" t="s">
        <v>270</v>
      </c>
      <c r="W60" s="3" t="s">
        <v>338</v>
      </c>
      <c r="X60" s="3" t="s">
        <v>29</v>
      </c>
      <c r="Y60" s="3" t="s">
        <v>339</v>
      </c>
      <c r="Z60" s="3" t="s">
        <v>29</v>
      </c>
      <c r="AA60" s="3" t="s">
        <v>273</v>
      </c>
      <c r="AB60" s="5">
        <v>44387</v>
      </c>
      <c r="AC60" s="3" t="s">
        <v>29</v>
      </c>
      <c r="AD60" s="3" t="s">
        <v>29</v>
      </c>
      <c r="AE60" s="3" t="s">
        <v>29</v>
      </c>
      <c r="AF60" s="6">
        <v>0</v>
      </c>
    </row>
    <row r="61" spans="1:32" s="3" customFormat="1" x14ac:dyDescent="0.25">
      <c r="A61" s="4" t="s">
        <v>29</v>
      </c>
      <c r="B61" s="3" t="s">
        <v>30</v>
      </c>
      <c r="C61" s="3" t="s">
        <v>131</v>
      </c>
      <c r="D61" s="5">
        <v>44305</v>
      </c>
      <c r="E61" s="5">
        <v>44305</v>
      </c>
      <c r="F61" s="5">
        <v>44306</v>
      </c>
      <c r="G61" s="3" t="s">
        <v>31</v>
      </c>
      <c r="H61" s="3" t="s">
        <v>32</v>
      </c>
      <c r="I61" s="6">
        <v>-2898.95</v>
      </c>
      <c r="J61" s="3" t="s">
        <v>33</v>
      </c>
      <c r="K61" s="3" t="s">
        <v>34</v>
      </c>
      <c r="L61" s="6">
        <v>-243366.85</v>
      </c>
      <c r="M61" s="6">
        <v>-2898.95</v>
      </c>
      <c r="N61" s="6">
        <f t="shared" si="0"/>
        <v>2898.95</v>
      </c>
      <c r="O61" s="8" t="str">
        <f>IF(M61="","",IF(M61&lt;0,-M61&amp;"_"&amp;COUNTIF(M$2:M61,M61),M61&amp;"_"&amp;COUNTIF(M$2:M61,M61)))</f>
        <v>2898.95_1</v>
      </c>
      <c r="P61" s="9" t="str">
        <f t="shared" si="1"/>
        <v/>
      </c>
      <c r="Q61" s="3" t="s">
        <v>132</v>
      </c>
      <c r="R61" s="3" t="s">
        <v>132</v>
      </c>
      <c r="S61" s="3" t="s">
        <v>68</v>
      </c>
      <c r="T61" s="3" t="s">
        <v>29</v>
      </c>
      <c r="U61" s="3" t="s">
        <v>36</v>
      </c>
      <c r="V61" s="3" t="s">
        <v>133</v>
      </c>
      <c r="W61" s="3" t="s">
        <v>29</v>
      </c>
      <c r="X61" s="3" t="s">
        <v>29</v>
      </c>
      <c r="Y61" s="3" t="s">
        <v>29</v>
      </c>
      <c r="Z61" s="3" t="s">
        <v>37</v>
      </c>
      <c r="AA61" s="3" t="s">
        <v>29</v>
      </c>
      <c r="AB61" s="5"/>
      <c r="AC61" s="3" t="s">
        <v>29</v>
      </c>
      <c r="AD61" s="3" t="s">
        <v>29</v>
      </c>
      <c r="AE61" s="3" t="s">
        <v>29</v>
      </c>
      <c r="AF61" s="6">
        <v>0</v>
      </c>
    </row>
    <row r="62" spans="1:32" s="3" customFormat="1" x14ac:dyDescent="0.25">
      <c r="A62" s="4" t="s">
        <v>29</v>
      </c>
      <c r="B62" s="3" t="s">
        <v>30</v>
      </c>
      <c r="C62" s="3" t="s">
        <v>340</v>
      </c>
      <c r="D62" s="5">
        <v>44375</v>
      </c>
      <c r="E62" s="5">
        <v>44375</v>
      </c>
      <c r="F62" s="5">
        <v>44381</v>
      </c>
      <c r="G62" s="3" t="s">
        <v>31</v>
      </c>
      <c r="H62" s="3" t="s">
        <v>32</v>
      </c>
      <c r="I62" s="6">
        <v>-2745</v>
      </c>
      <c r="J62" s="3" t="s">
        <v>33</v>
      </c>
      <c r="K62" s="3" t="s">
        <v>34</v>
      </c>
      <c r="L62" s="6">
        <v>-230442.75</v>
      </c>
      <c r="M62" s="6">
        <v>-2745</v>
      </c>
      <c r="N62" s="6">
        <f t="shared" si="0"/>
        <v>2745</v>
      </c>
      <c r="O62" s="8" t="str">
        <f>IF(M62="","",IF(M62&lt;0,-M62&amp;"_"&amp;COUNTIF(M$2:M62,M62),M62&amp;"_"&amp;COUNTIF(M$2:M62,M62)))</f>
        <v>2745_1</v>
      </c>
      <c r="P62" s="9" t="str">
        <f t="shared" si="1"/>
        <v/>
      </c>
      <c r="Q62" s="3" t="s">
        <v>341</v>
      </c>
      <c r="R62" s="3" t="s">
        <v>224</v>
      </c>
      <c r="S62" s="3" t="s">
        <v>71</v>
      </c>
      <c r="T62" s="3" t="s">
        <v>29</v>
      </c>
      <c r="U62" s="3" t="s">
        <v>36</v>
      </c>
      <c r="V62" s="3" t="s">
        <v>342</v>
      </c>
      <c r="W62" s="3" t="s">
        <v>29</v>
      </c>
      <c r="X62" s="3" t="s">
        <v>29</v>
      </c>
      <c r="Y62" s="3" t="s">
        <v>29</v>
      </c>
      <c r="Z62" s="3" t="s">
        <v>37</v>
      </c>
      <c r="AA62" s="3" t="s">
        <v>29</v>
      </c>
      <c r="AB62" s="5"/>
      <c r="AC62" s="3" t="s">
        <v>29</v>
      </c>
      <c r="AD62" s="3" t="s">
        <v>29</v>
      </c>
      <c r="AE62" s="3" t="s">
        <v>29</v>
      </c>
      <c r="AF62" s="6">
        <v>0</v>
      </c>
    </row>
    <row r="63" spans="1:32" s="3" customFormat="1" x14ac:dyDescent="0.25">
      <c r="A63" s="4" t="s">
        <v>29</v>
      </c>
      <c r="B63" s="3" t="s">
        <v>30</v>
      </c>
      <c r="C63" s="3" t="s">
        <v>94</v>
      </c>
      <c r="D63" s="5">
        <v>44287</v>
      </c>
      <c r="E63" s="5">
        <v>44287</v>
      </c>
      <c r="F63" s="5">
        <v>44298</v>
      </c>
      <c r="G63" s="3" t="s">
        <v>31</v>
      </c>
      <c r="H63" s="3" t="s">
        <v>32</v>
      </c>
      <c r="I63" s="6">
        <v>-2599.04</v>
      </c>
      <c r="J63" s="3" t="s">
        <v>33</v>
      </c>
      <c r="K63" s="3" t="s">
        <v>34</v>
      </c>
      <c r="L63" s="6">
        <v>-218189.41</v>
      </c>
      <c r="M63" s="6">
        <v>-2599.04</v>
      </c>
      <c r="N63" s="6">
        <f t="shared" si="0"/>
        <v>2599.04</v>
      </c>
      <c r="O63" s="8" t="str">
        <f>IF(M63="","",IF(M63&lt;0,-M63&amp;"_"&amp;COUNTIF(M$2:M63,M63),M63&amp;"_"&amp;COUNTIF(M$2:M63,M63)))</f>
        <v>2599.04_1</v>
      </c>
      <c r="P63" s="9" t="str">
        <f t="shared" si="1"/>
        <v/>
      </c>
      <c r="Q63" s="3" t="s">
        <v>95</v>
      </c>
      <c r="R63" s="3" t="s">
        <v>95</v>
      </c>
      <c r="S63" s="3" t="s">
        <v>96</v>
      </c>
      <c r="T63" s="3" t="s">
        <v>29</v>
      </c>
      <c r="U63" s="3" t="s">
        <v>36</v>
      </c>
      <c r="V63" s="3" t="s">
        <v>97</v>
      </c>
      <c r="W63" s="3" t="s">
        <v>29</v>
      </c>
      <c r="X63" s="3" t="s">
        <v>29</v>
      </c>
      <c r="Y63" s="3" t="s">
        <v>29</v>
      </c>
      <c r="Z63" s="3" t="s">
        <v>37</v>
      </c>
      <c r="AA63" s="3" t="s">
        <v>29</v>
      </c>
      <c r="AB63" s="5"/>
      <c r="AC63" s="3" t="s">
        <v>29</v>
      </c>
      <c r="AD63" s="3" t="s">
        <v>29</v>
      </c>
      <c r="AE63" s="3" t="s">
        <v>29</v>
      </c>
      <c r="AF63" s="6">
        <v>0</v>
      </c>
    </row>
    <row r="64" spans="1:32" s="3" customFormat="1" x14ac:dyDescent="0.25">
      <c r="A64" s="4" t="s">
        <v>29</v>
      </c>
      <c r="B64" s="3" t="s">
        <v>30</v>
      </c>
      <c r="C64" s="3" t="s">
        <v>85</v>
      </c>
      <c r="D64" s="5">
        <v>44286</v>
      </c>
      <c r="E64" s="5">
        <v>44286</v>
      </c>
      <c r="F64" s="5">
        <v>44287</v>
      </c>
      <c r="G64" s="3" t="s">
        <v>31</v>
      </c>
      <c r="H64" s="3" t="s">
        <v>32</v>
      </c>
      <c r="I64" s="6">
        <v>-2430.73</v>
      </c>
      <c r="J64" s="3" t="s">
        <v>33</v>
      </c>
      <c r="K64" s="3" t="s">
        <v>34</v>
      </c>
      <c r="L64" s="6">
        <v>-204059.78</v>
      </c>
      <c r="M64" s="6">
        <v>-2430.73</v>
      </c>
      <c r="N64" s="6">
        <f t="shared" si="0"/>
        <v>2430.73</v>
      </c>
      <c r="O64" s="8" t="str">
        <f>IF(M64="","",IF(M64&lt;0,-M64&amp;"_"&amp;COUNTIF(M$2:M64,M64),M64&amp;"_"&amp;COUNTIF(M$2:M64,M64)))</f>
        <v>2430.73_1</v>
      </c>
      <c r="P64" s="9" t="str">
        <f t="shared" si="1"/>
        <v/>
      </c>
      <c r="Q64" s="3" t="s">
        <v>86</v>
      </c>
      <c r="R64" s="3" t="s">
        <v>86</v>
      </c>
      <c r="S64" s="3" t="s">
        <v>71</v>
      </c>
      <c r="T64" s="3" t="s">
        <v>29</v>
      </c>
      <c r="U64" s="3" t="s">
        <v>36</v>
      </c>
      <c r="V64" s="3" t="s">
        <v>87</v>
      </c>
      <c r="W64" s="3" t="s">
        <v>29</v>
      </c>
      <c r="X64" s="3" t="s">
        <v>29</v>
      </c>
      <c r="Y64" s="3" t="s">
        <v>29</v>
      </c>
      <c r="Z64" s="3" t="s">
        <v>37</v>
      </c>
      <c r="AA64" s="3" t="s">
        <v>343</v>
      </c>
      <c r="AB64" s="5">
        <v>44390</v>
      </c>
      <c r="AC64" s="3" t="s">
        <v>29</v>
      </c>
      <c r="AD64" s="3" t="s">
        <v>29</v>
      </c>
      <c r="AE64" s="3" t="s">
        <v>29</v>
      </c>
      <c r="AF64" s="6">
        <v>0</v>
      </c>
    </row>
    <row r="65" spans="1:32" s="3" customFormat="1" x14ac:dyDescent="0.25">
      <c r="A65" s="4" t="s">
        <v>29</v>
      </c>
      <c r="B65" s="3" t="s">
        <v>169</v>
      </c>
      <c r="C65" s="3" t="s">
        <v>344</v>
      </c>
      <c r="D65" s="5">
        <v>44375</v>
      </c>
      <c r="E65" s="5">
        <v>44375</v>
      </c>
      <c r="F65" s="5">
        <v>44376</v>
      </c>
      <c r="G65" s="3" t="s">
        <v>164</v>
      </c>
      <c r="H65" s="3" t="s">
        <v>32</v>
      </c>
      <c r="I65" s="6">
        <v>-2182.16</v>
      </c>
      <c r="J65" s="3" t="s">
        <v>33</v>
      </c>
      <c r="K65" s="3" t="s">
        <v>34</v>
      </c>
      <c r="L65" s="6">
        <v>-183192.33</v>
      </c>
      <c r="M65" s="6">
        <v>-2182.16</v>
      </c>
      <c r="N65" s="6">
        <f t="shared" si="0"/>
        <v>2182.16</v>
      </c>
      <c r="O65" s="8" t="str">
        <f>IF(M65="","",IF(M65&lt;0,-M65&amp;"_"&amp;COUNTIF(M$2:M65,M65),M65&amp;"_"&amp;COUNTIF(M$2:M65,M65)))</f>
        <v>2182.16_1</v>
      </c>
      <c r="P65" s="9" t="str">
        <f t="shared" si="1"/>
        <v/>
      </c>
      <c r="Q65" s="3" t="s">
        <v>345</v>
      </c>
      <c r="R65" s="3" t="s">
        <v>168</v>
      </c>
      <c r="S65" s="3" t="s">
        <v>170</v>
      </c>
      <c r="T65" s="3" t="s">
        <v>29</v>
      </c>
      <c r="U65" s="3" t="s">
        <v>36</v>
      </c>
      <c r="V65" s="3" t="s">
        <v>270</v>
      </c>
      <c r="W65" s="3" t="s">
        <v>346</v>
      </c>
      <c r="X65" s="3" t="s">
        <v>29</v>
      </c>
      <c r="Y65" s="3" t="s">
        <v>347</v>
      </c>
      <c r="Z65" s="3" t="s">
        <v>29</v>
      </c>
      <c r="AA65" s="3" t="s">
        <v>273</v>
      </c>
      <c r="AB65" s="5">
        <v>44387</v>
      </c>
      <c r="AC65" s="3" t="s">
        <v>29</v>
      </c>
      <c r="AD65" s="3" t="s">
        <v>29</v>
      </c>
      <c r="AE65" s="3" t="s">
        <v>29</v>
      </c>
      <c r="AF65" s="6">
        <v>0</v>
      </c>
    </row>
    <row r="66" spans="1:32" s="3" customFormat="1" x14ac:dyDescent="0.25">
      <c r="A66" s="4" t="s">
        <v>29</v>
      </c>
      <c r="B66" s="3" t="s">
        <v>30</v>
      </c>
      <c r="C66" s="3" t="s">
        <v>79</v>
      </c>
      <c r="D66" s="5">
        <v>44286</v>
      </c>
      <c r="E66" s="5">
        <v>44286</v>
      </c>
      <c r="F66" s="5">
        <v>44287</v>
      </c>
      <c r="G66" s="3" t="s">
        <v>31</v>
      </c>
      <c r="H66" s="3" t="s">
        <v>32</v>
      </c>
      <c r="I66" s="6">
        <v>-1699.91</v>
      </c>
      <c r="J66" s="3" t="s">
        <v>33</v>
      </c>
      <c r="K66" s="3" t="s">
        <v>34</v>
      </c>
      <c r="L66" s="6">
        <v>-142707.44</v>
      </c>
      <c r="M66" s="6">
        <v>-1699.91</v>
      </c>
      <c r="N66" s="6">
        <f t="shared" ref="N66:N77" si="2">ABS(M66)</f>
        <v>1699.91</v>
      </c>
      <c r="O66" s="8" t="str">
        <f>IF(M66="","",IF(M66&lt;0,-M66&amp;"_"&amp;COUNTIF(M$2:M66,M66),M66&amp;"_"&amp;COUNTIF(M$2:M66,M66)))</f>
        <v>1699.91_1</v>
      </c>
      <c r="P66" s="9" t="str">
        <f t="shared" ref="P66:P77" si="3">IF(COUNTIF(O:O,O66)=2,"x","")</f>
        <v/>
      </c>
      <c r="Q66" s="3" t="s">
        <v>80</v>
      </c>
      <c r="R66" s="3" t="s">
        <v>80</v>
      </c>
      <c r="S66" s="3" t="s">
        <v>71</v>
      </c>
      <c r="T66" s="3" t="s">
        <v>29</v>
      </c>
      <c r="U66" s="3" t="s">
        <v>36</v>
      </c>
      <c r="V66" s="3" t="s">
        <v>81</v>
      </c>
      <c r="W66" s="3" t="s">
        <v>29</v>
      </c>
      <c r="X66" s="3" t="s">
        <v>29</v>
      </c>
      <c r="Y66" s="3" t="s">
        <v>29</v>
      </c>
      <c r="Z66" s="3" t="s">
        <v>37</v>
      </c>
      <c r="AA66" s="3" t="s">
        <v>348</v>
      </c>
      <c r="AB66" s="5">
        <v>44390</v>
      </c>
      <c r="AC66" s="3" t="s">
        <v>29</v>
      </c>
      <c r="AD66" s="3" t="s">
        <v>29</v>
      </c>
      <c r="AE66" s="3" t="s">
        <v>29</v>
      </c>
      <c r="AF66" s="6">
        <v>0</v>
      </c>
    </row>
    <row r="67" spans="1:32" s="3" customFormat="1" ht="14.1" customHeight="1" x14ac:dyDescent="0.25">
      <c r="A67" s="4" t="s">
        <v>29</v>
      </c>
      <c r="B67" s="3" t="s">
        <v>30</v>
      </c>
      <c r="C67" s="3" t="s">
        <v>349</v>
      </c>
      <c r="D67" s="5">
        <v>44334</v>
      </c>
      <c r="E67" s="5">
        <v>44334</v>
      </c>
      <c r="F67" s="5">
        <v>44338</v>
      </c>
      <c r="G67" s="3" t="s">
        <v>31</v>
      </c>
      <c r="H67" s="3" t="s">
        <v>32</v>
      </c>
      <c r="I67" s="6">
        <v>-1540.67</v>
      </c>
      <c r="J67" s="3" t="s">
        <v>33</v>
      </c>
      <c r="K67" s="3" t="s">
        <v>34</v>
      </c>
      <c r="L67" s="6">
        <v>-129339.25</v>
      </c>
      <c r="M67" s="6">
        <v>-1540.67</v>
      </c>
      <c r="N67" s="6">
        <f t="shared" si="2"/>
        <v>1540.67</v>
      </c>
      <c r="O67" s="8" t="str">
        <f>IF(M67="","",IF(M67&lt;0,-M67&amp;"_"&amp;COUNTIF(M$2:M67,M67),M67&amp;"_"&amp;COUNTIF(M$2:M67,M67)))</f>
        <v>1540.67_1</v>
      </c>
      <c r="P67" s="9" t="str">
        <f t="shared" si="3"/>
        <v/>
      </c>
      <c r="Q67" s="3" t="s">
        <v>350</v>
      </c>
      <c r="R67" s="3" t="s">
        <v>350</v>
      </c>
      <c r="S67" s="3" t="s">
        <v>35</v>
      </c>
      <c r="T67" s="3" t="s">
        <v>29</v>
      </c>
      <c r="U67" s="3" t="s">
        <v>36</v>
      </c>
      <c r="V67" s="3" t="s">
        <v>351</v>
      </c>
      <c r="W67" s="3" t="s">
        <v>29</v>
      </c>
      <c r="X67" s="3" t="s">
        <v>29</v>
      </c>
      <c r="Y67" s="3" t="s">
        <v>29</v>
      </c>
      <c r="Z67" s="3" t="s">
        <v>37</v>
      </c>
      <c r="AA67" s="3" t="s">
        <v>29</v>
      </c>
      <c r="AB67" s="5"/>
      <c r="AC67" s="3" t="s">
        <v>29</v>
      </c>
      <c r="AD67" s="3" t="s">
        <v>29</v>
      </c>
      <c r="AE67" s="3" t="s">
        <v>29</v>
      </c>
      <c r="AF67" s="6">
        <v>0</v>
      </c>
    </row>
    <row r="68" spans="1:32" s="3" customFormat="1" ht="14.1" customHeight="1" x14ac:dyDescent="0.25">
      <c r="A68" s="4" t="s">
        <v>29</v>
      </c>
      <c r="B68" s="3" t="s">
        <v>30</v>
      </c>
      <c r="C68" s="3" t="s">
        <v>82</v>
      </c>
      <c r="D68" s="5">
        <v>44286</v>
      </c>
      <c r="E68" s="5">
        <v>44286</v>
      </c>
      <c r="F68" s="5">
        <v>44287</v>
      </c>
      <c r="G68" s="3" t="s">
        <v>31</v>
      </c>
      <c r="H68" s="3" t="s">
        <v>32</v>
      </c>
      <c r="I68" s="6">
        <v>-1006.51</v>
      </c>
      <c r="J68" s="3" t="s">
        <v>33</v>
      </c>
      <c r="K68" s="3" t="s">
        <v>34</v>
      </c>
      <c r="L68" s="6">
        <v>-84496.51</v>
      </c>
      <c r="M68" s="6">
        <v>-1006.51</v>
      </c>
      <c r="N68" s="6">
        <f t="shared" si="2"/>
        <v>1006.51</v>
      </c>
      <c r="O68" s="8" t="str">
        <f>IF(M68="","",IF(M68&lt;0,-M68&amp;"_"&amp;COUNTIF(M$2:M68,M68),M68&amp;"_"&amp;COUNTIF(M$2:M68,M68)))</f>
        <v>1006.51_1</v>
      </c>
      <c r="P68" s="9" t="str">
        <f t="shared" si="3"/>
        <v/>
      </c>
      <c r="Q68" s="3" t="s">
        <v>83</v>
      </c>
      <c r="R68" s="3" t="s">
        <v>83</v>
      </c>
      <c r="S68" s="3" t="s">
        <v>71</v>
      </c>
      <c r="T68" s="3" t="s">
        <v>29</v>
      </c>
      <c r="U68" s="3" t="s">
        <v>36</v>
      </c>
      <c r="V68" s="3" t="s">
        <v>84</v>
      </c>
      <c r="W68" s="3" t="s">
        <v>29</v>
      </c>
      <c r="X68" s="3" t="s">
        <v>29</v>
      </c>
      <c r="Y68" s="3" t="s">
        <v>29</v>
      </c>
      <c r="Z68" s="3" t="s">
        <v>37</v>
      </c>
      <c r="AA68" s="3" t="s">
        <v>352</v>
      </c>
      <c r="AB68" s="5">
        <v>44390</v>
      </c>
      <c r="AC68" s="3" t="s">
        <v>29</v>
      </c>
      <c r="AD68" s="3" t="s">
        <v>29</v>
      </c>
      <c r="AE68" s="3" t="s">
        <v>29</v>
      </c>
      <c r="AF68" s="6">
        <v>0</v>
      </c>
    </row>
    <row r="69" spans="1:32" s="3" customFormat="1" ht="14.1" customHeight="1" x14ac:dyDescent="0.25">
      <c r="A69" s="4" t="s">
        <v>29</v>
      </c>
      <c r="B69" s="3" t="s">
        <v>30</v>
      </c>
      <c r="C69" s="3" t="s">
        <v>69</v>
      </c>
      <c r="D69" s="5">
        <v>44276</v>
      </c>
      <c r="E69" s="5">
        <v>44276</v>
      </c>
      <c r="F69" s="5">
        <v>44280</v>
      </c>
      <c r="G69" s="3" t="s">
        <v>31</v>
      </c>
      <c r="H69" s="3" t="s">
        <v>32</v>
      </c>
      <c r="I69" s="6">
        <v>-912</v>
      </c>
      <c r="J69" s="3" t="s">
        <v>33</v>
      </c>
      <c r="K69" s="3" t="s">
        <v>34</v>
      </c>
      <c r="L69" s="6">
        <v>-76562.399999999994</v>
      </c>
      <c r="M69" s="6">
        <v>-912</v>
      </c>
      <c r="N69" s="6">
        <f t="shared" si="2"/>
        <v>912</v>
      </c>
      <c r="O69" s="8" t="str">
        <f>IF(M69="","",IF(M69&lt;0,-M69&amp;"_"&amp;COUNTIF(M$2:M69,M69),M69&amp;"_"&amp;COUNTIF(M$2:M69,M69)))</f>
        <v>912_1</v>
      </c>
      <c r="P69" s="9" t="str">
        <f t="shared" si="3"/>
        <v/>
      </c>
      <c r="Q69" s="3" t="s">
        <v>70</v>
      </c>
      <c r="R69" s="3" t="s">
        <v>70</v>
      </c>
      <c r="S69" s="3" t="s">
        <v>71</v>
      </c>
      <c r="T69" s="3" t="s">
        <v>29</v>
      </c>
      <c r="U69" s="3" t="s">
        <v>36</v>
      </c>
      <c r="V69" s="3" t="s">
        <v>72</v>
      </c>
      <c r="W69" s="3" t="s">
        <v>29</v>
      </c>
      <c r="X69" s="3" t="s">
        <v>29</v>
      </c>
      <c r="Y69" s="3" t="s">
        <v>29</v>
      </c>
      <c r="Z69" s="3" t="s">
        <v>37</v>
      </c>
      <c r="AA69" s="3" t="s">
        <v>353</v>
      </c>
      <c r="AB69" s="5">
        <v>44384</v>
      </c>
      <c r="AC69" s="3" t="s">
        <v>29</v>
      </c>
      <c r="AD69" s="3" t="s">
        <v>29</v>
      </c>
      <c r="AE69" s="3" t="s">
        <v>29</v>
      </c>
      <c r="AF69" s="6">
        <v>0</v>
      </c>
    </row>
    <row r="70" spans="1:32" s="3" customFormat="1" ht="14.1" customHeight="1" x14ac:dyDescent="0.25">
      <c r="A70" s="4" t="s">
        <v>29</v>
      </c>
      <c r="B70" s="3" t="s">
        <v>30</v>
      </c>
      <c r="C70" s="3" t="s">
        <v>122</v>
      </c>
      <c r="D70" s="5">
        <v>44298</v>
      </c>
      <c r="E70" s="5">
        <v>44298</v>
      </c>
      <c r="F70" s="5">
        <v>44299</v>
      </c>
      <c r="G70" s="3" t="s">
        <v>31</v>
      </c>
      <c r="H70" s="3" t="s">
        <v>32</v>
      </c>
      <c r="I70" s="6">
        <v>-800.81</v>
      </c>
      <c r="J70" s="3" t="s">
        <v>33</v>
      </c>
      <c r="K70" s="3" t="s">
        <v>34</v>
      </c>
      <c r="L70" s="6">
        <v>-67228</v>
      </c>
      <c r="M70" s="6">
        <v>-800.81</v>
      </c>
      <c r="N70" s="6">
        <f t="shared" si="2"/>
        <v>800.81</v>
      </c>
      <c r="O70" s="8" t="str">
        <f>IF(M70="","",IF(M70&lt;0,-M70&amp;"_"&amp;COUNTIF(M$2:M70,M70),M70&amp;"_"&amp;COUNTIF(M$2:M70,M70)))</f>
        <v>800.81_1</v>
      </c>
      <c r="P70" s="9" t="str">
        <f t="shared" si="3"/>
        <v/>
      </c>
      <c r="Q70" s="3" t="s">
        <v>123</v>
      </c>
      <c r="R70" s="3" t="s">
        <v>123</v>
      </c>
      <c r="S70" s="3" t="s">
        <v>96</v>
      </c>
      <c r="T70" s="3" t="s">
        <v>29</v>
      </c>
      <c r="U70" s="3" t="s">
        <v>36</v>
      </c>
      <c r="V70" s="3" t="s">
        <v>124</v>
      </c>
      <c r="W70" s="3" t="s">
        <v>29</v>
      </c>
      <c r="X70" s="3" t="s">
        <v>29</v>
      </c>
      <c r="Y70" s="3" t="s">
        <v>29</v>
      </c>
      <c r="Z70" s="3" t="s">
        <v>37</v>
      </c>
      <c r="AA70" s="3" t="s">
        <v>29</v>
      </c>
      <c r="AB70" s="5"/>
      <c r="AC70" s="3" t="s">
        <v>29</v>
      </c>
      <c r="AD70" s="3" t="s">
        <v>29</v>
      </c>
      <c r="AE70" s="3" t="s">
        <v>29</v>
      </c>
      <c r="AF70" s="6">
        <v>0</v>
      </c>
    </row>
    <row r="71" spans="1:32" s="3" customFormat="1" ht="14.1" customHeight="1" x14ac:dyDescent="0.25">
      <c r="A71" s="4" t="s">
        <v>29</v>
      </c>
      <c r="B71" s="3" t="s">
        <v>169</v>
      </c>
      <c r="C71" s="3" t="s">
        <v>354</v>
      </c>
      <c r="D71" s="5">
        <v>44367</v>
      </c>
      <c r="E71" s="5">
        <v>44367</v>
      </c>
      <c r="F71" s="5">
        <v>44368</v>
      </c>
      <c r="G71" s="3" t="s">
        <v>164</v>
      </c>
      <c r="H71" s="3" t="s">
        <v>32</v>
      </c>
      <c r="I71" s="6">
        <v>-782.47</v>
      </c>
      <c r="J71" s="3" t="s">
        <v>33</v>
      </c>
      <c r="K71" s="3" t="s">
        <v>34</v>
      </c>
      <c r="L71" s="6">
        <v>-65688.36</v>
      </c>
      <c r="M71" s="6">
        <v>-782.47</v>
      </c>
      <c r="N71" s="6">
        <f t="shared" si="2"/>
        <v>782.47</v>
      </c>
      <c r="O71" s="8" t="str">
        <f>IF(M71="","",IF(M71&lt;0,-M71&amp;"_"&amp;COUNTIF(M$2:M71,M71),M71&amp;"_"&amp;COUNTIF(M$2:M71,M71)))</f>
        <v>782.47_1</v>
      </c>
      <c r="P71" s="9" t="str">
        <f t="shared" si="3"/>
        <v/>
      </c>
      <c r="Q71" s="3" t="s">
        <v>355</v>
      </c>
      <c r="R71" s="3" t="s">
        <v>168</v>
      </c>
      <c r="S71" s="3" t="s">
        <v>170</v>
      </c>
      <c r="T71" s="3" t="s">
        <v>29</v>
      </c>
      <c r="U71" s="3" t="s">
        <v>36</v>
      </c>
      <c r="V71" s="3" t="s">
        <v>356</v>
      </c>
      <c r="W71" s="3" t="s">
        <v>171</v>
      </c>
      <c r="X71" s="3" t="s">
        <v>29</v>
      </c>
      <c r="Y71" s="3" t="s">
        <v>357</v>
      </c>
      <c r="Z71" s="3" t="s">
        <v>29</v>
      </c>
      <c r="AA71" s="3" t="s">
        <v>358</v>
      </c>
      <c r="AB71" s="5">
        <v>44390</v>
      </c>
      <c r="AC71" s="3" t="s">
        <v>29</v>
      </c>
      <c r="AD71" s="3" t="s">
        <v>29</v>
      </c>
      <c r="AE71" s="3" t="s">
        <v>29</v>
      </c>
      <c r="AF71" s="6">
        <v>0</v>
      </c>
    </row>
    <row r="72" spans="1:32" s="3" customFormat="1" ht="14.1" customHeight="1" x14ac:dyDescent="0.25">
      <c r="A72" s="4" t="s">
        <v>29</v>
      </c>
      <c r="B72" s="3" t="s">
        <v>30</v>
      </c>
      <c r="C72" s="3" t="s">
        <v>359</v>
      </c>
      <c r="D72" s="5">
        <v>44360</v>
      </c>
      <c r="E72" s="5">
        <v>44360</v>
      </c>
      <c r="F72" s="5">
        <v>44369</v>
      </c>
      <c r="G72" s="3" t="s">
        <v>31</v>
      </c>
      <c r="H72" s="3" t="s">
        <v>32</v>
      </c>
      <c r="I72" s="6">
        <v>-779.35</v>
      </c>
      <c r="J72" s="3" t="s">
        <v>33</v>
      </c>
      <c r="K72" s="3" t="s">
        <v>34</v>
      </c>
      <c r="L72" s="6">
        <v>-65426.43</v>
      </c>
      <c r="M72" s="6">
        <v>-779.35</v>
      </c>
      <c r="N72" s="6">
        <f t="shared" si="2"/>
        <v>779.35</v>
      </c>
      <c r="O72" s="8" t="str">
        <f>IF(M72="","",IF(M72&lt;0,-M72&amp;"_"&amp;COUNTIF(M$2:M72,M72),M72&amp;"_"&amp;COUNTIF(M$2:M72,M72)))</f>
        <v>779.35_1</v>
      </c>
      <c r="P72" s="9" t="str">
        <f t="shared" si="3"/>
        <v/>
      </c>
      <c r="Q72" s="3" t="s">
        <v>360</v>
      </c>
      <c r="R72" s="3" t="s">
        <v>288</v>
      </c>
      <c r="S72" s="3" t="s">
        <v>68</v>
      </c>
      <c r="T72" s="3" t="s">
        <v>29</v>
      </c>
      <c r="U72" s="3" t="s">
        <v>36</v>
      </c>
      <c r="V72" s="3" t="s">
        <v>361</v>
      </c>
      <c r="W72" s="3" t="s">
        <v>29</v>
      </c>
      <c r="X72" s="3" t="s">
        <v>29</v>
      </c>
      <c r="Y72" s="3" t="s">
        <v>29</v>
      </c>
      <c r="Z72" s="3" t="s">
        <v>37</v>
      </c>
      <c r="AA72" s="3" t="s">
        <v>29</v>
      </c>
      <c r="AB72" s="5"/>
      <c r="AC72" s="3" t="s">
        <v>29</v>
      </c>
      <c r="AD72" s="3" t="s">
        <v>29</v>
      </c>
      <c r="AE72" s="3" t="s">
        <v>29</v>
      </c>
      <c r="AF72" s="6">
        <v>0</v>
      </c>
    </row>
    <row r="73" spans="1:32" s="3" customFormat="1" ht="14.1" customHeight="1" x14ac:dyDescent="0.25">
      <c r="A73" s="4" t="s">
        <v>29</v>
      </c>
      <c r="B73" s="3" t="s">
        <v>30</v>
      </c>
      <c r="C73" s="3" t="s">
        <v>362</v>
      </c>
      <c r="D73" s="5">
        <v>44322</v>
      </c>
      <c r="E73" s="5">
        <v>44322</v>
      </c>
      <c r="F73" s="5">
        <v>44325</v>
      </c>
      <c r="G73" s="3" t="s">
        <v>31</v>
      </c>
      <c r="H73" s="3" t="s">
        <v>32</v>
      </c>
      <c r="I73" s="6">
        <v>-413.23</v>
      </c>
      <c r="J73" s="3" t="s">
        <v>33</v>
      </c>
      <c r="K73" s="3" t="s">
        <v>34</v>
      </c>
      <c r="L73" s="6">
        <v>-34690.660000000003</v>
      </c>
      <c r="M73" s="6">
        <v>-413.23</v>
      </c>
      <c r="N73" s="6">
        <f t="shared" si="2"/>
        <v>413.23</v>
      </c>
      <c r="O73" s="8" t="str">
        <f>IF(M73="","",IF(M73&lt;0,-M73&amp;"_"&amp;COUNTIF(M$2:M73,M73),M73&amp;"_"&amp;COUNTIF(M$2:M73,M73)))</f>
        <v>413.23_1</v>
      </c>
      <c r="P73" s="9" t="str">
        <f t="shared" si="3"/>
        <v/>
      </c>
      <c r="Q73" s="3" t="s">
        <v>363</v>
      </c>
      <c r="R73" s="3" t="s">
        <v>364</v>
      </c>
      <c r="S73" s="3" t="s">
        <v>68</v>
      </c>
      <c r="T73" s="3" t="s">
        <v>29</v>
      </c>
      <c r="U73" s="3" t="s">
        <v>36</v>
      </c>
      <c r="V73" s="3" t="s">
        <v>365</v>
      </c>
      <c r="W73" s="3" t="s">
        <v>29</v>
      </c>
      <c r="X73" s="3" t="s">
        <v>29</v>
      </c>
      <c r="Y73" s="3" t="s">
        <v>29</v>
      </c>
      <c r="Z73" s="3" t="s">
        <v>37</v>
      </c>
      <c r="AA73" s="3" t="s">
        <v>29</v>
      </c>
      <c r="AB73" s="5"/>
      <c r="AC73" s="3" t="s">
        <v>29</v>
      </c>
      <c r="AD73" s="3" t="s">
        <v>29</v>
      </c>
      <c r="AE73" s="3" t="s">
        <v>29</v>
      </c>
      <c r="AF73" s="6">
        <v>0</v>
      </c>
    </row>
    <row r="74" spans="1:32" s="3" customFormat="1" ht="14.1" customHeight="1" x14ac:dyDescent="0.25">
      <c r="A74" s="4" t="s">
        <v>29</v>
      </c>
      <c r="B74" s="3" t="s">
        <v>169</v>
      </c>
      <c r="C74" s="3" t="s">
        <v>366</v>
      </c>
      <c r="D74" s="5">
        <v>44374</v>
      </c>
      <c r="E74" s="5">
        <v>44374</v>
      </c>
      <c r="F74" s="5">
        <v>44376</v>
      </c>
      <c r="G74" s="3" t="s">
        <v>164</v>
      </c>
      <c r="H74" s="3" t="s">
        <v>32</v>
      </c>
      <c r="I74" s="6">
        <v>-375.77</v>
      </c>
      <c r="J74" s="3" t="s">
        <v>33</v>
      </c>
      <c r="K74" s="3" t="s">
        <v>34</v>
      </c>
      <c r="L74" s="6">
        <v>-31545.89</v>
      </c>
      <c r="M74" s="6">
        <v>-375.77</v>
      </c>
      <c r="N74" s="6">
        <f t="shared" si="2"/>
        <v>375.77</v>
      </c>
      <c r="O74" s="8" t="str">
        <f>IF(M74="","",IF(M74&lt;0,-M74&amp;"_"&amp;COUNTIF(M$2:M74,M74),M74&amp;"_"&amp;COUNTIF(M$2:M74,M74)))</f>
        <v>375.77_1</v>
      </c>
      <c r="P74" s="9" t="str">
        <f t="shared" si="3"/>
        <v/>
      </c>
      <c r="Q74" s="3" t="s">
        <v>367</v>
      </c>
      <c r="R74" s="3" t="s">
        <v>168</v>
      </c>
      <c r="S74" s="3" t="s">
        <v>170</v>
      </c>
      <c r="T74" s="3" t="s">
        <v>29</v>
      </c>
      <c r="U74" s="3" t="s">
        <v>36</v>
      </c>
      <c r="V74" s="3" t="s">
        <v>368</v>
      </c>
      <c r="W74" s="3" t="s">
        <v>369</v>
      </c>
      <c r="X74" s="3" t="s">
        <v>29</v>
      </c>
      <c r="Y74" s="3" t="s">
        <v>370</v>
      </c>
      <c r="Z74" s="3" t="s">
        <v>29</v>
      </c>
      <c r="AA74" s="3" t="s">
        <v>29</v>
      </c>
      <c r="AB74" s="5"/>
      <c r="AC74" s="3" t="s">
        <v>29</v>
      </c>
      <c r="AD74" s="3" t="s">
        <v>29</v>
      </c>
      <c r="AE74" s="3" t="s">
        <v>29</v>
      </c>
      <c r="AF74" s="6">
        <v>0</v>
      </c>
    </row>
    <row r="75" spans="1:32" s="3" customFormat="1" ht="14.1" customHeight="1" x14ac:dyDescent="0.25">
      <c r="A75" s="4" t="s">
        <v>29</v>
      </c>
      <c r="B75" s="3" t="s">
        <v>30</v>
      </c>
      <c r="C75" s="3" t="s">
        <v>101</v>
      </c>
      <c r="D75" s="5">
        <v>44287</v>
      </c>
      <c r="E75" s="5">
        <v>44287</v>
      </c>
      <c r="F75" s="5">
        <v>44298</v>
      </c>
      <c r="G75" s="3" t="s">
        <v>31</v>
      </c>
      <c r="H75" s="3" t="s">
        <v>32</v>
      </c>
      <c r="I75" s="6">
        <v>-361.05</v>
      </c>
      <c r="J75" s="3" t="s">
        <v>102</v>
      </c>
      <c r="K75" s="3" t="s">
        <v>34</v>
      </c>
      <c r="L75" s="6">
        <v>-30310.15</v>
      </c>
      <c r="M75" s="6">
        <v>-361.05</v>
      </c>
      <c r="N75" s="6">
        <f t="shared" si="2"/>
        <v>361.05</v>
      </c>
      <c r="O75" s="8" t="str">
        <f>IF(M75="","",IF(M75&lt;0,-M75&amp;"_"&amp;COUNTIF(M$2:M75,M75),M75&amp;"_"&amp;COUNTIF(M$2:M75,M75)))</f>
        <v>361.05_1</v>
      </c>
      <c r="P75" s="9" t="str">
        <f t="shared" si="3"/>
        <v/>
      </c>
      <c r="Q75" s="3" t="s">
        <v>103</v>
      </c>
      <c r="R75" s="3" t="s">
        <v>103</v>
      </c>
      <c r="S75" s="3" t="s">
        <v>104</v>
      </c>
      <c r="T75" s="3" t="s">
        <v>29</v>
      </c>
      <c r="U75" s="3" t="s">
        <v>36</v>
      </c>
      <c r="V75" s="3" t="s">
        <v>105</v>
      </c>
      <c r="W75" s="3" t="s">
        <v>29</v>
      </c>
      <c r="X75" s="3" t="s">
        <v>29</v>
      </c>
      <c r="Y75" s="3" t="s">
        <v>29</v>
      </c>
      <c r="Z75" s="3" t="s">
        <v>37</v>
      </c>
      <c r="AA75" s="3" t="s">
        <v>371</v>
      </c>
      <c r="AB75" s="5">
        <v>44390</v>
      </c>
      <c r="AC75" s="3" t="s">
        <v>29</v>
      </c>
      <c r="AD75" s="3" t="s">
        <v>29</v>
      </c>
      <c r="AE75" s="3" t="s">
        <v>29</v>
      </c>
      <c r="AF75" s="6">
        <v>0</v>
      </c>
    </row>
    <row r="76" spans="1:32" s="3" customFormat="1" ht="14.1" customHeight="1" x14ac:dyDescent="0.25">
      <c r="A76" s="4" t="s">
        <v>29</v>
      </c>
      <c r="B76" s="3" t="s">
        <v>169</v>
      </c>
      <c r="C76" s="3" t="s">
        <v>372</v>
      </c>
      <c r="D76" s="5">
        <v>44374</v>
      </c>
      <c r="E76" s="5">
        <v>44374</v>
      </c>
      <c r="F76" s="5">
        <v>44376</v>
      </c>
      <c r="G76" s="3" t="s">
        <v>164</v>
      </c>
      <c r="H76" s="3" t="s">
        <v>32</v>
      </c>
      <c r="I76" s="6">
        <v>-182.55</v>
      </c>
      <c r="J76" s="3" t="s">
        <v>166</v>
      </c>
      <c r="K76" s="3" t="s">
        <v>34</v>
      </c>
      <c r="L76" s="6">
        <v>-15325.07</v>
      </c>
      <c r="M76" s="6">
        <v>-182.55</v>
      </c>
      <c r="N76" s="6">
        <f t="shared" si="2"/>
        <v>182.55</v>
      </c>
      <c r="O76" s="8" t="str">
        <f>IF(M76="","",IF(M76&lt;0,-M76&amp;"_"&amp;COUNTIF(M$2:M76,M76),M76&amp;"_"&amp;COUNTIF(M$2:M76,M76)))</f>
        <v>182.55_1</v>
      </c>
      <c r="P76" s="9" t="str">
        <f t="shared" si="3"/>
        <v/>
      </c>
      <c r="Q76" s="3" t="s">
        <v>373</v>
      </c>
      <c r="R76" s="3" t="s">
        <v>168</v>
      </c>
      <c r="S76" s="3" t="s">
        <v>170</v>
      </c>
      <c r="T76" s="3" t="s">
        <v>29</v>
      </c>
      <c r="U76" s="3" t="s">
        <v>36</v>
      </c>
      <c r="V76" s="3" t="s">
        <v>374</v>
      </c>
      <c r="W76" s="3" t="s">
        <v>375</v>
      </c>
      <c r="X76" s="3" t="s">
        <v>29</v>
      </c>
      <c r="Y76" s="3" t="s">
        <v>376</v>
      </c>
      <c r="Z76" s="3" t="s">
        <v>29</v>
      </c>
      <c r="AA76" s="3" t="s">
        <v>377</v>
      </c>
      <c r="AB76" s="5">
        <v>44387</v>
      </c>
      <c r="AC76" s="3" t="s">
        <v>29</v>
      </c>
      <c r="AD76" s="3" t="s">
        <v>29</v>
      </c>
      <c r="AE76" s="3" t="s">
        <v>29</v>
      </c>
      <c r="AF76" s="6">
        <v>0</v>
      </c>
    </row>
    <row r="77" spans="1:32" s="3" customFormat="1" ht="14.1" customHeight="1" x14ac:dyDescent="0.25">
      <c r="A77" s="4" t="s">
        <v>29</v>
      </c>
      <c r="B77" s="3" t="s">
        <v>169</v>
      </c>
      <c r="C77" s="3" t="s">
        <v>378</v>
      </c>
      <c r="D77" s="5">
        <v>44377</v>
      </c>
      <c r="E77" s="5">
        <v>44377</v>
      </c>
      <c r="F77" s="5">
        <v>44379</v>
      </c>
      <c r="G77" s="3" t="s">
        <v>164</v>
      </c>
      <c r="H77" s="3" t="s">
        <v>32</v>
      </c>
      <c r="I77" s="6">
        <v>-147.94999999999999</v>
      </c>
      <c r="J77" s="3" t="s">
        <v>204</v>
      </c>
      <c r="K77" s="3" t="s">
        <v>34</v>
      </c>
      <c r="L77" s="6">
        <v>-12420.4</v>
      </c>
      <c r="M77" s="6">
        <v>-147.94999999999999</v>
      </c>
      <c r="N77" s="6">
        <f t="shared" si="2"/>
        <v>147.94999999999999</v>
      </c>
      <c r="O77" s="8" t="str">
        <f>IF(M77="","",IF(M77&lt;0,-M77&amp;"_"&amp;COUNTIF(M$2:M77,M77),M77&amp;"_"&amp;COUNTIF(M$2:M77,M77)))</f>
        <v>147.95_1</v>
      </c>
      <c r="P77" s="9" t="str">
        <f t="shared" si="3"/>
        <v/>
      </c>
      <c r="Q77" s="3" t="s">
        <v>379</v>
      </c>
      <c r="R77" s="3" t="s">
        <v>168</v>
      </c>
      <c r="S77" s="3" t="s">
        <v>170</v>
      </c>
      <c r="T77" s="3" t="s">
        <v>29</v>
      </c>
      <c r="U77" s="3" t="s">
        <v>36</v>
      </c>
      <c r="V77" s="3" t="s">
        <v>380</v>
      </c>
      <c r="W77" s="3" t="s">
        <v>346</v>
      </c>
      <c r="X77" s="3" t="s">
        <v>29</v>
      </c>
      <c r="Y77" s="3" t="s">
        <v>381</v>
      </c>
      <c r="Z77" s="3" t="s">
        <v>29</v>
      </c>
      <c r="AA77" s="3" t="s">
        <v>29</v>
      </c>
      <c r="AB77" s="5"/>
      <c r="AC77" s="3" t="s">
        <v>29</v>
      </c>
      <c r="AD77" s="3" t="s">
        <v>29</v>
      </c>
      <c r="AE77" s="3" t="s">
        <v>29</v>
      </c>
      <c r="AF77" s="6">
        <v>0</v>
      </c>
    </row>
    <row r="78" spans="1:32" s="3" customFormat="1" ht="14.1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s="3" customFormat="1" ht="14.1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14">
        <f>SUM(N2:N77)</f>
        <v>1943378.91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s="3" customFormat="1" ht="14.1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s="3" customFormat="1" ht="14.1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s="3" customFormat="1" ht="14.1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s="3" customFormat="1" ht="14.1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s="3" customFormat="1" ht="14.1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s="3" customFormat="1" ht="14.1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s="3" customFormat="1" ht="14.1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s="3" customFormat="1" ht="14.1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s="3" customFormat="1" ht="14.1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s="3" customFormat="1" ht="14.1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9FB11-B593-44CE-8934-9BA66F6EA466}"/>
</file>

<file path=customXml/itemProps2.xml><?xml version="1.0" encoding="utf-8"?>
<ds:datastoreItem xmlns:ds="http://schemas.openxmlformats.org/officeDocument/2006/customXml" ds:itemID="{C67D32DA-EF17-42BC-8BE5-C2F9475DD78D}"/>
</file>

<file path=customXml/itemProps3.xml><?xml version="1.0" encoding="utf-8"?>
<ds:datastoreItem xmlns:ds="http://schemas.openxmlformats.org/officeDocument/2006/customXml" ds:itemID="{DE46C08F-E506-4405-9D84-398031CA61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 300 Analysis</vt:lpstr>
      <vt:lpstr>IP 300-1 Relation of IP with Re</vt:lpstr>
      <vt:lpstr>IP 100 Population</vt:lpstr>
      <vt:lpstr>Addition to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 Hasan</dc:creator>
  <cp:lastModifiedBy>acer</cp:lastModifiedBy>
  <dcterms:created xsi:type="dcterms:W3CDTF">2015-06-05T18:17:20Z</dcterms:created>
  <dcterms:modified xsi:type="dcterms:W3CDTF">2021-09-15T11:27:35Z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