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16 Export Sales\Completeness\"/>
    </mc:Choice>
  </mc:AlternateContent>
  <xr:revisionPtr revIDLastSave="0" documentId="13_ncr:1_{69B0C264-8490-46EC-A23E-6CDD85A787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Reconciliation" sheetId="1" r:id="rId1"/>
    <sheet name="VAT Reconciliation" sheetId="2" r:id="rId2"/>
    <sheet name="DEPZ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UFHsb/1Rw5VuTgxNnqt+zh5VpUQ=="/>
    </ext>
  </extLst>
</workbook>
</file>

<file path=xl/calcChain.xml><?xml version="1.0" encoding="utf-8"?>
<calcChain xmlns="http://schemas.openxmlformats.org/spreadsheetml/2006/main">
  <c r="E27" i="1" l="1"/>
  <c r="F15" i="1"/>
  <c r="D27" i="1"/>
  <c r="F27" i="2"/>
  <c r="E27" i="2"/>
  <c r="G26" i="2"/>
  <c r="C26" i="2"/>
  <c r="C25" i="2"/>
  <c r="G25" i="2" s="1"/>
  <c r="G24" i="2"/>
  <c r="C24" i="2"/>
  <c r="C23" i="2"/>
  <c r="G23" i="2" s="1"/>
  <c r="G22" i="2"/>
  <c r="C22" i="2"/>
  <c r="C21" i="2"/>
  <c r="G21" i="2" s="1"/>
  <c r="G20" i="2"/>
  <c r="C20" i="2"/>
  <c r="C19" i="2"/>
  <c r="G19" i="2" s="1"/>
  <c r="G18" i="2"/>
  <c r="C18" i="2"/>
  <c r="C17" i="2"/>
  <c r="G17" i="2" s="1"/>
  <c r="G16" i="2"/>
  <c r="C16" i="2"/>
  <c r="D15" i="2"/>
  <c r="D27" i="2" s="1"/>
  <c r="C15" i="2"/>
  <c r="G15" i="2" s="1"/>
  <c r="F26" i="1"/>
  <c r="F25" i="1"/>
  <c r="F24" i="1"/>
  <c r="F23" i="1"/>
  <c r="F22" i="1"/>
  <c r="F21" i="1"/>
  <c r="F20" i="1"/>
  <c r="F18" i="1"/>
  <c r="F17" i="1"/>
  <c r="F16" i="1"/>
  <c r="F19" i="1" l="1"/>
  <c r="F27" i="1" s="1"/>
  <c r="G27" i="2"/>
  <c r="C27" i="2"/>
</calcChain>
</file>

<file path=xl/sharedStrings.xml><?xml version="1.0" encoding="utf-8"?>
<sst xmlns="http://schemas.openxmlformats.org/spreadsheetml/2006/main" count="84" uniqueCount="56">
  <si>
    <t>Nurul Faruk Hasan &amp; Co.</t>
  </si>
  <si>
    <t>Chartered Accountants</t>
  </si>
  <si>
    <r>
      <rPr>
        <b/>
        <sz val="11"/>
        <color theme="1"/>
        <rFont val="Calibri"/>
      </rPr>
      <t>Name of the Client:</t>
    </r>
    <r>
      <rPr>
        <sz val="11"/>
        <color theme="1"/>
        <rFont val="Calibri"/>
      </rPr>
      <t xml:space="preserve"> Cosmopolitan Industries (Pvt.) Limited</t>
    </r>
  </si>
  <si>
    <r>
      <rPr>
        <b/>
        <sz val="11"/>
        <color theme="1"/>
        <rFont val="Calibri"/>
      </rPr>
      <t>Accounting Period:</t>
    </r>
    <r>
      <rPr>
        <sz val="11"/>
        <color theme="1"/>
        <rFont val="Calibri"/>
      </rPr>
      <t xml:space="preserve"> 01 July 2020 to 30 June 2021</t>
    </r>
  </si>
  <si>
    <r>
      <rPr>
        <b/>
        <sz val="11"/>
        <color theme="1"/>
        <rFont val="Calibri"/>
      </rPr>
      <t>Date:</t>
    </r>
    <r>
      <rPr>
        <sz val="11"/>
        <color theme="1"/>
        <rFont val="Calibri"/>
      </rPr>
      <t xml:space="preserve"> 25 July 2021</t>
    </r>
  </si>
  <si>
    <r>
      <rPr>
        <b/>
        <sz val="11"/>
        <color theme="1"/>
        <rFont val="Calibri"/>
      </rPr>
      <t xml:space="preserve">Reviewed by: </t>
    </r>
    <r>
      <rPr>
        <sz val="11"/>
        <color theme="1"/>
        <rFont val="Calibri"/>
      </rPr>
      <t>Humaun Ahmed</t>
    </r>
  </si>
  <si>
    <r>
      <rPr>
        <b/>
        <sz val="11"/>
        <color theme="1"/>
        <rFont val="Calibri"/>
      </rPr>
      <t>Date:</t>
    </r>
    <r>
      <rPr>
        <sz val="11"/>
        <color theme="1"/>
        <rFont val="Calibri"/>
      </rPr>
      <t xml:space="preserve"> 26 July 2021</t>
    </r>
  </si>
  <si>
    <r>
      <rPr>
        <b/>
        <sz val="11"/>
        <color rgb="FF000000"/>
        <rFont val="Calibri"/>
      </rPr>
      <t xml:space="preserve">Final Reviewed by: </t>
    </r>
    <r>
      <rPr>
        <sz val="11"/>
        <color rgb="FF000000"/>
        <rFont val="Calibri"/>
      </rPr>
      <t>Md Faruk Uddin Ahammed, FCA,CISA</t>
    </r>
  </si>
  <si>
    <r>
      <rPr>
        <b/>
        <sz val="11"/>
        <color rgb="FF000000"/>
        <rFont val="Calibri"/>
      </rPr>
      <t xml:space="preserve">Date: </t>
    </r>
    <r>
      <rPr>
        <sz val="11"/>
        <color rgb="FF000000"/>
        <rFont val="Calibri"/>
      </rPr>
      <t>02 August 2021</t>
    </r>
  </si>
  <si>
    <t>VAT Return summary</t>
  </si>
  <si>
    <t>S.l</t>
  </si>
  <si>
    <t>Month</t>
  </si>
  <si>
    <t>Exc. Rate</t>
  </si>
  <si>
    <t>Export Sales as per ledger (USD)</t>
  </si>
  <si>
    <t>Difference</t>
  </si>
  <si>
    <t>Zero rated export(BDT)</t>
  </si>
  <si>
    <t>Jul'20</t>
  </si>
  <si>
    <t>Aug'20</t>
  </si>
  <si>
    <t>Sep'20</t>
  </si>
  <si>
    <t>Oct'20</t>
  </si>
  <si>
    <t>Nov'20</t>
  </si>
  <si>
    <t>Dec'20</t>
  </si>
  <si>
    <t>Jan'21</t>
  </si>
  <si>
    <t>Feb'21</t>
  </si>
  <si>
    <t>Mar'21</t>
  </si>
  <si>
    <t>Apr'21</t>
  </si>
  <si>
    <t>May'21</t>
  </si>
  <si>
    <t>Jun'21</t>
  </si>
  <si>
    <t>Total Export sales</t>
  </si>
  <si>
    <r>
      <rPr>
        <b/>
        <sz val="11"/>
        <color theme="1"/>
        <rFont val="Calibri"/>
      </rPr>
      <t>Name of the Client:</t>
    </r>
    <r>
      <rPr>
        <sz val="11"/>
        <color theme="1"/>
        <rFont val="Calibri"/>
      </rPr>
      <t xml:space="preserve"> Cosmopolitan Industries (Pvt.) Limited</t>
    </r>
  </si>
  <si>
    <t>Ref: ES 500-1</t>
  </si>
  <si>
    <r>
      <rPr>
        <b/>
        <sz val="11"/>
        <color theme="1"/>
        <rFont val="Calibri"/>
      </rPr>
      <t>Accounting Period:</t>
    </r>
    <r>
      <rPr>
        <sz val="11"/>
        <color theme="1"/>
        <rFont val="Calibri"/>
      </rPr>
      <t xml:space="preserve"> 01 July 2020 to 30 June 2021</t>
    </r>
  </si>
  <si>
    <r>
      <rPr>
        <b/>
        <sz val="11"/>
        <color theme="1"/>
        <rFont val="Calibri"/>
      </rPr>
      <t>Prepared by:</t>
    </r>
    <r>
      <rPr>
        <sz val="11"/>
        <color theme="1"/>
        <rFont val="Calibri"/>
      </rPr>
      <t xml:space="preserve"> Syed Muhammad Ali </t>
    </r>
  </si>
  <si>
    <r>
      <rPr>
        <b/>
        <sz val="11"/>
        <color theme="1"/>
        <rFont val="Calibri"/>
      </rPr>
      <t>Date:</t>
    </r>
    <r>
      <rPr>
        <sz val="11"/>
        <color theme="1"/>
        <rFont val="Calibri"/>
      </rPr>
      <t xml:space="preserve"> 25 July 2021</t>
    </r>
  </si>
  <si>
    <r>
      <rPr>
        <b/>
        <sz val="11"/>
        <color theme="1"/>
        <rFont val="Calibri"/>
      </rPr>
      <t xml:space="preserve">Reviewed by: </t>
    </r>
    <r>
      <rPr>
        <sz val="11"/>
        <color theme="1"/>
        <rFont val="Calibri"/>
      </rPr>
      <t>Humaun Ahmed</t>
    </r>
  </si>
  <si>
    <r>
      <rPr>
        <b/>
        <sz val="11"/>
        <color theme="1"/>
        <rFont val="Calibri"/>
      </rPr>
      <t>Date:</t>
    </r>
    <r>
      <rPr>
        <sz val="11"/>
        <color theme="1"/>
        <rFont val="Calibri"/>
      </rPr>
      <t xml:space="preserve"> 26 July 2021</t>
    </r>
  </si>
  <si>
    <r>
      <rPr>
        <b/>
        <sz val="11"/>
        <color rgb="FF000000"/>
        <rFont val="Calibri"/>
      </rPr>
      <t xml:space="preserve">Final Reviewed by: </t>
    </r>
    <r>
      <rPr>
        <sz val="11"/>
        <color rgb="FF000000"/>
        <rFont val="Calibri"/>
      </rPr>
      <t>Md Faruk Uddin Ahammed, FCA,CISA</t>
    </r>
  </si>
  <si>
    <r>
      <rPr>
        <b/>
        <sz val="11"/>
        <color rgb="FF000000"/>
        <rFont val="Calibri"/>
      </rPr>
      <t xml:space="preserve">Date: </t>
    </r>
    <r>
      <rPr>
        <sz val="11"/>
        <color rgb="FF000000"/>
        <rFont val="Calibri"/>
      </rPr>
      <t>02 August 2021</t>
    </r>
  </si>
  <si>
    <r>
      <rPr>
        <b/>
        <sz val="11"/>
        <color theme="1"/>
        <rFont val="Calibri"/>
      </rPr>
      <t>Purpose:</t>
    </r>
    <r>
      <rPr>
        <sz val="11"/>
        <color theme="1"/>
        <rFont val="Calibri"/>
      </rPr>
      <t xml:space="preserve"> To prepare a summary of VAT return</t>
    </r>
  </si>
  <si>
    <t xml:space="preserve">Total Zero rated export (USD) </t>
  </si>
  <si>
    <t xml:space="preserve">Total Zero rated export (BDT) </t>
  </si>
  <si>
    <t>Export Sales as per ledger (BDT)</t>
  </si>
  <si>
    <t>Zero rated export(USD)</t>
  </si>
  <si>
    <t>Zero rated import/local purchase(USD)</t>
  </si>
  <si>
    <t>Zero rated import/local purchase(BDT)</t>
  </si>
  <si>
    <t>VDS(USD)</t>
  </si>
  <si>
    <t>VDS(BDT)</t>
  </si>
  <si>
    <t>Remarks</t>
  </si>
  <si>
    <t>VAT challan is not found</t>
  </si>
  <si>
    <t>Export Sales as per Email Confirmation (USD)</t>
  </si>
  <si>
    <t>Sales Reconciliation Summary</t>
  </si>
  <si>
    <r>
      <rPr>
        <b/>
        <sz val="11"/>
        <color theme="1"/>
        <rFont val="Calibri"/>
      </rPr>
      <t>Prepared by:</t>
    </r>
    <r>
      <rPr>
        <sz val="11"/>
        <color theme="1"/>
        <rFont val="Calibri"/>
      </rPr>
      <t xml:space="preserve"> Md. Nahid Hasan Badhan</t>
    </r>
  </si>
  <si>
    <t>Ref: ES 400</t>
  </si>
  <si>
    <r>
      <rPr>
        <b/>
        <sz val="11"/>
        <color theme="1"/>
        <rFont val="Calibri"/>
      </rPr>
      <t>Purpose:</t>
    </r>
    <r>
      <rPr>
        <sz val="11"/>
        <color theme="1"/>
        <rFont val="Calibri"/>
      </rPr>
      <t xml:space="preserve"> To prepare a reconciliation summary between Export Sales as per ledger (USD) and Export Sales as per e-mail Confirmation (USD).</t>
    </r>
  </si>
  <si>
    <t>Ref</t>
  </si>
  <si>
    <t>ES 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</si>
</sst>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4" fillId="2" borderId="4" xfId="0" applyFont="1" applyFill="1" applyBorder="1"/>
    <xf numFmtId="0" fontId="1" fillId="2" borderId="4" xfId="0" applyFont="1" applyFill="1" applyBorder="1"/>
    <xf numFmtId="0" fontId="5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3" fillId="2" borderId="9" xfId="0" applyFont="1" applyFill="1" applyBorder="1"/>
    <xf numFmtId="17" fontId="3" fillId="2" borderId="9" xfId="0" applyNumberFormat="1" applyFont="1" applyFill="1" applyBorder="1" applyAlignment="1">
      <alignment horizontal="center"/>
    </xf>
    <xf numFmtId="2" fontId="3" fillId="2" borderId="9" xfId="0" applyNumberFormat="1" applyFont="1" applyFill="1" applyBorder="1"/>
    <xf numFmtId="164" fontId="3" fillId="2" borderId="9" xfId="0" applyNumberFormat="1" applyFont="1" applyFill="1" applyBorder="1"/>
    <xf numFmtId="43" fontId="3" fillId="2" borderId="4" xfId="0" applyNumberFormat="1" applyFont="1" applyFill="1" applyBorder="1"/>
    <xf numFmtId="0" fontId="1" fillId="2" borderId="9" xfId="0" applyFont="1" applyFill="1" applyBorder="1"/>
    <xf numFmtId="164" fontId="1" fillId="2" borderId="9" xfId="0" applyNumberFormat="1" applyFont="1" applyFill="1" applyBorder="1"/>
    <xf numFmtId="0" fontId="4" fillId="2" borderId="4" xfId="0" applyFont="1" applyFill="1" applyBorder="1" applyAlignment="1"/>
    <xf numFmtId="0" fontId="8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/>
    <xf numFmtId="0" fontId="9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left"/>
    </xf>
    <xf numFmtId="164" fontId="9" fillId="2" borderId="9" xfId="0" applyNumberFormat="1" applyFont="1" applyFill="1" applyBorder="1"/>
    <xf numFmtId="164" fontId="4" fillId="2" borderId="4" xfId="0" applyNumberFormat="1" applyFont="1" applyFill="1" applyBorder="1"/>
    <xf numFmtId="0" fontId="7" fillId="4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17" fontId="3" fillId="0" borderId="9" xfId="0" applyNumberFormat="1" applyFont="1" applyBorder="1"/>
    <xf numFmtId="43" fontId="3" fillId="0" borderId="9" xfId="0" applyNumberFormat="1" applyFont="1" applyBorder="1"/>
    <xf numFmtId="0" fontId="7" fillId="4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5" fillId="3" borderId="0" xfId="0" applyFont="1" applyFill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2" borderId="1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2" fillId="0" borderId="10" xfId="0" applyFont="1" applyBorder="1"/>
    <xf numFmtId="0" fontId="7" fillId="4" borderId="8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vertical="center" wrapText="1"/>
    </xf>
    <xf numFmtId="17" fontId="7" fillId="4" borderId="8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164" fontId="3" fillId="2" borderId="5" xfId="0" applyNumberFormat="1" applyFont="1" applyFill="1" applyBorder="1"/>
    <xf numFmtId="164" fontId="1" fillId="2" borderId="5" xfId="0" applyNumberFormat="1" applyFont="1" applyFill="1" applyBorder="1"/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Reconciliation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Reconciliation'!$D$13</c:f>
              <c:strCache>
                <c:ptCount val="1"/>
                <c:pt idx="0">
                  <c:v>Export Sales as per ledger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Reconciliation'!$B$15:$B$26</c:f>
              <c:strCache>
                <c:ptCount val="12"/>
                <c:pt idx="0">
                  <c:v>Jul'20</c:v>
                </c:pt>
                <c:pt idx="1">
                  <c:v>Aug'20</c:v>
                </c:pt>
                <c:pt idx="2">
                  <c:v>Sep'20</c:v>
                </c:pt>
                <c:pt idx="3">
                  <c:v>Oct'20</c:v>
                </c:pt>
                <c:pt idx="4">
                  <c:v>Nov'20</c:v>
                </c:pt>
                <c:pt idx="5">
                  <c:v>Dec'20</c:v>
                </c:pt>
                <c:pt idx="6">
                  <c:v>Jan'21</c:v>
                </c:pt>
                <c:pt idx="7">
                  <c:v>Feb'21</c:v>
                </c:pt>
                <c:pt idx="8">
                  <c:v>Mar'21</c:v>
                </c:pt>
                <c:pt idx="9">
                  <c:v>Apr'21</c:v>
                </c:pt>
                <c:pt idx="10">
                  <c:v>May'21</c:v>
                </c:pt>
                <c:pt idx="11">
                  <c:v>Jun'21</c:v>
                </c:pt>
              </c:strCache>
            </c:strRef>
          </c:cat>
          <c:val>
            <c:numRef>
              <c:f>'Sales Reconciliation'!$D$15:$D$26</c:f>
              <c:numCache>
                <c:formatCode>_(* #,##0_);_(* \(#,##0\);_(* "-"??_);_(@_)</c:formatCode>
                <c:ptCount val="12"/>
                <c:pt idx="0">
                  <c:v>6639878.5099999998</c:v>
                </c:pt>
                <c:pt idx="1">
                  <c:v>2779902.57</c:v>
                </c:pt>
                <c:pt idx="2">
                  <c:v>4578311.5199999996</c:v>
                </c:pt>
                <c:pt idx="3">
                  <c:v>5223812.62</c:v>
                </c:pt>
                <c:pt idx="4">
                  <c:v>7362598.1100000003</c:v>
                </c:pt>
                <c:pt idx="5">
                  <c:v>5720453.5700000003</c:v>
                </c:pt>
                <c:pt idx="6">
                  <c:v>5058920.82</c:v>
                </c:pt>
                <c:pt idx="7">
                  <c:v>4353863.78</c:v>
                </c:pt>
                <c:pt idx="8">
                  <c:v>5208953.88</c:v>
                </c:pt>
                <c:pt idx="9">
                  <c:v>3014723.29</c:v>
                </c:pt>
                <c:pt idx="10">
                  <c:v>6286693.2300000004</c:v>
                </c:pt>
                <c:pt idx="11">
                  <c:v>7085262.3300000001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C-49CE-9302-963369D3730F}"/>
            </c:ext>
          </c:extLst>
        </c:ser>
        <c:ser>
          <c:idx val="1"/>
          <c:order val="1"/>
          <c:tx>
            <c:strRef>
              <c:f>'Sales Reconciliation'!$E$13</c:f>
              <c:strCache>
                <c:ptCount val="1"/>
                <c:pt idx="0">
                  <c:v>Export Sales as per Email Confirmation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Reconciliation'!$B$15:$B$26</c:f>
              <c:strCache>
                <c:ptCount val="12"/>
                <c:pt idx="0">
                  <c:v>Jul'20</c:v>
                </c:pt>
                <c:pt idx="1">
                  <c:v>Aug'20</c:v>
                </c:pt>
                <c:pt idx="2">
                  <c:v>Sep'20</c:v>
                </c:pt>
                <c:pt idx="3">
                  <c:v>Oct'20</c:v>
                </c:pt>
                <c:pt idx="4">
                  <c:v>Nov'20</c:v>
                </c:pt>
                <c:pt idx="5">
                  <c:v>Dec'20</c:v>
                </c:pt>
                <c:pt idx="6">
                  <c:v>Jan'21</c:v>
                </c:pt>
                <c:pt idx="7">
                  <c:v>Feb'21</c:v>
                </c:pt>
                <c:pt idx="8">
                  <c:v>Mar'21</c:v>
                </c:pt>
                <c:pt idx="9">
                  <c:v>Apr'21</c:v>
                </c:pt>
                <c:pt idx="10">
                  <c:v>May'21</c:v>
                </c:pt>
                <c:pt idx="11">
                  <c:v>Jun'21</c:v>
                </c:pt>
              </c:strCache>
            </c:strRef>
          </c:cat>
          <c:val>
            <c:numRef>
              <c:f>'Sales Reconciliation'!$E$15:$E$26</c:f>
              <c:numCache>
                <c:formatCode>_(* #,##0_);_(* \(#,##0\);_(* "-"??_);_(@_)</c:formatCode>
                <c:ptCount val="12"/>
                <c:pt idx="0">
                  <c:v>6697525</c:v>
                </c:pt>
                <c:pt idx="1">
                  <c:v>2784783</c:v>
                </c:pt>
                <c:pt idx="2">
                  <c:v>4697325</c:v>
                </c:pt>
                <c:pt idx="3">
                  <c:v>5343754</c:v>
                </c:pt>
                <c:pt idx="4">
                  <c:v>7558894.370000001</c:v>
                </c:pt>
                <c:pt idx="5">
                  <c:v>5663373</c:v>
                </c:pt>
                <c:pt idx="6">
                  <c:v>4998252.62</c:v>
                </c:pt>
                <c:pt idx="7">
                  <c:v>4262206.79</c:v>
                </c:pt>
                <c:pt idx="8">
                  <c:v>5176886.59</c:v>
                </c:pt>
                <c:pt idx="9">
                  <c:v>2999211.74</c:v>
                </c:pt>
                <c:pt idx="10">
                  <c:v>6270158.8899999997</c:v>
                </c:pt>
                <c:pt idx="11">
                  <c:v>6861003.2300000004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C-49CE-9302-963369D3730F}"/>
            </c:ext>
          </c:extLst>
        </c:ser>
        <c:ser>
          <c:idx val="2"/>
          <c:order val="2"/>
          <c:tx>
            <c:strRef>
              <c:f>'Sales Reconciliation'!$F$13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Reconciliation'!$B$15:$B$26</c:f>
              <c:strCache>
                <c:ptCount val="12"/>
                <c:pt idx="0">
                  <c:v>Jul'20</c:v>
                </c:pt>
                <c:pt idx="1">
                  <c:v>Aug'20</c:v>
                </c:pt>
                <c:pt idx="2">
                  <c:v>Sep'20</c:v>
                </c:pt>
                <c:pt idx="3">
                  <c:v>Oct'20</c:v>
                </c:pt>
                <c:pt idx="4">
                  <c:v>Nov'20</c:v>
                </c:pt>
                <c:pt idx="5">
                  <c:v>Dec'20</c:v>
                </c:pt>
                <c:pt idx="6">
                  <c:v>Jan'21</c:v>
                </c:pt>
                <c:pt idx="7">
                  <c:v>Feb'21</c:v>
                </c:pt>
                <c:pt idx="8">
                  <c:v>Mar'21</c:v>
                </c:pt>
                <c:pt idx="9">
                  <c:v>Apr'21</c:v>
                </c:pt>
                <c:pt idx="10">
                  <c:v>May'21</c:v>
                </c:pt>
                <c:pt idx="11">
                  <c:v>Jun'21</c:v>
                </c:pt>
              </c:strCache>
            </c:strRef>
          </c:cat>
          <c:val>
            <c:numRef>
              <c:f>'Sales Reconciliation'!$F$15:$F$26</c:f>
              <c:numCache>
                <c:formatCode>_(* #,##0_);_(* \(#,##0\);_(* "-"??_);_(@_)</c:formatCode>
                <c:ptCount val="12"/>
                <c:pt idx="0">
                  <c:v>57646.490000000224</c:v>
                </c:pt>
                <c:pt idx="1">
                  <c:v>4880.4300000001676</c:v>
                </c:pt>
                <c:pt idx="2">
                  <c:v>119013.48000000045</c:v>
                </c:pt>
                <c:pt idx="3">
                  <c:v>119941.37999999989</c:v>
                </c:pt>
                <c:pt idx="4">
                  <c:v>196296.26000000071</c:v>
                </c:pt>
                <c:pt idx="5">
                  <c:v>-57080.570000000298</c:v>
                </c:pt>
                <c:pt idx="6">
                  <c:v>-60668.200000000186</c:v>
                </c:pt>
                <c:pt idx="7">
                  <c:v>-91656.990000000224</c:v>
                </c:pt>
                <c:pt idx="8">
                  <c:v>-32067.290000000037</c:v>
                </c:pt>
                <c:pt idx="9">
                  <c:v>-15511.549999999814</c:v>
                </c:pt>
                <c:pt idx="10">
                  <c:v>-16534.340000000782</c:v>
                </c:pt>
                <c:pt idx="11">
                  <c:v>-224259.09999999963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C-49CE-9302-963369D3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7456"/>
        <c:axId val="397722872"/>
      </c:lineChart>
      <c:catAx>
        <c:axId val="3977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2872"/>
        <c:crosses val="autoZero"/>
        <c:auto val="1"/>
        <c:lblAlgn val="ctr"/>
        <c:lblOffset val="100"/>
        <c:noMultiLvlLbl val="0"/>
      </c:catAx>
      <c:valAx>
        <c:axId val="397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VAT Reconciliation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Zero rated export (USD) </c:v>
          </c:tx>
          <c:spPr>
            <a:ln w="28575" cmpd="sng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'VAT Reconciliation'!$B$14:$B$26</c:f>
              <c:strCache>
                <c:ptCount val="13"/>
                <c:pt idx="1">
                  <c:v>Jul'20</c:v>
                </c:pt>
                <c:pt idx="2">
                  <c:v>Aug'20</c:v>
                </c:pt>
                <c:pt idx="3">
                  <c:v>Sep'20</c:v>
                </c:pt>
                <c:pt idx="4">
                  <c:v>Oct'20</c:v>
                </c:pt>
                <c:pt idx="5">
                  <c:v>Nov'20</c:v>
                </c:pt>
                <c:pt idx="6">
                  <c:v>Dec'20</c:v>
                </c:pt>
                <c:pt idx="7">
                  <c:v>Jan'21</c:v>
                </c:pt>
                <c:pt idx="8">
                  <c:v>Feb'21</c:v>
                </c:pt>
                <c:pt idx="9">
                  <c:v>Mar'21</c:v>
                </c:pt>
                <c:pt idx="10">
                  <c:v>Apr'21</c:v>
                </c:pt>
                <c:pt idx="11">
                  <c:v>May'21</c:v>
                </c:pt>
                <c:pt idx="12">
                  <c:v>Jun'21</c:v>
                </c:pt>
              </c:strCache>
            </c:strRef>
          </c:cat>
          <c:val>
            <c:numRef>
              <c:f>'VAT Reconciliation'!$C$14:$C$26</c:f>
              <c:numCache>
                <c:formatCode>_(* #,##0_);_(* \(#,##0\);_(* "-"??_);_(@_)</c:formatCode>
                <c:ptCount val="13"/>
                <c:pt idx="1">
                  <c:v>6491189.7361524757</c:v>
                </c:pt>
                <c:pt idx="2">
                  <c:v>2895204.1929720072</c:v>
                </c:pt>
                <c:pt idx="3">
                  <c:v>4412969.4341870155</c:v>
                </c:pt>
                <c:pt idx="4">
                  <c:v>4779207.7427039901</c:v>
                </c:pt>
                <c:pt idx="5">
                  <c:v>7972577.0815961882</c:v>
                </c:pt>
                <c:pt idx="6">
                  <c:v>5720344.5741512803</c:v>
                </c:pt>
                <c:pt idx="7">
                  <c:v>5135704.2406194163</c:v>
                </c:pt>
                <c:pt idx="8">
                  <c:v>4400867.1828469327</c:v>
                </c:pt>
                <c:pt idx="9">
                  <c:v>5208923.8475282909</c:v>
                </c:pt>
                <c:pt idx="10">
                  <c:v>3053867.969029184</c:v>
                </c:pt>
                <c:pt idx="11">
                  <c:v>6832100.6551518757</c:v>
                </c:pt>
                <c:pt idx="12">
                  <c:v>6410417.5699821319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4-445B-9E3E-7DD5FB3A638F}"/>
            </c:ext>
          </c:extLst>
        </c:ser>
        <c:ser>
          <c:idx val="1"/>
          <c:order val="1"/>
          <c:tx>
            <c:v>Export Sales as per ledger (USD)</c:v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'VAT Reconciliation'!$B$14:$B$26</c:f>
              <c:strCache>
                <c:ptCount val="13"/>
                <c:pt idx="1">
                  <c:v>Jul'20</c:v>
                </c:pt>
                <c:pt idx="2">
                  <c:v>Aug'20</c:v>
                </c:pt>
                <c:pt idx="3">
                  <c:v>Sep'20</c:v>
                </c:pt>
                <c:pt idx="4">
                  <c:v>Oct'20</c:v>
                </c:pt>
                <c:pt idx="5">
                  <c:v>Nov'20</c:v>
                </c:pt>
                <c:pt idx="6">
                  <c:v>Dec'20</c:v>
                </c:pt>
                <c:pt idx="7">
                  <c:v>Jan'21</c:v>
                </c:pt>
                <c:pt idx="8">
                  <c:v>Feb'21</c:v>
                </c:pt>
                <c:pt idx="9">
                  <c:v>Mar'21</c:v>
                </c:pt>
                <c:pt idx="10">
                  <c:v>Apr'21</c:v>
                </c:pt>
                <c:pt idx="11">
                  <c:v>May'21</c:v>
                </c:pt>
                <c:pt idx="12">
                  <c:v>Jun'21</c:v>
                </c:pt>
              </c:strCache>
            </c:strRef>
          </c:cat>
          <c:val>
            <c:numRef>
              <c:f>'VAT Reconciliation'!$F$14:$F$26</c:f>
              <c:numCache>
                <c:formatCode>_(* #,##0_);_(* \(#,##0\);_(* "-"??_);_(@_)</c:formatCode>
                <c:ptCount val="13"/>
                <c:pt idx="1">
                  <c:v>6639878.5099999998</c:v>
                </c:pt>
                <c:pt idx="2">
                  <c:v>2779902.57</c:v>
                </c:pt>
                <c:pt idx="3">
                  <c:v>4578311.5199999996</c:v>
                </c:pt>
                <c:pt idx="4">
                  <c:v>5223812.62</c:v>
                </c:pt>
                <c:pt idx="5">
                  <c:v>7362598.1100000003</c:v>
                </c:pt>
                <c:pt idx="6">
                  <c:v>5720453.5700000003</c:v>
                </c:pt>
                <c:pt idx="7">
                  <c:v>5058920.82</c:v>
                </c:pt>
                <c:pt idx="8">
                  <c:v>4353863.78</c:v>
                </c:pt>
                <c:pt idx="9">
                  <c:v>5208953.88</c:v>
                </c:pt>
                <c:pt idx="10">
                  <c:v>3014723.29</c:v>
                </c:pt>
                <c:pt idx="11">
                  <c:v>6286693.2300000004</c:v>
                </c:pt>
                <c:pt idx="12">
                  <c:v>7085262.3300000001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4-445B-9E3E-7DD5FB3A638F}"/>
            </c:ext>
          </c:extLst>
        </c:ser>
        <c:ser>
          <c:idx val="2"/>
          <c:order val="2"/>
          <c:tx>
            <c:v>Difference</c:v>
          </c:tx>
          <c:spPr>
            <a:ln w="28575" cmpd="sng">
              <a:solidFill>
                <a:srgbClr val="92D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'VAT Reconciliation'!$B$14:$B$26</c:f>
              <c:strCache>
                <c:ptCount val="13"/>
                <c:pt idx="1">
                  <c:v>Jul'20</c:v>
                </c:pt>
                <c:pt idx="2">
                  <c:v>Aug'20</c:v>
                </c:pt>
                <c:pt idx="3">
                  <c:v>Sep'20</c:v>
                </c:pt>
                <c:pt idx="4">
                  <c:v>Oct'20</c:v>
                </c:pt>
                <c:pt idx="5">
                  <c:v>Nov'20</c:v>
                </c:pt>
                <c:pt idx="6">
                  <c:v>Dec'20</c:v>
                </c:pt>
                <c:pt idx="7">
                  <c:v>Jan'21</c:v>
                </c:pt>
                <c:pt idx="8">
                  <c:v>Feb'21</c:v>
                </c:pt>
                <c:pt idx="9">
                  <c:v>Mar'21</c:v>
                </c:pt>
                <c:pt idx="10">
                  <c:v>Apr'21</c:v>
                </c:pt>
                <c:pt idx="11">
                  <c:v>May'21</c:v>
                </c:pt>
                <c:pt idx="12">
                  <c:v>Jun'21</c:v>
                </c:pt>
              </c:strCache>
            </c:strRef>
          </c:cat>
          <c:val>
            <c:numRef>
              <c:f>'VAT Reconciliation'!$G$14:$G$26</c:f>
              <c:numCache>
                <c:formatCode>_(* #,##0_);_(* \(#,##0\);_(* "-"??_);_(@_)</c:formatCode>
                <c:ptCount val="13"/>
                <c:pt idx="1">
                  <c:v>148688.77384752408</c:v>
                </c:pt>
                <c:pt idx="2">
                  <c:v>-115301.62297200738</c:v>
                </c:pt>
                <c:pt idx="3">
                  <c:v>165342.08581298403</c:v>
                </c:pt>
                <c:pt idx="4">
                  <c:v>444604.87729601003</c:v>
                </c:pt>
                <c:pt idx="5">
                  <c:v>-609978.97159618791</c:v>
                </c:pt>
                <c:pt idx="6">
                  <c:v>108.99584871996194</c:v>
                </c:pt>
                <c:pt idx="7">
                  <c:v>-76783.420619416051</c:v>
                </c:pt>
                <c:pt idx="8">
                  <c:v>-47003.402846932411</c:v>
                </c:pt>
                <c:pt idx="9">
                  <c:v>30.032471708953381</c:v>
                </c:pt>
                <c:pt idx="10">
                  <c:v>-39144.679029183928</c:v>
                </c:pt>
                <c:pt idx="11">
                  <c:v>-545407.42515187524</c:v>
                </c:pt>
                <c:pt idx="12">
                  <c:v>674844.76001786813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4-445B-9E3E-7DD5FB3A6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75745"/>
        <c:axId val="2081694866"/>
      </c:lineChart>
      <c:catAx>
        <c:axId val="691875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694866"/>
        <c:crosses val="autoZero"/>
        <c:auto val="1"/>
        <c:lblAlgn val="ctr"/>
        <c:lblOffset val="100"/>
        <c:noMultiLvlLbl val="1"/>
      </c:catAx>
      <c:valAx>
        <c:axId val="208169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691875745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11</xdr:row>
      <xdr:rowOff>19050</xdr:rowOff>
    </xdr:from>
    <xdr:to>
      <xdr:col>14</xdr:col>
      <xdr:colOff>514350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A2BF9-23F0-4C14-AE49-D4764855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11</xdr:row>
      <xdr:rowOff>76200</xdr:rowOff>
    </xdr:from>
    <xdr:ext cx="5972175" cy="2619375"/>
    <xdr:graphicFrame macro="">
      <xdr:nvGraphicFramePr>
        <xdr:cNvPr id="587477249" name="Chart 1">
          <a:extLst>
            <a:ext uri="{FF2B5EF4-FFF2-40B4-BE49-F238E27FC236}">
              <a16:creationId xmlns:a16="http://schemas.microsoft.com/office/drawing/2014/main" id="{00000000-0008-0000-0100-00000131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workbookViewId="0">
      <selection activeCell="I29" sqref="I29"/>
    </sheetView>
  </sheetViews>
  <sheetFormatPr defaultColWidth="12.625" defaultRowHeight="15" customHeight="1" x14ac:dyDescent="0.2"/>
  <cols>
    <col min="1" max="1" width="2.75" customWidth="1"/>
    <col min="2" max="2" width="13.75" customWidth="1"/>
    <col min="3" max="3" width="10.375" customWidth="1"/>
    <col min="4" max="4" width="19.25" customWidth="1"/>
    <col min="5" max="5" width="17.75" customWidth="1"/>
    <col min="6" max="6" width="19.5" customWidth="1"/>
    <col min="7" max="8" width="11.625" customWidth="1"/>
    <col min="9" max="9" width="9.625" customWidth="1"/>
    <col min="10" max="10" width="14.75" customWidth="1"/>
    <col min="11" max="25" width="7.625" customWidth="1"/>
  </cols>
  <sheetData>
    <row r="1" spans="1:25" ht="14.25" customHeight="1" x14ac:dyDescent="0.25">
      <c r="A1" s="37" t="s">
        <v>0</v>
      </c>
      <c r="B1" s="38"/>
      <c r="C1" s="38"/>
      <c r="D1" s="38"/>
      <c r="E1" s="38"/>
      <c r="F1" s="3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40" t="s">
        <v>1</v>
      </c>
      <c r="B2" s="38"/>
      <c r="C2" s="38"/>
      <c r="D2" s="38"/>
      <c r="E2" s="38"/>
      <c r="F2" s="3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5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" t="s">
        <v>2</v>
      </c>
      <c r="B4" s="1"/>
      <c r="C4" s="2"/>
      <c r="D4" s="1"/>
      <c r="E4" s="1"/>
      <c r="F4" s="3" t="s">
        <v>52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 t="s">
        <v>3</v>
      </c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5">
      <c r="A6" s="1" t="s">
        <v>51</v>
      </c>
      <c r="B6" s="1"/>
      <c r="C6" s="2"/>
      <c r="D6" s="1"/>
      <c r="E6" s="1"/>
      <c r="F6" s="1" t="s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5">
      <c r="A7" s="4" t="s">
        <v>5</v>
      </c>
      <c r="B7" s="1"/>
      <c r="C7" s="2"/>
      <c r="D7" s="1"/>
      <c r="E7" s="1"/>
      <c r="F7" s="1" t="s">
        <v>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5">
      <c r="A8" s="35" t="s">
        <v>7</v>
      </c>
      <c r="B8" s="36"/>
      <c r="C8" s="36"/>
      <c r="D8" s="36"/>
      <c r="E8" s="6"/>
      <c r="F8" s="5" t="s">
        <v>8</v>
      </c>
      <c r="G8" s="6"/>
      <c r="H8" s="6"/>
      <c r="I8" s="7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5">
      <c r="A9" s="5"/>
      <c r="B9" s="5"/>
      <c r="C9" s="5"/>
      <c r="D9" s="5"/>
      <c r="E9" s="6"/>
      <c r="F9" s="5"/>
      <c r="G9" s="6"/>
      <c r="H9" s="6"/>
      <c r="I9" s="7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5">
      <c r="A10" s="8" t="s">
        <v>53</v>
      </c>
      <c r="B10" s="9"/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5">
      <c r="A12" s="32" t="s">
        <v>50</v>
      </c>
      <c r="B12" s="33"/>
      <c r="C12" s="33"/>
      <c r="D12" s="33"/>
      <c r="E12" s="33"/>
      <c r="F12" s="34"/>
      <c r="G12" s="41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5">
      <c r="A13" s="41" t="s">
        <v>10</v>
      </c>
      <c r="B13" s="41" t="s">
        <v>11</v>
      </c>
      <c r="C13" s="41" t="s">
        <v>12</v>
      </c>
      <c r="D13" s="43" t="s">
        <v>13</v>
      </c>
      <c r="E13" s="43" t="s">
        <v>49</v>
      </c>
      <c r="F13" s="10" t="s">
        <v>14</v>
      </c>
      <c r="G13" s="4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5">
      <c r="A14" s="42"/>
      <c r="B14" s="42"/>
      <c r="C14" s="42"/>
      <c r="D14" s="42"/>
      <c r="E14" s="42"/>
      <c r="F14" s="11"/>
      <c r="G14" s="4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5">
      <c r="A15" s="12">
        <v>1</v>
      </c>
      <c r="B15" s="13" t="s">
        <v>16</v>
      </c>
      <c r="C15" s="14">
        <v>83.950000185652058</v>
      </c>
      <c r="D15" s="15">
        <v>6639878.5099999998</v>
      </c>
      <c r="E15" s="15">
        <v>6697525</v>
      </c>
      <c r="F15" s="47">
        <f t="shared" ref="F15:F26" si="0">E15-D15</f>
        <v>57646.490000000224</v>
      </c>
      <c r="G15" s="49" t="s">
        <v>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5">
      <c r="A16" s="12">
        <v>2</v>
      </c>
      <c r="B16" s="13" t="s">
        <v>17</v>
      </c>
      <c r="C16" s="14">
        <v>83.950000185652058</v>
      </c>
      <c r="D16" s="15">
        <v>2779902.57</v>
      </c>
      <c r="E16" s="15">
        <v>2784783</v>
      </c>
      <c r="F16" s="47">
        <f t="shared" si="0"/>
        <v>4880.4300000001676</v>
      </c>
      <c r="G16" s="5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2">
        <v>3</v>
      </c>
      <c r="B17" s="13" t="s">
        <v>18</v>
      </c>
      <c r="C17" s="14">
        <v>83.950000185652058</v>
      </c>
      <c r="D17" s="15">
        <v>4578311.5199999996</v>
      </c>
      <c r="E17" s="15">
        <v>4697325</v>
      </c>
      <c r="F17" s="47">
        <f t="shared" si="0"/>
        <v>119013.48000000045</v>
      </c>
      <c r="G17" s="5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12">
        <v>4</v>
      </c>
      <c r="B18" s="13" t="s">
        <v>19</v>
      </c>
      <c r="C18" s="14">
        <v>83.950000185652058</v>
      </c>
      <c r="D18" s="15">
        <v>5223812.62</v>
      </c>
      <c r="E18" s="15">
        <v>5343754</v>
      </c>
      <c r="F18" s="47">
        <f t="shared" si="0"/>
        <v>119941.37999999989</v>
      </c>
      <c r="G18" s="5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2">
        <v>5</v>
      </c>
      <c r="B19" s="13" t="s">
        <v>20</v>
      </c>
      <c r="C19" s="14">
        <v>83.950000185652058</v>
      </c>
      <c r="D19" s="15">
        <v>7362598.1100000003</v>
      </c>
      <c r="E19" s="15">
        <v>7558894.370000001</v>
      </c>
      <c r="F19" s="47">
        <f t="shared" si="0"/>
        <v>196296.26000000071</v>
      </c>
      <c r="G19" s="5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12">
        <v>6</v>
      </c>
      <c r="B20" s="13" t="s">
        <v>21</v>
      </c>
      <c r="C20" s="14">
        <v>83.950000185652058</v>
      </c>
      <c r="D20" s="15">
        <v>5720453.5700000003</v>
      </c>
      <c r="E20" s="15">
        <v>5663373</v>
      </c>
      <c r="F20" s="47">
        <f t="shared" si="0"/>
        <v>-57080.570000000298</v>
      </c>
      <c r="G20" s="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2">
        <v>7</v>
      </c>
      <c r="B21" s="13" t="s">
        <v>22</v>
      </c>
      <c r="C21" s="14">
        <v>83.950000185652058</v>
      </c>
      <c r="D21" s="15">
        <v>5058920.82</v>
      </c>
      <c r="E21" s="15">
        <v>4998252.62</v>
      </c>
      <c r="F21" s="47">
        <f t="shared" si="0"/>
        <v>-60668.200000000186</v>
      </c>
      <c r="G21" s="5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12">
        <v>8</v>
      </c>
      <c r="B22" s="13" t="s">
        <v>23</v>
      </c>
      <c r="C22" s="14">
        <v>83.950000185652058</v>
      </c>
      <c r="D22" s="15">
        <v>4353863.78</v>
      </c>
      <c r="E22" s="15">
        <v>4262206.79</v>
      </c>
      <c r="F22" s="47">
        <f t="shared" si="0"/>
        <v>-91656.990000000224</v>
      </c>
      <c r="G22" s="5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2">
        <v>9</v>
      </c>
      <c r="B23" s="13" t="s">
        <v>24</v>
      </c>
      <c r="C23" s="14">
        <v>83.950000185652058</v>
      </c>
      <c r="D23" s="15">
        <v>5208953.88</v>
      </c>
      <c r="E23" s="15">
        <v>5176886.59</v>
      </c>
      <c r="F23" s="47">
        <f t="shared" si="0"/>
        <v>-32067.290000000037</v>
      </c>
      <c r="G23" s="5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2">
        <v>10</v>
      </c>
      <c r="B24" s="13" t="s">
        <v>25</v>
      </c>
      <c r="C24" s="14">
        <v>83.950000185652058</v>
      </c>
      <c r="D24" s="15">
        <v>3014723.29</v>
      </c>
      <c r="E24" s="15">
        <v>2999211.74</v>
      </c>
      <c r="F24" s="47">
        <f t="shared" si="0"/>
        <v>-15511.549999999814</v>
      </c>
      <c r="G24" s="50"/>
      <c r="H24" s="1"/>
      <c r="I24" s="1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2">
        <v>11</v>
      </c>
      <c r="B25" s="13" t="s">
        <v>26</v>
      </c>
      <c r="C25" s="14">
        <v>83.950000185652058</v>
      </c>
      <c r="D25" s="15">
        <v>6286693.2300000004</v>
      </c>
      <c r="E25" s="15">
        <v>6270158.8899999997</v>
      </c>
      <c r="F25" s="47">
        <f t="shared" si="0"/>
        <v>-16534.340000000782</v>
      </c>
      <c r="G25" s="5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2">
        <v>12</v>
      </c>
      <c r="B26" s="13" t="s">
        <v>27</v>
      </c>
      <c r="C26" s="14">
        <v>83.950000185652058</v>
      </c>
      <c r="D26" s="15">
        <v>7085262.3300000001</v>
      </c>
      <c r="E26" s="15">
        <v>6861003.2300000004</v>
      </c>
      <c r="F26" s="47">
        <f t="shared" si="0"/>
        <v>-224259.09999999963</v>
      </c>
      <c r="G26" s="5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2"/>
      <c r="B27" s="17" t="s">
        <v>28</v>
      </c>
      <c r="C27" s="12"/>
      <c r="D27" s="18">
        <f t="shared" ref="D27" si="1">SUM(D15:D26)</f>
        <v>63313374.230000004</v>
      </c>
      <c r="E27" s="18">
        <f t="shared" ref="E27:F27" si="2">SUM(E15:E26)</f>
        <v>63313374.230000004</v>
      </c>
      <c r="F27" s="48">
        <f t="shared" si="2"/>
        <v>4.6566128730773926E-10</v>
      </c>
      <c r="G27" s="5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1">
    <mergeCell ref="G12:G14"/>
    <mergeCell ref="G15:G27"/>
    <mergeCell ref="A12:F12"/>
    <mergeCell ref="A8:D8"/>
    <mergeCell ref="A1:F1"/>
    <mergeCell ref="A2:F2"/>
    <mergeCell ref="A13:A14"/>
    <mergeCell ref="B13:B14"/>
    <mergeCell ref="C13:C14"/>
    <mergeCell ref="E13:E14"/>
    <mergeCell ref="D13:D1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topLeftCell="C1" workbookViewId="0">
      <selection activeCell="K4" sqref="K4"/>
    </sheetView>
  </sheetViews>
  <sheetFormatPr defaultColWidth="12.625" defaultRowHeight="15" customHeight="1" x14ac:dyDescent="0.2"/>
  <cols>
    <col min="1" max="1" width="2.75" customWidth="1"/>
    <col min="2" max="2" width="14.5" customWidth="1"/>
    <col min="3" max="5" width="16.5" customWidth="1"/>
    <col min="6" max="6" width="19" customWidth="1"/>
    <col min="7" max="7" width="13.375" customWidth="1"/>
    <col min="8" max="26" width="7.625" customWidth="1"/>
  </cols>
  <sheetData>
    <row r="1" spans="1:26" ht="14.2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0" t="s">
        <v>1</v>
      </c>
      <c r="B2" s="38"/>
      <c r="C2" s="38"/>
      <c r="D2" s="38"/>
      <c r="E2" s="38"/>
      <c r="F2" s="38"/>
      <c r="G2" s="38"/>
      <c r="H2" s="38"/>
      <c r="I2" s="3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29</v>
      </c>
      <c r="B4" s="1"/>
      <c r="C4" s="2"/>
      <c r="D4" s="2"/>
      <c r="E4" s="2"/>
      <c r="F4" s="1"/>
      <c r="H4" s="1"/>
      <c r="I4" s="1"/>
      <c r="J4" s="1"/>
      <c r="K4" s="19" t="s">
        <v>30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31</v>
      </c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32</v>
      </c>
      <c r="B6" s="1"/>
      <c r="C6" s="2"/>
      <c r="D6" s="2"/>
      <c r="E6" s="2"/>
      <c r="F6" s="1"/>
      <c r="G6" s="1"/>
      <c r="H6" s="1"/>
      <c r="I6" s="1"/>
      <c r="J6" s="1"/>
      <c r="K6" s="1" t="s">
        <v>33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4" t="s">
        <v>34</v>
      </c>
      <c r="B7" s="1"/>
      <c r="C7" s="2"/>
      <c r="D7" s="2"/>
      <c r="E7" s="2"/>
      <c r="F7" s="1"/>
      <c r="G7" s="1"/>
      <c r="H7" s="1"/>
      <c r="I7" s="1"/>
      <c r="J7" s="1"/>
      <c r="K7" s="1" t="s">
        <v>35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35" t="s">
        <v>36</v>
      </c>
      <c r="B8" s="36"/>
      <c r="C8" s="36"/>
      <c r="D8" s="36"/>
      <c r="E8" s="6"/>
      <c r="F8" s="6"/>
      <c r="G8" s="20"/>
      <c r="H8" s="6"/>
      <c r="I8" s="6"/>
      <c r="J8" s="7"/>
      <c r="K8" s="5" t="s">
        <v>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21"/>
      <c r="B9" s="22"/>
      <c r="C9" s="22"/>
      <c r="D9" s="22"/>
      <c r="E9" s="22"/>
      <c r="F9" s="22"/>
      <c r="G9" s="22"/>
      <c r="H9" s="22"/>
      <c r="I9" s="23"/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8" t="s">
        <v>38</v>
      </c>
      <c r="B10" s="9"/>
      <c r="C10" s="9"/>
      <c r="D10" s="9"/>
      <c r="E10" s="9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32" t="s">
        <v>9</v>
      </c>
      <c r="B12" s="33"/>
      <c r="C12" s="33"/>
      <c r="D12" s="33"/>
      <c r="E12" s="33"/>
      <c r="F12" s="33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41" t="s">
        <v>10</v>
      </c>
      <c r="B13" s="45" t="s">
        <v>11</v>
      </c>
      <c r="C13" s="44" t="s">
        <v>39</v>
      </c>
      <c r="D13" s="44" t="s">
        <v>40</v>
      </c>
      <c r="E13" s="44" t="s">
        <v>41</v>
      </c>
      <c r="F13" s="44" t="s">
        <v>13</v>
      </c>
      <c r="G13" s="10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42"/>
      <c r="B14" s="42"/>
      <c r="C14" s="42"/>
      <c r="D14" s="42"/>
      <c r="E14" s="42"/>
      <c r="F14" s="42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2">
        <v>1</v>
      </c>
      <c r="B15" s="24" t="s">
        <v>16</v>
      </c>
      <c r="C15" s="25">
        <f t="shared" ref="C15:C26" si="0">D15/83.95</f>
        <v>6491189.7361524757</v>
      </c>
      <c r="D15" s="25">
        <f>547695415-2760036.64999962</f>
        <v>544935378.35000038</v>
      </c>
      <c r="E15" s="15">
        <v>557417800.98999989</v>
      </c>
      <c r="F15" s="26">
        <v>6639878.5099999998</v>
      </c>
      <c r="G15" s="15">
        <f t="shared" ref="G15:G26" si="1">F15-C15</f>
        <v>148688.77384752408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2">
        <v>2</v>
      </c>
      <c r="B16" s="24" t="s">
        <v>17</v>
      </c>
      <c r="C16" s="25">
        <f t="shared" si="0"/>
        <v>2895204.1929720072</v>
      </c>
      <c r="D16" s="25">
        <v>243052392</v>
      </c>
      <c r="E16" s="15">
        <v>233372820.76999989</v>
      </c>
      <c r="F16" s="26">
        <v>2779902.57</v>
      </c>
      <c r="G16" s="15">
        <f t="shared" si="1"/>
        <v>-115301.62297200738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2">
        <v>3</v>
      </c>
      <c r="B17" s="24" t="s">
        <v>18</v>
      </c>
      <c r="C17" s="25">
        <f t="shared" si="0"/>
        <v>4412969.4341870155</v>
      </c>
      <c r="D17" s="25">
        <v>370468784</v>
      </c>
      <c r="E17" s="15">
        <v>384349252.17000002</v>
      </c>
      <c r="F17" s="26">
        <v>4578311.5199999996</v>
      </c>
      <c r="G17" s="15">
        <f t="shared" si="1"/>
        <v>165342.08581298403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2">
        <v>4</v>
      </c>
      <c r="B18" s="24" t="s">
        <v>19</v>
      </c>
      <c r="C18" s="25">
        <f t="shared" si="0"/>
        <v>4779207.7427039901</v>
      </c>
      <c r="D18" s="25">
        <v>401214490</v>
      </c>
      <c r="E18" s="15">
        <v>438539069.43999994</v>
      </c>
      <c r="F18" s="26">
        <v>5223812.62</v>
      </c>
      <c r="G18" s="15">
        <f t="shared" si="1"/>
        <v>444604.87729601003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2">
        <v>5</v>
      </c>
      <c r="B19" s="24" t="s">
        <v>20</v>
      </c>
      <c r="C19" s="25">
        <f t="shared" si="0"/>
        <v>7972577.0815961882</v>
      </c>
      <c r="D19" s="25">
        <v>669297846</v>
      </c>
      <c r="E19" s="15">
        <v>618090111.51000059</v>
      </c>
      <c r="F19" s="26">
        <v>7362598.1100000003</v>
      </c>
      <c r="G19" s="15">
        <f t="shared" si="1"/>
        <v>-609978.97159618791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2">
        <v>6</v>
      </c>
      <c r="B20" s="24" t="s">
        <v>21</v>
      </c>
      <c r="C20" s="25">
        <f t="shared" si="0"/>
        <v>5720344.5741512803</v>
      </c>
      <c r="D20" s="25">
        <v>480222927</v>
      </c>
      <c r="E20" s="15">
        <v>480232077.25000018</v>
      </c>
      <c r="F20" s="26">
        <v>5720453.5700000003</v>
      </c>
      <c r="G20" s="15">
        <f t="shared" si="1"/>
        <v>108.99584871996194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2">
        <v>7</v>
      </c>
      <c r="B21" s="24" t="s">
        <v>22</v>
      </c>
      <c r="C21" s="25">
        <f t="shared" si="0"/>
        <v>5135704.2406194163</v>
      </c>
      <c r="D21" s="25">
        <v>431142371</v>
      </c>
      <c r="E21" s="15">
        <v>424696402.87000006</v>
      </c>
      <c r="F21" s="26">
        <v>5058920.82</v>
      </c>
      <c r="G21" s="15">
        <f t="shared" si="1"/>
        <v>-76783.420619416051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2">
        <v>8</v>
      </c>
      <c r="B22" s="24" t="s">
        <v>23</v>
      </c>
      <c r="C22" s="25">
        <f t="shared" si="0"/>
        <v>4400867.1828469327</v>
      </c>
      <c r="D22" s="25">
        <v>369452800</v>
      </c>
      <c r="E22" s="15">
        <v>365506864.38999975</v>
      </c>
      <c r="F22" s="26">
        <v>4353863.78</v>
      </c>
      <c r="G22" s="15">
        <f t="shared" si="1"/>
        <v>-47003.402846932411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2">
        <v>9</v>
      </c>
      <c r="B23" s="24" t="s">
        <v>24</v>
      </c>
      <c r="C23" s="25">
        <f t="shared" si="0"/>
        <v>5208923.8475282909</v>
      </c>
      <c r="D23" s="15">
        <v>437289157</v>
      </c>
      <c r="E23" s="15">
        <v>437291678.31000024</v>
      </c>
      <c r="F23" s="26">
        <v>5208953.88</v>
      </c>
      <c r="G23" s="15">
        <f t="shared" si="1"/>
        <v>30.032471708953381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2">
        <v>10</v>
      </c>
      <c r="B24" s="24" t="s">
        <v>25</v>
      </c>
      <c r="C24" s="25">
        <f t="shared" si="0"/>
        <v>3053867.969029184</v>
      </c>
      <c r="D24" s="25">
        <v>256372216</v>
      </c>
      <c r="E24" s="15">
        <v>253086020.18999997</v>
      </c>
      <c r="F24" s="26">
        <v>3014723.29</v>
      </c>
      <c r="G24" s="15">
        <f t="shared" si="1"/>
        <v>-39144.679029183928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2">
        <v>11</v>
      </c>
      <c r="B25" s="24" t="s">
        <v>26</v>
      </c>
      <c r="C25" s="25">
        <f t="shared" si="0"/>
        <v>6832100.6551518757</v>
      </c>
      <c r="D25" s="25">
        <v>573554850</v>
      </c>
      <c r="E25" s="15">
        <v>527767895.84999973</v>
      </c>
      <c r="F25" s="26">
        <v>6286693.2300000004</v>
      </c>
      <c r="G25" s="15">
        <f t="shared" si="1"/>
        <v>-545407.42515187524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2">
        <v>12</v>
      </c>
      <c r="B26" s="24" t="s">
        <v>27</v>
      </c>
      <c r="C26" s="25">
        <f t="shared" si="0"/>
        <v>6410417.5699821319</v>
      </c>
      <c r="D26" s="15">
        <v>538154555</v>
      </c>
      <c r="E26" s="15">
        <v>594807772.6099999</v>
      </c>
      <c r="F26" s="26">
        <v>7085262.3300000001</v>
      </c>
      <c r="G26" s="15">
        <f t="shared" si="1"/>
        <v>674844.76001786813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2"/>
      <c r="B27" s="17" t="s">
        <v>28</v>
      </c>
      <c r="C27" s="18">
        <f t="shared" ref="C27:G27" si="2">SUM(C15:C26)</f>
        <v>63313374.226920791</v>
      </c>
      <c r="D27" s="18">
        <f t="shared" si="2"/>
        <v>5315157766.3500004</v>
      </c>
      <c r="E27" s="18">
        <f t="shared" si="2"/>
        <v>5315157766.3500004</v>
      </c>
      <c r="F27" s="18">
        <f t="shared" si="2"/>
        <v>63313374.230000004</v>
      </c>
      <c r="G27" s="18">
        <f t="shared" si="2"/>
        <v>3.0792122706770897E-3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0">
    <mergeCell ref="E13:E14"/>
    <mergeCell ref="F13:F14"/>
    <mergeCell ref="A1:I1"/>
    <mergeCell ref="A2:I2"/>
    <mergeCell ref="A12:G12"/>
    <mergeCell ref="A13:A14"/>
    <mergeCell ref="B13:B14"/>
    <mergeCell ref="C13:C14"/>
    <mergeCell ref="D13:D14"/>
    <mergeCell ref="A8:D8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 x14ac:dyDescent="0.2"/>
  <cols>
    <col min="1" max="1" width="2.75" customWidth="1"/>
    <col min="2" max="2" width="7.625" customWidth="1"/>
    <col min="3" max="4" width="17.5" customWidth="1"/>
    <col min="5" max="6" width="18.5" customWidth="1"/>
    <col min="7" max="8" width="11.625" customWidth="1"/>
    <col min="9" max="9" width="32.125" customWidth="1"/>
    <col min="10" max="26" width="7.625" customWidth="1"/>
  </cols>
  <sheetData>
    <row r="1" spans="1:9" ht="14.25" customHeight="1" x14ac:dyDescent="0.25">
      <c r="A1" s="32" t="s">
        <v>9</v>
      </c>
      <c r="B1" s="33"/>
      <c r="C1" s="33"/>
      <c r="D1" s="33"/>
      <c r="E1" s="33"/>
      <c r="F1" s="33"/>
      <c r="G1" s="33"/>
      <c r="H1" s="33"/>
      <c r="I1" s="34"/>
    </row>
    <row r="2" spans="1:9" ht="14.25" customHeight="1" x14ac:dyDescent="0.2">
      <c r="A2" s="11" t="s">
        <v>10</v>
      </c>
      <c r="B2" s="11" t="s">
        <v>11</v>
      </c>
      <c r="C2" s="11" t="s">
        <v>42</v>
      </c>
      <c r="D2" s="11" t="s">
        <v>15</v>
      </c>
      <c r="E2" s="28" t="s">
        <v>43</v>
      </c>
      <c r="F2" s="28" t="s">
        <v>44</v>
      </c>
      <c r="G2" s="11" t="s">
        <v>45</v>
      </c>
      <c r="H2" s="11" t="s">
        <v>46</v>
      </c>
      <c r="I2" s="11" t="s">
        <v>47</v>
      </c>
    </row>
    <row r="3" spans="1:9" ht="14.25" customHeight="1" x14ac:dyDescent="0.25">
      <c r="A3" s="29"/>
      <c r="B3" s="30">
        <v>43647</v>
      </c>
      <c r="C3" s="31">
        <v>1700436.77</v>
      </c>
      <c r="D3" s="31"/>
      <c r="E3" s="31">
        <v>974898.8</v>
      </c>
      <c r="F3" s="31"/>
      <c r="G3" s="29"/>
      <c r="H3" s="31">
        <v>169897.5</v>
      </c>
      <c r="I3" s="29"/>
    </row>
    <row r="4" spans="1:9" ht="14.25" customHeight="1" x14ac:dyDescent="0.25">
      <c r="A4" s="29"/>
      <c r="B4" s="30">
        <v>43678</v>
      </c>
      <c r="C4" s="31">
        <v>1226076.1000000001</v>
      </c>
      <c r="D4" s="31"/>
      <c r="E4" s="31">
        <v>946812.67</v>
      </c>
      <c r="F4" s="31"/>
      <c r="G4" s="29"/>
      <c r="H4" s="31">
        <v>218772.38</v>
      </c>
      <c r="I4" s="29" t="s">
        <v>48</v>
      </c>
    </row>
    <row r="5" spans="1:9" ht="14.25" customHeight="1" x14ac:dyDescent="0.25">
      <c r="A5" s="29"/>
      <c r="B5" s="30">
        <v>43709</v>
      </c>
      <c r="C5" s="31">
        <v>999681.19</v>
      </c>
      <c r="D5" s="31"/>
      <c r="E5" s="31">
        <v>1147762.6200000001</v>
      </c>
      <c r="F5" s="31"/>
      <c r="G5" s="29"/>
      <c r="H5" s="31">
        <v>86146.57</v>
      </c>
      <c r="I5" s="29"/>
    </row>
    <row r="6" spans="1:9" ht="14.25" customHeight="1" x14ac:dyDescent="0.25">
      <c r="A6" s="29"/>
      <c r="B6" s="30">
        <v>43739</v>
      </c>
      <c r="C6" s="31">
        <v>1734014.59</v>
      </c>
      <c r="D6" s="31"/>
      <c r="E6" s="31">
        <v>1152985.3999999999</v>
      </c>
      <c r="F6" s="31"/>
      <c r="G6" s="29"/>
      <c r="H6" s="31">
        <v>55354.13</v>
      </c>
      <c r="I6" s="29"/>
    </row>
    <row r="7" spans="1:9" ht="14.25" customHeight="1" x14ac:dyDescent="0.25">
      <c r="A7" s="29"/>
      <c r="B7" s="30">
        <v>43770</v>
      </c>
      <c r="C7" s="31">
        <v>1418983.1</v>
      </c>
      <c r="D7" s="31"/>
      <c r="E7" s="31">
        <v>864103.8</v>
      </c>
      <c r="F7" s="31"/>
      <c r="G7" s="29"/>
      <c r="H7" s="31">
        <v>36945.910000000003</v>
      </c>
      <c r="I7" s="29"/>
    </row>
    <row r="8" spans="1:9" ht="14.25" customHeight="1" x14ac:dyDescent="0.25">
      <c r="A8" s="29"/>
      <c r="B8" s="30">
        <v>43800</v>
      </c>
      <c r="C8" s="31">
        <v>1659035.01</v>
      </c>
      <c r="D8" s="31"/>
      <c r="E8" s="29"/>
      <c r="F8" s="31">
        <v>574689.55000000005</v>
      </c>
      <c r="G8" s="29"/>
      <c r="H8" s="31">
        <v>268848.39</v>
      </c>
      <c r="I8" s="29"/>
    </row>
    <row r="9" spans="1:9" ht="14.25" customHeight="1" x14ac:dyDescent="0.25">
      <c r="A9" s="29"/>
      <c r="B9" s="30">
        <v>43831</v>
      </c>
      <c r="C9" s="31">
        <v>1409379.86</v>
      </c>
      <c r="D9" s="31"/>
      <c r="E9" s="29"/>
      <c r="F9" s="31">
        <v>1218689.47</v>
      </c>
      <c r="G9" s="29"/>
      <c r="H9" s="31">
        <v>50901.47</v>
      </c>
      <c r="I9" s="29" t="s">
        <v>48</v>
      </c>
    </row>
    <row r="10" spans="1:9" ht="14.25" customHeight="1" x14ac:dyDescent="0.25">
      <c r="A10" s="29"/>
      <c r="B10" s="30">
        <v>43862</v>
      </c>
      <c r="C10" s="29"/>
      <c r="D10" s="31">
        <v>63372896</v>
      </c>
      <c r="E10" s="29"/>
      <c r="F10" s="31">
        <v>60791115</v>
      </c>
      <c r="G10" s="29"/>
      <c r="H10" s="31">
        <v>81351.81</v>
      </c>
      <c r="I10" s="29" t="s">
        <v>48</v>
      </c>
    </row>
    <row r="11" spans="1:9" ht="14.25" customHeight="1" x14ac:dyDescent="0.25">
      <c r="A11" s="29"/>
      <c r="B11" s="30">
        <v>43891</v>
      </c>
      <c r="C11" s="29"/>
      <c r="D11" s="31">
        <v>127899615</v>
      </c>
      <c r="E11" s="29"/>
      <c r="F11" s="31">
        <v>44936105</v>
      </c>
      <c r="G11" s="29"/>
      <c r="H11" s="31">
        <v>34506.699999999997</v>
      </c>
      <c r="I11" s="29" t="s">
        <v>48</v>
      </c>
    </row>
    <row r="12" spans="1:9" ht="14.25" customHeight="1" x14ac:dyDescent="0.25">
      <c r="A12" s="29"/>
      <c r="B12" s="30">
        <v>43922</v>
      </c>
      <c r="C12" s="29"/>
      <c r="D12" s="31">
        <v>33976999</v>
      </c>
      <c r="E12" s="29"/>
      <c r="F12" s="31">
        <v>25146742</v>
      </c>
      <c r="G12" s="29"/>
      <c r="H12" s="31">
        <v>33512.5</v>
      </c>
      <c r="I12" s="29" t="s">
        <v>48</v>
      </c>
    </row>
    <row r="13" spans="1:9" ht="14.25" customHeight="1" x14ac:dyDescent="0.25">
      <c r="A13" s="29"/>
      <c r="B13" s="30">
        <v>43952</v>
      </c>
      <c r="C13" s="29"/>
      <c r="D13" s="31">
        <v>96355803</v>
      </c>
      <c r="E13" s="29"/>
      <c r="F13" s="31">
        <v>84072266</v>
      </c>
      <c r="G13" s="29"/>
      <c r="H13" s="31">
        <v>21181.64</v>
      </c>
      <c r="I13" s="29" t="s">
        <v>48</v>
      </c>
    </row>
    <row r="14" spans="1:9" ht="14.25" customHeight="1" x14ac:dyDescent="0.25">
      <c r="A14" s="29"/>
      <c r="B14" s="30">
        <v>43983</v>
      </c>
      <c r="C14" s="29"/>
      <c r="D14" s="31">
        <v>158311087</v>
      </c>
      <c r="E14" s="29"/>
      <c r="F14" s="31">
        <v>110502653</v>
      </c>
      <c r="G14" s="29"/>
      <c r="H14" s="31">
        <v>12799.07</v>
      </c>
      <c r="I14" s="29" t="s">
        <v>48</v>
      </c>
    </row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I1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BE365-A580-4523-9583-64DEB89E0E58}"/>
</file>

<file path=customXml/itemProps2.xml><?xml version="1.0" encoding="utf-8"?>
<ds:datastoreItem xmlns:ds="http://schemas.openxmlformats.org/officeDocument/2006/customXml" ds:itemID="{445FCB4B-873A-4C51-8FC0-10B0DA6BECE9}"/>
</file>

<file path=customXml/itemProps3.xml><?xml version="1.0" encoding="utf-8"?>
<ds:datastoreItem xmlns:ds="http://schemas.openxmlformats.org/officeDocument/2006/customXml" ds:itemID="{5EEBCA5E-CB26-4DC4-86E7-770CE3E407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Reconciliation</vt:lpstr>
      <vt:lpstr>VAT Reconciliation</vt:lpstr>
      <vt:lpstr>DEPZ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2021-09-23T10:50:02Z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2021-09-04T07:24:18Z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cdf04f7a-cbcb-4808-bcb0-c7dfada385c8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