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econciliation" sheetId="2" r:id="rId5"/>
    <sheet state="hidden" name="DEPZ" sheetId="3" r:id="rId6"/>
  </sheets>
  <definedNames/>
  <calcPr/>
  <extLst>
    <ext uri="GoogleSheetsCustomDataVersion1">
      <go:sheetsCustomData xmlns:go="http://customooxmlschemas.google.com/" r:id="rId7" roundtripDataSignature="AMtx7miUFHsb/1Rw5VuTgxNnqt+zh5VpUQ=="/>
    </ext>
  </extLst>
</workbook>
</file>

<file path=xl/sharedStrings.xml><?xml version="1.0" encoding="utf-8"?>
<sst xmlns="http://schemas.openxmlformats.org/spreadsheetml/2006/main" count="84" uniqueCount="54">
  <si>
    <t>Nurul Faruk Hasan &amp; Co.</t>
  </si>
  <si>
    <t>Chartered Accountants</t>
  </si>
  <si>
    <r>
      <rPr>
        <rFont val="Calibri"/>
        <b/>
        <color theme="1"/>
        <sz val="11.0"/>
      </rPr>
      <t>Name of the Client:</t>
    </r>
    <r>
      <rPr>
        <rFont val="Calibri"/>
        <color theme="1"/>
        <sz val="11.0"/>
      </rPr>
      <t xml:space="preserve"> Cosmopolitan Industries (Pvt.) Limited</t>
    </r>
  </si>
  <si>
    <t>Ref: ES 500</t>
  </si>
  <si>
    <r>
      <rPr>
        <rFont val="Calibri"/>
        <b/>
        <color theme="1"/>
        <sz val="11.0"/>
      </rPr>
      <t>Accounting Period:</t>
    </r>
    <r>
      <rPr>
        <rFont val="Calibri"/>
        <color theme="1"/>
        <sz val="11.0"/>
      </rPr>
      <t xml:space="preserve"> 01 July 2020 to 30 June 2021</t>
    </r>
  </si>
  <si>
    <r>
      <rPr>
        <rFont val="Calibri"/>
        <b/>
        <color theme="1"/>
        <sz val="11.0"/>
      </rPr>
      <t>Prepared by:</t>
    </r>
    <r>
      <rPr>
        <rFont val="Calibri"/>
        <color theme="1"/>
        <sz val="11.0"/>
      </rPr>
      <t xml:space="preserve"> Syed Muhammad Ali </t>
    </r>
  </si>
  <si>
    <r>
      <rPr>
        <rFont val="Calibri"/>
        <b/>
        <color theme="1"/>
        <sz val="11.0"/>
      </rPr>
      <t>Date:</t>
    </r>
    <r>
      <rPr>
        <rFont val="Calibri"/>
        <color theme="1"/>
        <sz val="11.0"/>
      </rPr>
      <t xml:space="preserve"> 25 July 2021</t>
    </r>
  </si>
  <si>
    <r>
      <rPr>
        <rFont val="Calibri"/>
        <b/>
        <color theme="1"/>
        <sz val="11.0"/>
      </rPr>
      <t xml:space="preserve">Reviewed by: </t>
    </r>
    <r>
      <rPr>
        <rFont val="Calibri"/>
        <b val="0"/>
        <color theme="1"/>
        <sz val="11.0"/>
      </rPr>
      <t>Humaun Ahmed</t>
    </r>
  </si>
  <si>
    <r>
      <rPr>
        <rFont val="Calibri"/>
        <b/>
        <color theme="1"/>
        <sz val="11.0"/>
      </rPr>
      <t>Date:</t>
    </r>
    <r>
      <rPr>
        <rFont val="Calibri"/>
        <color theme="1"/>
        <sz val="11.0"/>
      </rPr>
      <t xml:space="preserve"> 26 July 2021</t>
    </r>
  </si>
  <si>
    <r>
      <rPr>
        <rFont val="Calibri"/>
        <b/>
        <color rgb="FF000000"/>
        <sz val="11.0"/>
      </rPr>
      <t xml:space="preserve">Final Reviewed by: </t>
    </r>
    <r>
      <rPr>
        <rFont val="Calibri"/>
        <b val="0"/>
        <color rgb="FF000000"/>
        <sz val="11.0"/>
      </rPr>
      <t>Md Faruk Uddin Ahammed, FCA,CISA</t>
    </r>
  </si>
  <si>
    <r>
      <rPr>
        <rFont val="Calibri"/>
        <b/>
        <color rgb="FF000000"/>
        <sz val="11.0"/>
      </rPr>
      <t xml:space="preserve">Date: </t>
    </r>
    <r>
      <rPr>
        <rFont val="Calibri"/>
        <b val="0"/>
        <color rgb="FF000000"/>
        <sz val="11.0"/>
      </rPr>
      <t>02 August 2021</t>
    </r>
  </si>
  <si>
    <r>
      <rPr>
        <rFont val="Calibri"/>
        <b/>
        <color theme="1"/>
        <sz val="11.0"/>
      </rPr>
      <t>Purpose:</t>
    </r>
    <r>
      <rPr>
        <rFont val="Calibri"/>
        <color theme="1"/>
        <sz val="11.0"/>
      </rPr>
      <t xml:space="preserve"> To prepare a VAT return summary</t>
    </r>
  </si>
  <si>
    <t>VAT Return summary</t>
  </si>
  <si>
    <t>S.l</t>
  </si>
  <si>
    <t>Month</t>
  </si>
  <si>
    <t>Exc. Rate</t>
  </si>
  <si>
    <t>DEPZ</t>
  </si>
  <si>
    <t>Export Sales as per ledger (USD)</t>
  </si>
  <si>
    <t>Difference</t>
  </si>
  <si>
    <t>Zero rated export (USD)</t>
  </si>
  <si>
    <t>Zero rated export(BDT)</t>
  </si>
  <si>
    <t>Jul'20</t>
  </si>
  <si>
    <t>Aug'20</t>
  </si>
  <si>
    <t>Sep'20</t>
  </si>
  <si>
    <t>Oct'20</t>
  </si>
  <si>
    <t>Nov'20</t>
  </si>
  <si>
    <t>Dec'20</t>
  </si>
  <si>
    <t>Jan'21</t>
  </si>
  <si>
    <t>Feb'21</t>
  </si>
  <si>
    <t>Mar'21</t>
  </si>
  <si>
    <t>Apr'21</t>
  </si>
  <si>
    <t>May'21</t>
  </si>
  <si>
    <t>Jun'21</t>
  </si>
  <si>
    <t>Total Export sales</t>
  </si>
  <si>
    <r>
      <rPr>
        <rFont val="Calibri"/>
        <b/>
        <color theme="1"/>
        <sz val="11.0"/>
      </rPr>
      <t>Name of the Client:</t>
    </r>
    <r>
      <rPr>
        <rFont val="Calibri"/>
        <color theme="1"/>
        <sz val="11.0"/>
      </rPr>
      <t xml:space="preserve"> Cosmopolitan Industries (Pvt.) Limited</t>
    </r>
  </si>
  <si>
    <t>Ref: ES 500-1</t>
  </si>
  <si>
    <r>
      <rPr>
        <rFont val="Calibri"/>
        <b/>
        <color theme="1"/>
        <sz val="11.0"/>
      </rPr>
      <t>Accounting Period:</t>
    </r>
    <r>
      <rPr>
        <rFont val="Calibri"/>
        <color theme="1"/>
        <sz val="11.0"/>
      </rPr>
      <t xml:space="preserve"> 01 July 2020 to 30 June 2021</t>
    </r>
  </si>
  <si>
    <r>
      <rPr>
        <rFont val="Calibri"/>
        <b/>
        <color theme="1"/>
        <sz val="11.0"/>
      </rPr>
      <t>Prepared by:</t>
    </r>
    <r>
      <rPr>
        <rFont val="Calibri"/>
        <color theme="1"/>
        <sz val="11.0"/>
      </rPr>
      <t xml:space="preserve"> Syed Muhammad Ali </t>
    </r>
  </si>
  <si>
    <r>
      <rPr>
        <rFont val="Calibri"/>
        <b/>
        <color theme="1"/>
        <sz val="11.0"/>
      </rPr>
      <t>Date:</t>
    </r>
    <r>
      <rPr>
        <rFont val="Calibri"/>
        <color theme="1"/>
        <sz val="11.0"/>
      </rPr>
      <t xml:space="preserve"> 25 July 2021</t>
    </r>
  </si>
  <si>
    <r>
      <rPr>
        <rFont val="Calibri"/>
        <b/>
        <color theme="1"/>
        <sz val="11.0"/>
      </rPr>
      <t xml:space="preserve">Reviewed by: </t>
    </r>
    <r>
      <rPr>
        <rFont val="Calibri"/>
        <b val="0"/>
        <color theme="1"/>
        <sz val="11.0"/>
      </rPr>
      <t>Humaun Ahmed</t>
    </r>
  </si>
  <si>
    <r>
      <rPr>
        <rFont val="Calibri"/>
        <b/>
        <color theme="1"/>
        <sz val="11.0"/>
      </rPr>
      <t>Date:</t>
    </r>
    <r>
      <rPr>
        <rFont val="Calibri"/>
        <color theme="1"/>
        <sz val="11.0"/>
      </rPr>
      <t xml:space="preserve"> 26 July 2021</t>
    </r>
  </si>
  <si>
    <r>
      <rPr>
        <rFont val="Calibri"/>
        <b/>
        <color rgb="FF000000"/>
        <sz val="11.0"/>
      </rPr>
      <t xml:space="preserve">Final Reviewed by: </t>
    </r>
    <r>
      <rPr>
        <rFont val="Calibri"/>
        <b val="0"/>
        <color rgb="FF000000"/>
        <sz val="11.0"/>
      </rPr>
      <t>Md Faruk Uddin Ahammed, FCA,CISA</t>
    </r>
  </si>
  <si>
    <r>
      <rPr>
        <rFont val="Calibri"/>
        <b/>
        <color rgb="FF000000"/>
        <sz val="11.0"/>
      </rPr>
      <t xml:space="preserve">Date: </t>
    </r>
    <r>
      <rPr>
        <rFont val="Calibri"/>
        <b val="0"/>
        <color rgb="FF000000"/>
        <sz val="11.0"/>
      </rPr>
      <t>02 August 2021</t>
    </r>
  </si>
  <si>
    <r>
      <rPr>
        <rFont val="Calibri"/>
        <b/>
        <color theme="1"/>
        <sz val="11.0"/>
      </rPr>
      <t>Purpose:</t>
    </r>
    <r>
      <rPr>
        <rFont val="Calibri"/>
        <color theme="1"/>
        <sz val="11.0"/>
      </rPr>
      <t xml:space="preserve"> To prepare a summary of VAT return</t>
    </r>
  </si>
  <si>
    <t xml:space="preserve">Total Zero rated export (USD) </t>
  </si>
  <si>
    <t xml:space="preserve">Total Zero rated export (BDT) </t>
  </si>
  <si>
    <t>Export Sales as per ledger (BDT)</t>
  </si>
  <si>
    <t>Zero rated export(USD)</t>
  </si>
  <si>
    <t>Zero rated import/local purchase(USD)</t>
  </si>
  <si>
    <t>Zero rated import/local purchase(BDT)</t>
  </si>
  <si>
    <t>VDS(USD)</t>
  </si>
  <si>
    <t>VDS(BDT)</t>
  </si>
  <si>
    <t>Remarks</t>
  </si>
  <si>
    <t>VAT challan is not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</si>
</sst>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10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0"/>
      <name val="Calibri"/>
    </font>
    <font>
      <color theme="1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1" fillId="2" fontId="3" numFmtId="164" xfId="0" applyAlignment="1" applyBorder="1" applyFont="1" applyNumberFormat="1">
      <alignment horizontal="center"/>
    </xf>
    <xf borderId="4" fillId="2" fontId="3" numFmtId="164" xfId="0" applyBorder="1" applyFont="1" applyNumberFormat="1"/>
    <xf borderId="4" fillId="2" fontId="4" numFmtId="0" xfId="0" applyBorder="1" applyFont="1"/>
    <xf borderId="4" fillId="2" fontId="1" numFmtId="0" xfId="0" applyBorder="1" applyFont="1"/>
    <xf borderId="0" fillId="3" fontId="5" numFmtId="0" xfId="0" applyAlignment="1" applyFill="1" applyFont="1">
      <alignment readingOrder="0" shrinkToFit="0" vertical="bottom" wrapText="0"/>
    </xf>
    <xf borderId="0" fillId="3" fontId="6" numFmtId="0" xfId="0" applyAlignment="1" applyFont="1">
      <alignment shrinkToFit="0" vertical="bottom" wrapText="0"/>
    </xf>
    <xf borderId="0" fillId="3" fontId="5" numFmtId="0" xfId="0" applyAlignment="1" applyFont="1">
      <alignment horizontal="left" shrinkToFit="0" vertical="bottom" wrapText="0"/>
    </xf>
    <xf borderId="4" fillId="2" fontId="3" numFmtId="0" xfId="0" applyAlignment="1" applyBorder="1" applyFont="1">
      <alignment horizontal="left" vertical="top"/>
    </xf>
    <xf borderId="4" fillId="2" fontId="3" numFmtId="0" xfId="0" applyAlignment="1" applyBorder="1" applyFont="1">
      <alignment horizontal="left" shrinkToFit="0" vertical="top" wrapText="1"/>
    </xf>
    <xf borderId="5" fillId="4" fontId="7" numFmtId="0" xfId="0" applyAlignment="1" applyBorder="1" applyFill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4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shrinkToFit="0" wrapText="1"/>
    </xf>
    <xf borderId="9" fillId="4" fontId="7" numFmtId="0" xfId="0" applyAlignment="1" applyBorder="1" applyFont="1">
      <alignment horizontal="center"/>
    </xf>
    <xf borderId="10" fillId="0" fontId="2" numFmtId="0" xfId="0" applyBorder="1" applyFont="1"/>
    <xf borderId="9" fillId="4" fontId="7" numFmtId="0" xfId="0" applyAlignment="1" applyBorder="1" applyFont="1">
      <alignment horizontal="center" vertical="center"/>
    </xf>
    <xf borderId="9" fillId="2" fontId="3" numFmtId="0" xfId="0" applyBorder="1" applyFont="1"/>
    <xf borderId="9" fillId="2" fontId="3" numFmtId="17" xfId="0" applyAlignment="1" applyBorder="1" applyFont="1" applyNumberFormat="1">
      <alignment horizontal="center"/>
    </xf>
    <xf borderId="9" fillId="2" fontId="3" numFmtId="2" xfId="0" applyBorder="1" applyFont="1" applyNumberFormat="1"/>
    <xf borderId="9" fillId="2" fontId="3" numFmtId="164" xfId="0" applyBorder="1" applyFont="1" applyNumberFormat="1"/>
    <xf borderId="4" fillId="2" fontId="3" numFmtId="165" xfId="0" applyBorder="1" applyFont="1" applyNumberFormat="1"/>
    <xf borderId="9" fillId="2" fontId="1" numFmtId="0" xfId="0" applyBorder="1" applyFont="1"/>
    <xf borderId="9" fillId="2" fontId="1" numFmtId="164" xfId="0" applyBorder="1" applyFont="1" applyNumberFormat="1"/>
    <xf borderId="4" fillId="2" fontId="4" numFmtId="0" xfId="0" applyAlignment="1" applyBorder="1" applyFont="1">
      <alignment readingOrder="0"/>
    </xf>
    <xf borderId="0" fillId="0" fontId="8" numFmtId="0" xfId="0" applyFont="1"/>
    <xf borderId="0" fillId="2" fontId="3" numFmtId="0" xfId="0" applyAlignment="1" applyFont="1">
      <alignment horizontal="left" vertical="top"/>
    </xf>
    <xf borderId="0" fillId="2" fontId="3" numFmtId="0" xfId="0" applyAlignment="1" applyFont="1">
      <alignment horizontal="left" shrinkToFit="0" vertical="top" wrapText="1"/>
    </xf>
    <xf borderId="0" fillId="2" fontId="3" numFmtId="0" xfId="0" applyFont="1"/>
    <xf borderId="8" fillId="4" fontId="7" numFmtId="17" xfId="0" applyAlignment="1" applyBorder="1" applyFont="1" applyNumberFormat="1">
      <alignment horizontal="center" vertical="center"/>
    </xf>
    <xf borderId="8" fillId="4" fontId="7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horizontal="center"/>
    </xf>
    <xf borderId="9" fillId="2" fontId="3" numFmtId="164" xfId="0" applyAlignment="1" applyBorder="1" applyFont="1" applyNumberFormat="1">
      <alignment horizontal="left"/>
    </xf>
    <xf borderId="9" fillId="2" fontId="9" numFmtId="164" xfId="0" applyBorder="1" applyFont="1" applyNumberFormat="1"/>
    <xf borderId="4" fillId="2" fontId="4" numFmtId="164" xfId="0" applyBorder="1" applyFont="1" applyNumberFormat="1"/>
    <xf borderId="9" fillId="4" fontId="7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9" fillId="0" fontId="3" numFmtId="17" xfId="0" applyBorder="1" applyFont="1" applyNumberFormat="1"/>
    <xf borderId="9" fillId="0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haredStrings" Target="sharedStrings.xml"/><Relationship Id="rId7" Type="http://customschemas.google.com/relationships/workbookmetadata" Target="metadata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VAT Reconciliation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Zero rated export (USD) </c:v>
          </c:tx>
          <c:spPr>
            <a:ln cmpd="sng" w="28575">
              <a:solidFill>
                <a:srgbClr val="00B0F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Reconciliation!$B$14:$B$26</c:f>
            </c:strRef>
          </c:cat>
          <c:val>
            <c:numRef>
              <c:f>Reconciliation!$C$14:$C$26</c:f>
              <c:numCache/>
            </c:numRef>
          </c:val>
          <c:smooth val="0"/>
        </c:ser>
        <c:ser>
          <c:idx val="1"/>
          <c:order val="1"/>
          <c:tx>
            <c:v>Export Sales as per ledger (USD)</c:v>
          </c:tx>
          <c:spPr>
            <a:ln cmpd="sng" w="2857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Reconciliation!$B$14:$B$26</c:f>
            </c:strRef>
          </c:cat>
          <c:val>
            <c:numRef>
              <c:f>Reconciliation!$F$14:$F$26</c:f>
              <c:numCache/>
            </c:numRef>
          </c:val>
          <c:smooth val="0"/>
        </c:ser>
        <c:ser>
          <c:idx val="2"/>
          <c:order val="2"/>
          <c:tx>
            <c:v>Difference</c:v>
          </c:tx>
          <c:spPr>
            <a:ln cmpd="sng" w="28575">
              <a:solidFill>
                <a:srgbClr val="92D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Reconciliation!$B$14:$B$26</c:f>
            </c:strRef>
          </c:cat>
          <c:val>
            <c:numRef>
              <c:f>Reconciliation!$G$14:$G$26</c:f>
              <c:numCache/>
            </c:numRef>
          </c:val>
          <c:smooth val="0"/>
        </c:ser>
        <c:axId val="691875745"/>
        <c:axId val="2081694866"/>
      </c:lineChart>
      <c:catAx>
        <c:axId val="691875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1694866"/>
      </c:catAx>
      <c:valAx>
        <c:axId val="2081694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18757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11</xdr:row>
      <xdr:rowOff>76200</xdr:rowOff>
    </xdr:from>
    <xdr:ext cx="5972175" cy="2619375"/>
    <xdr:graphicFrame>
      <xdr:nvGraphicFramePr>
        <xdr:cNvPr id="5874772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13.75"/>
    <col customWidth="1" min="3" max="3" width="10.38"/>
    <col customWidth="1" min="4" max="4" width="19.25"/>
    <col customWidth="1" min="5" max="5" width="20.0"/>
    <col customWidth="1" min="6" max="6" width="17.75"/>
    <col customWidth="1" min="7" max="7" width="19.5"/>
    <col customWidth="1" min="8" max="9" width="11.63"/>
    <col customWidth="1" min="10" max="10" width="9.63"/>
    <col customWidth="1" min="11" max="11" width="14.75"/>
    <col customWidth="1" min="12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 t="s">
        <v>2</v>
      </c>
      <c r="B4" s="4"/>
      <c r="C4" s="6"/>
      <c r="D4" s="4"/>
      <c r="E4" s="4"/>
      <c r="F4" s="4"/>
      <c r="G4" s="7" t="s">
        <v>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 t="s">
        <v>4</v>
      </c>
      <c r="B5" s="4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 t="s">
        <v>5</v>
      </c>
      <c r="B6" s="4"/>
      <c r="C6" s="6"/>
      <c r="D6" s="4"/>
      <c r="E6" s="4"/>
      <c r="F6" s="4"/>
      <c r="G6" s="4" t="s">
        <v>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8" t="s">
        <v>7</v>
      </c>
      <c r="B7" s="4"/>
      <c r="C7" s="6"/>
      <c r="D7" s="4"/>
      <c r="E7" s="4"/>
      <c r="F7" s="4"/>
      <c r="G7" s="4" t="s">
        <v>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9" t="s">
        <v>9</v>
      </c>
      <c r="E8" s="10"/>
      <c r="F8" s="10"/>
      <c r="G8" s="9" t="s">
        <v>10</v>
      </c>
      <c r="H8" s="10"/>
      <c r="I8" s="10"/>
      <c r="J8" s="11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9"/>
      <c r="B9" s="9"/>
      <c r="C9" s="9"/>
      <c r="D9" s="9"/>
      <c r="E9" s="10"/>
      <c r="F9" s="10"/>
      <c r="G9" s="9"/>
      <c r="H9" s="10"/>
      <c r="I9" s="10"/>
      <c r="J9" s="11"/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2" t="s">
        <v>11</v>
      </c>
      <c r="B10" s="13"/>
      <c r="C10" s="13"/>
      <c r="D10" s="13"/>
      <c r="E10" s="13"/>
      <c r="F10" s="1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4" t="s">
        <v>12</v>
      </c>
      <c r="B12" s="15"/>
      <c r="C12" s="15"/>
      <c r="D12" s="15"/>
      <c r="E12" s="15"/>
      <c r="F12" s="15"/>
      <c r="G12" s="1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7" t="s">
        <v>13</v>
      </c>
      <c r="B13" s="17" t="s">
        <v>14</v>
      </c>
      <c r="C13" s="17" t="s">
        <v>15</v>
      </c>
      <c r="D13" s="14" t="s">
        <v>16</v>
      </c>
      <c r="E13" s="16"/>
      <c r="F13" s="18" t="s">
        <v>17</v>
      </c>
      <c r="G13" s="19" t="s">
        <v>18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20"/>
      <c r="B14" s="20"/>
      <c r="C14" s="20"/>
      <c r="D14" s="21" t="s">
        <v>19</v>
      </c>
      <c r="E14" s="21" t="s">
        <v>20</v>
      </c>
      <c r="F14" s="20"/>
      <c r="G14" s="2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2">
        <v>1.0</v>
      </c>
      <c r="B15" s="23" t="s">
        <v>21</v>
      </c>
      <c r="C15" s="24">
        <v>83.95000018565206</v>
      </c>
      <c r="D15" s="25">
        <f t="shared" ref="D15:D26" si="1">E15/C15</f>
        <v>6491189.722</v>
      </c>
      <c r="E15" s="25">
        <f>547695415-2760036.64999962</f>
        <v>544935378.4</v>
      </c>
      <c r="F15" s="25">
        <v>6639878.51</v>
      </c>
      <c r="G15" s="25">
        <f t="shared" ref="G15:G26" si="2">F15-D15</f>
        <v>148688.7882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2">
        <v>2.0</v>
      </c>
      <c r="B16" s="23" t="s">
        <v>22</v>
      </c>
      <c r="C16" s="24">
        <v>83.95000018565206</v>
      </c>
      <c r="D16" s="25">
        <f t="shared" si="1"/>
        <v>2895204.187</v>
      </c>
      <c r="E16" s="25">
        <v>2.43052392E8</v>
      </c>
      <c r="F16" s="25">
        <v>2779902.57</v>
      </c>
      <c r="G16" s="25">
        <f t="shared" si="2"/>
        <v>-115301.6166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2">
        <v>3.0</v>
      </c>
      <c r="B17" s="23" t="s">
        <v>23</v>
      </c>
      <c r="C17" s="24">
        <v>83.95000018565206</v>
      </c>
      <c r="D17" s="25">
        <f t="shared" si="1"/>
        <v>4412969.424</v>
      </c>
      <c r="E17" s="25">
        <v>3.70468784E8</v>
      </c>
      <c r="F17" s="25">
        <v>4578311.52</v>
      </c>
      <c r="G17" s="25">
        <f t="shared" si="2"/>
        <v>165342.0956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2">
        <v>4.0</v>
      </c>
      <c r="B18" s="23" t="s">
        <v>24</v>
      </c>
      <c r="C18" s="24">
        <v>83.95000018565206</v>
      </c>
      <c r="D18" s="25">
        <f t="shared" si="1"/>
        <v>4779207.732</v>
      </c>
      <c r="E18" s="25">
        <v>4.0121449E8</v>
      </c>
      <c r="F18" s="25">
        <v>5223812.62</v>
      </c>
      <c r="G18" s="25">
        <f t="shared" si="2"/>
        <v>444604.8879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2">
        <v>5.0</v>
      </c>
      <c r="B19" s="23" t="s">
        <v>25</v>
      </c>
      <c r="C19" s="24">
        <v>83.95000018565206</v>
      </c>
      <c r="D19" s="25">
        <f t="shared" si="1"/>
        <v>7972577.064</v>
      </c>
      <c r="E19" s="25">
        <v>6.69297846E8</v>
      </c>
      <c r="F19" s="25">
        <v>7362598.11</v>
      </c>
      <c r="G19" s="25">
        <f t="shared" si="2"/>
        <v>-609978.954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2">
        <v>6.0</v>
      </c>
      <c r="B20" s="23" t="s">
        <v>26</v>
      </c>
      <c r="C20" s="24">
        <v>83.95000018565206</v>
      </c>
      <c r="D20" s="25">
        <f t="shared" si="1"/>
        <v>5720344.562</v>
      </c>
      <c r="E20" s="25">
        <v>4.80222927E8</v>
      </c>
      <c r="F20" s="25">
        <v>5720453.57</v>
      </c>
      <c r="G20" s="25">
        <f t="shared" si="2"/>
        <v>109.008499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2">
        <v>7.0</v>
      </c>
      <c r="B21" s="23" t="s">
        <v>27</v>
      </c>
      <c r="C21" s="24">
        <v>83.95000018565206</v>
      </c>
      <c r="D21" s="25">
        <f t="shared" si="1"/>
        <v>5135704.229</v>
      </c>
      <c r="E21" s="25">
        <v>4.31142371E8</v>
      </c>
      <c r="F21" s="25">
        <v>5058920.82</v>
      </c>
      <c r="G21" s="25">
        <f t="shared" si="2"/>
        <v>-76783.40926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2">
        <v>8.0</v>
      </c>
      <c r="B22" s="23" t="s">
        <v>28</v>
      </c>
      <c r="C22" s="24">
        <v>83.95000018565206</v>
      </c>
      <c r="D22" s="25">
        <f t="shared" si="1"/>
        <v>4400867.173</v>
      </c>
      <c r="E22" s="25">
        <v>3.694528E8</v>
      </c>
      <c r="F22" s="25">
        <v>4353863.78</v>
      </c>
      <c r="G22" s="25">
        <f t="shared" si="2"/>
        <v>-47003.39311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2">
        <v>9.0</v>
      </c>
      <c r="B23" s="23" t="s">
        <v>29</v>
      </c>
      <c r="C23" s="24">
        <v>83.95000018565206</v>
      </c>
      <c r="D23" s="25">
        <f t="shared" si="1"/>
        <v>5208923.836</v>
      </c>
      <c r="E23" s="25">
        <v>4.37289157E8</v>
      </c>
      <c r="F23" s="25">
        <v>5208953.88</v>
      </c>
      <c r="G23" s="25">
        <f t="shared" si="2"/>
        <v>30.04399104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22">
        <v>10.0</v>
      </c>
      <c r="B24" s="23" t="s">
        <v>30</v>
      </c>
      <c r="C24" s="24">
        <v>83.95000018565206</v>
      </c>
      <c r="D24" s="25">
        <f t="shared" si="1"/>
        <v>3053867.962</v>
      </c>
      <c r="E24" s="25">
        <v>2.56372216E8</v>
      </c>
      <c r="F24" s="25">
        <v>3014723.29</v>
      </c>
      <c r="G24" s="25">
        <f t="shared" si="2"/>
        <v>-39144.67228</v>
      </c>
      <c r="H24" s="4"/>
      <c r="I24" s="4"/>
      <c r="J24" s="4"/>
      <c r="K24" s="2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2">
        <v>11.0</v>
      </c>
      <c r="B25" s="23" t="s">
        <v>31</v>
      </c>
      <c r="C25" s="24">
        <v>83.95000018565206</v>
      </c>
      <c r="D25" s="25">
        <f t="shared" si="1"/>
        <v>6832100.64</v>
      </c>
      <c r="E25" s="25">
        <v>5.7355485E8</v>
      </c>
      <c r="F25" s="25">
        <v>6286693.23</v>
      </c>
      <c r="G25" s="25">
        <f t="shared" si="2"/>
        <v>-545407.41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22">
        <v>12.0</v>
      </c>
      <c r="B26" s="23" t="s">
        <v>32</v>
      </c>
      <c r="C26" s="24">
        <v>83.95000018565206</v>
      </c>
      <c r="D26" s="25">
        <f t="shared" si="1"/>
        <v>6410417.556</v>
      </c>
      <c r="E26" s="25">
        <v>5.38154555E8</v>
      </c>
      <c r="F26" s="25">
        <v>7085262.33</v>
      </c>
      <c r="G26" s="25">
        <f t="shared" si="2"/>
        <v>674844.7742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2"/>
      <c r="B27" s="27" t="s">
        <v>33</v>
      </c>
      <c r="C27" s="22"/>
      <c r="D27" s="22"/>
      <c r="E27" s="22"/>
      <c r="F27" s="28">
        <f t="shared" ref="F27:G27" si="3">SUM(F15:F26)</f>
        <v>63313374.23</v>
      </c>
      <c r="G27" s="28">
        <f t="shared" si="3"/>
        <v>0.1430941988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9">
    <mergeCell ref="A12:G12"/>
    <mergeCell ref="A8:D8"/>
    <mergeCell ref="A1:G1"/>
    <mergeCell ref="A2:G2"/>
    <mergeCell ref="A13:A14"/>
    <mergeCell ref="B13:B14"/>
    <mergeCell ref="C13:C14"/>
    <mergeCell ref="D13:E13"/>
    <mergeCell ref="F13:F1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14.5"/>
    <col customWidth="1" min="3" max="5" width="16.5"/>
    <col customWidth="1" min="6" max="6" width="19.0"/>
    <col customWidth="1" min="7" max="7" width="13.38"/>
    <col customWidth="1" min="8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2"/>
      <c r="E2" s="2"/>
      <c r="F2" s="2"/>
      <c r="G2" s="2"/>
      <c r="H2" s="2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 t="s">
        <v>34</v>
      </c>
      <c r="B4" s="4"/>
      <c r="C4" s="6"/>
      <c r="D4" s="6"/>
      <c r="E4" s="6"/>
      <c r="F4" s="4"/>
      <c r="H4" s="4"/>
      <c r="I4" s="4"/>
      <c r="J4" s="4"/>
      <c r="K4" s="29" t="s">
        <v>35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 t="s">
        <v>36</v>
      </c>
      <c r="B5" s="4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 t="s">
        <v>37</v>
      </c>
      <c r="B6" s="4"/>
      <c r="C6" s="6"/>
      <c r="D6" s="6"/>
      <c r="E6" s="6"/>
      <c r="F6" s="4"/>
      <c r="G6" s="4"/>
      <c r="H6" s="4"/>
      <c r="I6" s="4"/>
      <c r="J6" s="4"/>
      <c r="K6" s="4" t="s">
        <v>38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8" t="s">
        <v>39</v>
      </c>
      <c r="B7" s="4"/>
      <c r="C7" s="6"/>
      <c r="D7" s="6"/>
      <c r="E7" s="6"/>
      <c r="F7" s="4"/>
      <c r="G7" s="4"/>
      <c r="H7" s="4"/>
      <c r="I7" s="4"/>
      <c r="J7" s="4"/>
      <c r="K7" s="4" t="s">
        <v>40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9" t="s">
        <v>41</v>
      </c>
      <c r="E8" s="10"/>
      <c r="F8" s="10"/>
      <c r="G8" s="30"/>
      <c r="H8" s="10"/>
      <c r="I8" s="10"/>
      <c r="J8" s="11"/>
      <c r="K8" s="9" t="s">
        <v>42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1"/>
      <c r="B9" s="32"/>
      <c r="C9" s="32"/>
      <c r="D9" s="32"/>
      <c r="E9" s="32"/>
      <c r="F9" s="32"/>
      <c r="G9" s="32"/>
      <c r="H9" s="32"/>
      <c r="I9" s="33"/>
      <c r="J9" s="33"/>
      <c r="K9" s="3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2" t="s">
        <v>43</v>
      </c>
      <c r="B10" s="13"/>
      <c r="C10" s="13"/>
      <c r="D10" s="13"/>
      <c r="E10" s="13"/>
      <c r="F10" s="13"/>
      <c r="G10" s="13"/>
      <c r="H10" s="1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4" t="s">
        <v>12</v>
      </c>
      <c r="B12" s="15"/>
      <c r="C12" s="15"/>
      <c r="D12" s="15"/>
      <c r="E12" s="15"/>
      <c r="F12" s="15"/>
      <c r="G12" s="1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0" customHeight="1">
      <c r="A13" s="17" t="s">
        <v>13</v>
      </c>
      <c r="B13" s="34" t="s">
        <v>14</v>
      </c>
      <c r="C13" s="35" t="s">
        <v>44</v>
      </c>
      <c r="D13" s="35" t="s">
        <v>45</v>
      </c>
      <c r="E13" s="35" t="s">
        <v>46</v>
      </c>
      <c r="F13" s="35" t="s">
        <v>17</v>
      </c>
      <c r="G13" s="19" t="s">
        <v>18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20"/>
      <c r="B14" s="20"/>
      <c r="C14" s="20"/>
      <c r="D14" s="20"/>
      <c r="E14" s="20"/>
      <c r="F14" s="20"/>
      <c r="G14" s="2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2">
        <v>1.0</v>
      </c>
      <c r="B15" s="36" t="s">
        <v>21</v>
      </c>
      <c r="C15" s="37">
        <f t="shared" ref="C15:C26" si="1">D15/83.95</f>
        <v>6491189.736</v>
      </c>
      <c r="D15" s="37">
        <f>547695415-2760036.64999962</f>
        <v>544935378.4</v>
      </c>
      <c r="E15" s="25">
        <v>5.574178009899999E8</v>
      </c>
      <c r="F15" s="38">
        <v>6639878.51</v>
      </c>
      <c r="G15" s="25">
        <f t="shared" ref="G15:G26" si="2">F15-C15</f>
        <v>148688.7738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2">
        <v>2.0</v>
      </c>
      <c r="B16" s="36" t="s">
        <v>22</v>
      </c>
      <c r="C16" s="37">
        <f t="shared" si="1"/>
        <v>2895204.193</v>
      </c>
      <c r="D16" s="37">
        <v>2.43052392E8</v>
      </c>
      <c r="E16" s="25">
        <v>2.333728207699999E8</v>
      </c>
      <c r="F16" s="38">
        <v>2779902.57</v>
      </c>
      <c r="G16" s="25">
        <f t="shared" si="2"/>
        <v>-115301.623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2">
        <v>3.0</v>
      </c>
      <c r="B17" s="36" t="s">
        <v>23</v>
      </c>
      <c r="C17" s="37">
        <f t="shared" si="1"/>
        <v>4412969.434</v>
      </c>
      <c r="D17" s="37">
        <v>3.70468784E8</v>
      </c>
      <c r="E17" s="25">
        <v>3.8434925217E8</v>
      </c>
      <c r="F17" s="38">
        <v>4578311.52</v>
      </c>
      <c r="G17" s="25">
        <f t="shared" si="2"/>
        <v>165342.0858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2">
        <v>4.0</v>
      </c>
      <c r="B18" s="36" t="s">
        <v>24</v>
      </c>
      <c r="C18" s="37">
        <f t="shared" si="1"/>
        <v>4779207.743</v>
      </c>
      <c r="D18" s="37">
        <v>4.0121449E8</v>
      </c>
      <c r="E18" s="25">
        <v>4.3853906943999994E8</v>
      </c>
      <c r="F18" s="38">
        <v>5223812.62</v>
      </c>
      <c r="G18" s="25">
        <f t="shared" si="2"/>
        <v>444604.8773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2">
        <v>5.0</v>
      </c>
      <c r="B19" s="36" t="s">
        <v>25</v>
      </c>
      <c r="C19" s="37">
        <f t="shared" si="1"/>
        <v>7972577.082</v>
      </c>
      <c r="D19" s="37">
        <v>6.69297846E8</v>
      </c>
      <c r="E19" s="25">
        <v>6.180901115100006E8</v>
      </c>
      <c r="F19" s="38">
        <v>7362598.11</v>
      </c>
      <c r="G19" s="25">
        <f t="shared" si="2"/>
        <v>-609978.9716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2">
        <v>6.0</v>
      </c>
      <c r="B20" s="36" t="s">
        <v>26</v>
      </c>
      <c r="C20" s="37">
        <f t="shared" si="1"/>
        <v>5720344.574</v>
      </c>
      <c r="D20" s="37">
        <v>4.80222927E8</v>
      </c>
      <c r="E20" s="25">
        <v>4.802320772500002E8</v>
      </c>
      <c r="F20" s="38">
        <v>5720453.57</v>
      </c>
      <c r="G20" s="25">
        <f t="shared" si="2"/>
        <v>108.9958487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2">
        <v>7.0</v>
      </c>
      <c r="B21" s="36" t="s">
        <v>27</v>
      </c>
      <c r="C21" s="37">
        <f t="shared" si="1"/>
        <v>5135704.241</v>
      </c>
      <c r="D21" s="37">
        <v>4.31142371E8</v>
      </c>
      <c r="E21" s="25">
        <v>4.2469640287000006E8</v>
      </c>
      <c r="F21" s="38">
        <v>5058920.82</v>
      </c>
      <c r="G21" s="25">
        <f t="shared" si="2"/>
        <v>-76783.42062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2">
        <v>8.0</v>
      </c>
      <c r="B22" s="36" t="s">
        <v>28</v>
      </c>
      <c r="C22" s="37">
        <f t="shared" si="1"/>
        <v>4400867.183</v>
      </c>
      <c r="D22" s="37">
        <v>3.694528E8</v>
      </c>
      <c r="E22" s="25">
        <v>3.6550686438999975E8</v>
      </c>
      <c r="F22" s="38">
        <v>4353863.78</v>
      </c>
      <c r="G22" s="25">
        <f t="shared" si="2"/>
        <v>-47003.40285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2">
        <v>9.0</v>
      </c>
      <c r="B23" s="36" t="s">
        <v>29</v>
      </c>
      <c r="C23" s="37">
        <f t="shared" si="1"/>
        <v>5208923.848</v>
      </c>
      <c r="D23" s="25">
        <v>4.37289157E8</v>
      </c>
      <c r="E23" s="25">
        <v>4.3729167831000024E8</v>
      </c>
      <c r="F23" s="38">
        <v>5208953.88</v>
      </c>
      <c r="G23" s="25">
        <f t="shared" si="2"/>
        <v>30.03247171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22">
        <v>10.0</v>
      </c>
      <c r="B24" s="36" t="s">
        <v>30</v>
      </c>
      <c r="C24" s="37">
        <f t="shared" si="1"/>
        <v>3053867.969</v>
      </c>
      <c r="D24" s="37">
        <v>2.56372216E8</v>
      </c>
      <c r="E24" s="25">
        <v>2.5308602018999997E8</v>
      </c>
      <c r="F24" s="38">
        <v>3014723.29</v>
      </c>
      <c r="G24" s="25">
        <f t="shared" si="2"/>
        <v>-39144.67903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2">
        <v>11.0</v>
      </c>
      <c r="B25" s="36" t="s">
        <v>31</v>
      </c>
      <c r="C25" s="37">
        <f t="shared" si="1"/>
        <v>6832100.655</v>
      </c>
      <c r="D25" s="37">
        <v>5.7355485E8</v>
      </c>
      <c r="E25" s="25">
        <v>5.277678958499997E8</v>
      </c>
      <c r="F25" s="38">
        <v>6286693.23</v>
      </c>
      <c r="G25" s="25">
        <f t="shared" si="2"/>
        <v>-545407.4252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22">
        <v>12.0</v>
      </c>
      <c r="B26" s="36" t="s">
        <v>32</v>
      </c>
      <c r="C26" s="37">
        <f t="shared" si="1"/>
        <v>6410417.57</v>
      </c>
      <c r="D26" s="25">
        <v>5.38154555E8</v>
      </c>
      <c r="E26" s="25">
        <v>5.948077726099999E8</v>
      </c>
      <c r="F26" s="38">
        <v>7085262.33</v>
      </c>
      <c r="G26" s="25">
        <f t="shared" si="2"/>
        <v>674844.76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2"/>
      <c r="B27" s="27" t="s">
        <v>33</v>
      </c>
      <c r="C27" s="28">
        <f t="shared" ref="C27:G27" si="3">SUM(C15:C26)</f>
        <v>63313374.23</v>
      </c>
      <c r="D27" s="28">
        <f t="shared" si="3"/>
        <v>5315157766</v>
      </c>
      <c r="E27" s="28">
        <f t="shared" si="3"/>
        <v>5315157766</v>
      </c>
      <c r="F27" s="28">
        <f t="shared" si="3"/>
        <v>63313374.23</v>
      </c>
      <c r="G27" s="28">
        <f t="shared" si="3"/>
        <v>0.003079212271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3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0">
    <mergeCell ref="E13:E14"/>
    <mergeCell ref="F13:F14"/>
    <mergeCell ref="A1:I1"/>
    <mergeCell ref="A2:I2"/>
    <mergeCell ref="A12:G12"/>
    <mergeCell ref="A13:A14"/>
    <mergeCell ref="B13:B14"/>
    <mergeCell ref="C13:C14"/>
    <mergeCell ref="D13:D14"/>
    <mergeCell ref="A8:D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7.63"/>
    <col customWidth="1" min="3" max="4" width="17.5"/>
    <col customWidth="1" min="5" max="6" width="18.5"/>
    <col customWidth="1" min="7" max="8" width="11.63"/>
    <col customWidth="1" min="9" max="9" width="32.13"/>
    <col customWidth="1" min="10" max="26" width="7.63"/>
  </cols>
  <sheetData>
    <row r="1" ht="14.25" customHeight="1">
      <c r="A1" s="14" t="s">
        <v>12</v>
      </c>
      <c r="B1" s="15"/>
      <c r="C1" s="15"/>
      <c r="D1" s="15"/>
      <c r="E1" s="15"/>
      <c r="F1" s="15"/>
      <c r="G1" s="15"/>
      <c r="H1" s="15"/>
      <c r="I1" s="16"/>
    </row>
    <row r="2" ht="14.25" customHeight="1">
      <c r="A2" s="21" t="s">
        <v>13</v>
      </c>
      <c r="B2" s="21" t="s">
        <v>14</v>
      </c>
      <c r="C2" s="21" t="s">
        <v>47</v>
      </c>
      <c r="D2" s="21" t="s">
        <v>20</v>
      </c>
      <c r="E2" s="40" t="s">
        <v>48</v>
      </c>
      <c r="F2" s="40" t="s">
        <v>49</v>
      </c>
      <c r="G2" s="21" t="s">
        <v>50</v>
      </c>
      <c r="H2" s="21" t="s">
        <v>51</v>
      </c>
      <c r="I2" s="21" t="s">
        <v>52</v>
      </c>
    </row>
    <row r="3" ht="14.25" customHeight="1">
      <c r="A3" s="41"/>
      <c r="B3" s="42">
        <v>43647.0</v>
      </c>
      <c r="C3" s="43">
        <v>1700436.77</v>
      </c>
      <c r="D3" s="43"/>
      <c r="E3" s="43">
        <v>974898.8</v>
      </c>
      <c r="F3" s="43"/>
      <c r="G3" s="41"/>
      <c r="H3" s="43">
        <v>169897.5</v>
      </c>
      <c r="I3" s="41"/>
    </row>
    <row r="4" ht="14.25" customHeight="1">
      <c r="A4" s="41"/>
      <c r="B4" s="42">
        <v>43678.0</v>
      </c>
      <c r="C4" s="43">
        <v>1226076.1</v>
      </c>
      <c r="D4" s="43"/>
      <c r="E4" s="43">
        <v>946812.67</v>
      </c>
      <c r="F4" s="43"/>
      <c r="G4" s="41"/>
      <c r="H4" s="43">
        <v>218772.38</v>
      </c>
      <c r="I4" s="41" t="s">
        <v>53</v>
      </c>
    </row>
    <row r="5" ht="14.25" customHeight="1">
      <c r="A5" s="41"/>
      <c r="B5" s="42">
        <v>43709.0</v>
      </c>
      <c r="C5" s="43">
        <v>999681.19</v>
      </c>
      <c r="D5" s="43"/>
      <c r="E5" s="43">
        <v>1147762.62</v>
      </c>
      <c r="F5" s="43"/>
      <c r="G5" s="41"/>
      <c r="H5" s="43">
        <v>86146.57</v>
      </c>
      <c r="I5" s="41"/>
    </row>
    <row r="6" ht="14.25" customHeight="1">
      <c r="A6" s="41"/>
      <c r="B6" s="42">
        <v>43739.0</v>
      </c>
      <c r="C6" s="43">
        <v>1734014.59</v>
      </c>
      <c r="D6" s="43"/>
      <c r="E6" s="43">
        <v>1152985.4</v>
      </c>
      <c r="F6" s="43"/>
      <c r="G6" s="41"/>
      <c r="H6" s="43">
        <v>55354.13</v>
      </c>
      <c r="I6" s="41"/>
    </row>
    <row r="7" ht="14.25" customHeight="1">
      <c r="A7" s="41"/>
      <c r="B7" s="42">
        <v>43770.0</v>
      </c>
      <c r="C7" s="43">
        <v>1418983.1</v>
      </c>
      <c r="D7" s="43"/>
      <c r="E7" s="43">
        <v>864103.8</v>
      </c>
      <c r="F7" s="43"/>
      <c r="G7" s="41"/>
      <c r="H7" s="43">
        <v>36945.91</v>
      </c>
      <c r="I7" s="41"/>
    </row>
    <row r="8" ht="14.25" customHeight="1">
      <c r="A8" s="41"/>
      <c r="B8" s="42">
        <v>43800.0</v>
      </c>
      <c r="C8" s="43">
        <v>1659035.01</v>
      </c>
      <c r="D8" s="43"/>
      <c r="E8" s="41"/>
      <c r="F8" s="43">
        <v>574689.55</v>
      </c>
      <c r="G8" s="41"/>
      <c r="H8" s="43">
        <v>268848.39</v>
      </c>
      <c r="I8" s="41"/>
    </row>
    <row r="9" ht="14.25" customHeight="1">
      <c r="A9" s="41"/>
      <c r="B9" s="42">
        <v>43831.0</v>
      </c>
      <c r="C9" s="43">
        <v>1409379.86</v>
      </c>
      <c r="D9" s="43"/>
      <c r="E9" s="41"/>
      <c r="F9" s="43">
        <v>1218689.47</v>
      </c>
      <c r="G9" s="41"/>
      <c r="H9" s="43">
        <v>50901.47</v>
      </c>
      <c r="I9" s="41" t="s">
        <v>53</v>
      </c>
    </row>
    <row r="10" ht="14.25" customHeight="1">
      <c r="A10" s="41"/>
      <c r="B10" s="42">
        <v>43862.0</v>
      </c>
      <c r="C10" s="41"/>
      <c r="D10" s="43">
        <v>6.3372896E7</v>
      </c>
      <c r="E10" s="41"/>
      <c r="F10" s="43">
        <v>6.0791115E7</v>
      </c>
      <c r="G10" s="41"/>
      <c r="H10" s="43">
        <v>81351.81</v>
      </c>
      <c r="I10" s="41" t="s">
        <v>53</v>
      </c>
    </row>
    <row r="11" ht="14.25" customHeight="1">
      <c r="A11" s="41"/>
      <c r="B11" s="42">
        <v>43891.0</v>
      </c>
      <c r="C11" s="41"/>
      <c r="D11" s="43">
        <v>1.27899615E8</v>
      </c>
      <c r="E11" s="41"/>
      <c r="F11" s="43">
        <v>4.4936105E7</v>
      </c>
      <c r="G11" s="41"/>
      <c r="H11" s="43">
        <v>34506.7</v>
      </c>
      <c r="I11" s="41" t="s">
        <v>53</v>
      </c>
    </row>
    <row r="12" ht="14.25" customHeight="1">
      <c r="A12" s="41"/>
      <c r="B12" s="42">
        <v>43922.0</v>
      </c>
      <c r="C12" s="41"/>
      <c r="D12" s="43">
        <v>3.3976999E7</v>
      </c>
      <c r="E12" s="41"/>
      <c r="F12" s="43">
        <v>2.5146742E7</v>
      </c>
      <c r="G12" s="41"/>
      <c r="H12" s="43">
        <v>33512.5</v>
      </c>
      <c r="I12" s="41" t="s">
        <v>53</v>
      </c>
    </row>
    <row r="13" ht="14.25" customHeight="1">
      <c r="A13" s="41"/>
      <c r="B13" s="42">
        <v>43952.0</v>
      </c>
      <c r="C13" s="41"/>
      <c r="D13" s="43">
        <v>9.6355803E7</v>
      </c>
      <c r="E13" s="41"/>
      <c r="F13" s="43">
        <v>8.4072266E7</v>
      </c>
      <c r="G13" s="41"/>
      <c r="H13" s="43">
        <v>21181.64</v>
      </c>
      <c r="I13" s="41" t="s">
        <v>53</v>
      </c>
    </row>
    <row r="14" ht="14.25" customHeight="1">
      <c r="A14" s="41"/>
      <c r="B14" s="42">
        <v>43983.0</v>
      </c>
      <c r="C14" s="41"/>
      <c r="D14" s="43">
        <v>1.58311087E8</v>
      </c>
      <c r="E14" s="41"/>
      <c r="F14" s="43">
        <v>1.10502653E8</v>
      </c>
      <c r="G14" s="41"/>
      <c r="H14" s="43">
        <v>12799.07</v>
      </c>
      <c r="I14" s="41" t="s">
        <v>53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I1"/>
  </mergeCells>
  <printOptions/>
  <pageMargins bottom="0.75" footer="0.0" header="0.0" left="0.7" right="0.7" top="0.75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96CF7A-F464-46A4-8AE0-0A31C2590ECD}"/>
</file>

<file path=customXml/itemProps2.xml><?xml version="1.0" encoding="utf-8"?>
<ds:datastoreItem xmlns:ds="http://schemas.openxmlformats.org/officeDocument/2006/customXml" ds:itemID="{0E6DF2BC-5CE3-4DAA-828B-6559375AEE46}"/>
</file>

<file path=customXml/itemProps3.xml><?xml version="1.0" encoding="utf-8"?>
<ds:datastoreItem xmlns:ds="http://schemas.openxmlformats.org/officeDocument/2006/customXml" ds:itemID="{652A06BD-BC3A-454B-A6E2-563FF52C0AED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2021-09-04T07:24:18Z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cdf04f7a-cbcb-4808-bcb0-c7dfada385c8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