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PMC 090 Top Sheet" sheetId="1" r:id="rId1"/>
    <sheet name="PMC 095 TieOut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B22" i="1"/>
  <c r="F21" i="2"/>
  <c r="E36" i="2"/>
  <c r="F14" i="2"/>
  <c r="C22" i="1"/>
  <c r="D15" i="1"/>
  <c r="E15" i="1" s="1"/>
  <c r="G14" i="2" l="1"/>
  <c r="G36" i="2" s="1"/>
  <c r="D22" i="1"/>
  <c r="E22" i="1" s="1"/>
  <c r="D20" i="1"/>
  <c r="E20" i="1" s="1"/>
  <c r="F36" i="2"/>
</calcChain>
</file>

<file path=xl/sharedStrings.xml><?xml version="1.0" encoding="utf-8"?>
<sst xmlns="http://schemas.openxmlformats.org/spreadsheetml/2006/main" count="116" uniqueCount="97">
  <si>
    <t>Nurul Faruk Hasan &amp; Co.</t>
  </si>
  <si>
    <t>Chartered Accountants</t>
  </si>
  <si>
    <t>Top sheet</t>
  </si>
  <si>
    <t>Particulars</t>
  </si>
  <si>
    <t>Amount in USD</t>
  </si>
  <si>
    <t xml:space="preserve">Change </t>
  </si>
  <si>
    <t>TL</t>
  </si>
  <si>
    <t>In amount</t>
  </si>
  <si>
    <t>In %</t>
  </si>
  <si>
    <t>Production Materials Consumed</t>
  </si>
  <si>
    <t>[A]</t>
  </si>
  <si>
    <t>GL</t>
  </si>
  <si>
    <t>LFS</t>
  </si>
  <si>
    <t>Break up</t>
  </si>
  <si>
    <t>WP Ref</t>
  </si>
  <si>
    <t>Prodn  materials consumed-material cost</t>
  </si>
  <si>
    <t>Prodn  materials consumed-inward cost</t>
  </si>
  <si>
    <t>Total</t>
  </si>
  <si>
    <t>Tick mark Legend: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</si>
  <si>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</si>
  <si>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</si>
  <si>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</si>
  <si>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</si>
  <si>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</si>
  <si>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</si>
  <si>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</si>
  <si>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</si>
  <si>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</si>
  <si>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</si>
  <si>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</si>
  <si>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</si>
  <si>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</si>
  <si>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</si>
  <si>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Cons. of Chemicals</t>
  </si>
  <si>
    <t>Production materials consumed-material cost</t>
  </si>
  <si>
    <t>Production materials consumed</t>
  </si>
  <si>
    <t>Cons. of Consumable</t>
  </si>
  <si>
    <t>Cons. of Pack.materi</t>
  </si>
  <si>
    <t>Cons. of spare spart</t>
  </si>
  <si>
    <t>Cost of Goods Sold -</t>
  </si>
  <si>
    <t>Gain and Loss on sto</t>
  </si>
  <si>
    <t>Cons. of spare utili</t>
  </si>
  <si>
    <t>GA - Payment Roundin</t>
  </si>
  <si>
    <t>Production materials consumed-Inward Cost</t>
  </si>
  <si>
    <t>Import -Insurance</t>
  </si>
  <si>
    <t>Import -Courier Char</t>
  </si>
  <si>
    <t>Import -C&amp;F Charges</t>
  </si>
  <si>
    <t>Import -Air Freight</t>
  </si>
  <si>
    <t>Import -Container Su</t>
  </si>
  <si>
    <t>Import -Loading Unlo</t>
  </si>
  <si>
    <t>Import -Other Import</t>
  </si>
  <si>
    <t>Import - UD Fee,UP C</t>
  </si>
  <si>
    <t>Short &amp; Other Charge</t>
  </si>
  <si>
    <t>Import - Bank Charge</t>
  </si>
  <si>
    <t>Int.Paid - Exp.Sight</t>
  </si>
  <si>
    <t>Interest Paid - Exp.</t>
  </si>
  <si>
    <t>a</t>
  </si>
  <si>
    <t>a:</t>
  </si>
  <si>
    <t>Amount matched with Production Materials Consumed GL</t>
  </si>
  <si>
    <t>Ref: PMC 090</t>
  </si>
  <si>
    <t>Ref: PMC 095</t>
  </si>
  <si>
    <t>50101003</t>
  </si>
  <si>
    <t>50101004</t>
  </si>
  <si>
    <t>50101005</t>
  </si>
  <si>
    <t>50101006</t>
  </si>
  <si>
    <t>50101010</t>
  </si>
  <si>
    <t>50101014</t>
  </si>
  <si>
    <t>50101017</t>
  </si>
  <si>
    <t>50101013</t>
  </si>
  <si>
    <t>50101035</t>
  </si>
  <si>
    <t>50402030</t>
  </si>
  <si>
    <t>50503001</t>
  </si>
  <si>
    <t>50503002</t>
  </si>
  <si>
    <t>50503003</t>
  </si>
  <si>
    <t>50503004</t>
  </si>
  <si>
    <t>50503006</t>
  </si>
  <si>
    <t>50503007</t>
  </si>
  <si>
    <t>50503008</t>
  </si>
  <si>
    <t>50503009</t>
  </si>
  <si>
    <t>50504002</t>
  </si>
  <si>
    <t>50602001</t>
  </si>
  <si>
    <t>50603001</t>
  </si>
  <si>
    <t>50603002</t>
  </si>
  <si>
    <t>Production variance</t>
  </si>
  <si>
    <t>Price Defference Acc</t>
  </si>
  <si>
    <t>Reviewed by: Mahdi Mohammad Mehrab</t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</si>
  <si>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</si>
  <si>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</si>
  <si>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</si>
  <si>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</si>
  <si>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t xml:space="preserve">Reviewed by: </t>
    </r>
    <r>
      <rPr>
        <sz val="11"/>
        <color theme="1"/>
        <rFont val="Calibri"/>
        <family val="2"/>
        <scheme val="minor"/>
      </rPr>
      <t>Mahdi Mohammad Mehrab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</si>
  <si>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production materials consumed in the financial statements. Also to obtain the rationale for 01 July 2020 to 30 June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2021</t>
    </r>
    <r>
      <rPr>
        <sz val="11"/>
        <color theme="1"/>
        <rFont val="Calibri"/>
        <family val="2"/>
        <scheme val="minor"/>
      </rPr>
      <t xml:space="preserve"> change in balances.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</si>
  <si>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05 August 2021</t>
    </r>
  </si>
  <si>
    <r>
      <t xml:space="preserve">Date: </t>
    </r>
    <r>
      <rPr>
        <sz val="11"/>
        <color theme="1"/>
        <rFont val="Calibri"/>
        <family val="2"/>
        <scheme val="minor"/>
      </rPr>
      <t>07 August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</si>
  <si>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</si>
  <si>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25 August 2021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</si>
  <si>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07 August 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</si>
</sst>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_);_(* \(\ #,##0\ \);_(* &quot;-&quot;??_);_(\ @_ \)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匠牥晩††††††††††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D0D0D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8" fillId="0" borderId="0" xfId="0" applyFont="1"/>
    <xf numFmtId="0" fontId="2" fillId="0" borderId="0" xfId="0" applyFont="1"/>
    <xf numFmtId="164" fontId="2" fillId="0" borderId="0" xfId="1" applyNumberFormat="1" applyFont="1"/>
    <xf numFmtId="0" fontId="9" fillId="0" borderId="0" xfId="0" applyFont="1"/>
    <xf numFmtId="0" fontId="2" fillId="0" borderId="0" xfId="0" applyFont="1" applyFill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2" borderId="4" xfId="0" applyFont="1" applyFill="1" applyBorder="1" applyAlignment="1">
      <alignment vertical="center"/>
    </xf>
    <xf numFmtId="15" fontId="6" fillId="3" borderId="4" xfId="0" applyNumberFormat="1" applyFont="1" applyFill="1" applyBorder="1" applyAlignment="1">
      <alignment horizontal="center" vertical="center"/>
    </xf>
    <xf numFmtId="15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1" fontId="2" fillId="0" borderId="6" xfId="0" applyNumberFormat="1" applyFont="1" applyBorder="1"/>
    <xf numFmtId="41" fontId="2" fillId="0" borderId="4" xfId="0" applyNumberFormat="1" applyFont="1" applyBorder="1"/>
    <xf numFmtId="9" fontId="2" fillId="0" borderId="4" xfId="2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9" fillId="2" borderId="4" xfId="0" applyFont="1" applyFill="1" applyBorder="1" applyAlignment="1">
      <alignment horizontal="center" vertical="center"/>
    </xf>
    <xf numFmtId="15" fontId="6" fillId="3" borderId="8" xfId="0" applyNumberFormat="1" applyFont="1" applyFill="1" applyBorder="1" applyAlignment="1">
      <alignment horizontal="center" vertical="center"/>
    </xf>
    <xf numFmtId="15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0" borderId="11" xfId="3" applyFont="1" applyBorder="1"/>
    <xf numFmtId="41" fontId="2" fillId="0" borderId="11" xfId="0" applyNumberFormat="1" applyFont="1" applyBorder="1"/>
    <xf numFmtId="166" fontId="2" fillId="0" borderId="11" xfId="1" applyNumberFormat="1" applyFont="1" applyFill="1" applyBorder="1" applyAlignment="1">
      <alignment horizontal="right"/>
    </xf>
    <xf numFmtId="9" fontId="2" fillId="0" borderId="11" xfId="2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41" fontId="8" fillId="0" borderId="13" xfId="0" applyNumberFormat="1" applyFont="1" applyBorder="1"/>
    <xf numFmtId="41" fontId="2" fillId="0" borderId="10" xfId="0" applyNumberFormat="1" applyFont="1" applyBorder="1"/>
    <xf numFmtId="9" fontId="2" fillId="0" borderId="10" xfId="2" applyFont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165" fontId="12" fillId="0" borderId="0" xfId="4" applyNumberFormat="1" applyFont="1"/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0" fillId="0" borderId="11" xfId="4" applyFont="1" applyBorder="1" applyAlignment="1">
      <alignment horizontal="right"/>
    </xf>
    <xf numFmtId="0" fontId="2" fillId="0" borderId="11" xfId="0" applyFont="1" applyBorder="1" applyAlignment="1">
      <alignment horizontal="left" vertical="top"/>
    </xf>
    <xf numFmtId="164" fontId="2" fillId="0" borderId="11" xfId="1" applyNumberFormat="1" applyFont="1" applyBorder="1" applyAlignment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0" borderId="11" xfId="0" applyFont="1" applyBorder="1" applyAlignment="1">
      <alignment horizontal="left"/>
    </xf>
    <xf numFmtId="164" fontId="8" fillId="0" borderId="11" xfId="1" applyNumberFormat="1" applyFont="1" applyBorder="1"/>
    <xf numFmtId="0" fontId="7" fillId="0" borderId="11" xfId="0" applyFont="1" applyBorder="1"/>
    <xf numFmtId="164" fontId="2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/>
    </xf>
    <xf numFmtId="0" fontId="11" fillId="2" borderId="4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 wrapText="1"/>
    </xf>
    <xf numFmtId="164" fontId="8" fillId="0" borderId="11" xfId="0" applyNumberFormat="1" applyFont="1" applyBorder="1" applyAlignment="1">
      <alignment horizontal="center" vertical="center"/>
    </xf>
    <xf numFmtId="164" fontId="10" fillId="0" borderId="11" xfId="1" applyNumberFormat="1" applyFont="1" applyFill="1" applyBorder="1" applyAlignment="1">
      <alignment vertical="center"/>
    </xf>
    <xf numFmtId="164" fontId="10" fillId="0" borderId="11" xfId="1" applyNumberFormat="1" applyFont="1" applyFill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14" xfId="4"/>
    <cellStyle name="Normal 651" xfId="5"/>
    <cellStyle name="Normal 698" xfId="6"/>
    <cellStyle name="Normal_CLASSIFICATION OF ACCOUNTS 2004-2005" xfId="3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showGridLines="0" tabSelected="1" workbookViewId="0">
      <selection activeCell="B8" sqref="B8"/>
    </sheetView>
  </sheetViews>
  <sheetFormatPr defaultColWidth="8" defaultRowHeight="15"/>
  <cols>
    <col min="1" max="1" width="33" style="2" customWidth="1"/>
    <col min="2" max="2" width="32.625" style="2" customWidth="1"/>
    <col min="3" max="3" width="20.25" style="2" customWidth="1"/>
    <col min="4" max="4" width="18.875" style="2" customWidth="1"/>
    <col min="5" max="5" width="21.375" style="2" bestFit="1" customWidth="1"/>
    <col min="6" max="6" width="4.5" style="2" customWidth="1"/>
    <col min="7" max="7" width="10.5" style="2" customWidth="1"/>
    <col min="8" max="8" width="15.375" style="2" bestFit="1" customWidth="1"/>
    <col min="9" max="16384" width="8" style="2"/>
  </cols>
  <sheetData>
    <row r="1" spans="1:10">
      <c r="A1" s="57" t="s">
        <v>0</v>
      </c>
      <c r="B1" s="57"/>
      <c r="C1" s="57"/>
      <c r="D1" s="57"/>
      <c r="E1" s="57"/>
      <c r="F1" s="57"/>
      <c r="G1" s="57"/>
    </row>
    <row r="2" spans="1:10">
      <c r="A2" s="58" t="s">
        <v>1</v>
      </c>
      <c r="B2" s="58"/>
      <c r="C2" s="58"/>
      <c r="D2" s="58"/>
      <c r="E2" s="58"/>
      <c r="F2" s="58"/>
      <c r="G2" s="58"/>
    </row>
    <row r="3" spans="1:10">
      <c r="D3" s="3"/>
    </row>
    <row r="4" spans="1:10" ht="15" customHeight="1">
      <c r="A4" s="2" t="s">
        <v>87</v>
      </c>
      <c r="C4" s="3"/>
      <c r="E4" s="4" t="s">
        <v>59</v>
      </c>
    </row>
    <row r="5" spans="1:10">
      <c r="A5" s="5" t="s">
        <v>88</v>
      </c>
      <c r="C5" s="3"/>
    </row>
    <row r="6" spans="1:10">
      <c r="A6" s="2" t="s">
        <v>89</v>
      </c>
      <c r="C6" s="3"/>
      <c r="E6" s="2" t="s">
        <v>92</v>
      </c>
    </row>
    <row r="7" spans="1:10">
      <c r="A7" s="1" t="s">
        <v>90</v>
      </c>
      <c r="C7" s="3"/>
      <c r="E7" s="2" t="s">
        <v>96</v>
      </c>
    </row>
    <row r="8" spans="1:10">
      <c r="A8" s="1" t="s">
        <v>86</v>
      </c>
      <c r="C8" s="3"/>
      <c r="E8" s="2" t="s">
        <v>95</v>
      </c>
    </row>
    <row r="9" spans="1:10">
      <c r="C9" s="3"/>
    </row>
    <row r="10" spans="1:10" ht="16.5" customHeight="1">
      <c r="A10" s="6" t="s">
        <v>91</v>
      </c>
      <c r="B10" s="7"/>
      <c r="C10" s="7"/>
      <c r="D10" s="7"/>
      <c r="E10" s="8"/>
      <c r="F10" s="7"/>
      <c r="H10" s="9"/>
      <c r="I10" s="9"/>
      <c r="J10" s="9"/>
    </row>
    <row r="12" spans="1:10">
      <c r="A12" s="10" t="s">
        <v>2</v>
      </c>
    </row>
    <row r="13" spans="1:10">
      <c r="A13" s="53" t="s">
        <v>3</v>
      </c>
      <c r="B13" s="55" t="s">
        <v>4</v>
      </c>
      <c r="C13" s="56"/>
      <c r="D13" s="55" t="s">
        <v>5</v>
      </c>
      <c r="E13" s="56"/>
      <c r="F13" s="11" t="s">
        <v>6</v>
      </c>
    </row>
    <row r="14" spans="1:10">
      <c r="A14" s="59"/>
      <c r="B14" s="12">
        <v>44377</v>
      </c>
      <c r="C14" s="13">
        <v>44012</v>
      </c>
      <c r="D14" s="14" t="s">
        <v>7</v>
      </c>
      <c r="E14" s="14" t="s">
        <v>8</v>
      </c>
      <c r="F14" s="11"/>
    </row>
    <row r="15" spans="1:10" ht="15.75" thickBot="1">
      <c r="A15" s="15" t="s">
        <v>9</v>
      </c>
      <c r="B15" s="16">
        <v>47060943</v>
      </c>
      <c r="C15" s="16">
        <v>53913099.010000005</v>
      </c>
      <c r="D15" s="17">
        <f>B15-C15</f>
        <v>-6852156.0100000054</v>
      </c>
      <c r="E15" s="18">
        <f>D15/C15</f>
        <v>-0.12709631120869239</v>
      </c>
      <c r="F15" s="19" t="s">
        <v>10</v>
      </c>
    </row>
    <row r="16" spans="1:10" ht="15.75" thickTop="1">
      <c r="B16" s="20" t="s">
        <v>11</v>
      </c>
      <c r="C16" s="20" t="s">
        <v>12</v>
      </c>
      <c r="D16" s="21"/>
      <c r="E16" s="21"/>
    </row>
    <row r="17" spans="1:11">
      <c r="A17" s="1" t="s">
        <v>13</v>
      </c>
      <c r="B17" s="20"/>
      <c r="C17" s="20"/>
      <c r="D17" s="21"/>
      <c r="E17" s="21"/>
    </row>
    <row r="18" spans="1:11">
      <c r="A18" s="53" t="s">
        <v>3</v>
      </c>
      <c r="B18" s="55" t="s">
        <v>4</v>
      </c>
      <c r="C18" s="56"/>
      <c r="D18" s="55" t="s">
        <v>5</v>
      </c>
      <c r="E18" s="56"/>
      <c r="F18" s="11" t="s">
        <v>6</v>
      </c>
      <c r="G18" s="22" t="s">
        <v>14</v>
      </c>
    </row>
    <row r="19" spans="1:11">
      <c r="A19" s="54"/>
      <c r="B19" s="23">
        <v>44377</v>
      </c>
      <c r="C19" s="24">
        <v>44012</v>
      </c>
      <c r="D19" s="25" t="s">
        <v>7</v>
      </c>
      <c r="E19" s="25" t="s">
        <v>8</v>
      </c>
      <c r="F19" s="11"/>
      <c r="G19" s="11"/>
    </row>
    <row r="20" spans="1:11">
      <c r="A20" s="26" t="s">
        <v>15</v>
      </c>
      <c r="B20" s="27">
        <v>46265342.810000002</v>
      </c>
      <c r="C20" s="28">
        <v>53133594.420000002</v>
      </c>
      <c r="D20" s="27">
        <f>B20-C20</f>
        <v>-6868251.6099999994</v>
      </c>
      <c r="E20" s="29">
        <f>D20/C20</f>
        <v>-0.12926382423348198</v>
      </c>
      <c r="F20" s="30"/>
      <c r="G20" s="19"/>
    </row>
    <row r="21" spans="1:11">
      <c r="A21" s="26" t="s">
        <v>16</v>
      </c>
      <c r="B21" s="27">
        <v>795599.8</v>
      </c>
      <c r="C21" s="28">
        <v>779504.59</v>
      </c>
      <c r="D21" s="27">
        <f>B21-C21</f>
        <v>16095.210000000079</v>
      </c>
      <c r="E21" s="29">
        <f>D21/C21</f>
        <v>2.0647999006651239E-2</v>
      </c>
      <c r="F21" s="30"/>
      <c r="G21" s="19"/>
    </row>
    <row r="22" spans="1:11" ht="15.75" thickBot="1">
      <c r="A22" s="31" t="s">
        <v>17</v>
      </c>
      <c r="B22" s="32">
        <f>SUM(B20:B21)</f>
        <v>47060942.609999999</v>
      </c>
      <c r="C22" s="32">
        <f>SUM(C20:C21)</f>
        <v>53913099.010000005</v>
      </c>
      <c r="D22" s="33">
        <f>B22-C22</f>
        <v>-6852156.400000006</v>
      </c>
      <c r="E22" s="34">
        <f>D22/C22</f>
        <v>-0.12709631844255589</v>
      </c>
      <c r="F22" s="19" t="s">
        <v>11</v>
      </c>
      <c r="G22" s="19"/>
    </row>
    <row r="23" spans="1:11" ht="15.75" thickTop="1">
      <c r="B23" s="20"/>
      <c r="C23" s="20"/>
      <c r="D23" s="21"/>
      <c r="E23" s="21"/>
    </row>
    <row r="24" spans="1:11">
      <c r="A24" s="21" t="s">
        <v>18</v>
      </c>
    </row>
    <row r="25" spans="1:11">
      <c r="A25" s="35" t="s">
        <v>19</v>
      </c>
      <c r="B25" s="21" t="s">
        <v>20</v>
      </c>
    </row>
    <row r="26" spans="1:11">
      <c r="A26" s="35" t="s">
        <v>21</v>
      </c>
      <c r="B26" s="21" t="s">
        <v>22</v>
      </c>
    </row>
    <row r="27" spans="1:11">
      <c r="A27" s="35" t="s">
        <v>23</v>
      </c>
      <c r="B27" s="21" t="s">
        <v>24</v>
      </c>
    </row>
    <row r="28" spans="1:11">
      <c r="B28" s="21"/>
    </row>
    <row r="29" spans="1:11">
      <c r="A29" s="35"/>
      <c r="B29" s="36"/>
      <c r="F29" s="36"/>
      <c r="G29" s="36"/>
      <c r="H29" s="36"/>
      <c r="I29" s="37"/>
      <c r="J29" s="37"/>
      <c r="K29" s="37"/>
    </row>
    <row r="30" spans="1:11">
      <c r="A30" s="38"/>
      <c r="B30" s="39"/>
      <c r="F30" s="39"/>
      <c r="G30" s="39"/>
      <c r="H30" s="39"/>
    </row>
  </sheetData>
  <mergeCells count="8">
    <mergeCell ref="A18:A19"/>
    <mergeCell ref="B18:C18"/>
    <mergeCell ref="D18:E18"/>
    <mergeCell ref="A1:G1"/>
    <mergeCell ref="A2:G2"/>
    <mergeCell ref="A13:A14"/>
    <mergeCell ref="B13:C13"/>
    <mergeCell ref="D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>
      <selection activeCell="L12" sqref="L12"/>
    </sheetView>
  </sheetViews>
  <sheetFormatPr defaultColWidth="8" defaultRowHeight="15"/>
  <cols>
    <col min="1" max="1" width="10.25" style="2" customWidth="1"/>
    <col min="2" max="2" width="27" style="2" customWidth="1"/>
    <col min="3" max="3" width="21.625" style="2" customWidth="1"/>
    <col min="4" max="4" width="21.375" style="2" customWidth="1"/>
    <col min="5" max="5" width="15.25" style="2" bestFit="1" customWidth="1"/>
    <col min="6" max="6" width="13.875" style="2" bestFit="1" customWidth="1"/>
    <col min="7" max="7" width="17" style="2" customWidth="1"/>
    <col min="8" max="8" width="5" style="2" customWidth="1"/>
    <col min="9" max="9" width="8" style="2"/>
    <col min="10" max="10" width="9.375" style="2" bestFit="1" customWidth="1"/>
    <col min="11" max="16384" width="8" style="2"/>
  </cols>
  <sheetData>
    <row r="1" spans="1:8">
      <c r="A1" s="57" t="s">
        <v>0</v>
      </c>
      <c r="B1" s="57"/>
      <c r="C1" s="57"/>
      <c r="D1" s="57"/>
      <c r="E1" s="57"/>
      <c r="F1" s="57"/>
      <c r="G1" s="57"/>
    </row>
    <row r="2" spans="1:8">
      <c r="A2" s="58" t="s">
        <v>1</v>
      </c>
      <c r="B2" s="58"/>
      <c r="C2" s="58"/>
      <c r="D2" s="58"/>
      <c r="E2" s="58"/>
      <c r="F2" s="58"/>
      <c r="G2" s="58"/>
    </row>
    <row r="3" spans="1:8">
      <c r="D3" s="3"/>
    </row>
    <row r="4" spans="1:8">
      <c r="A4" s="2" t="s">
        <v>87</v>
      </c>
      <c r="C4" s="3"/>
      <c r="E4" s="4" t="s">
        <v>60</v>
      </c>
    </row>
    <row r="5" spans="1:8">
      <c r="A5" s="2" t="s">
        <v>88</v>
      </c>
      <c r="B5" s="5"/>
      <c r="C5" s="3"/>
    </row>
    <row r="6" spans="1:8">
      <c r="A6" s="2" t="s">
        <v>89</v>
      </c>
      <c r="C6" s="3"/>
      <c r="E6" s="2" t="s">
        <v>92</v>
      </c>
    </row>
    <row r="7" spans="1:8">
      <c r="A7" s="1" t="s">
        <v>85</v>
      </c>
      <c r="C7" s="3"/>
      <c r="E7" s="1" t="s">
        <v>93</v>
      </c>
    </row>
    <row r="8" spans="1:8">
      <c r="A8" s="1" t="s">
        <v>86</v>
      </c>
      <c r="C8" s="3"/>
      <c r="E8" s="2" t="s">
        <v>95</v>
      </c>
    </row>
    <row r="9" spans="1:8">
      <c r="C9" s="3"/>
    </row>
    <row r="10" spans="1:8">
      <c r="A10" s="6" t="s">
        <v>94</v>
      </c>
      <c r="B10" s="7"/>
      <c r="C10" s="7"/>
      <c r="D10" s="7"/>
      <c r="E10" s="7"/>
      <c r="G10" s="9"/>
    </row>
    <row r="12" spans="1:8" s="40" customFormat="1">
      <c r="A12" s="63" t="s">
        <v>25</v>
      </c>
      <c r="B12" s="63"/>
      <c r="C12" s="63"/>
      <c r="D12" s="63"/>
      <c r="E12" s="64" t="s">
        <v>26</v>
      </c>
      <c r="F12" s="65"/>
      <c r="G12" s="65"/>
      <c r="H12" s="60" t="s">
        <v>6</v>
      </c>
    </row>
    <row r="13" spans="1:8" s="40" customFormat="1">
      <c r="A13" s="41" t="s">
        <v>27</v>
      </c>
      <c r="B13" s="42" t="s">
        <v>28</v>
      </c>
      <c r="C13" s="41" t="s">
        <v>29</v>
      </c>
      <c r="D13" s="41" t="s">
        <v>30</v>
      </c>
      <c r="E13" s="43" t="s">
        <v>31</v>
      </c>
      <c r="F13" s="41" t="s">
        <v>29</v>
      </c>
      <c r="G13" s="41" t="s">
        <v>32</v>
      </c>
      <c r="H13" s="61"/>
    </row>
    <row r="14" spans="1:8" ht="15.75" customHeight="1">
      <c r="A14" s="44" t="s">
        <v>61</v>
      </c>
      <c r="B14" s="45" t="s">
        <v>33</v>
      </c>
      <c r="C14" s="68" t="s">
        <v>34</v>
      </c>
      <c r="D14" s="69" t="s">
        <v>35</v>
      </c>
      <c r="E14" s="46">
        <v>337239.86</v>
      </c>
      <c r="F14" s="67">
        <f>SUM(E14:E20)</f>
        <v>46265342.810000002</v>
      </c>
      <c r="G14" s="66">
        <f>SUM(F14:F35)</f>
        <v>47060942.609999999</v>
      </c>
      <c r="H14" s="47"/>
    </row>
    <row r="15" spans="1:8">
      <c r="A15" s="44" t="s">
        <v>62</v>
      </c>
      <c r="B15" s="45" t="s">
        <v>36</v>
      </c>
      <c r="C15" s="68"/>
      <c r="D15" s="69"/>
      <c r="E15" s="46">
        <v>222337.51</v>
      </c>
      <c r="F15" s="67"/>
      <c r="G15" s="66"/>
      <c r="H15" s="47"/>
    </row>
    <row r="16" spans="1:8">
      <c r="A16" s="44" t="s">
        <v>63</v>
      </c>
      <c r="B16" s="45" t="s">
        <v>37</v>
      </c>
      <c r="C16" s="68"/>
      <c r="D16" s="69"/>
      <c r="E16" s="46">
        <v>635534.64</v>
      </c>
      <c r="F16" s="67"/>
      <c r="G16" s="66"/>
      <c r="H16" s="47"/>
    </row>
    <row r="17" spans="1:8">
      <c r="A17" s="44" t="s">
        <v>64</v>
      </c>
      <c r="B17" s="45" t="s">
        <v>38</v>
      </c>
      <c r="C17" s="68"/>
      <c r="D17" s="69"/>
      <c r="E17" s="46">
        <v>92375.01</v>
      </c>
      <c r="F17" s="67"/>
      <c r="G17" s="66"/>
      <c r="H17" s="47"/>
    </row>
    <row r="18" spans="1:8">
      <c r="A18" s="44" t="s">
        <v>65</v>
      </c>
      <c r="B18" s="45" t="s">
        <v>39</v>
      </c>
      <c r="C18" s="68"/>
      <c r="D18" s="69"/>
      <c r="E18" s="46">
        <v>44977856</v>
      </c>
      <c r="F18" s="67"/>
      <c r="G18" s="66"/>
      <c r="H18" s="47"/>
    </row>
    <row r="19" spans="1:8" hidden="1">
      <c r="A19" s="44" t="s">
        <v>66</v>
      </c>
      <c r="B19" s="45" t="s">
        <v>40</v>
      </c>
      <c r="C19" s="68"/>
      <c r="D19" s="69"/>
      <c r="E19" s="46">
        <v>-0.21</v>
      </c>
      <c r="F19" s="67"/>
      <c r="G19" s="66"/>
      <c r="H19" s="47"/>
    </row>
    <row r="20" spans="1:8" hidden="1">
      <c r="A20" s="44" t="s">
        <v>67</v>
      </c>
      <c r="B20" s="45" t="s">
        <v>84</v>
      </c>
      <c r="C20" s="68"/>
      <c r="D20" s="69"/>
      <c r="E20" s="46">
        <v>0</v>
      </c>
      <c r="F20" s="67"/>
      <c r="G20" s="66"/>
      <c r="H20" s="47"/>
    </row>
    <row r="21" spans="1:8" ht="16.5" hidden="1" customHeight="1">
      <c r="A21" s="48" t="s">
        <v>68</v>
      </c>
      <c r="B21" s="49" t="s">
        <v>83</v>
      </c>
      <c r="C21" s="68" t="s">
        <v>43</v>
      </c>
      <c r="D21" s="69"/>
      <c r="E21" s="46">
        <v>-0.12</v>
      </c>
      <c r="F21" s="67">
        <f>SUM(E21:E35)</f>
        <v>795599.8</v>
      </c>
      <c r="G21" s="66"/>
      <c r="H21" s="47"/>
    </row>
    <row r="22" spans="1:8">
      <c r="A22" s="48" t="s">
        <v>69</v>
      </c>
      <c r="B22" s="49" t="s">
        <v>41</v>
      </c>
      <c r="C22" s="68"/>
      <c r="D22" s="69"/>
      <c r="E22" s="46">
        <v>41571.14</v>
      </c>
      <c r="F22" s="67"/>
      <c r="G22" s="66"/>
      <c r="H22" s="47"/>
    </row>
    <row r="23" spans="1:8">
      <c r="A23" s="48" t="s">
        <v>70</v>
      </c>
      <c r="B23" s="49" t="s">
        <v>42</v>
      </c>
      <c r="C23" s="68"/>
      <c r="D23" s="69"/>
      <c r="E23" s="46">
        <v>-19.61</v>
      </c>
      <c r="F23" s="67"/>
      <c r="G23" s="66"/>
      <c r="H23" s="47"/>
    </row>
    <row r="24" spans="1:8">
      <c r="A24" s="48" t="s">
        <v>71</v>
      </c>
      <c r="B24" s="49" t="s">
        <v>44</v>
      </c>
      <c r="C24" s="68"/>
      <c r="D24" s="69"/>
      <c r="E24" s="46">
        <v>227679.59</v>
      </c>
      <c r="F24" s="67"/>
      <c r="G24" s="66"/>
      <c r="H24" s="47"/>
    </row>
    <row r="25" spans="1:8">
      <c r="A25" s="48" t="s">
        <v>72</v>
      </c>
      <c r="B25" s="49" t="s">
        <v>45</v>
      </c>
      <c r="C25" s="68"/>
      <c r="D25" s="69"/>
      <c r="E25" s="46">
        <v>385.74</v>
      </c>
      <c r="F25" s="67"/>
      <c r="G25" s="66"/>
      <c r="H25" s="47"/>
    </row>
    <row r="26" spans="1:8">
      <c r="A26" s="48" t="s">
        <v>73</v>
      </c>
      <c r="B26" s="49" t="s">
        <v>46</v>
      </c>
      <c r="C26" s="68"/>
      <c r="D26" s="69"/>
      <c r="E26" s="46">
        <v>370629.38</v>
      </c>
      <c r="F26" s="67"/>
      <c r="G26" s="66"/>
      <c r="H26" s="47"/>
    </row>
    <row r="27" spans="1:8">
      <c r="A27" s="48" t="s">
        <v>74</v>
      </c>
      <c r="B27" s="49" t="s">
        <v>47</v>
      </c>
      <c r="C27" s="68"/>
      <c r="D27" s="69"/>
      <c r="E27" s="46">
        <v>2964.33</v>
      </c>
      <c r="F27" s="67"/>
      <c r="G27" s="66"/>
      <c r="H27" s="47"/>
    </row>
    <row r="28" spans="1:8">
      <c r="A28" s="48" t="s">
        <v>75</v>
      </c>
      <c r="B28" s="49" t="s">
        <v>48</v>
      </c>
      <c r="C28" s="68"/>
      <c r="D28" s="69"/>
      <c r="E28" s="46">
        <v>1172.54</v>
      </c>
      <c r="F28" s="67"/>
      <c r="G28" s="66"/>
      <c r="H28" s="47"/>
    </row>
    <row r="29" spans="1:8">
      <c r="A29" s="48" t="s">
        <v>76</v>
      </c>
      <c r="B29" s="49" t="s">
        <v>49</v>
      </c>
      <c r="C29" s="68"/>
      <c r="D29" s="69"/>
      <c r="E29" s="46">
        <v>14.12</v>
      </c>
      <c r="F29" s="67"/>
      <c r="G29" s="66"/>
      <c r="H29" s="47"/>
    </row>
    <row r="30" spans="1:8">
      <c r="A30" s="48" t="s">
        <v>77</v>
      </c>
      <c r="B30" s="49" t="s">
        <v>50</v>
      </c>
      <c r="C30" s="68"/>
      <c r="D30" s="69"/>
      <c r="E30" s="46">
        <v>2156.16</v>
      </c>
      <c r="F30" s="67"/>
      <c r="G30" s="66"/>
      <c r="H30" s="47"/>
    </row>
    <row r="31" spans="1:8">
      <c r="A31" s="48" t="s">
        <v>78</v>
      </c>
      <c r="B31" s="49" t="s">
        <v>51</v>
      </c>
      <c r="C31" s="68"/>
      <c r="D31" s="69"/>
      <c r="E31" s="46">
        <v>4917.75</v>
      </c>
      <c r="F31" s="67"/>
      <c r="G31" s="66"/>
      <c r="H31" s="47"/>
    </row>
    <row r="32" spans="1:8">
      <c r="A32" s="48" t="s">
        <v>79</v>
      </c>
      <c r="B32" s="49" t="s">
        <v>52</v>
      </c>
      <c r="C32" s="68"/>
      <c r="D32" s="69"/>
      <c r="E32" s="46">
        <v>-38250.720000000001</v>
      </c>
      <c r="F32" s="67"/>
      <c r="G32" s="66"/>
      <c r="H32" s="47"/>
    </row>
    <row r="33" spans="1:10">
      <c r="A33" s="48" t="s">
        <v>80</v>
      </c>
      <c r="B33" s="49" t="s">
        <v>53</v>
      </c>
      <c r="C33" s="68"/>
      <c r="D33" s="69"/>
      <c r="E33" s="46">
        <v>163426.22</v>
      </c>
      <c r="F33" s="67"/>
      <c r="G33" s="66"/>
      <c r="H33" s="47"/>
    </row>
    <row r="34" spans="1:10">
      <c r="A34" s="48" t="s">
        <v>81</v>
      </c>
      <c r="B34" s="49" t="s">
        <v>54</v>
      </c>
      <c r="C34" s="68"/>
      <c r="D34" s="69"/>
      <c r="E34" s="46">
        <v>18477.87</v>
      </c>
      <c r="F34" s="67"/>
      <c r="G34" s="66"/>
      <c r="H34" s="47"/>
    </row>
    <row r="35" spans="1:10">
      <c r="A35" s="48" t="s">
        <v>82</v>
      </c>
      <c r="B35" s="49" t="s">
        <v>55</v>
      </c>
      <c r="C35" s="68"/>
      <c r="D35" s="69"/>
      <c r="E35" s="46">
        <v>475.41</v>
      </c>
      <c r="F35" s="67"/>
      <c r="G35" s="66"/>
      <c r="H35" s="47"/>
    </row>
    <row r="36" spans="1:10">
      <c r="A36" s="62" t="s">
        <v>17</v>
      </c>
      <c r="B36" s="62"/>
      <c r="C36" s="62"/>
      <c r="D36" s="62"/>
      <c r="E36" s="50">
        <f>SUM(E14:E35)</f>
        <v>47060942.609999999</v>
      </c>
      <c r="F36" s="50">
        <f>SUM(F14:F35)</f>
        <v>47060942.609999999</v>
      </c>
      <c r="G36" s="50">
        <f>SUM(G14:G35)</f>
        <v>47060942.609999999</v>
      </c>
      <c r="H36" s="51" t="s">
        <v>56</v>
      </c>
    </row>
    <row r="38" spans="1:10">
      <c r="A38" s="21" t="s">
        <v>18</v>
      </c>
    </row>
    <row r="39" spans="1:10">
      <c r="A39" s="35" t="s">
        <v>57</v>
      </c>
      <c r="B39" s="21" t="s">
        <v>58</v>
      </c>
      <c r="J39" s="52"/>
    </row>
  </sheetData>
  <mergeCells count="12">
    <mergeCell ref="H12:H13"/>
    <mergeCell ref="A36:D36"/>
    <mergeCell ref="A1:G1"/>
    <mergeCell ref="A2:G2"/>
    <mergeCell ref="A12:D12"/>
    <mergeCell ref="E12:G12"/>
    <mergeCell ref="G14:G35"/>
    <mergeCell ref="F14:F20"/>
    <mergeCell ref="C14:C20"/>
    <mergeCell ref="C21:C35"/>
    <mergeCell ref="F21:F35"/>
    <mergeCell ref="D14:D35"/>
  </mergeCells>
  <conditionalFormatting sqref="A21:A35">
    <cfRule type="duplicateValues" dxfId="1" priority="1"/>
  </conditionalFormatting>
  <conditionalFormatting sqref="B14:B20">
    <cfRule type="duplicateValues" dxfId="0" priority="8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E3554B-384E-4721-8E01-1B5707EBB01C}"/>
</file>

<file path=customXml/itemProps2.xml><?xml version="1.0" encoding="utf-8"?>
<ds:datastoreItem xmlns:ds="http://schemas.openxmlformats.org/officeDocument/2006/customXml" ds:itemID="{C78A09A2-BFA4-408F-978D-FE35E8AECA45}"/>
</file>

<file path=customXml/itemProps3.xml><?xml version="1.0" encoding="utf-8"?>
<ds:datastoreItem xmlns:ds="http://schemas.openxmlformats.org/officeDocument/2006/customXml" ds:itemID="{478D26B5-EAF2-4D55-9E27-DDB703653A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PMC 090 Top Sheet</vt:lpstr>
      <vt:lpstr>PMC 095 TieOut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Nahid</dc:creator>
  <cp:keywords/>
  <dc:description/>
  <cp:lastModifiedBy>Audit</cp:lastModifiedBy>
  <cp:revision/>
  <dcterms:created xsi:type="dcterms:W3CDTF">2021-06-27T10:25:53Z</dcterms:created>
  <dcterms:modified xsi:type="dcterms:W3CDTF">2021-08-31T05:23:02Z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