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AE 090 Top sheet" sheetId="1" r:id="rId1"/>
    <sheet name="AE 095 Tie-out" sheetId="2" r:id="rId2"/>
  </sheets>
  <externalReferences>
    <externalReference r:id="rId3"/>
  </externalReferences>
  <definedNames>
    <definedName name="_xlnm._FilterDatabase" localSheetId="0" hidden="1">'AE 090 Top sheet'!#REF!</definedName>
    <definedName name="_xlnm._FilterDatabase" localSheetId="1" hidden="1">'AE 095 Tie-out'!#REF!</definedName>
    <definedName name="StartDate">'[1]CASH FLOW'!$C$5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0" i="2" l="1"/>
  <c r="F28" i="2"/>
  <c r="F32" i="2"/>
  <c r="F29" i="2"/>
  <c r="F20" i="2"/>
  <c r="F14" i="2"/>
  <c r="F44" i="2"/>
  <c r="F49" i="2"/>
  <c r="F48" i="2"/>
  <c r="F47" i="2"/>
  <c r="F42" i="2"/>
  <c r="F40" i="2"/>
  <c r="F41" i="2"/>
  <c r="F39" i="2"/>
  <c r="F38" i="2"/>
  <c r="F35" i="2"/>
  <c r="F27" i="2"/>
  <c r="F26" i="2"/>
  <c r="F19" i="2"/>
  <c r="E50" i="2"/>
  <c r="C38" i="1" l="1"/>
  <c r="B38" i="1"/>
  <c r="G14" i="2" l="1"/>
  <c r="D21" i="1" l="1"/>
  <c r="D22" i="1"/>
  <c r="D23" i="1"/>
  <c r="D24" i="1"/>
  <c r="D25" i="1"/>
  <c r="D26" i="1"/>
  <c r="D27" i="1"/>
  <c r="D28" i="1"/>
  <c r="D29" i="1"/>
  <c r="D30" i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/>
  <c r="G50" i="2" l="1"/>
  <c r="D15" i="1" l="1"/>
  <c r="E15" i="1" s="1"/>
  <c r="E21" i="1"/>
  <c r="E22" i="1"/>
  <c r="E23" i="1"/>
  <c r="E24" i="1"/>
  <c r="E25" i="1"/>
  <c r="E26" i="1"/>
  <c r="E27" i="1"/>
  <c r="E28" i="1"/>
  <c r="E29" i="1"/>
  <c r="E30" i="1"/>
  <c r="D20" i="1"/>
  <c r="E20" i="1" s="1"/>
  <c r="D38" i="1" l="1"/>
  <c r="E38" i="1" s="1"/>
</calcChain>
</file>

<file path=xl/sharedStrings.xml><?xml version="1.0" encoding="utf-8"?>
<sst xmlns="http://schemas.openxmlformats.org/spreadsheetml/2006/main" count="162" uniqueCount="129">
  <si>
    <t>Nurul Faruk Hasan &amp; Co.</t>
  </si>
  <si>
    <t>Chartered Accountants</t>
  </si>
  <si>
    <r>
      <rPr>
        <b/>
        <sz val="12"/>
        <color theme="1"/>
        <rFont val="Calibri"/>
        <family val="2"/>
        <scheme val="minor"/>
      </rPr>
      <t>Name of the Client:</t>
    </r>
    <r>
      <rPr>
        <sz val="12"/>
        <color theme="1"/>
        <rFont val="Calibri"/>
        <family val="2"/>
        <scheme val="minor"/>
      </rPr>
      <t xml:space="preserve"> Cosmopolitan Industries (Pvt.) Limited</t>
    </r>
  </si>
  <si>
    <r>
      <rPr>
        <b/>
        <sz val="12"/>
        <color theme="1"/>
        <rFont val="Calibri"/>
        <family val="2"/>
        <scheme val="minor"/>
      </rPr>
      <t>Accounting Period:</t>
    </r>
    <r>
      <rPr>
        <sz val="12"/>
        <color theme="1"/>
        <rFont val="Calibri"/>
        <family val="2"/>
        <scheme val="minor"/>
      </rPr>
      <t xml:space="preserve"> 01 July 2020 to 30 June 2021</t>
    </r>
  </si>
  <si>
    <r>
      <rPr>
        <b/>
        <sz val="12"/>
        <color theme="1"/>
        <rFont val="Calibri"/>
        <family val="2"/>
        <scheme val="minor"/>
      </rPr>
      <t>Purpose:</t>
    </r>
    <r>
      <rPr>
        <sz val="12"/>
        <color theme="1"/>
        <rFont val="Calibri"/>
        <family val="2"/>
        <scheme val="minor"/>
      </rPr>
      <t xml:space="preserve"> To check the presentation and disclosure of administrative expense in the financial statements. Also to obtain the rationale for 01 July 2020 to 30 June 2021 change in balances.</t>
    </r>
  </si>
  <si>
    <t>Top sheet</t>
  </si>
  <si>
    <t>Particulars</t>
  </si>
  <si>
    <t>Amount in USD</t>
  </si>
  <si>
    <t xml:space="preserve">Change </t>
  </si>
  <si>
    <t>In amount</t>
  </si>
  <si>
    <t>In %</t>
  </si>
  <si>
    <t>Administrative expenses</t>
  </si>
  <si>
    <t>GL</t>
  </si>
  <si>
    <t>LFS</t>
  </si>
  <si>
    <t>Break up</t>
  </si>
  <si>
    <t>Ref</t>
  </si>
  <si>
    <t>GL Details</t>
  </si>
  <si>
    <t>Salary and allowances</t>
  </si>
  <si>
    <t xml:space="preserve">PF contribution-staff-company </t>
  </si>
  <si>
    <t>Rent</t>
  </si>
  <si>
    <t>Travelling and conveyances</t>
  </si>
  <si>
    <t>Vehicle and transportation</t>
  </si>
  <si>
    <t>Communication expenses</t>
  </si>
  <si>
    <t>Recruitment and training expenses</t>
  </si>
  <si>
    <t>Entertainment expenses</t>
  </si>
  <si>
    <t>Guest house expenses</t>
  </si>
  <si>
    <t>Printing and stationery</t>
  </si>
  <si>
    <t>GA-Repair and maintenance</t>
  </si>
  <si>
    <t>Courier &amp; Postag</t>
  </si>
  <si>
    <t>Audit , Legal and secretarial  service fee</t>
  </si>
  <si>
    <t>Rates, taxes and license renewal fee</t>
  </si>
  <si>
    <t>Compliance and related expenses</t>
  </si>
  <si>
    <t>Security expenses</t>
  </si>
  <si>
    <t xml:space="preserve">Insurance premium-Admin </t>
  </si>
  <si>
    <t>Visa and work permit expenses</t>
  </si>
  <si>
    <t>Total</t>
  </si>
  <si>
    <t>Amount doesn't match with FS</t>
  </si>
  <si>
    <t>Tick mark Legend:</t>
  </si>
  <si>
    <t>GL:</t>
  </si>
  <si>
    <t>Amount matched with GL</t>
  </si>
  <si>
    <t>FS:</t>
  </si>
  <si>
    <t>Amount matched with financial statements</t>
  </si>
  <si>
    <t>LFS:</t>
  </si>
  <si>
    <t>Amount matched with previous year's audited financial statement</t>
  </si>
  <si>
    <r>
      <rPr>
        <b/>
        <sz val="12"/>
        <color theme="1"/>
        <rFont val="Calibri"/>
        <family val="2"/>
        <scheme val="minor"/>
      </rPr>
      <t>Purpose:</t>
    </r>
    <r>
      <rPr>
        <sz val="12"/>
        <color theme="1"/>
        <rFont val="Calibri"/>
        <family val="2"/>
        <scheme val="minor"/>
      </rPr>
      <t xml:space="preserve"> To perform financial statement tie-out to address the presentation of the disclosed amounts in the financial statements and footnotes.</t>
    </r>
  </si>
  <si>
    <t>At the appropriate level from the financial statements/TB function</t>
  </si>
  <si>
    <t>Amount in USD as per</t>
  </si>
  <si>
    <t>TL</t>
  </si>
  <si>
    <t>GL code</t>
  </si>
  <si>
    <t>General ledger name</t>
  </si>
  <si>
    <t>Notes Head</t>
  </si>
  <si>
    <t>FS title</t>
  </si>
  <si>
    <t>General Ledger</t>
  </si>
  <si>
    <t>Financial Statement</t>
  </si>
  <si>
    <t>Dep.Furniture&amp;Fixtur</t>
  </si>
  <si>
    <t>Depreciation</t>
  </si>
  <si>
    <t>Dep.Office Equipment</t>
  </si>
  <si>
    <t>Dep.Computer Equipme</t>
  </si>
  <si>
    <t>Dep.Motor Vehicles</t>
  </si>
  <si>
    <t>Amor.Software</t>
  </si>
  <si>
    <t xml:space="preserve">Amortization of intangible assets </t>
  </si>
  <si>
    <t>Amort.- ROU Asset</t>
  </si>
  <si>
    <t>Salary (Expat)</t>
  </si>
  <si>
    <t>Expat Benefits</t>
  </si>
  <si>
    <t>Local  - Salary</t>
  </si>
  <si>
    <t>Others - Contractual</t>
  </si>
  <si>
    <t>Festival Bonus</t>
  </si>
  <si>
    <t>Earn Leave</t>
  </si>
  <si>
    <t>Staff Welfare</t>
  </si>
  <si>
    <t>Other benefit local</t>
  </si>
  <si>
    <t>PF Contribution - Co</t>
  </si>
  <si>
    <t>GA - Rent</t>
  </si>
  <si>
    <t>GA -Communication</t>
  </si>
  <si>
    <t>GA -Vehicle &amp; Transp</t>
  </si>
  <si>
    <t>GA -Conveyance  &amp; Lo</t>
  </si>
  <si>
    <t>GA -Traveling Overse</t>
  </si>
  <si>
    <t>GA -Hotel Accomodati</t>
  </si>
  <si>
    <t>GA -Repair &amp; Mainten</t>
  </si>
  <si>
    <t>GA -Cleaning Charges</t>
  </si>
  <si>
    <t>GA -Printing and Sta</t>
  </si>
  <si>
    <t>GA -Recuritment &amp; Tr</t>
  </si>
  <si>
    <t>GA -Insurance Expens</t>
  </si>
  <si>
    <t>GA -Rates/Taxes/Lice</t>
  </si>
  <si>
    <t>GA -Audit Fee/Legal/</t>
  </si>
  <si>
    <t>GA -Compliance Expen</t>
  </si>
  <si>
    <t>GA -Guest House Expe</t>
  </si>
  <si>
    <t>GA -Entertainment  E</t>
  </si>
  <si>
    <t>GA -Visa and Work Pe</t>
  </si>
  <si>
    <t>GA -Safety &amp; Securit</t>
  </si>
  <si>
    <t>GA -Charity &amp; Donati</t>
  </si>
  <si>
    <t>GA -Courier &amp; Postag</t>
  </si>
  <si>
    <t>a</t>
  </si>
  <si>
    <t>a:</t>
  </si>
  <si>
    <t>Amount matched with related GL Balances</t>
  </si>
  <si>
    <t>Ref: AE 090</t>
  </si>
  <si>
    <r>
      <rPr>
        <b/>
        <sz val="11"/>
        <color theme="1"/>
        <rFont val="Calibri"/>
        <family val="2"/>
      </rPr>
      <t>Reviewed by:</t>
    </r>
    <r>
      <rPr>
        <sz val="11"/>
        <color theme="1"/>
        <rFont val="Calibri"/>
        <family val="2"/>
      </rPr>
      <t xml:space="preserve"> Rounak Rayhan Shuban</t>
    </r>
  </si>
  <si>
    <r>
      <rPr>
        <b/>
        <sz val="11"/>
        <color theme="1"/>
        <rFont val="Calibri"/>
        <family val="2"/>
      </rPr>
      <t>Further reviewed by:</t>
    </r>
    <r>
      <rPr>
        <sz val="11"/>
        <color theme="1"/>
        <rFont val="Calibri"/>
        <family val="2"/>
      </rPr>
      <t xml:space="preserve"> Humaun Ahamed</t>
    </r>
  </si>
  <si>
    <r>
      <rPr>
        <b/>
        <sz val="11"/>
        <color theme="1"/>
        <rFont val="Calibri"/>
        <family val="2"/>
      </rPr>
      <t xml:space="preserve">Date: </t>
    </r>
    <r>
      <rPr>
        <sz val="11"/>
        <color theme="1"/>
        <rFont val="Calibri"/>
        <family val="2"/>
      </rPr>
      <t>8/16/2021</t>
    </r>
  </si>
  <si>
    <r>
      <rPr>
        <b/>
        <sz val="11"/>
        <color theme="1"/>
        <rFont val="Calibri"/>
        <family val="2"/>
      </rPr>
      <t>Date:</t>
    </r>
    <r>
      <rPr>
        <sz val="11"/>
        <color theme="1"/>
        <rFont val="Calibri"/>
        <family val="2"/>
      </rPr>
      <t xml:space="preserve"> 8/17/2021</t>
    </r>
  </si>
  <si>
    <r>
      <rPr>
        <b/>
        <sz val="11"/>
        <color theme="1"/>
        <rFont val="Calibri"/>
        <family val="2"/>
      </rPr>
      <t>Date:</t>
    </r>
    <r>
      <rPr>
        <sz val="11"/>
        <color theme="1"/>
        <rFont val="Calibri"/>
        <family val="2"/>
      </rPr>
      <t xml:space="preserve"> 8/19/2021</t>
    </r>
  </si>
  <si>
    <r>
      <rPr>
        <b/>
        <sz val="11"/>
        <color theme="1"/>
        <rFont val="Calibri"/>
        <family val="2"/>
      </rPr>
      <t>Prepared by:</t>
    </r>
    <r>
      <rPr>
        <sz val="11"/>
        <color theme="1"/>
        <rFont val="Calibri"/>
        <family val="2"/>
      </rPr>
      <t xml:space="preserve"> Md. Nahid Hasan Badhan</t>
    </r>
  </si>
  <si>
    <t>Ref: AE 095</t>
  </si>
  <si>
    <t>50308004</t>
  </si>
  <si>
    <t>50308005</t>
  </si>
  <si>
    <t>50308006</t>
  </si>
  <si>
    <t>50308007</t>
  </si>
  <si>
    <t>50308016</t>
  </si>
  <si>
    <t>50401001</t>
  </si>
  <si>
    <t>50401002</t>
  </si>
  <si>
    <t>50401501</t>
  </si>
  <si>
    <t>50401504</t>
  </si>
  <si>
    <t>50401506</t>
  </si>
  <si>
    <t>50401507</t>
  </si>
  <si>
    <t>50401505</t>
  </si>
  <si>
    <t>50402005</t>
  </si>
  <si>
    <t>50402008</t>
  </si>
  <si>
    <t>50101044</t>
  </si>
  <si>
    <t>50402006</t>
  </si>
  <si>
    <t>50402034</t>
  </si>
  <si>
    <t>Cons. of Print &amp; Sta</t>
  </si>
  <si>
    <t>Security &amp; compliance expenses</t>
  </si>
  <si>
    <t>50402012</t>
  </si>
  <si>
    <t>50402019</t>
  </si>
  <si>
    <t>50401513</t>
  </si>
  <si>
    <t>Service Benefit</t>
  </si>
  <si>
    <t>50401510</t>
  </si>
  <si>
    <t>50402014</t>
  </si>
  <si>
    <t>50402020</t>
  </si>
  <si>
    <t>Business Development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</si>
</sst>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mmm\-yy;@"/>
    <numFmt numFmtId="166" formatCode="_(* #,##0.00_);_(* \(#,##0.00\);_(* \-??_);_(@_)"/>
    <numFmt numFmtId="168" formatCode="[$-409]d\-mmm\-yy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6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43" fontId="5" fillId="0" borderId="0" applyFont="0" applyFill="0" applyBorder="0" applyAlignment="0" applyProtection="0"/>
    <xf numFmtId="166" fontId="6" fillId="0" borderId="0" applyFill="0" applyBorder="0" applyAlignment="0" applyProtection="0"/>
    <xf numFmtId="0" fontId="6" fillId="0" borderId="0"/>
    <xf numFmtId="9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0" fontId="2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</cellStyleXfs>
  <cellXfs count="104">
    <xf numFmtId="0" fontId="0" fillId="0" borderId="0" xfId="0"/>
    <xf numFmtId="164" fontId="11" fillId="0" borderId="1" xfId="1" applyNumberFormat="1" applyFont="1" applyFill="1" applyBorder="1" applyAlignment="1">
      <alignment horizontal="right"/>
    </xf>
    <xf numFmtId="164" fontId="12" fillId="0" borderId="1" xfId="1" applyNumberFormat="1" applyFont="1" applyFill="1" applyBorder="1" applyAlignment="1" applyProtection="1">
      <protection locked="0"/>
    </xf>
    <xf numFmtId="0" fontId="2" fillId="0" borderId="0" xfId="0" applyFont="1"/>
    <xf numFmtId="0" fontId="10" fillId="0" borderId="0" xfId="0" applyFont="1"/>
    <xf numFmtId="0" fontId="9" fillId="0" borderId="0" xfId="0" applyFont="1"/>
    <xf numFmtId="165" fontId="11" fillId="0" borderId="0" xfId="3" applyNumberFormat="1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2" fillId="0" borderId="0" xfId="3" applyFont="1" applyFill="1" applyBorder="1"/>
    <xf numFmtId="164" fontId="12" fillId="0" borderId="0" xfId="3" applyNumberFormat="1" applyFont="1" applyFill="1" applyBorder="1"/>
    <xf numFmtId="0" fontId="7" fillId="0" borderId="0" xfId="0" applyFont="1" applyFill="1" applyBorder="1"/>
    <xf numFmtId="0" fontId="9" fillId="0" borderId="0" xfId="0" applyFont="1" applyFill="1" applyBorder="1"/>
    <xf numFmtId="0" fontId="9" fillId="0" borderId="0" xfId="0" applyFont="1" applyAlignment="1">
      <alignment horizontal="left"/>
    </xf>
    <xf numFmtId="15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7" fillId="2" borderId="6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0" fontId="9" fillId="0" borderId="1" xfId="0" applyFont="1" applyBorder="1"/>
    <xf numFmtId="41" fontId="9" fillId="0" borderId="1" xfId="0" applyNumberFormat="1" applyFont="1" applyBorder="1"/>
    <xf numFmtId="9" fontId="9" fillId="0" borderId="1" xfId="2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4" fontId="8" fillId="0" borderId="0" xfId="0" applyNumberFormat="1" applyFont="1" applyBorder="1"/>
    <xf numFmtId="0" fontId="8" fillId="0" borderId="0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 wrapText="1"/>
    </xf>
    <xf numFmtId="164" fontId="8" fillId="0" borderId="1" xfId="1" applyNumberFormat="1" applyFont="1" applyFill="1" applyBorder="1" applyAlignment="1" applyProtection="1">
      <protection locked="0"/>
    </xf>
    <xf numFmtId="0" fontId="1" fillId="0" borderId="0" xfId="0" applyFont="1"/>
    <xf numFmtId="164" fontId="1" fillId="0" borderId="0" xfId="1" applyNumberFormat="1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6" xfId="0" applyFont="1" applyFill="1" applyBorder="1" applyAlignment="1">
      <alignment vertical="center"/>
    </xf>
    <xf numFmtId="37" fontId="1" fillId="0" borderId="4" xfId="0" applyNumberFormat="1" applyFont="1" applyFill="1" applyBorder="1" applyProtection="1">
      <protection locked="0"/>
    </xf>
    <xf numFmtId="41" fontId="1" fillId="0" borderId="4" xfId="0" applyNumberFormat="1" applyFont="1" applyFill="1" applyBorder="1"/>
    <xf numFmtId="9" fontId="1" fillId="0" borderId="1" xfId="2" applyFont="1" applyBorder="1" applyAlignment="1">
      <alignment horizontal="center"/>
    </xf>
    <xf numFmtId="41" fontId="1" fillId="0" borderId="1" xfId="0" applyNumberFormat="1" applyFont="1" applyFill="1" applyBorder="1"/>
    <xf numFmtId="41" fontId="1" fillId="0" borderId="1" xfId="0" applyNumberFormat="1" applyFont="1" applyBorder="1"/>
    <xf numFmtId="41" fontId="1" fillId="0" borderId="0" xfId="0" applyNumberFormat="1" applyFont="1" applyFill="1" applyBorder="1"/>
    <xf numFmtId="41" fontId="1" fillId="0" borderId="0" xfId="0" applyNumberFormat="1" applyFont="1" applyBorder="1"/>
    <xf numFmtId="0" fontId="1" fillId="0" borderId="1" xfId="13" applyFont="1" applyFill="1" applyBorder="1" applyAlignment="1">
      <alignment horizontal="right"/>
    </xf>
    <xf numFmtId="0" fontId="1" fillId="0" borderId="1" xfId="13" applyFont="1" applyFill="1" applyBorder="1"/>
    <xf numFmtId="164" fontId="1" fillId="0" borderId="1" xfId="1" applyNumberFormat="1" applyFont="1" applyFill="1" applyBorder="1"/>
    <xf numFmtId="0" fontId="1" fillId="0" borderId="3" xfId="13" applyFont="1" applyFill="1" applyBorder="1" applyAlignment="1">
      <alignment horizontal="right"/>
    </xf>
    <xf numFmtId="0" fontId="1" fillId="0" borderId="0" xfId="13" applyFont="1" applyFill="1"/>
    <xf numFmtId="0" fontId="1" fillId="0" borderId="0" xfId="0" applyFont="1" applyFill="1" applyBorder="1"/>
    <xf numFmtId="164" fontId="12" fillId="0" borderId="1" xfId="1" applyNumberFormat="1" applyFont="1" applyFill="1" applyBorder="1" applyAlignment="1" applyProtection="1">
      <alignment horizontal="right"/>
      <protection locked="0"/>
    </xf>
    <xf numFmtId="164" fontId="12" fillId="0" borderId="3" xfId="1" applyNumberFormat="1" applyFont="1" applyFill="1" applyBorder="1" applyAlignment="1">
      <alignment horizontal="right" vertical="center"/>
    </xf>
    <xf numFmtId="164" fontId="1" fillId="0" borderId="1" xfId="1" applyNumberFormat="1" applyFont="1" applyFill="1" applyBorder="1" applyAlignment="1">
      <alignment horizontal="right"/>
    </xf>
    <xf numFmtId="164" fontId="12" fillId="0" borderId="2" xfId="1" applyNumberFormat="1" applyFont="1" applyFill="1" applyBorder="1" applyAlignment="1">
      <alignment horizontal="right" vertical="center"/>
    </xf>
    <xf numFmtId="0" fontId="9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2" fillId="0" borderId="3" xfId="14" applyFont="1" applyBorder="1" applyAlignment="1">
      <alignment horizontal="left" vertical="center"/>
    </xf>
    <xf numFmtId="0" fontId="12" fillId="0" borderId="2" xfId="14" applyFont="1" applyBorder="1" applyAlignment="1">
      <alignment horizontal="left" vertical="center"/>
    </xf>
    <xf numFmtId="164" fontId="12" fillId="0" borderId="3" xfId="1" applyNumberFormat="1" applyFont="1" applyFill="1" applyBorder="1" applyAlignment="1">
      <alignment horizontal="right" vertical="center"/>
    </xf>
    <xf numFmtId="164" fontId="12" fillId="0" borderId="2" xfId="1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1" fillId="0" borderId="6" xfId="3" applyFont="1" applyFill="1" applyBorder="1" applyAlignment="1">
      <alignment horizontal="center"/>
    </xf>
    <xf numFmtId="0" fontId="11" fillId="0" borderId="10" xfId="3" applyFont="1" applyFill="1" applyBorder="1" applyAlignment="1">
      <alignment horizontal="center"/>
    </xf>
    <xf numFmtId="0" fontId="11" fillId="0" borderId="5" xfId="3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wrapText="1"/>
    </xf>
    <xf numFmtId="0" fontId="13" fillId="2" borderId="6" xfId="0" applyFont="1" applyFill="1" applyBorder="1" applyAlignment="1">
      <alignment horizontal="center" wrapText="1"/>
    </xf>
    <xf numFmtId="0" fontId="13" fillId="2" borderId="10" xfId="0" applyFont="1" applyFill="1" applyBorder="1" applyAlignment="1">
      <alignment horizontal="center" wrapText="1"/>
    </xf>
    <xf numFmtId="0" fontId="12" fillId="0" borderId="9" xfId="14" applyFont="1" applyBorder="1" applyAlignment="1">
      <alignment horizontal="left" vertical="center"/>
    </xf>
    <xf numFmtId="164" fontId="12" fillId="0" borderId="3" xfId="1" applyNumberFormat="1" applyFont="1" applyFill="1" applyBorder="1" applyAlignment="1">
      <alignment horizontal="center" vertical="center"/>
    </xf>
    <xf numFmtId="164" fontId="12" fillId="0" borderId="9" xfId="1" applyNumberFormat="1" applyFont="1" applyFill="1" applyBorder="1" applyAlignment="1">
      <alignment horizontal="center" vertical="center"/>
    </xf>
    <xf numFmtId="164" fontId="12" fillId="0" borderId="9" xfId="1" applyNumberFormat="1" applyFont="1" applyFill="1" applyBorder="1" applyAlignment="1">
      <alignment horizontal="right" vertical="center"/>
    </xf>
    <xf numFmtId="41" fontId="9" fillId="0" borderId="1" xfId="0" applyNumberFormat="1" applyFont="1" applyFill="1" applyBorder="1"/>
    <xf numFmtId="0" fontId="14" fillId="3" borderId="11" xfId="0" applyFont="1" applyFill="1" applyBorder="1"/>
    <xf numFmtId="0" fontId="0" fillId="3" borderId="0" xfId="0" applyFont="1" applyFill="1" applyAlignment="1"/>
    <xf numFmtId="164" fontId="14" fillId="3" borderId="0" xfId="0" applyNumberFormat="1" applyFont="1" applyFill="1"/>
    <xf numFmtId="168" fontId="14" fillId="3" borderId="0" xfId="0" applyNumberFormat="1" applyFont="1" applyFill="1" applyAlignment="1">
      <alignment horizontal="left"/>
    </xf>
    <xf numFmtId="0" fontId="0" fillId="0" borderId="0" xfId="0" applyFont="1" applyAlignment="1"/>
    <xf numFmtId="0" fontId="15" fillId="3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4" fillId="3" borderId="0" xfId="0" applyFont="1" applyFill="1" applyBorder="1"/>
    <xf numFmtId="0" fontId="10" fillId="0" borderId="0" xfId="0" applyFont="1" applyBorder="1" applyAlignment="1">
      <alignment horizontal="center"/>
    </xf>
    <xf numFmtId="164" fontId="10" fillId="0" borderId="0" xfId="0" applyNumberFormat="1" applyFont="1" applyBorder="1"/>
    <xf numFmtId="0" fontId="12" fillId="0" borderId="3" xfId="14" applyFont="1" applyFill="1" applyBorder="1" applyAlignment="1">
      <alignment horizontal="left" vertical="center"/>
    </xf>
    <xf numFmtId="0" fontId="12" fillId="0" borderId="3" xfId="14" applyFont="1" applyFill="1" applyBorder="1" applyAlignment="1">
      <alignment horizontal="left" vertical="center"/>
    </xf>
    <xf numFmtId="0" fontId="12" fillId="0" borderId="9" xfId="14" applyFont="1" applyFill="1" applyBorder="1" applyAlignment="1">
      <alignment horizontal="left" vertical="center"/>
    </xf>
    <xf numFmtId="0" fontId="12" fillId="0" borderId="2" xfId="14" applyFont="1" applyFill="1" applyBorder="1" applyAlignment="1">
      <alignment horizontal="left" vertical="center"/>
    </xf>
    <xf numFmtId="0" fontId="1" fillId="0" borderId="1" xfId="0" applyFont="1" applyFill="1" applyBorder="1"/>
    <xf numFmtId="0" fontId="1" fillId="0" borderId="3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164" fontId="1" fillId="0" borderId="3" xfId="0" applyNumberFormat="1" applyFont="1" applyFill="1" applyBorder="1" applyAlignment="1">
      <alignment horizontal="left" vertical="center"/>
    </xf>
  </cellXfs>
  <cellStyles count="26">
    <cellStyle name="Comma" xfId="1" builtinId="3"/>
    <cellStyle name="Comma 10 11 2 2" xfId="22"/>
    <cellStyle name="Comma 2" xfId="7"/>
    <cellStyle name="Comma 2 2" xfId="18"/>
    <cellStyle name="Comma 2 3" xfId="16"/>
    <cellStyle name="Comma 3" xfId="8"/>
    <cellStyle name="Comma 3 2 2" xfId="11"/>
    <cellStyle name="Comma 3 3" xfId="19"/>
    <cellStyle name="Normal" xfId="0" builtinId="0"/>
    <cellStyle name="Normal 10 3 2" xfId="15"/>
    <cellStyle name="Normal 14" xfId="3"/>
    <cellStyle name="Normal 14 2" xfId="14"/>
    <cellStyle name="Normal 19" xfId="21"/>
    <cellStyle name="Normal 2" xfId="13"/>
    <cellStyle name="Normal 2 8" xfId="17"/>
    <cellStyle name="Normal 3" xfId="4"/>
    <cellStyle name="Normal 4" xfId="5"/>
    <cellStyle name="Normal 42" xfId="9"/>
    <cellStyle name="Normal 646" xfId="23"/>
    <cellStyle name="Normal 646 2" xfId="24"/>
    <cellStyle name="Normal 651" xfId="20"/>
    <cellStyle name="Normal 698" xfId="25"/>
    <cellStyle name="Percent" xfId="2" builtinId="5"/>
    <cellStyle name="Percent 2" xfId="10"/>
    <cellStyle name="Percent 3" xfId="12"/>
    <cellStyle name="一般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9-07-14/OFFICE/TOTAL/WORK/Working%20Capital%20Management%20of%20P/TS104101070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"/>
      <sheetName val="CCG"/>
    </sheetNames>
    <sheetDataSet>
      <sheetData sheetId="0">
        <row r="5">
          <cell r="C5">
            <v>41462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showGridLines="0" tabSelected="1" zoomScale="90" zoomScaleNormal="90" workbookViewId="0">
      <selection activeCell="D40" sqref="D40"/>
    </sheetView>
  </sheetViews>
  <sheetFormatPr defaultRowHeight="15.75" x14ac:dyDescent="0.25"/>
  <cols>
    <col min="1" max="1" width="37.7109375" style="3" customWidth="1"/>
    <col min="2" max="2" width="37.28515625" style="3" customWidth="1"/>
    <col min="3" max="3" width="23.140625" style="3" customWidth="1"/>
    <col min="4" max="4" width="21.5703125" style="3" customWidth="1"/>
    <col min="5" max="5" width="11.85546875" style="3" customWidth="1"/>
    <col min="6" max="6" width="10" style="3" bestFit="1" customWidth="1"/>
    <col min="7" max="7" width="17.5703125" style="3" bestFit="1" customWidth="1"/>
    <col min="8" max="16384" width="9.140625" style="3"/>
  </cols>
  <sheetData>
    <row r="1" spans="1:9" x14ac:dyDescent="0.25">
      <c r="A1" s="61" t="s">
        <v>0</v>
      </c>
      <c r="B1" s="61"/>
      <c r="C1" s="61"/>
      <c r="D1" s="61"/>
      <c r="E1" s="61"/>
      <c r="F1" s="61"/>
      <c r="G1" s="38"/>
      <c r="H1" s="38"/>
      <c r="I1" s="38"/>
    </row>
    <row r="2" spans="1:9" x14ac:dyDescent="0.25">
      <c r="A2" s="62" t="s">
        <v>1</v>
      </c>
      <c r="B2" s="62"/>
      <c r="C2" s="62"/>
      <c r="D2" s="62"/>
      <c r="E2" s="62"/>
      <c r="F2" s="62"/>
      <c r="G2" s="38"/>
      <c r="H2" s="38"/>
      <c r="I2" s="38"/>
    </row>
    <row r="3" spans="1:9" x14ac:dyDescent="0.25">
      <c r="A3" s="38"/>
      <c r="B3" s="38"/>
      <c r="C3" s="38"/>
      <c r="D3" s="39"/>
      <c r="E3" s="38"/>
      <c r="F3" s="38"/>
      <c r="G3" s="38"/>
      <c r="H3" s="38"/>
      <c r="I3" s="38"/>
    </row>
    <row r="4" spans="1:9" ht="15" customHeight="1" x14ac:dyDescent="0.25">
      <c r="A4" s="38" t="s">
        <v>2</v>
      </c>
      <c r="B4" s="38"/>
      <c r="C4" s="39"/>
      <c r="D4" s="38"/>
      <c r="E4" s="91" t="s">
        <v>94</v>
      </c>
      <c r="F4" s="38"/>
      <c r="G4" s="38"/>
      <c r="H4" s="38"/>
      <c r="I4" s="38"/>
    </row>
    <row r="5" spans="1:9" x14ac:dyDescent="0.25">
      <c r="A5" s="38" t="s">
        <v>3</v>
      </c>
      <c r="B5" s="38"/>
      <c r="C5" s="39"/>
      <c r="D5" s="38"/>
      <c r="E5" s="38"/>
      <c r="F5" s="38"/>
      <c r="G5" s="38"/>
      <c r="H5" s="38"/>
      <c r="I5" s="38"/>
    </row>
    <row r="6" spans="1:9" s="88" customFormat="1" ht="14.25" customHeight="1" x14ac:dyDescent="0.25">
      <c r="A6" s="84" t="s">
        <v>100</v>
      </c>
      <c r="B6" s="85"/>
      <c r="C6" s="85"/>
      <c r="D6" s="86"/>
      <c r="E6" s="87" t="s">
        <v>97</v>
      </c>
    </row>
    <row r="7" spans="1:9" s="88" customFormat="1" ht="14.25" customHeight="1" x14ac:dyDescent="0.25">
      <c r="A7" s="84" t="s">
        <v>95</v>
      </c>
      <c r="B7" s="89"/>
      <c r="C7" s="85"/>
      <c r="D7" s="86"/>
      <c r="E7" s="87" t="s">
        <v>98</v>
      </c>
    </row>
    <row r="8" spans="1:9" s="88" customFormat="1" ht="14.25" customHeight="1" x14ac:dyDescent="0.25">
      <c r="A8" s="84" t="s">
        <v>96</v>
      </c>
      <c r="B8" s="89"/>
      <c r="C8" s="85"/>
      <c r="D8" s="86"/>
      <c r="E8" s="87" t="s">
        <v>99</v>
      </c>
    </row>
    <row r="9" spans="1:9" x14ac:dyDescent="0.25">
      <c r="A9" s="38"/>
      <c r="B9" s="38"/>
      <c r="C9" s="39"/>
      <c r="D9" s="38"/>
      <c r="E9" s="38"/>
      <c r="F9" s="38"/>
      <c r="G9" s="38"/>
      <c r="H9" s="38"/>
      <c r="I9" s="38"/>
    </row>
    <row r="10" spans="1:9" ht="16.5" customHeight="1" x14ac:dyDescent="0.25">
      <c r="A10" s="40" t="s">
        <v>4</v>
      </c>
      <c r="B10" s="41"/>
      <c r="C10" s="41"/>
      <c r="D10" s="41"/>
      <c r="E10" s="41"/>
      <c r="F10" s="38"/>
      <c r="G10" s="42"/>
      <c r="H10" s="42"/>
      <c r="I10" s="42"/>
    </row>
    <row r="12" spans="1:9" x14ac:dyDescent="0.25">
      <c r="A12" s="14" t="s">
        <v>5</v>
      </c>
      <c r="B12" s="38"/>
      <c r="C12" s="38"/>
      <c r="D12" s="38"/>
      <c r="E12" s="38"/>
      <c r="F12" s="38"/>
      <c r="G12" s="38"/>
      <c r="H12" s="38"/>
      <c r="I12" s="38"/>
    </row>
    <row r="13" spans="1:9" x14ac:dyDescent="0.25">
      <c r="A13" s="65" t="s">
        <v>6</v>
      </c>
      <c r="B13" s="63" t="s">
        <v>7</v>
      </c>
      <c r="C13" s="64"/>
      <c r="D13" s="63" t="s">
        <v>8</v>
      </c>
      <c r="E13" s="64"/>
      <c r="F13" s="38"/>
      <c r="G13" s="38"/>
      <c r="H13" s="38"/>
      <c r="I13" s="38"/>
    </row>
    <row r="14" spans="1:9" x14ac:dyDescent="0.25">
      <c r="A14" s="66"/>
      <c r="B14" s="15">
        <v>44377</v>
      </c>
      <c r="C14" s="15">
        <v>44012</v>
      </c>
      <c r="D14" s="16" t="s">
        <v>9</v>
      </c>
      <c r="E14" s="16" t="s">
        <v>10</v>
      </c>
      <c r="F14" s="38"/>
      <c r="G14" s="38"/>
      <c r="H14" s="38"/>
      <c r="I14" s="38"/>
    </row>
    <row r="15" spans="1:9" ht="16.5" thickBot="1" x14ac:dyDescent="0.3">
      <c r="A15" s="43" t="s">
        <v>11</v>
      </c>
      <c r="B15" s="44">
        <v>5854847.3299999982</v>
      </c>
      <c r="C15" s="44">
        <v>6011415</v>
      </c>
      <c r="D15" s="45">
        <f>B15-C15</f>
        <v>-156567.67000000179</v>
      </c>
      <c r="E15" s="46">
        <f>D15/C15</f>
        <v>-2.604506093823198E-2</v>
      </c>
      <c r="F15" s="38"/>
      <c r="G15" s="38"/>
      <c r="H15" s="38"/>
      <c r="I15" s="38"/>
    </row>
    <row r="16" spans="1:9" ht="16.5" thickTop="1" x14ac:dyDescent="0.25">
      <c r="A16" s="38"/>
      <c r="B16" s="17" t="s">
        <v>12</v>
      </c>
      <c r="C16" s="17" t="s">
        <v>13</v>
      </c>
      <c r="D16" s="18"/>
      <c r="E16" s="18"/>
      <c r="F16" s="38"/>
      <c r="G16" s="38"/>
      <c r="H16" s="38"/>
      <c r="I16" s="38"/>
    </row>
    <row r="17" spans="1:9" x14ac:dyDescent="0.25">
      <c r="A17" s="5" t="s">
        <v>14</v>
      </c>
      <c r="B17" s="38"/>
      <c r="C17" s="38"/>
      <c r="D17" s="38"/>
      <c r="E17" s="38"/>
      <c r="F17" s="38"/>
      <c r="G17" s="38"/>
      <c r="H17" s="38"/>
      <c r="I17" s="38"/>
    </row>
    <row r="18" spans="1:9" s="5" customFormat="1" x14ac:dyDescent="0.25">
      <c r="A18" s="19" t="s">
        <v>6</v>
      </c>
      <c r="B18" s="63" t="s">
        <v>7</v>
      </c>
      <c r="C18" s="64"/>
      <c r="D18" s="63" t="s">
        <v>8</v>
      </c>
      <c r="E18" s="64"/>
      <c r="F18" s="20" t="s">
        <v>15</v>
      </c>
    </row>
    <row r="19" spans="1:9" s="5" customFormat="1" x14ac:dyDescent="0.25">
      <c r="A19" s="16" t="s">
        <v>16</v>
      </c>
      <c r="B19" s="15">
        <v>44377</v>
      </c>
      <c r="C19" s="15">
        <v>44012</v>
      </c>
      <c r="D19" s="16" t="s">
        <v>9</v>
      </c>
      <c r="E19" s="16" t="s">
        <v>10</v>
      </c>
      <c r="F19" s="21"/>
    </row>
    <row r="20" spans="1:9" ht="17.100000000000001" customHeight="1" x14ac:dyDescent="0.25">
      <c r="A20" s="22" t="s">
        <v>17</v>
      </c>
      <c r="B20" s="47">
        <v>4497077.03</v>
      </c>
      <c r="C20" s="47">
        <v>4785174.7725418815</v>
      </c>
      <c r="D20" s="48">
        <f>B20-C20</f>
        <v>-288097.74254188128</v>
      </c>
      <c r="E20" s="46">
        <f>D20/C20</f>
        <v>-6.0206315596879223E-2</v>
      </c>
      <c r="F20" s="23"/>
    </row>
    <row r="21" spans="1:9" ht="17.100000000000001" customHeight="1" x14ac:dyDescent="0.25">
      <c r="A21" s="22" t="s">
        <v>18</v>
      </c>
      <c r="B21" s="47">
        <v>380967.69</v>
      </c>
      <c r="C21" s="47">
        <v>215033.17745811844</v>
      </c>
      <c r="D21" s="48">
        <f t="shared" ref="D21:D37" si="0">B21-C21</f>
        <v>165934.51254188156</v>
      </c>
      <c r="E21" s="46">
        <f t="shared" ref="E21:E37" si="1">D21/C21</f>
        <v>0.77166935122930169</v>
      </c>
      <c r="F21" s="23"/>
    </row>
    <row r="22" spans="1:9" ht="17.100000000000001" customHeight="1" x14ac:dyDescent="0.25">
      <c r="A22" s="22" t="s">
        <v>19</v>
      </c>
      <c r="B22" s="47">
        <v>32103.19</v>
      </c>
      <c r="C22" s="47">
        <v>41092.769999999997</v>
      </c>
      <c r="D22" s="48">
        <f t="shared" si="0"/>
        <v>-8989.5799999999981</v>
      </c>
      <c r="E22" s="46">
        <f t="shared" si="1"/>
        <v>-0.21876305734561088</v>
      </c>
      <c r="F22" s="23"/>
    </row>
    <row r="23" spans="1:9" ht="17.100000000000001" customHeight="1" x14ac:dyDescent="0.25">
      <c r="A23" s="24" t="s">
        <v>20</v>
      </c>
      <c r="B23" s="47">
        <v>49291.520000000004</v>
      </c>
      <c r="C23" s="47">
        <v>31704.49</v>
      </c>
      <c r="D23" s="48">
        <f t="shared" si="0"/>
        <v>17587.030000000002</v>
      </c>
      <c r="E23" s="46">
        <f t="shared" si="1"/>
        <v>0.55471732868120582</v>
      </c>
      <c r="F23" s="23"/>
    </row>
    <row r="24" spans="1:9" ht="17.100000000000001" customHeight="1" x14ac:dyDescent="0.25">
      <c r="A24" s="22" t="s">
        <v>21</v>
      </c>
      <c r="B24" s="47">
        <v>137869.1</v>
      </c>
      <c r="C24" s="47">
        <v>176688.7</v>
      </c>
      <c r="D24" s="48">
        <f t="shared" si="0"/>
        <v>-38819.600000000006</v>
      </c>
      <c r="E24" s="46">
        <f t="shared" si="1"/>
        <v>-0.2197061838136791</v>
      </c>
      <c r="F24" s="23"/>
    </row>
    <row r="25" spans="1:9" ht="17.100000000000001" customHeight="1" x14ac:dyDescent="0.25">
      <c r="A25" s="22" t="s">
        <v>22</v>
      </c>
      <c r="B25" s="47">
        <v>29834.51</v>
      </c>
      <c r="C25" s="47">
        <v>38211.93</v>
      </c>
      <c r="D25" s="48">
        <f t="shared" si="0"/>
        <v>-8377.4200000000019</v>
      </c>
      <c r="E25" s="46">
        <f t="shared" si="1"/>
        <v>-0.21923572036272446</v>
      </c>
      <c r="F25" s="23"/>
    </row>
    <row r="26" spans="1:9" ht="17.100000000000001" customHeight="1" x14ac:dyDescent="0.25">
      <c r="A26" s="22" t="s">
        <v>23</v>
      </c>
      <c r="B26" s="47">
        <v>5112.2</v>
      </c>
      <c r="C26" s="47">
        <v>10002.52</v>
      </c>
      <c r="D26" s="48">
        <f t="shared" si="0"/>
        <v>-4890.3200000000006</v>
      </c>
      <c r="E26" s="46">
        <f t="shared" si="1"/>
        <v>-0.48890879498366413</v>
      </c>
      <c r="F26" s="23"/>
    </row>
    <row r="27" spans="1:9" ht="17.100000000000001" customHeight="1" x14ac:dyDescent="0.25">
      <c r="A27" s="22" t="s">
        <v>24</v>
      </c>
      <c r="B27" s="47">
        <v>33764.120000000003</v>
      </c>
      <c r="C27" s="47">
        <v>30755.739999999998</v>
      </c>
      <c r="D27" s="48">
        <f t="shared" si="0"/>
        <v>3008.3800000000047</v>
      </c>
      <c r="E27" s="46">
        <f t="shared" si="1"/>
        <v>9.781523709070257E-2</v>
      </c>
      <c r="F27" s="23"/>
    </row>
    <row r="28" spans="1:9" ht="17.100000000000001" customHeight="1" x14ac:dyDescent="0.25">
      <c r="A28" s="22" t="s">
        <v>25</v>
      </c>
      <c r="B28" s="47">
        <v>4640.12</v>
      </c>
      <c r="C28" s="47">
        <v>52.19</v>
      </c>
      <c r="D28" s="48">
        <f t="shared" si="0"/>
        <v>4587.93</v>
      </c>
      <c r="E28" s="46">
        <f t="shared" si="1"/>
        <v>87.908219965510639</v>
      </c>
      <c r="F28" s="23"/>
    </row>
    <row r="29" spans="1:9" ht="17.100000000000001" customHeight="1" x14ac:dyDescent="0.25">
      <c r="A29" s="22" t="s">
        <v>26</v>
      </c>
      <c r="B29" s="47">
        <v>37120.160000000003</v>
      </c>
      <c r="C29" s="47">
        <v>44146.99</v>
      </c>
      <c r="D29" s="48">
        <f t="shared" si="0"/>
        <v>-7026.8299999999945</v>
      </c>
      <c r="E29" s="46">
        <f t="shared" si="1"/>
        <v>-0.15916894900422418</v>
      </c>
      <c r="F29" s="23"/>
    </row>
    <row r="30" spans="1:9" ht="17.100000000000001" customHeight="1" x14ac:dyDescent="0.25">
      <c r="A30" s="22" t="s">
        <v>27</v>
      </c>
      <c r="B30" s="47">
        <v>119085.52</v>
      </c>
      <c r="C30" s="47">
        <v>102496.95000000001</v>
      </c>
      <c r="D30" s="48">
        <f t="shared" si="0"/>
        <v>16588.569999999992</v>
      </c>
      <c r="E30" s="46">
        <f t="shared" si="1"/>
        <v>0.16184452317849449</v>
      </c>
      <c r="F30" s="23"/>
    </row>
    <row r="31" spans="1:9" ht="17.100000000000001" customHeight="1" x14ac:dyDescent="0.25">
      <c r="A31" s="22" t="s">
        <v>28</v>
      </c>
      <c r="B31" s="47">
        <v>8711.01</v>
      </c>
      <c r="C31" s="47">
        <v>8752.5999999999985</v>
      </c>
      <c r="D31" s="48">
        <f>B31-C31</f>
        <v>-41.589999999998327</v>
      </c>
      <c r="E31" s="46">
        <f>D31/C31</f>
        <v>-4.7517309142424344E-3</v>
      </c>
      <c r="F31" s="23"/>
    </row>
    <row r="32" spans="1:9" ht="17.100000000000001" customHeight="1" x14ac:dyDescent="0.25">
      <c r="A32" s="22" t="s">
        <v>29</v>
      </c>
      <c r="B32" s="47">
        <v>21949.77</v>
      </c>
      <c r="C32" s="47">
        <v>84776.46</v>
      </c>
      <c r="D32" s="48">
        <f t="shared" si="0"/>
        <v>-62826.69</v>
      </c>
      <c r="E32" s="46">
        <f t="shared" si="1"/>
        <v>-0.74108649971937957</v>
      </c>
      <c r="F32" s="23"/>
    </row>
    <row r="33" spans="1:10" ht="17.100000000000001" customHeight="1" x14ac:dyDescent="0.25">
      <c r="A33" s="22" t="s">
        <v>30</v>
      </c>
      <c r="B33" s="47">
        <v>240219.63999999998</v>
      </c>
      <c r="C33" s="47">
        <v>188426.47000000003</v>
      </c>
      <c r="D33" s="48">
        <f t="shared" si="0"/>
        <v>51793.169999999955</v>
      </c>
      <c r="E33" s="46">
        <f t="shared" si="1"/>
        <v>0.27487204955864186</v>
      </c>
      <c r="F33" s="23"/>
    </row>
    <row r="34" spans="1:10" ht="17.100000000000001" customHeight="1" x14ac:dyDescent="0.25">
      <c r="A34" s="22" t="s">
        <v>31</v>
      </c>
      <c r="B34" s="47">
        <v>17392.89</v>
      </c>
      <c r="C34" s="47">
        <v>14188.93</v>
      </c>
      <c r="D34" s="48">
        <f t="shared" si="0"/>
        <v>3203.9599999999991</v>
      </c>
      <c r="E34" s="46">
        <f t="shared" si="1"/>
        <v>0.22580701997966013</v>
      </c>
      <c r="F34" s="23"/>
      <c r="G34" s="38"/>
      <c r="H34" s="38"/>
      <c r="I34" s="38"/>
      <c r="J34" s="38"/>
    </row>
    <row r="35" spans="1:10" ht="17.100000000000001" customHeight="1" x14ac:dyDescent="0.25">
      <c r="A35" s="22" t="s">
        <v>32</v>
      </c>
      <c r="B35" s="47">
        <v>3041.02</v>
      </c>
      <c r="C35" s="47">
        <v>2414.88</v>
      </c>
      <c r="D35" s="48">
        <f t="shared" si="0"/>
        <v>626.13999999999987</v>
      </c>
      <c r="E35" s="46">
        <f t="shared" si="1"/>
        <v>0.2592841052143377</v>
      </c>
      <c r="F35" s="23"/>
      <c r="G35" s="38"/>
      <c r="H35" s="38"/>
      <c r="I35" s="38"/>
      <c r="J35" s="38"/>
    </row>
    <row r="36" spans="1:10" ht="17.100000000000001" customHeight="1" x14ac:dyDescent="0.25">
      <c r="A36" s="22" t="s">
        <v>33</v>
      </c>
      <c r="B36" s="47">
        <v>233526.66000000003</v>
      </c>
      <c r="C36" s="47">
        <v>223163.68</v>
      </c>
      <c r="D36" s="48">
        <f t="shared" si="0"/>
        <v>10362.98000000004</v>
      </c>
      <c r="E36" s="46">
        <f t="shared" si="1"/>
        <v>4.6436678226492951E-2</v>
      </c>
      <c r="F36" s="23"/>
      <c r="G36" s="38"/>
      <c r="H36" s="38"/>
      <c r="I36" s="38"/>
      <c r="J36" s="38"/>
    </row>
    <row r="37" spans="1:10" ht="17.100000000000001" customHeight="1" x14ac:dyDescent="0.25">
      <c r="A37" s="22" t="s">
        <v>34</v>
      </c>
      <c r="B37" s="47">
        <v>3142.18</v>
      </c>
      <c r="C37" s="47">
        <v>14332.95</v>
      </c>
      <c r="D37" s="48">
        <f t="shared" si="0"/>
        <v>-11190.77</v>
      </c>
      <c r="E37" s="46">
        <f t="shared" si="1"/>
        <v>-0.78077227646785896</v>
      </c>
      <c r="F37" s="23"/>
      <c r="G37" s="38"/>
      <c r="H37" s="38"/>
      <c r="I37" s="38"/>
      <c r="J37" s="38"/>
    </row>
    <row r="38" spans="1:10" s="5" customFormat="1" x14ac:dyDescent="0.25">
      <c r="A38" s="25" t="s">
        <v>35</v>
      </c>
      <c r="B38" s="83">
        <f>SUM(B20:B37)-1</f>
        <v>5854847.3299999982</v>
      </c>
      <c r="C38" s="26">
        <f>SUM(C20:C37)-1</f>
        <v>6011415.1999999993</v>
      </c>
      <c r="D38" s="26">
        <f>B38-C38</f>
        <v>-156567.87000000104</v>
      </c>
      <c r="E38" s="27">
        <f>D38/C38</f>
        <v>-2.6045093341747726E-2</v>
      </c>
      <c r="F38" s="25"/>
    </row>
    <row r="39" spans="1:10" ht="17.100000000000001" customHeight="1" x14ac:dyDescent="0.25">
      <c r="A39" s="38"/>
      <c r="B39" s="28" t="s">
        <v>12</v>
      </c>
      <c r="C39" s="29"/>
      <c r="D39" s="49"/>
      <c r="E39" s="50"/>
      <c r="F39" s="30"/>
      <c r="G39" s="30"/>
      <c r="H39" s="38"/>
      <c r="I39" s="38"/>
      <c r="J39" s="38"/>
    </row>
    <row r="40" spans="1:10" ht="17.100000000000001" customHeight="1" x14ac:dyDescent="0.25">
      <c r="A40" s="5"/>
      <c r="B40" s="93" t="s">
        <v>36</v>
      </c>
      <c r="C40" s="94"/>
      <c r="D40" s="49"/>
      <c r="E40" s="50"/>
      <c r="F40" s="30"/>
      <c r="G40" s="30"/>
      <c r="H40" s="38"/>
      <c r="I40" s="38"/>
      <c r="J40" s="38"/>
    </row>
    <row r="41" spans="1:10" ht="17.100000000000001" customHeight="1" x14ac:dyDescent="0.25">
      <c r="A41" s="5"/>
      <c r="B41" s="93"/>
      <c r="C41" s="94"/>
      <c r="D41" s="49"/>
      <c r="E41" s="50"/>
      <c r="F41" s="30"/>
      <c r="G41" s="30"/>
      <c r="H41" s="38"/>
      <c r="I41" s="38"/>
      <c r="J41" s="38"/>
    </row>
    <row r="42" spans="1:10" x14ac:dyDescent="0.25">
      <c r="A42" s="4" t="s">
        <v>37</v>
      </c>
      <c r="B42" s="5"/>
      <c r="C42" s="5"/>
      <c r="D42" s="38"/>
      <c r="E42" s="38"/>
      <c r="F42" s="38"/>
      <c r="G42" s="38"/>
      <c r="H42" s="38"/>
      <c r="I42" s="38"/>
      <c r="J42" s="38"/>
    </row>
    <row r="43" spans="1:10" x14ac:dyDescent="0.25">
      <c r="A43" s="90" t="s">
        <v>38</v>
      </c>
      <c r="B43" s="4" t="s">
        <v>39</v>
      </c>
      <c r="C43" s="5"/>
      <c r="D43" s="38"/>
      <c r="E43" s="38"/>
      <c r="F43" s="38"/>
      <c r="G43" s="38"/>
      <c r="H43" s="38"/>
      <c r="I43" s="38"/>
      <c r="J43" s="38"/>
    </row>
    <row r="44" spans="1:10" x14ac:dyDescent="0.25">
      <c r="A44" s="90" t="s">
        <v>40</v>
      </c>
      <c r="B44" s="4" t="s">
        <v>41</v>
      </c>
      <c r="C44" s="5"/>
      <c r="D44" s="38"/>
      <c r="E44" s="38"/>
      <c r="F44" s="38"/>
      <c r="G44" s="38"/>
      <c r="H44" s="38"/>
      <c r="I44" s="38"/>
      <c r="J44" s="38"/>
    </row>
    <row r="45" spans="1:10" x14ac:dyDescent="0.25">
      <c r="A45" s="90" t="s">
        <v>42</v>
      </c>
      <c r="B45" s="4" t="s">
        <v>43</v>
      </c>
      <c r="C45" s="5"/>
      <c r="D45" s="38"/>
      <c r="E45" s="38"/>
      <c r="F45" s="38"/>
      <c r="G45" s="38"/>
      <c r="H45" s="38"/>
      <c r="I45" s="38"/>
      <c r="J45" s="38"/>
    </row>
    <row r="46" spans="1:10" x14ac:dyDescent="0.25">
      <c r="A46" s="38"/>
      <c r="B46" s="31"/>
      <c r="C46" s="38"/>
      <c r="D46" s="38"/>
      <c r="E46" s="38"/>
      <c r="F46" s="38"/>
      <c r="G46" s="38"/>
      <c r="H46" s="38"/>
      <c r="I46" s="38"/>
      <c r="J46" s="38"/>
    </row>
    <row r="47" spans="1:10" x14ac:dyDescent="0.25">
      <c r="A47" s="32"/>
      <c r="B47" s="33"/>
      <c r="C47" s="38"/>
      <c r="D47" s="38"/>
      <c r="E47" s="38"/>
      <c r="F47" s="33"/>
      <c r="G47" s="33"/>
      <c r="H47" s="34"/>
      <c r="I47" s="34"/>
      <c r="J47" s="34"/>
    </row>
    <row r="48" spans="1:10" x14ac:dyDescent="0.25">
      <c r="A48" s="35"/>
      <c r="B48" s="36"/>
      <c r="C48" s="38"/>
      <c r="D48" s="38"/>
      <c r="E48" s="38"/>
      <c r="F48" s="36"/>
      <c r="G48" s="36"/>
      <c r="H48" s="38"/>
      <c r="I48" s="38"/>
      <c r="J48" s="38"/>
    </row>
    <row r="49" spans="1:10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</row>
    <row r="50" spans="1:10" x14ac:dyDescent="0.25">
      <c r="A50" s="38"/>
      <c r="B50" s="38"/>
      <c r="C50" s="38"/>
      <c r="D50" s="38"/>
      <c r="E50" s="38"/>
      <c r="F50" s="38"/>
      <c r="G50" s="38"/>
      <c r="H50" s="38"/>
      <c r="I50" s="38"/>
      <c r="J50" s="38"/>
    </row>
    <row r="51" spans="1:10" x14ac:dyDescent="0.25">
      <c r="A51" s="38"/>
      <c r="B51" s="38"/>
      <c r="C51" s="38"/>
      <c r="D51" s="38"/>
      <c r="E51" s="38"/>
      <c r="F51" s="38"/>
      <c r="G51" s="38"/>
      <c r="H51" s="38"/>
      <c r="I51" s="38"/>
      <c r="J51" s="38"/>
    </row>
  </sheetData>
  <mergeCells count="7">
    <mergeCell ref="A1:F1"/>
    <mergeCell ref="A2:F2"/>
    <mergeCell ref="D18:E18"/>
    <mergeCell ref="D13:E13"/>
    <mergeCell ref="A13:A14"/>
    <mergeCell ref="B18:C18"/>
    <mergeCell ref="B13:C13"/>
  </mergeCells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showGridLines="0" zoomScale="90" zoomScaleNormal="90" workbookViewId="0">
      <selection activeCell="F51" sqref="F51"/>
    </sheetView>
  </sheetViews>
  <sheetFormatPr defaultRowHeight="15.75" x14ac:dyDescent="0.25"/>
  <cols>
    <col min="1" max="1" width="11.140625" style="3" customWidth="1"/>
    <col min="2" max="2" width="33.140625" style="3" customWidth="1"/>
    <col min="3" max="3" width="40.85546875" style="3" bestFit="1" customWidth="1"/>
    <col min="4" max="4" width="25.85546875" style="3" bestFit="1" customWidth="1"/>
    <col min="5" max="5" width="12.85546875" style="3" customWidth="1"/>
    <col min="6" max="6" width="12.85546875" style="3" bestFit="1" customWidth="1"/>
    <col min="7" max="7" width="17.5703125" style="3" bestFit="1" customWidth="1"/>
    <col min="8" max="9" width="9.140625" style="3"/>
    <col min="10" max="10" width="10.140625" style="3" bestFit="1" customWidth="1"/>
    <col min="11" max="16384" width="9.140625" style="3"/>
  </cols>
  <sheetData>
    <row r="1" spans="1:9" x14ac:dyDescent="0.25">
      <c r="A1" s="61" t="s">
        <v>0</v>
      </c>
      <c r="B1" s="61"/>
      <c r="C1" s="61"/>
      <c r="D1" s="61"/>
      <c r="E1" s="61"/>
      <c r="F1" s="61"/>
      <c r="G1" s="38"/>
      <c r="H1" s="38"/>
      <c r="I1" s="38"/>
    </row>
    <row r="2" spans="1:9" x14ac:dyDescent="0.25">
      <c r="A2" s="62" t="s">
        <v>1</v>
      </c>
      <c r="B2" s="62"/>
      <c r="C2" s="62"/>
      <c r="D2" s="62"/>
      <c r="E2" s="62"/>
      <c r="F2" s="62"/>
      <c r="G2" s="38"/>
      <c r="H2" s="38"/>
      <c r="I2" s="38"/>
    </row>
    <row r="3" spans="1:9" x14ac:dyDescent="0.25">
      <c r="A3" s="38"/>
      <c r="B3" s="38"/>
      <c r="C3" s="38"/>
      <c r="D3" s="39"/>
      <c r="E3" s="38"/>
      <c r="F3" s="38"/>
      <c r="G3" s="38"/>
      <c r="H3" s="38"/>
      <c r="I3" s="38"/>
    </row>
    <row r="4" spans="1:9" ht="15" customHeight="1" x14ac:dyDescent="0.25">
      <c r="A4" s="38" t="s">
        <v>2</v>
      </c>
      <c r="B4" s="38"/>
      <c r="C4" s="39"/>
      <c r="D4" s="38"/>
      <c r="E4" s="91" t="s">
        <v>101</v>
      </c>
      <c r="F4" s="38"/>
      <c r="G4" s="38"/>
      <c r="H4" s="38"/>
      <c r="I4" s="38"/>
    </row>
    <row r="5" spans="1:9" x14ac:dyDescent="0.25">
      <c r="A5" s="38" t="s">
        <v>3</v>
      </c>
      <c r="B5" s="38"/>
      <c r="C5" s="39"/>
      <c r="D5" s="38"/>
      <c r="E5" s="38"/>
      <c r="F5" s="38"/>
      <c r="G5" s="38"/>
      <c r="H5" s="38"/>
      <c r="I5" s="38"/>
    </row>
    <row r="6" spans="1:9" s="88" customFormat="1" ht="14.25" customHeight="1" x14ac:dyDescent="0.25">
      <c r="A6" s="84" t="s">
        <v>100</v>
      </c>
      <c r="B6" s="85"/>
      <c r="C6" s="85"/>
      <c r="D6" s="86"/>
      <c r="E6" s="87" t="s">
        <v>97</v>
      </c>
    </row>
    <row r="7" spans="1:9" s="88" customFormat="1" ht="14.25" customHeight="1" x14ac:dyDescent="0.25">
      <c r="A7" s="84" t="s">
        <v>95</v>
      </c>
      <c r="B7" s="89"/>
      <c r="C7" s="85"/>
      <c r="D7" s="86"/>
      <c r="E7" s="87" t="s">
        <v>98</v>
      </c>
    </row>
    <row r="8" spans="1:9" s="88" customFormat="1" ht="14.25" customHeight="1" x14ac:dyDescent="0.25">
      <c r="A8" s="84" t="s">
        <v>96</v>
      </c>
      <c r="B8" s="89"/>
      <c r="C8" s="85"/>
      <c r="D8" s="86"/>
      <c r="E8" s="87" t="s">
        <v>99</v>
      </c>
    </row>
    <row r="9" spans="1:9" s="88" customFormat="1" ht="14.25" customHeight="1" x14ac:dyDescent="0.25">
      <c r="A9" s="92"/>
      <c r="B9" s="89"/>
      <c r="C9" s="85"/>
      <c r="D9" s="86"/>
      <c r="E9" s="87"/>
    </row>
    <row r="10" spans="1:9" ht="16.5" customHeight="1" x14ac:dyDescent="0.25">
      <c r="A10" s="40" t="s">
        <v>44</v>
      </c>
      <c r="B10" s="41"/>
      <c r="C10" s="41"/>
      <c r="D10" s="41"/>
      <c r="E10" s="41"/>
      <c r="F10" s="38"/>
      <c r="G10" s="42"/>
      <c r="H10" s="38"/>
    </row>
    <row r="11" spans="1:9" ht="16.5" customHeight="1" x14ac:dyDescent="0.25">
      <c r="A11" s="40"/>
      <c r="B11" s="41"/>
      <c r="C11" s="41"/>
      <c r="D11" s="41"/>
      <c r="E11" s="41"/>
      <c r="F11" s="38"/>
      <c r="G11" s="42"/>
      <c r="H11" s="38"/>
    </row>
    <row r="12" spans="1:9" s="6" customFormat="1" ht="15.6" customHeight="1" x14ac:dyDescent="0.25">
      <c r="A12" s="76" t="s">
        <v>45</v>
      </c>
      <c r="B12" s="76"/>
      <c r="C12" s="76"/>
      <c r="D12" s="76"/>
      <c r="E12" s="77" t="s">
        <v>46</v>
      </c>
      <c r="F12" s="78"/>
      <c r="G12" s="78"/>
      <c r="H12" s="71" t="s">
        <v>47</v>
      </c>
    </row>
    <row r="13" spans="1:9" s="6" customFormat="1" ht="31.5" x14ac:dyDescent="0.25">
      <c r="A13" s="7" t="s">
        <v>48</v>
      </c>
      <c r="B13" s="8" t="s">
        <v>49</v>
      </c>
      <c r="C13" s="7" t="s">
        <v>50</v>
      </c>
      <c r="D13" s="7" t="s">
        <v>51</v>
      </c>
      <c r="E13" s="9" t="s">
        <v>52</v>
      </c>
      <c r="F13" s="7" t="s">
        <v>50</v>
      </c>
      <c r="G13" s="7" t="s">
        <v>53</v>
      </c>
      <c r="H13" s="72"/>
    </row>
    <row r="14" spans="1:9" s="10" customFormat="1" x14ac:dyDescent="0.25">
      <c r="A14" s="51" t="s">
        <v>102</v>
      </c>
      <c r="B14" s="52" t="s">
        <v>54</v>
      </c>
      <c r="C14" s="67" t="s">
        <v>55</v>
      </c>
      <c r="D14" s="67" t="s">
        <v>11</v>
      </c>
      <c r="E14" s="57">
        <v>101611.75</v>
      </c>
      <c r="F14" s="69">
        <f>SUM(E14:E18)</f>
        <v>233526.66000000003</v>
      </c>
      <c r="G14" s="80">
        <f>SUM(E14:E49)</f>
        <v>5854847.1500000013</v>
      </c>
      <c r="H14" s="2"/>
    </row>
    <row r="15" spans="1:9" s="10" customFormat="1" x14ac:dyDescent="0.25">
      <c r="A15" s="51" t="s">
        <v>103</v>
      </c>
      <c r="B15" s="52" t="s">
        <v>56</v>
      </c>
      <c r="C15" s="79"/>
      <c r="D15" s="79"/>
      <c r="E15" s="57">
        <v>64630.1</v>
      </c>
      <c r="F15" s="82"/>
      <c r="G15" s="81"/>
      <c r="H15" s="2"/>
    </row>
    <row r="16" spans="1:9" s="10" customFormat="1" ht="15.6" customHeight="1" x14ac:dyDescent="0.25">
      <c r="A16" s="51" t="s">
        <v>104</v>
      </c>
      <c r="B16" s="52" t="s">
        <v>57</v>
      </c>
      <c r="C16" s="79"/>
      <c r="D16" s="79"/>
      <c r="E16" s="57">
        <v>29516.17</v>
      </c>
      <c r="F16" s="82"/>
      <c r="G16" s="81"/>
      <c r="H16" s="2"/>
    </row>
    <row r="17" spans="1:9" s="10" customFormat="1" ht="15.6" customHeight="1" x14ac:dyDescent="0.25">
      <c r="A17" s="51" t="s">
        <v>105</v>
      </c>
      <c r="B17" s="52" t="s">
        <v>58</v>
      </c>
      <c r="C17" s="79"/>
      <c r="D17" s="79"/>
      <c r="E17" s="57">
        <v>1092.79</v>
      </c>
      <c r="F17" s="82"/>
      <c r="G17" s="81"/>
      <c r="H17" s="2"/>
    </row>
    <row r="18" spans="1:9" s="10" customFormat="1" ht="15.6" customHeight="1" x14ac:dyDescent="0.25">
      <c r="A18" s="51" t="s">
        <v>106</v>
      </c>
      <c r="B18" s="52" t="s">
        <v>61</v>
      </c>
      <c r="C18" s="68"/>
      <c r="D18" s="79"/>
      <c r="E18" s="57">
        <v>36675.85</v>
      </c>
      <c r="F18" s="70"/>
      <c r="G18" s="81"/>
      <c r="H18" s="2"/>
    </row>
    <row r="19" spans="1:9" s="10" customFormat="1" ht="15.6" customHeight="1" x14ac:dyDescent="0.25">
      <c r="A19" s="51">
        <v>50308008</v>
      </c>
      <c r="B19" s="52" t="s">
        <v>59</v>
      </c>
      <c r="C19" s="95" t="s">
        <v>60</v>
      </c>
      <c r="D19" s="79"/>
      <c r="E19" s="59">
        <v>3142</v>
      </c>
      <c r="F19" s="58">
        <f>SUM(E19)</f>
        <v>3142</v>
      </c>
      <c r="G19" s="81"/>
      <c r="H19" s="53"/>
    </row>
    <row r="20" spans="1:9" s="10" customFormat="1" ht="15.6" customHeight="1" x14ac:dyDescent="0.25">
      <c r="A20" s="51" t="s">
        <v>107</v>
      </c>
      <c r="B20" s="52" t="s">
        <v>62</v>
      </c>
      <c r="C20" s="96" t="s">
        <v>17</v>
      </c>
      <c r="D20" s="79"/>
      <c r="E20" s="57">
        <v>1036391.09</v>
      </c>
      <c r="F20" s="69">
        <f>SUM(E20:E25)</f>
        <v>4497077.03</v>
      </c>
      <c r="G20" s="81"/>
      <c r="H20" s="2"/>
    </row>
    <row r="21" spans="1:9" s="10" customFormat="1" ht="15.6" customHeight="1" x14ac:dyDescent="0.25">
      <c r="A21" s="51" t="s">
        <v>108</v>
      </c>
      <c r="B21" s="52" t="s">
        <v>63</v>
      </c>
      <c r="C21" s="97"/>
      <c r="D21" s="79"/>
      <c r="E21" s="57">
        <v>4000</v>
      </c>
      <c r="F21" s="82"/>
      <c r="G21" s="81"/>
      <c r="H21" s="2"/>
    </row>
    <row r="22" spans="1:9" s="10" customFormat="1" ht="15.6" customHeight="1" x14ac:dyDescent="0.25">
      <c r="A22" s="51" t="s">
        <v>109</v>
      </c>
      <c r="B22" s="52" t="s">
        <v>64</v>
      </c>
      <c r="C22" s="97"/>
      <c r="D22" s="79"/>
      <c r="E22" s="57">
        <v>2990337.49</v>
      </c>
      <c r="F22" s="82"/>
      <c r="G22" s="81"/>
      <c r="H22" s="2"/>
    </row>
    <row r="23" spans="1:9" s="10" customFormat="1" ht="15.6" customHeight="1" x14ac:dyDescent="0.25">
      <c r="A23" s="51" t="s">
        <v>110</v>
      </c>
      <c r="B23" s="52" t="s">
        <v>70</v>
      </c>
      <c r="C23" s="97"/>
      <c r="D23" s="79"/>
      <c r="E23" s="57">
        <v>78282.02</v>
      </c>
      <c r="F23" s="82"/>
      <c r="G23" s="81"/>
      <c r="H23" s="2"/>
    </row>
    <row r="24" spans="1:9" s="10" customFormat="1" ht="15.6" customHeight="1" x14ac:dyDescent="0.25">
      <c r="A24" s="51" t="s">
        <v>111</v>
      </c>
      <c r="B24" s="52" t="s">
        <v>66</v>
      </c>
      <c r="C24" s="97"/>
      <c r="D24" s="79"/>
      <c r="E24" s="57">
        <v>300948.47999999998</v>
      </c>
      <c r="F24" s="82"/>
      <c r="G24" s="81"/>
      <c r="H24" s="53"/>
    </row>
    <row r="25" spans="1:9" s="10" customFormat="1" ht="15.6" customHeight="1" x14ac:dyDescent="0.25">
      <c r="A25" s="51" t="s">
        <v>112</v>
      </c>
      <c r="B25" s="52" t="s">
        <v>67</v>
      </c>
      <c r="C25" s="98"/>
      <c r="D25" s="79"/>
      <c r="E25" s="57">
        <v>87117.95</v>
      </c>
      <c r="F25" s="70"/>
      <c r="G25" s="81"/>
      <c r="H25" s="2"/>
      <c r="I25" s="11"/>
    </row>
    <row r="26" spans="1:9" s="10" customFormat="1" ht="15.6" customHeight="1" x14ac:dyDescent="0.25">
      <c r="A26" s="51">
        <v>50402001</v>
      </c>
      <c r="B26" s="52" t="s">
        <v>71</v>
      </c>
      <c r="C26" s="99" t="s">
        <v>19</v>
      </c>
      <c r="D26" s="79"/>
      <c r="E26" s="57">
        <v>32103</v>
      </c>
      <c r="F26" s="60">
        <f>SUM(E26)</f>
        <v>32103</v>
      </c>
      <c r="G26" s="81"/>
      <c r="H26" s="2"/>
    </row>
    <row r="27" spans="1:9" s="10" customFormat="1" ht="15.6" customHeight="1" x14ac:dyDescent="0.25">
      <c r="A27" s="54">
        <v>50402002</v>
      </c>
      <c r="B27" s="55" t="s">
        <v>72</v>
      </c>
      <c r="C27" s="99" t="s">
        <v>22</v>
      </c>
      <c r="D27" s="79"/>
      <c r="E27" s="57">
        <v>29835</v>
      </c>
      <c r="F27" s="60">
        <f>SUM(E27)</f>
        <v>29835</v>
      </c>
      <c r="G27" s="81"/>
      <c r="H27" s="2"/>
    </row>
    <row r="28" spans="1:9" s="10" customFormat="1" ht="15.6" customHeight="1" x14ac:dyDescent="0.25">
      <c r="A28" s="51">
        <v>50402003</v>
      </c>
      <c r="B28" s="52" t="s">
        <v>73</v>
      </c>
      <c r="C28" s="99" t="s">
        <v>21</v>
      </c>
      <c r="D28" s="79"/>
      <c r="E28" s="57">
        <v>137869</v>
      </c>
      <c r="F28" s="60">
        <f>SUM(E28)</f>
        <v>137869</v>
      </c>
      <c r="G28" s="81"/>
      <c r="H28" s="2"/>
    </row>
    <row r="29" spans="1:9" s="10" customFormat="1" ht="15.6" customHeight="1" x14ac:dyDescent="0.25">
      <c r="A29" s="51">
        <v>50402004</v>
      </c>
      <c r="B29" s="52" t="s">
        <v>74</v>
      </c>
      <c r="C29" s="96" t="s">
        <v>20</v>
      </c>
      <c r="D29" s="79"/>
      <c r="E29" s="59">
        <v>13677</v>
      </c>
      <c r="F29" s="69">
        <f>SUM(E29:E31)</f>
        <v>49292</v>
      </c>
      <c r="G29" s="81"/>
      <c r="H29" s="53"/>
    </row>
    <row r="30" spans="1:9" s="10" customFormat="1" ht="15.6" customHeight="1" x14ac:dyDescent="0.25">
      <c r="A30" s="51">
        <v>50402016</v>
      </c>
      <c r="B30" s="52" t="s">
        <v>75</v>
      </c>
      <c r="C30" s="97"/>
      <c r="D30" s="79"/>
      <c r="E30" s="59">
        <v>14855</v>
      </c>
      <c r="F30" s="82"/>
      <c r="G30" s="81"/>
      <c r="H30" s="53"/>
    </row>
    <row r="31" spans="1:9" s="10" customFormat="1" ht="15.6" customHeight="1" x14ac:dyDescent="0.25">
      <c r="A31" s="51">
        <v>50402017</v>
      </c>
      <c r="B31" s="52" t="s">
        <v>76</v>
      </c>
      <c r="C31" s="98"/>
      <c r="D31" s="79"/>
      <c r="E31" s="59">
        <v>20760</v>
      </c>
      <c r="F31" s="70"/>
      <c r="G31" s="81"/>
      <c r="H31" s="2"/>
    </row>
    <row r="32" spans="1:9" s="10" customFormat="1" ht="15.6" customHeight="1" x14ac:dyDescent="0.25">
      <c r="A32" s="51" t="s">
        <v>113</v>
      </c>
      <c r="B32" s="52" t="s">
        <v>65</v>
      </c>
      <c r="C32" s="96" t="s">
        <v>27</v>
      </c>
      <c r="D32" s="79"/>
      <c r="E32" s="59">
        <v>21526.11</v>
      </c>
      <c r="F32" s="69">
        <f>SUM(E32:E34)</f>
        <v>119085.52</v>
      </c>
      <c r="G32" s="81"/>
      <c r="H32" s="2"/>
    </row>
    <row r="33" spans="1:8" s="10" customFormat="1" ht="15.6" customHeight="1" x14ac:dyDescent="0.25">
      <c r="A33" s="51" t="s">
        <v>114</v>
      </c>
      <c r="B33" s="52" t="s">
        <v>77</v>
      </c>
      <c r="C33" s="97"/>
      <c r="D33" s="79"/>
      <c r="E33" s="59">
        <v>96541.17</v>
      </c>
      <c r="F33" s="82"/>
      <c r="G33" s="81"/>
      <c r="H33" s="2"/>
    </row>
    <row r="34" spans="1:8" s="10" customFormat="1" ht="15.6" customHeight="1" x14ac:dyDescent="0.25">
      <c r="A34" s="51" t="s">
        <v>115</v>
      </c>
      <c r="B34" s="52" t="s">
        <v>78</v>
      </c>
      <c r="C34" s="98"/>
      <c r="D34" s="79"/>
      <c r="E34" s="59">
        <v>1018.24</v>
      </c>
      <c r="F34" s="70"/>
      <c r="G34" s="81"/>
      <c r="H34" s="2"/>
    </row>
    <row r="35" spans="1:8" s="10" customFormat="1" ht="15.6" customHeight="1" x14ac:dyDescent="0.25">
      <c r="A35" s="51" t="s">
        <v>116</v>
      </c>
      <c r="B35" s="52" t="s">
        <v>119</v>
      </c>
      <c r="C35" s="100" t="s">
        <v>26</v>
      </c>
      <c r="D35" s="79"/>
      <c r="E35" s="57">
        <v>8320.06</v>
      </c>
      <c r="F35" s="103">
        <f>SUM(E35:E37)</f>
        <v>37120.160000000003</v>
      </c>
      <c r="G35" s="81"/>
      <c r="H35" s="2"/>
    </row>
    <row r="36" spans="1:8" s="10" customFormat="1" ht="15.6" customHeight="1" x14ac:dyDescent="0.25">
      <c r="A36" s="51" t="s">
        <v>117</v>
      </c>
      <c r="B36" s="52" t="s">
        <v>79</v>
      </c>
      <c r="C36" s="101"/>
      <c r="D36" s="79"/>
      <c r="E36" s="57">
        <v>28691.91</v>
      </c>
      <c r="F36" s="101"/>
      <c r="G36" s="81"/>
      <c r="H36" s="2"/>
    </row>
    <row r="37" spans="1:8" s="10" customFormat="1" ht="15.6" customHeight="1" x14ac:dyDescent="0.25">
      <c r="A37" s="51" t="s">
        <v>118</v>
      </c>
      <c r="B37" s="52" t="s">
        <v>90</v>
      </c>
      <c r="C37" s="102"/>
      <c r="D37" s="79"/>
      <c r="E37" s="57">
        <v>108.19</v>
      </c>
      <c r="F37" s="102"/>
      <c r="G37" s="81"/>
      <c r="H37" s="2"/>
    </row>
    <row r="38" spans="1:8" s="10" customFormat="1" ht="15.6" customHeight="1" x14ac:dyDescent="0.25">
      <c r="A38" s="51">
        <v>50402007</v>
      </c>
      <c r="B38" s="52" t="s">
        <v>80</v>
      </c>
      <c r="C38" s="99" t="s">
        <v>23</v>
      </c>
      <c r="D38" s="79"/>
      <c r="E38" s="57">
        <v>5112</v>
      </c>
      <c r="F38" s="60">
        <f>SUM(E38)</f>
        <v>5112</v>
      </c>
      <c r="G38" s="81"/>
      <c r="H38" s="2"/>
    </row>
    <row r="39" spans="1:8" s="10" customFormat="1" ht="15.6" customHeight="1" x14ac:dyDescent="0.25">
      <c r="A39" s="51">
        <v>50402009</v>
      </c>
      <c r="B39" s="52" t="s">
        <v>81</v>
      </c>
      <c r="C39" s="99" t="s">
        <v>33</v>
      </c>
      <c r="D39" s="79"/>
      <c r="E39" s="57">
        <v>17393</v>
      </c>
      <c r="F39" s="60">
        <f>SUM(E39)</f>
        <v>17393</v>
      </c>
      <c r="G39" s="81"/>
      <c r="H39" s="53"/>
    </row>
    <row r="40" spans="1:8" s="10" customFormat="1" ht="15.6" customHeight="1" x14ac:dyDescent="0.25">
      <c r="A40" s="51">
        <v>50402010</v>
      </c>
      <c r="B40" s="52" t="s">
        <v>82</v>
      </c>
      <c r="C40" s="99" t="s">
        <v>30</v>
      </c>
      <c r="D40" s="79"/>
      <c r="E40" s="57">
        <v>21950</v>
      </c>
      <c r="F40" s="60">
        <f>SUM(E40)</f>
        <v>21950</v>
      </c>
      <c r="G40" s="81"/>
      <c r="H40" s="53"/>
    </row>
    <row r="41" spans="1:8" s="10" customFormat="1" ht="15.6" customHeight="1" x14ac:dyDescent="0.25">
      <c r="A41" s="51">
        <v>50402011</v>
      </c>
      <c r="B41" s="52" t="s">
        <v>83</v>
      </c>
      <c r="C41" s="99" t="s">
        <v>29</v>
      </c>
      <c r="D41" s="79"/>
      <c r="E41" s="57">
        <v>41465</v>
      </c>
      <c r="F41" s="60">
        <f>SUM(E41)</f>
        <v>41465</v>
      </c>
      <c r="G41" s="81"/>
      <c r="H41" s="2"/>
    </row>
    <row r="42" spans="1:8" s="10" customFormat="1" ht="15.6" customHeight="1" x14ac:dyDescent="0.25">
      <c r="A42" s="51" t="s">
        <v>121</v>
      </c>
      <c r="B42" s="52" t="s">
        <v>84</v>
      </c>
      <c r="C42" s="100" t="s">
        <v>120</v>
      </c>
      <c r="D42" s="79"/>
      <c r="E42" s="57">
        <v>123273.53</v>
      </c>
      <c r="F42" s="69">
        <f>SUM(E42:E43)</f>
        <v>207465.93</v>
      </c>
      <c r="G42" s="81"/>
      <c r="H42" s="2"/>
    </row>
    <row r="43" spans="1:8" s="10" customFormat="1" ht="15.6" customHeight="1" x14ac:dyDescent="0.25">
      <c r="A43" s="51" t="s">
        <v>122</v>
      </c>
      <c r="B43" s="52" t="s">
        <v>88</v>
      </c>
      <c r="C43" s="102"/>
      <c r="D43" s="79"/>
      <c r="E43" s="57">
        <v>84192.4</v>
      </c>
      <c r="F43" s="70"/>
      <c r="G43" s="81"/>
      <c r="H43" s="2"/>
    </row>
    <row r="44" spans="1:8" s="10" customFormat="1" ht="15.6" customHeight="1" x14ac:dyDescent="0.25">
      <c r="A44" s="51" t="s">
        <v>125</v>
      </c>
      <c r="B44" s="52" t="s">
        <v>68</v>
      </c>
      <c r="C44" s="100" t="s">
        <v>128</v>
      </c>
      <c r="D44" s="79"/>
      <c r="E44" s="57">
        <v>782.85</v>
      </c>
      <c r="F44" s="69">
        <f>SUM(E44:E46)</f>
        <v>33762.85</v>
      </c>
      <c r="G44" s="81"/>
      <c r="H44" s="2"/>
    </row>
    <row r="45" spans="1:8" s="10" customFormat="1" ht="15.6" customHeight="1" x14ac:dyDescent="0.25">
      <c r="A45" s="51" t="s">
        <v>126</v>
      </c>
      <c r="B45" s="52" t="s">
        <v>86</v>
      </c>
      <c r="C45" s="101"/>
      <c r="D45" s="79"/>
      <c r="E45" s="57">
        <v>32744</v>
      </c>
      <c r="F45" s="82"/>
      <c r="G45" s="81"/>
      <c r="H45" s="2"/>
    </row>
    <row r="46" spans="1:8" s="10" customFormat="1" ht="15.6" customHeight="1" x14ac:dyDescent="0.25">
      <c r="A46" s="51" t="s">
        <v>127</v>
      </c>
      <c r="B46" s="52" t="s">
        <v>89</v>
      </c>
      <c r="C46" s="102"/>
      <c r="D46" s="79"/>
      <c r="E46" s="57">
        <v>236</v>
      </c>
      <c r="F46" s="70"/>
      <c r="G46" s="81"/>
      <c r="H46" s="2"/>
    </row>
    <row r="47" spans="1:8" s="10" customFormat="1" ht="15.6" customHeight="1" x14ac:dyDescent="0.25">
      <c r="A47" s="51">
        <v>50402013</v>
      </c>
      <c r="B47" s="52" t="s">
        <v>85</v>
      </c>
      <c r="C47" s="99" t="s">
        <v>25</v>
      </c>
      <c r="D47" s="79"/>
      <c r="E47" s="57">
        <v>4640</v>
      </c>
      <c r="F47" s="60">
        <f>SUM(E47)</f>
        <v>4640</v>
      </c>
      <c r="G47" s="81"/>
      <c r="H47" s="2"/>
    </row>
    <row r="48" spans="1:8" s="10" customFormat="1" ht="15.6" customHeight="1" x14ac:dyDescent="0.25">
      <c r="A48" s="51" t="s">
        <v>123</v>
      </c>
      <c r="B48" s="52" t="s">
        <v>69</v>
      </c>
      <c r="C48" s="99" t="s">
        <v>124</v>
      </c>
      <c r="D48" s="79"/>
      <c r="E48" s="57">
        <v>380967</v>
      </c>
      <c r="F48" s="60">
        <f>SUM(E48)</f>
        <v>380967</v>
      </c>
      <c r="G48" s="81"/>
      <c r="H48" s="2"/>
    </row>
    <row r="49" spans="1:11" s="10" customFormat="1" ht="15.6" customHeight="1" x14ac:dyDescent="0.25">
      <c r="A49" s="51">
        <v>50402015</v>
      </c>
      <c r="B49" s="52" t="s">
        <v>87</v>
      </c>
      <c r="C49" s="99" t="s">
        <v>34</v>
      </c>
      <c r="D49" s="79"/>
      <c r="E49" s="57">
        <v>3041</v>
      </c>
      <c r="F49" s="60">
        <f>SUM(E49)</f>
        <v>3041</v>
      </c>
      <c r="G49" s="81"/>
      <c r="H49" s="2"/>
    </row>
    <row r="50" spans="1:11" s="10" customFormat="1" ht="15.6" customHeight="1" x14ac:dyDescent="0.25">
      <c r="A50" s="73" t="s">
        <v>35</v>
      </c>
      <c r="B50" s="74"/>
      <c r="C50" s="74"/>
      <c r="D50" s="75"/>
      <c r="E50" s="1">
        <f>SUM(E14:E49)</f>
        <v>5854847.1500000013</v>
      </c>
      <c r="F50" s="1">
        <f>SUM(F14:F49)</f>
        <v>5854847.1499999994</v>
      </c>
      <c r="G50" s="1">
        <f>SUM(G14:G49)</f>
        <v>5854847.1500000013</v>
      </c>
      <c r="H50" s="37" t="s">
        <v>91</v>
      </c>
    </row>
    <row r="52" spans="1:11" x14ac:dyDescent="0.25">
      <c r="A52" s="31" t="s">
        <v>37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</row>
    <row r="53" spans="1:11" x14ac:dyDescent="0.25">
      <c r="A53" s="32" t="s">
        <v>92</v>
      </c>
      <c r="B53" s="31" t="s">
        <v>93</v>
      </c>
      <c r="C53" s="38"/>
      <c r="D53" s="38"/>
      <c r="E53" s="38"/>
      <c r="F53" s="38"/>
      <c r="G53" s="38"/>
      <c r="H53" s="38"/>
      <c r="I53" s="38"/>
      <c r="J53" s="12"/>
      <c r="K53" s="12"/>
    </row>
    <row r="54" spans="1:11" x14ac:dyDescent="0.25">
      <c r="A54" s="38"/>
      <c r="B54" s="38"/>
      <c r="C54" s="38"/>
      <c r="D54" s="38"/>
      <c r="E54" s="38"/>
      <c r="F54" s="38"/>
      <c r="G54" s="38"/>
      <c r="H54" s="38"/>
      <c r="I54" s="38"/>
      <c r="J54" s="56"/>
      <c r="K54" s="56"/>
    </row>
    <row r="55" spans="1:11" x14ac:dyDescent="0.25">
      <c r="A55" s="38"/>
      <c r="B55" s="38"/>
      <c r="C55" s="38"/>
      <c r="D55" s="38"/>
      <c r="E55" s="38"/>
      <c r="F55" s="38"/>
      <c r="G55" s="38"/>
      <c r="H55" s="38"/>
      <c r="I55" s="38"/>
      <c r="J55" s="56"/>
      <c r="K55" s="56"/>
    </row>
    <row r="56" spans="1:11" x14ac:dyDescent="0.25">
      <c r="A56" s="38"/>
      <c r="B56" s="38"/>
      <c r="C56" s="38"/>
      <c r="D56" s="38"/>
      <c r="E56" s="38"/>
      <c r="F56" s="38"/>
      <c r="G56" s="38"/>
      <c r="H56" s="38"/>
      <c r="I56" s="38"/>
      <c r="J56" s="56"/>
      <c r="K56" s="56"/>
    </row>
    <row r="57" spans="1:11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56"/>
      <c r="K57" s="56"/>
    </row>
    <row r="58" spans="1:11" x14ac:dyDescent="0.25">
      <c r="A58" s="38"/>
      <c r="B58" s="38"/>
      <c r="C58" s="38"/>
      <c r="D58" s="38"/>
      <c r="E58" s="38"/>
      <c r="F58" s="38"/>
      <c r="G58" s="38"/>
      <c r="H58" s="38"/>
      <c r="I58" s="38"/>
      <c r="J58" s="13"/>
      <c r="K58" s="13"/>
    </row>
  </sheetData>
  <mergeCells count="22">
    <mergeCell ref="C42:C43"/>
    <mergeCell ref="F42:F43"/>
    <mergeCell ref="C44:C46"/>
    <mergeCell ref="F44:F46"/>
    <mergeCell ref="A50:D50"/>
    <mergeCell ref="A12:D12"/>
    <mergeCell ref="E12:G12"/>
    <mergeCell ref="D14:D49"/>
    <mergeCell ref="G14:G49"/>
    <mergeCell ref="C14:C18"/>
    <mergeCell ref="F14:F18"/>
    <mergeCell ref="C20:C25"/>
    <mergeCell ref="F20:F25"/>
    <mergeCell ref="C29:C31"/>
    <mergeCell ref="F29:F31"/>
    <mergeCell ref="C35:C37"/>
    <mergeCell ref="F35:F37"/>
    <mergeCell ref="C32:C34"/>
    <mergeCell ref="F32:F34"/>
    <mergeCell ref="H12:H13"/>
    <mergeCell ref="A1:F1"/>
    <mergeCell ref="A2:F2"/>
  </mergeCells>
  <pageMargins left="0.7" right="0.7" top="0.75" bottom="0.75" header="0.3" footer="0.3"/>
  <pageSetup orientation="portrait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CD59FD-E9B2-44FD-9584-8B999B4BF985}"/>
</file>

<file path=customXml/itemProps2.xml><?xml version="1.0" encoding="utf-8"?>
<ds:datastoreItem xmlns:ds="http://schemas.openxmlformats.org/officeDocument/2006/customXml" ds:itemID="{9AF97B03-79A5-4ED8-B3B3-40474E95827A}"/>
</file>

<file path=customXml/itemProps3.xml><?xml version="1.0" encoding="utf-8"?>
<ds:datastoreItem xmlns:ds="http://schemas.openxmlformats.org/officeDocument/2006/customXml" ds:itemID="{F3A6A2CF-8C9B-42DB-A759-3ADDD9312E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 090 Top sheet</vt:lpstr>
      <vt:lpstr>AE 095 Tie-out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BCS</dc:creator>
  <cp:keywords/>
  <dc:description/>
  <cp:lastModifiedBy>Audit</cp:lastModifiedBy>
  <cp:revision/>
  <dcterms:created xsi:type="dcterms:W3CDTF">2020-04-29T18:43:35Z</dcterms:created>
  <dcterms:modified xsi:type="dcterms:W3CDTF">2021-09-01T11:41:25Z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