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Test of Detail/Debt/"/>
    </mc:Choice>
  </mc:AlternateContent>
  <xr:revisionPtr revIDLastSave="0" documentId="8_{5B0A08E4-BA93-47F1-8C4F-840F047A42E7}" xr6:coauthVersionLast="47" xr6:coauthVersionMax="47" xr10:uidLastSave="{00000000-0000-0000-0000-000000000000}"/>
  <bookViews>
    <workbookView xWindow="0" yWindow="600" windowWidth="19200" windowHeight="10200" firstSheet="1" activeTab="2" xr2:uid="{1CD37731-CE8E-4198-B7CB-EDCF3FE29ABB}"/>
  </bookViews>
  <sheets>
    <sheet name="EDF Loan-CITY BANK" sheetId="1" r:id="rId1"/>
    <sheet name="EDF Loan-CIPL Books" sheetId="2" r:id="rId2"/>
    <sheet name="OBD Loan-HSBC Bank" sheetId="3" r:id="rId3"/>
    <sheet name="OBD Loan-City Bank" sheetId="4" r:id="rId4"/>
    <sheet name="OBD Loan-CIPL Book" sheetId="5" r:id="rId5"/>
    <sheet name="CIPL-Outstanding bank" sheetId="6" r:id="rId6"/>
  </sheets>
  <externalReferences>
    <externalReference r:id="rId7"/>
  </externalReferences>
  <definedNames>
    <definedName name="_xlnm._FilterDatabase" localSheetId="3" hidden="1">'OBD Loan-City Bank'!$A$1:$R$16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E14" i="3"/>
  <c r="G253" i="6"/>
  <c r="H253" i="6" s="1"/>
  <c r="G252" i="6"/>
  <c r="H252" i="6" s="1"/>
  <c r="G251" i="6"/>
  <c r="H251" i="6" s="1"/>
  <c r="G250" i="6"/>
  <c r="H250" i="6" s="1"/>
  <c r="G249" i="6"/>
  <c r="H249" i="6" s="1"/>
  <c r="G248" i="6"/>
  <c r="H248" i="6" s="1"/>
  <c r="G247" i="6"/>
  <c r="H247" i="6" s="1"/>
  <c r="G246" i="6"/>
  <c r="H246" i="6" s="1"/>
  <c r="I243" i="6"/>
  <c r="G243" i="6"/>
  <c r="H31" i="5"/>
  <c r="F16" i="4"/>
  <c r="F18" i="4" s="1"/>
  <c r="F17" i="4"/>
  <c r="D27" i="3"/>
  <c r="J5" i="3"/>
  <c r="J4" i="3"/>
  <c r="J3" i="3" s="1"/>
  <c r="E18" i="3" s="1"/>
  <c r="E27" i="3"/>
  <c r="H254" i="6" l="1"/>
  <c r="G254" i="6"/>
</calcChain>
</file>

<file path=xl/sharedStrings.xml><?xml version="1.0" encoding="utf-8"?>
<sst xmlns="http://schemas.openxmlformats.org/spreadsheetml/2006/main" count="1840" uniqueCount="501">
  <si>
    <t>Cleared/open items symbol</t>
  </si>
  <si>
    <t>Posting Date</t>
  </si>
  <si>
    <t>Reference</t>
  </si>
  <si>
    <t>Document Header Text</t>
  </si>
  <si>
    <t>Assignment</t>
  </si>
  <si>
    <t>Document Number</t>
  </si>
  <si>
    <t>Document currency</t>
  </si>
  <si>
    <t>Amount in doc. curr.</t>
  </si>
  <si>
    <t>Amount in loc.curr.2</t>
  </si>
  <si>
    <t>Local Currency</t>
  </si>
  <si>
    <t>Amount in local currency</t>
  </si>
  <si>
    <t>Text/CI No</t>
  </si>
  <si>
    <t>Vendor Code</t>
  </si>
  <si>
    <t>Name 1</t>
  </si>
  <si>
    <t>Company Code</t>
  </si>
  <si>
    <t>G/L Account</t>
  </si>
  <si>
    <t>Year/month</t>
  </si>
  <si>
    <t/>
  </si>
  <si>
    <t>075122050644</t>
  </si>
  <si>
    <t>10072679-1</t>
  </si>
  <si>
    <t>2113004002</t>
  </si>
  <si>
    <t>USD</t>
  </si>
  <si>
    <t>BDT</t>
  </si>
  <si>
    <t>EDF Loan Creation</t>
  </si>
  <si>
    <t>C2016-588</t>
  </si>
  <si>
    <t>SUNLINE SANKEI YOKOHAMA (HK) C</t>
  </si>
  <si>
    <t>2010</t>
  </si>
  <si>
    <t>20122009</t>
  </si>
  <si>
    <t>2021/12</t>
  </si>
  <si>
    <t>Location / Institution</t>
  </si>
  <si>
    <t>Bangladesh - HBAP</t>
  </si>
  <si>
    <t xml:space="preserve">EUR calculation </t>
  </si>
  <si>
    <t>Account</t>
  </si>
  <si>
    <t>COSMOPOLITAN INDUS. PVT.LTD. IMP 001-174770-602</t>
  </si>
  <si>
    <t>Nov'21</t>
  </si>
  <si>
    <t>Aug'21</t>
  </si>
  <si>
    <t>Calculation sheet Nov'21</t>
  </si>
  <si>
    <t>Calculation sheet Aug'21</t>
  </si>
  <si>
    <t>Category</t>
  </si>
  <si>
    <t>Outstanding bills</t>
  </si>
  <si>
    <t>Currency subtotals</t>
  </si>
  <si>
    <t>@</t>
  </si>
  <si>
    <t>EUR</t>
  </si>
  <si>
    <t>Total (LCY)</t>
  </si>
  <si>
    <t>Please note that the above exchange rate is for indication only.</t>
  </si>
  <si>
    <t>Hide details</t>
  </si>
  <si>
    <t>Apply</t>
  </si>
  <si>
    <t>DC number </t>
  </si>
  <si>
    <t>Bill number </t>
  </si>
  <si>
    <t>CCY</t>
  </si>
  <si>
    <t>Outstanding amount</t>
  </si>
  <si>
    <t>Outstanding amount (USD)</t>
  </si>
  <si>
    <t>Due date (dd/mm/yyyy)</t>
  </si>
  <si>
    <t>DC DAK143189</t>
  </si>
  <si>
    <t>DPBOBD165734DAK</t>
  </si>
  <si>
    <t>18/08/2022</t>
  </si>
  <si>
    <t>DPBOBD171271DAK</t>
  </si>
  <si>
    <t>19/09/2022</t>
  </si>
  <si>
    <t>DPCDAK137273</t>
  </si>
  <si>
    <t>DPBOBD176482DAK</t>
  </si>
  <si>
    <t>26/10/2022</t>
  </si>
  <si>
    <t>DPCDAK139822</t>
  </si>
  <si>
    <t>DPBOBD162935DAK</t>
  </si>
  <si>
    <t>28/07/2022</t>
  </si>
  <si>
    <t>DPCDAK139827</t>
  </si>
  <si>
    <t>DPBOBD166976DAK</t>
  </si>
  <si>
    <t>29/08/2022</t>
  </si>
  <si>
    <t>DPCDAK140847</t>
  </si>
  <si>
    <t>DPBOBD169334DAK</t>
  </si>
  <si>
    <t>DPCDAK147396</t>
  </si>
  <si>
    <t>DPBOBD173893DAK</t>
  </si>
  <si>
    <t>DPCDAK147894</t>
  </si>
  <si>
    <t>DPBOBD184636DAK</t>
  </si>
  <si>
    <t>DPCDAK150277</t>
  </si>
  <si>
    <t>DPBOBD180377DAK</t>
  </si>
  <si>
    <t>21/11/2022</t>
  </si>
  <si>
    <t>DPCDAK150289</t>
  </si>
  <si>
    <t>DPBOBD231112DAK</t>
  </si>
  <si>
    <t>18/01/2023</t>
  </si>
  <si>
    <t>DPCDAK154751</t>
  </si>
  <si>
    <t>DPBOBD233936DAK</t>
  </si>
  <si>
    <t>23/01/2023</t>
  </si>
  <si>
    <t>DPCDAK154983</t>
  </si>
  <si>
    <t>DPBCBD255432DAK</t>
  </si>
  <si>
    <t>DPCDAK230335</t>
  </si>
  <si>
    <t>DPBOBD239237DAK</t>
  </si>
  <si>
    <t>27/02/2023</t>
  </si>
  <si>
    <t>DPCDAK231589</t>
  </si>
  <si>
    <t>DPBOBD244384DAK</t>
  </si>
  <si>
    <t>15/03/2023</t>
  </si>
  <si>
    <t>DPBOBD249891DAK</t>
  </si>
  <si>
    <t>Total</t>
  </si>
  <si>
    <t>ABLE LEADER COMPANY LIMITED., 8/F,SUMMIT INSURANCE BUILDING, 789 NATHAN ROAD,MONGKOK, KOWLOON,HONG KONG.</t>
  </si>
  <si>
    <t>IBBFUUSANC</t>
  </si>
  <si>
    <t>HSBCHKHHHKH,HO &amp; ALL HK OFFICE, HONG KONG, ALL HK OFFICE</t>
  </si>
  <si>
    <t>HONGKONG &amp; SHANGHAI BANKING CORPORATION</t>
  </si>
  <si>
    <t>CIPL/CITY/001/22</t>
  </si>
  <si>
    <t>CB22407688</t>
  </si>
  <si>
    <t>075122060466</t>
  </si>
  <si>
    <t>186BTB2210379</t>
  </si>
  <si>
    <t>COSMOPOLITAN INDUSTRIES PVT. LIMITED</t>
  </si>
  <si>
    <t>VEIT HONG KONG LIMITED., UNIT 1123,11/FGRANDTECH CENTRE 8 ON PING STREET, SHA TIN,N.T. HONG KONG</t>
  </si>
  <si>
    <t>IBCUSUSANC</t>
  </si>
  <si>
    <t>SCBLKRSE, KOREA, TRADE SERVICES, 22ND FLOOR, FINANCE CENTRE, SEOUL 100-1001, SOUTH KOREA</t>
  </si>
  <si>
    <t>STANDARD CHARTERED BANK</t>
  </si>
  <si>
    <t>CB22402823</t>
  </si>
  <si>
    <t>075122020269</t>
  </si>
  <si>
    <t>186LCU2214266</t>
  </si>
  <si>
    <t>PEGASUS SEWING MACHINE PTE. LTD., 30 TAI SENG ST., NO. 09-04, BREADTALK IHQ, SINGAPORE 534013 SHA TIN,N.T. HONG KONG</t>
  </si>
  <si>
    <t>CB22403179</t>
  </si>
  <si>
    <t>075122020285</t>
  </si>
  <si>
    <t>186LCU2209796</t>
  </si>
  <si>
    <t>BROTHER MACHINERY (ASIA) LIMITED, 17/F,FUGRO HOUSE-KCC 2,NO.1, KWAI ON ROAD,KWAI CHUNG,NEW TERRITORIES,HONG KONG</t>
  </si>
  <si>
    <t>CB22404048</t>
  </si>
  <si>
    <t>075122020320</t>
  </si>
  <si>
    <t>186LCU2211772</t>
  </si>
  <si>
    <t>YA DONG (HONG KONG) INTERNATIONAL, TRADING COMPANY LIMITED HONG KONG (SEE DETAILS 47A/13)</t>
  </si>
  <si>
    <t>STANDARD CHARTERED BANK (HONG , STANDARD CHARTERED BANK (HONG KONG) LIMITED, .</t>
  </si>
  <si>
    <t>SCBLH</t>
  </si>
  <si>
    <t>CB22406595</t>
  </si>
  <si>
    <t>075122060439</t>
  </si>
  <si>
    <t>186BTB2211387</t>
  </si>
  <si>
    <t>OBU DHAKA, OFFSHORE BANKING UNIT DHAKA, RASHID TOWER,GULSHAN- 1 DHAKA</t>
  </si>
  <si>
    <t>THE CITY BANK LIMITED</t>
  </si>
  <si>
    <t>186BTB2211676</t>
  </si>
  <si>
    <t>LOIVA, 7,OJEONG-RO 71BEON-GIL,BUCHEON-SI, GYEONGGI-DO,14445,SOUTH KOREA</t>
  </si>
  <si>
    <t>CB22410532</t>
  </si>
  <si>
    <t>075122020474</t>
  </si>
  <si>
    <t>186LCU2214093</t>
  </si>
  <si>
    <t>SHIMADA SHOJI CO., LTD., 3-1-12,TANIMACHI,CHUO-KU, OSAKA,540-0012,JAPAN. TEL. 81-(6)6945-6151</t>
  </si>
  <si>
    <t>IBBBUIBBBU</t>
  </si>
  <si>
    <t>TOKYO, TOKYO,</t>
  </si>
  <si>
    <t>MIZUHO BANLK LTD</t>
  </si>
  <si>
    <t>CB22410882</t>
  </si>
  <si>
    <t>075122060538</t>
  </si>
  <si>
    <t>186BTB2212417</t>
  </si>
  <si>
    <t>186BTB2211395</t>
  </si>
  <si>
    <t>SARENA TEXTILE INDUSTRIES (PVT), LTD. OFFICE: 21, WARIS ROAD, LAHORE, PAKISTAN</t>
  </si>
  <si>
    <t>KARACHI, KARACHI,</t>
  </si>
  <si>
    <t>HABIB BANK LIMITED</t>
  </si>
  <si>
    <t>CB22406847</t>
  </si>
  <si>
    <t>075122060446</t>
  </si>
  <si>
    <t>186BTB2209480</t>
  </si>
  <si>
    <t>HONG KONG, HONG KONG,</t>
  </si>
  <si>
    <t>SCB</t>
  </si>
  <si>
    <t>186BTB2211351</t>
  </si>
  <si>
    <t>THERMAX LIMITED., D-13,MIDC INDUSTRIAL AREA,R.D. AGA ROAD,CHINCHWAD,PUNE 411 019, INDIA</t>
  </si>
  <si>
    <t>CENTRALIZED TRADE SERVICES, MUMBAI,</t>
  </si>
  <si>
    <t>ICICI BANK</t>
  </si>
  <si>
    <t>CB22403202</t>
  </si>
  <si>
    <t>075122020288</t>
  </si>
  <si>
    <t>186LCU2211374</t>
  </si>
  <si>
    <t>EAE ELEKTRIK ASANSOR END., INSAAT SAN VE TIC.A.S. (DETAIL IN FIELD 47A: CLAUSE 9)</t>
  </si>
  <si>
    <t>LONDON, LONDON,</t>
  </si>
  <si>
    <t>CB22401974</t>
  </si>
  <si>
    <t>075122020239</t>
  </si>
  <si>
    <t>186LCU2209415</t>
  </si>
  <si>
    <t>ZHEJIANG DOLLAR SEWING MACHINE, CO.,LTD.ADD NO.577 NANSHAN ROAD,NANSHAN DEVELOPMENT ZONE,LISHUI,ZHEJIANG,CHINA</t>
  </si>
  <si>
    <t>CB22403198</t>
  </si>
  <si>
    <t>075122020287</t>
  </si>
  <si>
    <t>186LCU2214732</t>
  </si>
  <si>
    <t>Beneficiary</t>
  </si>
  <si>
    <t>"FOB Convertion Rate"</t>
  </si>
  <si>
    <t>"Bill Register"</t>
  </si>
  <si>
    <t>"Maturity Date"</t>
  </si>
  <si>
    <t>"Negotiating Branch"</t>
  </si>
  <si>
    <t>"Negotiating Bank"</t>
  </si>
  <si>
    <t>"L/C Value"</t>
  </si>
  <si>
    <t>"Export L/C Contact No"</t>
  </si>
  <si>
    <t>"Advice No"</t>
  </si>
  <si>
    <t>"Our L/C Date"</t>
  </si>
  <si>
    <t>"Our L/C No"</t>
  </si>
  <si>
    <t>OUTSTANDING(TK)</t>
  </si>
  <si>
    <t>"Bill Amount(F.C.)"</t>
  </si>
  <si>
    <t>Curr.</t>
  </si>
  <si>
    <t>TENOR</t>
  </si>
  <si>
    <t>"LODG DATE"</t>
  </si>
  <si>
    <t>"Bill NO"</t>
  </si>
  <si>
    <t>“IMPORTER”</t>
  </si>
  <si>
    <t>EMI-2021-078F</t>
  </si>
  <si>
    <t>2113000558</t>
  </si>
  <si>
    <t>OBD Loan Creation</t>
  </si>
  <si>
    <t>EMI ENGINEERING PTE LTD</t>
  </si>
  <si>
    <t>20122010</t>
  </si>
  <si>
    <t>2021/02</t>
  </si>
  <si>
    <t>40123131000339</t>
  </si>
  <si>
    <t>2113000701</t>
  </si>
  <si>
    <t>ELGI EQUIPMENT LTD.</t>
  </si>
  <si>
    <t>EMI-2021-078E</t>
  </si>
  <si>
    <t>2113000668</t>
  </si>
  <si>
    <t>952093</t>
  </si>
  <si>
    <t>2113000899</t>
  </si>
  <si>
    <t>M&amp;R Printing Equipment, Inc</t>
  </si>
  <si>
    <t>2021/03</t>
  </si>
  <si>
    <t>49043231000991</t>
  </si>
  <si>
    <t>2113001066</t>
  </si>
  <si>
    <t>8831011256</t>
  </si>
  <si>
    <t>2113001428</t>
  </si>
  <si>
    <t>GROZ-BECKERT SINGAPORE PTE LTD</t>
  </si>
  <si>
    <t>2021/04</t>
  </si>
  <si>
    <t>82100518</t>
  </si>
  <si>
    <t>2113001832</t>
  </si>
  <si>
    <t>VEIT HONG KONG LIMITED</t>
  </si>
  <si>
    <t>2021/05</t>
  </si>
  <si>
    <t>E97491121</t>
  </si>
  <si>
    <t>2113001768</t>
  </si>
  <si>
    <t>EASTMAN-C.R.A. (HONG KONG) LTD</t>
  </si>
  <si>
    <t>S12497-21</t>
  </si>
  <si>
    <t>2113002177</t>
  </si>
  <si>
    <t>YAMATO (HONG KONG) CO., LTD.</t>
  </si>
  <si>
    <t>2021/06</t>
  </si>
  <si>
    <t>GTR-20210828-TKT</t>
  </si>
  <si>
    <t>2113002609</t>
  </si>
  <si>
    <t>MAYFLOWER SERVICES LIMITED</t>
  </si>
  <si>
    <t>2021/07</t>
  </si>
  <si>
    <t>DL21BD08</t>
  </si>
  <si>
    <t>4400001554</t>
  </si>
  <si>
    <t>2113002610</t>
  </si>
  <si>
    <t>ZHEJIANG DOLLOR SEWING MACHINE</t>
  </si>
  <si>
    <t>SAP PO-4400001668</t>
  </si>
  <si>
    <t>40123131001329</t>
  </si>
  <si>
    <t>2113002903</t>
  </si>
  <si>
    <t>2021/09</t>
  </si>
  <si>
    <t>PO-4400001855</t>
  </si>
  <si>
    <t>2113003191</t>
  </si>
  <si>
    <t>GPRO GLOBAL SDN BHD</t>
  </si>
  <si>
    <t>2021/10</t>
  </si>
  <si>
    <t>PO Num-4400001979</t>
  </si>
  <si>
    <t>2119001917</t>
  </si>
  <si>
    <t>EAE ELEKTRIK ASANSOR END</t>
  </si>
  <si>
    <t>PO Num-4400002208</t>
  </si>
  <si>
    <t>2113003807</t>
  </si>
  <si>
    <t>PACIFIC ASSOCIATES LTD.</t>
  </si>
  <si>
    <t>2021/11</t>
  </si>
  <si>
    <t>PO-4500034468</t>
  </si>
  <si>
    <t>2113003663</t>
  </si>
  <si>
    <t>YD2022026-2B</t>
  </si>
  <si>
    <t>2119002033</t>
  </si>
  <si>
    <t>YA DONG (HONG KONG) INTERNA</t>
  </si>
  <si>
    <t>YD2022026-4B</t>
  </si>
  <si>
    <t>2119002034</t>
  </si>
  <si>
    <t>PO Num-4200004095</t>
  </si>
  <si>
    <t>2113003805</t>
  </si>
  <si>
    <t>Thermax Limited</t>
  </si>
  <si>
    <t>222CH366003-7,366003-8</t>
  </si>
  <si>
    <t>2119002035</t>
  </si>
  <si>
    <t>PO Num-4400002209</t>
  </si>
  <si>
    <t>2113003806</t>
  </si>
  <si>
    <t>BROTHER Machinary(Asia) Limite</t>
  </si>
  <si>
    <t>55223R1196/22K</t>
  </si>
  <si>
    <t>2113003907</t>
  </si>
  <si>
    <t>SHIMADA SHOJI CO LTD</t>
  </si>
  <si>
    <t>2200016</t>
  </si>
  <si>
    <t>2119002199</t>
  </si>
  <si>
    <t>ABLE LEADER COMPANY LIMITED</t>
  </si>
  <si>
    <t>PO-4400002206</t>
  </si>
  <si>
    <t>LVEXBD 300399</t>
  </si>
  <si>
    <t>2113003984</t>
  </si>
  <si>
    <t>LOIVA</t>
  </si>
  <si>
    <t>PO-4400001970</t>
  </si>
  <si>
    <t>2113003985</t>
  </si>
  <si>
    <t>PO No-4400001647</t>
  </si>
  <si>
    <t>2022-23/002,004,05</t>
  </si>
  <si>
    <t>2113003944</t>
  </si>
  <si>
    <t>SHIVAM INSTRUMENTS AND CONTROL</t>
  </si>
  <si>
    <t>55223R1001/22K</t>
  </si>
  <si>
    <t>2119002198</t>
  </si>
  <si>
    <t>SHIMADA SHOJI CO</t>
  </si>
  <si>
    <t>EXP-SD-5521-NTA</t>
  </si>
  <si>
    <t>2119002197</t>
  </si>
  <si>
    <t>SARENA TEXTILE INDUSTRIES</t>
  </si>
  <si>
    <t>PO-4400002207</t>
  </si>
  <si>
    <t>DL22BD02</t>
  </si>
  <si>
    <t>2113003986</t>
  </si>
  <si>
    <t>SUFFX</t>
  </si>
  <si>
    <t>PROD</t>
  </si>
  <si>
    <t>Date Start</t>
  </si>
  <si>
    <t>Date Expiry</t>
  </si>
  <si>
    <t>FULLNAME</t>
  </si>
  <si>
    <t>CURRENCY</t>
  </si>
  <si>
    <t>Principal OS BDT</t>
  </si>
  <si>
    <t>Interest OS BDT</t>
  </si>
  <si>
    <t>Total OS BDT</t>
  </si>
  <si>
    <t>TRN</t>
  </si>
  <si>
    <t>Remark</t>
  </si>
  <si>
    <t>FLN</t>
  </si>
  <si>
    <t>COSMOPOLITAN INDUSTRIES (PVT) LIMITED</t>
  </si>
  <si>
    <t>Fixed term loan</t>
  </si>
  <si>
    <t>ILN</t>
  </si>
  <si>
    <t>Installment Loan</t>
  </si>
  <si>
    <t>BBC</t>
  </si>
  <si>
    <t>BBCDAK230763</t>
  </si>
  <si>
    <t>Document Credit</t>
  </si>
  <si>
    <t>BBCDAK233700</t>
  </si>
  <si>
    <t>BBCDAK233848</t>
  </si>
  <si>
    <t>BBCDAK234544</t>
  </si>
  <si>
    <t>BBCDAK235131</t>
  </si>
  <si>
    <t>BBCDAK235195</t>
  </si>
  <si>
    <t>BBCDAK235427</t>
  </si>
  <si>
    <t>BBCDAK237770</t>
  </si>
  <si>
    <t>BBCDAK238967</t>
  </si>
  <si>
    <t>BBCDAK239307</t>
  </si>
  <si>
    <t>BBCDAK239449</t>
  </si>
  <si>
    <t>BBCDAK239563</t>
  </si>
  <si>
    <t>BBCDAK239619</t>
  </si>
  <si>
    <t>BBCDAK239642</t>
  </si>
  <si>
    <t>BBCDAK239738</t>
  </si>
  <si>
    <t>BBCDAK239859</t>
  </si>
  <si>
    <t>BBCDAK239866</t>
  </si>
  <si>
    <t>BBCDAK240068</t>
  </si>
  <si>
    <t>BBCDAK240074</t>
  </si>
  <si>
    <t>BBCDAK240079</t>
  </si>
  <si>
    <t>BBCDAK240306</t>
  </si>
  <si>
    <t>BBCDAK240621</t>
  </si>
  <si>
    <t>BBCDAK240624</t>
  </si>
  <si>
    <t>BBCDAK240708</t>
  </si>
  <si>
    <t>BBCDAK240733</t>
  </si>
  <si>
    <t>BBCDAK241016</t>
  </si>
  <si>
    <t>BBCDAK241270</t>
  </si>
  <si>
    <t>BBCDAK241357</t>
  </si>
  <si>
    <t>BBCDAK241359</t>
  </si>
  <si>
    <t>DPB</t>
  </si>
  <si>
    <t>DPBCBD233839DAK</t>
  </si>
  <si>
    <t>Import Bills</t>
  </si>
  <si>
    <t>DPBCBD234443DAK</t>
  </si>
  <si>
    <t>DPBCBD234923DAK</t>
  </si>
  <si>
    <t>DPBCBD238046DAK</t>
  </si>
  <si>
    <t>DPBCBD238530DAK</t>
  </si>
  <si>
    <t>DPBCBD238533DAK</t>
  </si>
  <si>
    <t>DPBCBD238619DAK</t>
  </si>
  <si>
    <t>DPBCBD239559DAK</t>
  </si>
  <si>
    <t>DPBCBD239735DAK</t>
  </si>
  <si>
    <t>DPBCBD240017DAK</t>
  </si>
  <si>
    <t>DPBCBD240142DAK</t>
  </si>
  <si>
    <t>DPBCBD240159DAK</t>
  </si>
  <si>
    <t>DPBCBD240224DAK</t>
  </si>
  <si>
    <t>DPBCBD240566DAK</t>
  </si>
  <si>
    <t>DPBCBD240596DAK</t>
  </si>
  <si>
    <t>DPBCBD240680DAK</t>
  </si>
  <si>
    <t>DPBCBD241005DAK</t>
  </si>
  <si>
    <t>DPBCBD241827DAK</t>
  </si>
  <si>
    <t>DPBCBD242194DAK</t>
  </si>
  <si>
    <t>DPBCBD242226DAK</t>
  </si>
  <si>
    <t>DPBCBD242876DAK</t>
  </si>
  <si>
    <t>DPBCBD242882DAK</t>
  </si>
  <si>
    <t>DPBCBD242884DAK</t>
  </si>
  <si>
    <t>DPBCBD243125DAK</t>
  </si>
  <si>
    <t>DPBCBD243705DAK</t>
  </si>
  <si>
    <t>DPBCBD243713DAK</t>
  </si>
  <si>
    <t>DPBCBD244268DAK</t>
  </si>
  <si>
    <t>DPBCBD245365DAK</t>
  </si>
  <si>
    <t>DPBCBD245596DAK</t>
  </si>
  <si>
    <t>DPBCBD246003DAK</t>
  </si>
  <si>
    <t>DPBCBD246040DAK</t>
  </si>
  <si>
    <t>DPBCBD246052DAK</t>
  </si>
  <si>
    <t>DPBCBD246054DAK</t>
  </si>
  <si>
    <t>DPBCBD246064DAK</t>
  </si>
  <si>
    <t>DPBCBD246094DAK</t>
  </si>
  <si>
    <t>DPBCBD246258DAK</t>
  </si>
  <si>
    <t>DPBCBD246270DAK</t>
  </si>
  <si>
    <t>DPBCBD246290DAK</t>
  </si>
  <si>
    <t>DPBCBD246316DAK</t>
  </si>
  <si>
    <t>DPBCBD246465DAK</t>
  </si>
  <si>
    <t>DPBCBD246509DAK</t>
  </si>
  <si>
    <t>DPBCBD246646DAK</t>
  </si>
  <si>
    <t>DPBCBD246910DAK</t>
  </si>
  <si>
    <t>DPBCBD246914DAK</t>
  </si>
  <si>
    <t>DPBCBD247180DAK</t>
  </si>
  <si>
    <t>DPBCBD247187DAK</t>
  </si>
  <si>
    <t>DPBCBD247206DAK</t>
  </si>
  <si>
    <t>DPBCBD247208DAK</t>
  </si>
  <si>
    <t>DPBCBD247214DAK</t>
  </si>
  <si>
    <t>DPBCBD247288DAK</t>
  </si>
  <si>
    <t>DPBCBD247489DAK</t>
  </si>
  <si>
    <t>DPBCBD247710DAK</t>
  </si>
  <si>
    <t>DPBCBD247765DAK</t>
  </si>
  <si>
    <t>DPBCBD248363DAK</t>
  </si>
  <si>
    <t>DPBCBD248371DAK</t>
  </si>
  <si>
    <t>DPBCBD248384DAK</t>
  </si>
  <si>
    <t>DPBCBD248482DAK</t>
  </si>
  <si>
    <t>DPBCBD248512DAK</t>
  </si>
  <si>
    <t>DPBCBD248524DAK</t>
  </si>
  <si>
    <t>DPBCBD248568DAK</t>
  </si>
  <si>
    <t>DPBCBD248692DAK</t>
  </si>
  <si>
    <t>DPBCBD248745DAK</t>
  </si>
  <si>
    <t>DPBCBD248805DAK</t>
  </si>
  <si>
    <t>DPBCBD248885DAK</t>
  </si>
  <si>
    <t>DPBCBD248942DAK</t>
  </si>
  <si>
    <t>DPBCBD248953DAK</t>
  </si>
  <si>
    <t>DPBCBD249039DAK</t>
  </si>
  <si>
    <t>DPBCBD249341DAK</t>
  </si>
  <si>
    <t>DPBCBD249504DAK</t>
  </si>
  <si>
    <t>DPBCBD249530DAK</t>
  </si>
  <si>
    <t>DPBCBD249704DAK</t>
  </si>
  <si>
    <t>DPBCBD249877DAK</t>
  </si>
  <si>
    <t>DPBCBD250009DAK</t>
  </si>
  <si>
    <t>DPBCBD250027DAK</t>
  </si>
  <si>
    <t>DPBCBD250039DAK</t>
  </si>
  <si>
    <t>DPBCBD250059DAK</t>
  </si>
  <si>
    <t>DPBCBD250080DAK</t>
  </si>
  <si>
    <t>DPBCBD250105DAK</t>
  </si>
  <si>
    <t>DPBCBD250169DAK</t>
  </si>
  <si>
    <t>DPBCBD250429DAK</t>
  </si>
  <si>
    <t>DPBCBD250432DAK</t>
  </si>
  <si>
    <t>DPBCBD250441DAK</t>
  </si>
  <si>
    <t>DPBCBD250445DAK</t>
  </si>
  <si>
    <t>DPBCBD250450DAK</t>
  </si>
  <si>
    <t>DPBCBD250480DAK</t>
  </si>
  <si>
    <t>DPBCBD250717DAK</t>
  </si>
  <si>
    <t>DPBCBD250718DAK</t>
  </si>
  <si>
    <t>DPBCBD250721DAK</t>
  </si>
  <si>
    <t>DPBCBD250722DAK</t>
  </si>
  <si>
    <t>DPBCBD250723DAK</t>
  </si>
  <si>
    <t>DPBCBD250733DAK</t>
  </si>
  <si>
    <t>DPBCBD250768DAK</t>
  </si>
  <si>
    <t>DPBCBD250779DAK</t>
  </si>
  <si>
    <t>DPBCBD250783DAK</t>
  </si>
  <si>
    <t>DPBCBD250785DAK</t>
  </si>
  <si>
    <t>DPBCBD250787DAK</t>
  </si>
  <si>
    <t>DPBCBD250809DAK</t>
  </si>
  <si>
    <t>DPBCBD251011DAK</t>
  </si>
  <si>
    <t>DPBCBD251424DAK</t>
  </si>
  <si>
    <t>DPBCBD251554DAK</t>
  </si>
  <si>
    <t>DPBCBD251609DAK</t>
  </si>
  <si>
    <t>DPBCBD251637DAK</t>
  </si>
  <si>
    <t>DPBCBD251745DAK</t>
  </si>
  <si>
    <t>DPBCBD251962DAK</t>
  </si>
  <si>
    <t>DPBCBD251969DAK</t>
  </si>
  <si>
    <t>DPBCBD252222DAK</t>
  </si>
  <si>
    <t>DPBCBD252956DAK</t>
  </si>
  <si>
    <t>DPBCBD253198DAK</t>
  </si>
  <si>
    <t>DPBCBD253213DAK</t>
  </si>
  <si>
    <t>DPBCBD253592DAK</t>
  </si>
  <si>
    <t>DPBCBD253738DAK</t>
  </si>
  <si>
    <t>DPBCBD253817DAK</t>
  </si>
  <si>
    <t>DPBCBD255135DAK</t>
  </si>
  <si>
    <t>DPBCBD255147DAK</t>
  </si>
  <si>
    <t>DPBCBD256058DAK</t>
  </si>
  <si>
    <t>DPBCBD256059DAK</t>
  </si>
  <si>
    <t>DPBCBD256151DAK</t>
  </si>
  <si>
    <t>DPBCBD256174DAK</t>
  </si>
  <si>
    <t>DPBCOR254146DAK</t>
  </si>
  <si>
    <t>DPBCOR254861DAK</t>
  </si>
  <si>
    <t>DPBCOR255686DAK</t>
  </si>
  <si>
    <t>DPBEPZ254817DAK</t>
  </si>
  <si>
    <t>DPBLBD239349DAK</t>
  </si>
  <si>
    <t>DPBLBD241023DAK</t>
  </si>
  <si>
    <t>DPBLBD242578DAK</t>
  </si>
  <si>
    <t>DPBLBD244143DAK</t>
  </si>
  <si>
    <t>DPBLBD244151DAK</t>
  </si>
  <si>
    <t>DPBLBD244623DAK</t>
  </si>
  <si>
    <t>DPBLBD244629DAK</t>
  </si>
  <si>
    <t>DPBLBD244630DAK</t>
  </si>
  <si>
    <t>DPBLBD244649DAK</t>
  </si>
  <si>
    <t>DPBLBD246434DAK</t>
  </si>
  <si>
    <t>DPBLBD246686DAK</t>
  </si>
  <si>
    <t>DPBLBD247424DAK</t>
  </si>
  <si>
    <t>DPBLBD247732DAK</t>
  </si>
  <si>
    <t>DPBLBD248436DAK</t>
  </si>
  <si>
    <t>DPBLBD253339DAK</t>
  </si>
  <si>
    <t>DPBLBD255006DAK</t>
  </si>
  <si>
    <t>DPBLBD255178DAK</t>
  </si>
  <si>
    <t>DPBLOC254938DAK</t>
  </si>
  <si>
    <t>DC</t>
  </si>
  <si>
    <t>DC DAK155216</t>
  </si>
  <si>
    <t>Import Bills-Machinery</t>
  </si>
  <si>
    <t>DPBCOR162179DAK</t>
  </si>
  <si>
    <t>UPAS-Loan</t>
  </si>
  <si>
    <t>DPC</t>
  </si>
  <si>
    <t>DPCDAK239957</t>
  </si>
  <si>
    <t>DPCDAK240404</t>
  </si>
  <si>
    <t>DPCDAK240855</t>
  </si>
  <si>
    <t>FNG</t>
  </si>
  <si>
    <t>FNGDAK050993</t>
  </si>
  <si>
    <t>Bank Guarantee</t>
  </si>
  <si>
    <t>FNGDAK050995</t>
  </si>
  <si>
    <t>FNGDAK051917</t>
  </si>
  <si>
    <t>FNGDAK051918</t>
  </si>
  <si>
    <t>FNGDAK057248</t>
  </si>
  <si>
    <t>FNGDAK545355</t>
  </si>
  <si>
    <t>FNGDAK545356</t>
  </si>
  <si>
    <t>FNGDAK545417</t>
  </si>
  <si>
    <t>FNGDAK720625</t>
  </si>
  <si>
    <t>AWP</t>
  </si>
  <si>
    <t>DCUDAK234729</t>
  </si>
  <si>
    <t>Shipping Guarantee</t>
  </si>
  <si>
    <t>DCUDAK148940</t>
  </si>
  <si>
    <t>DCUDAK149460</t>
  </si>
  <si>
    <t>AWR</t>
  </si>
  <si>
    <t>DCUDAK230779</t>
  </si>
  <si>
    <t>DCUDAK233852</t>
  </si>
  <si>
    <t>DCUDAK233838</t>
  </si>
  <si>
    <t>DCUDAK234891</t>
  </si>
  <si>
    <t>DCUDAK235785</t>
  </si>
  <si>
    <t>DCUDAK240071</t>
  </si>
  <si>
    <t>DCUDAK239557</t>
  </si>
  <si>
    <t>DCUDAK240813</t>
  </si>
  <si>
    <t>Particular</t>
  </si>
  <si>
    <t>Amount BDT</t>
  </si>
  <si>
    <t>Machine</t>
  </si>
  <si>
    <t>Matched with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</si>
</sst>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dd\-mm\-yyyy"/>
    <numFmt numFmtId="165" formatCode="[$-409]d\-mmm\-yy;@"/>
    <numFmt numFmtId="166" formatCode="_(* #,##0_);_(* \(#,##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 Black"/>
      <family val="2"/>
    </font>
    <font>
      <sz val="11"/>
      <name val="Arial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rgb="FF000000"/>
      <name val="Calibri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1E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ck">
        <color rgb="FFE0E1E1"/>
      </left>
      <right style="thick">
        <color rgb="FFFFFFFF"/>
      </right>
      <top style="thick">
        <color rgb="FFE0E1E1"/>
      </top>
      <bottom/>
      <diagonal/>
    </border>
    <border>
      <left style="thick">
        <color rgb="FFFFFFFF"/>
      </left>
      <right/>
      <top style="thick">
        <color rgb="FFE0E1E1"/>
      </top>
      <bottom/>
      <diagonal/>
    </border>
    <border>
      <left/>
      <right/>
      <top style="thick">
        <color rgb="FFE0E1E1"/>
      </top>
      <bottom/>
      <diagonal/>
    </border>
    <border>
      <left style="thick">
        <color rgb="FFE0E1E1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E0E1E1"/>
      </left>
      <right/>
      <top/>
      <bottom style="thick">
        <color rgb="FFE0E1E1"/>
      </bottom>
      <diagonal/>
    </border>
    <border>
      <left/>
      <right/>
      <top/>
      <bottom style="thick">
        <color rgb="FFE0E1E1"/>
      </bottom>
      <diagonal/>
    </border>
    <border>
      <left/>
      <right style="thick">
        <color rgb="FFFFFFFF"/>
      </right>
      <top/>
      <bottom style="thick">
        <color rgb="FFE0E1E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46">
    <xf numFmtId="0" fontId="0" fillId="0" borderId="0" xfId="0"/>
    <xf numFmtId="8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4" xfId="0" applyBorder="1" applyAlignment="1">
      <alignment vertical="top" indent="2"/>
    </xf>
    <xf numFmtId="14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4" fontId="0" fillId="0" borderId="5" xfId="0" applyNumberFormat="1" applyBorder="1" applyAlignment="1">
      <alignment horizontal="right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7" xfId="0" applyFill="1" applyBorder="1" applyAlignment="1">
      <alignment vertical="top"/>
    </xf>
    <xf numFmtId="14" fontId="0" fillId="3" borderId="8" xfId="0" applyNumberFormat="1" applyFill="1" applyBorder="1" applyAlignment="1">
      <alignment horizontal="right" vertical="top"/>
    </xf>
    <xf numFmtId="0" fontId="0" fillId="3" borderId="8" xfId="0" applyFill="1" applyBorder="1" applyAlignment="1">
      <alignment vertical="top"/>
    </xf>
    <xf numFmtId="0" fontId="3" fillId="3" borderId="8" xfId="0" applyFont="1" applyFill="1" applyBorder="1" applyAlignment="1">
      <alignment horizontal="center" vertical="top"/>
    </xf>
    <xf numFmtId="4" fontId="3" fillId="3" borderId="8" xfId="0" applyNumberFormat="1" applyFont="1" applyFill="1" applyBorder="1" applyAlignment="1">
      <alignment horizontal="right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4" borderId="10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43" fontId="0" fillId="0" borderId="6" xfId="0" applyNumberFormat="1" applyBorder="1" applyAlignment="1">
      <alignment horizontal="center" vertical="center"/>
    </xf>
    <xf numFmtId="0" fontId="5" fillId="4" borderId="15" xfId="0" applyFont="1" applyFill="1" applyBorder="1" applyAlignment="1">
      <alignment horizontal="left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4" borderId="0" xfId="0" applyFont="1" applyFill="1" applyAlignment="1">
      <alignment horizontal="left" vertical="center" wrapText="1"/>
    </xf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4" fontId="0" fillId="0" borderId="8" xfId="0" applyNumberFormat="1" applyBorder="1"/>
    <xf numFmtId="4" fontId="0" fillId="0" borderId="9" xfId="0" applyNumberFormat="1" applyBorder="1"/>
    <xf numFmtId="0" fontId="7" fillId="0" borderId="0" xfId="2" applyAlignment="1">
      <alignment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2" applyAlignment="1">
      <alignment horizontal="left" vertical="center" wrapText="1" indent="1" readingOrder="1"/>
    </xf>
    <xf numFmtId="0" fontId="8" fillId="5" borderId="1" xfId="0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right" vertical="center" wrapText="1" indent="1"/>
    </xf>
    <xf numFmtId="0" fontId="9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 wrapText="1" indent="1"/>
    </xf>
    <xf numFmtId="0" fontId="10" fillId="0" borderId="0" xfId="0" applyFont="1"/>
    <xf numFmtId="0" fontId="7" fillId="4" borderId="4" xfId="2" applyFill="1" applyBorder="1" applyAlignment="1">
      <alignment horizontal="left" vertical="center" wrapText="1"/>
    </xf>
    <xf numFmtId="0" fontId="7" fillId="4" borderId="5" xfId="2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" fontId="5" fillId="4" borderId="5" xfId="0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7" fillId="6" borderId="4" xfId="2" applyFill="1" applyBorder="1" applyAlignment="1">
      <alignment horizontal="left" vertical="center" wrapText="1"/>
    </xf>
    <xf numFmtId="0" fontId="7" fillId="6" borderId="5" xfId="2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4" fontId="5" fillId="6" borderId="5" xfId="0" applyNumberFormat="1" applyFont="1" applyFill="1" applyBorder="1" applyAlignment="1">
      <alignment horizontal="right" vertical="center" wrapText="1"/>
    </xf>
    <xf numFmtId="0" fontId="5" fillId="6" borderId="6" xfId="0" applyFont="1" applyFill="1" applyBorder="1" applyAlignment="1">
      <alignment horizontal="left" vertical="center" wrapText="1"/>
    </xf>
    <xf numFmtId="4" fontId="0" fillId="0" borderId="0" xfId="0" applyNumberFormat="1"/>
    <xf numFmtId="14" fontId="5" fillId="4" borderId="6" xfId="0" applyNumberFormat="1" applyFont="1" applyFill="1" applyBorder="1" applyAlignment="1">
      <alignment horizontal="left" vertical="center" wrapText="1"/>
    </xf>
    <xf numFmtId="14" fontId="5" fillId="6" borderId="6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4" fontId="3" fillId="0" borderId="8" xfId="0" applyNumberFormat="1" applyFont="1" applyBorder="1"/>
    <xf numFmtId="0" fontId="0" fillId="0" borderId="9" xfId="0" applyBorder="1"/>
    <xf numFmtId="43" fontId="0" fillId="0" borderId="0" xfId="1" applyFont="1"/>
    <xf numFmtId="0" fontId="1" fillId="0" borderId="0" xfId="3"/>
    <xf numFmtId="4" fontId="1" fillId="0" borderId="0" xfId="3" applyNumberFormat="1"/>
    <xf numFmtId="0" fontId="1" fillId="0" borderId="9" xfId="3" applyBorder="1"/>
    <xf numFmtId="0" fontId="1" fillId="0" borderId="8" xfId="3" applyBorder="1"/>
    <xf numFmtId="4" fontId="1" fillId="0" borderId="8" xfId="3" applyNumberFormat="1" applyBorder="1"/>
    <xf numFmtId="0" fontId="1" fillId="0" borderId="7" xfId="3" applyBorder="1"/>
    <xf numFmtId="0" fontId="11" fillId="7" borderId="6" xfId="3" applyFont="1" applyFill="1" applyBorder="1" applyAlignment="1">
      <alignment horizontal="left" vertical="top" wrapText="1"/>
    </xf>
    <xf numFmtId="4" fontId="11" fillId="7" borderId="5" xfId="3" applyNumberFormat="1" applyFont="1" applyFill="1" applyBorder="1" applyAlignment="1">
      <alignment horizontal="right" vertical="top" wrapText="1"/>
    </xf>
    <xf numFmtId="0" fontId="11" fillId="7" borderId="5" xfId="3" applyFont="1" applyFill="1" applyBorder="1" applyAlignment="1">
      <alignment horizontal="left" vertical="top" wrapText="1"/>
    </xf>
    <xf numFmtId="164" fontId="11" fillId="7" borderId="5" xfId="3" applyNumberFormat="1" applyFont="1" applyFill="1" applyBorder="1" applyAlignment="1">
      <alignment horizontal="left" vertical="top" wrapText="1"/>
    </xf>
    <xf numFmtId="0" fontId="11" fillId="0" borderId="5" xfId="3" applyFont="1" applyBorder="1" applyAlignment="1">
      <alignment horizontal="left" vertical="top" wrapText="1"/>
    </xf>
    <xf numFmtId="4" fontId="11" fillId="0" borderId="5" xfId="3" applyNumberFormat="1" applyFont="1" applyBorder="1" applyAlignment="1">
      <alignment horizontal="right" vertical="top" wrapText="1"/>
    </xf>
    <xf numFmtId="164" fontId="11" fillId="0" borderId="5" xfId="3" applyNumberFormat="1" applyFont="1" applyBorder="1" applyAlignment="1">
      <alignment horizontal="left" vertical="top" wrapText="1"/>
    </xf>
    <xf numFmtId="1" fontId="11" fillId="0" borderId="5" xfId="3" applyNumberFormat="1" applyFont="1" applyBorder="1" applyAlignment="1">
      <alignment horizontal="right" vertical="top" wrapText="1"/>
    </xf>
    <xf numFmtId="0" fontId="11" fillId="7" borderId="4" xfId="3" applyFont="1" applyFill="1" applyBorder="1" applyAlignment="1">
      <alignment horizontal="left" vertical="top" wrapText="1"/>
    </xf>
    <xf numFmtId="0" fontId="1" fillId="0" borderId="5" xfId="3" applyBorder="1" applyAlignment="1">
      <alignment horizontal="left" vertical="top" wrapText="1"/>
    </xf>
    <xf numFmtId="0" fontId="12" fillId="8" borderId="0" xfId="3" applyFont="1" applyFill="1" applyAlignment="1">
      <alignment horizontal="center" vertical="center" wrapText="1"/>
    </xf>
    <xf numFmtId="0" fontId="13" fillId="8" borderId="3" xfId="3" applyFont="1" applyFill="1" applyBorder="1" applyAlignment="1">
      <alignment horizontal="center" vertical="center" wrapText="1"/>
    </xf>
    <xf numFmtId="0" fontId="13" fillId="8" borderId="2" xfId="3" applyFont="1" applyFill="1" applyBorder="1" applyAlignment="1">
      <alignment horizontal="center" vertical="center" wrapText="1"/>
    </xf>
    <xf numFmtId="0" fontId="13" fillId="8" borderId="1" xfId="3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6" fillId="0" borderId="4" xfId="4" applyBorder="1" applyAlignment="1">
      <alignment vertical="top" indent="2"/>
    </xf>
    <xf numFmtId="14" fontId="6" fillId="0" borderId="5" xfId="4" applyNumberFormat="1" applyBorder="1" applyAlignment="1">
      <alignment horizontal="right" vertical="top"/>
    </xf>
    <xf numFmtId="0" fontId="6" fillId="0" borderId="5" xfId="4" applyBorder="1" applyAlignment="1">
      <alignment vertical="top"/>
    </xf>
    <xf numFmtId="0" fontId="6" fillId="0" borderId="5" xfId="4" applyBorder="1" applyAlignment="1">
      <alignment horizontal="center" vertical="top"/>
    </xf>
    <xf numFmtId="4" fontId="6" fillId="0" borderId="5" xfId="4" applyNumberFormat="1" applyBorder="1" applyAlignment="1">
      <alignment horizontal="right" vertical="top"/>
    </xf>
    <xf numFmtId="0" fontId="6" fillId="0" borderId="6" xfId="4" applyBorder="1" applyAlignment="1">
      <alignment horizontal="center" vertical="top"/>
    </xf>
    <xf numFmtId="0" fontId="6" fillId="0" borderId="0" xfId="4" applyAlignment="1">
      <alignment vertical="top"/>
    </xf>
    <xf numFmtId="0" fontId="6" fillId="3" borderId="7" xfId="4" applyFill="1" applyBorder="1" applyAlignment="1">
      <alignment vertical="top"/>
    </xf>
    <xf numFmtId="14" fontId="6" fillId="3" borderId="8" xfId="4" applyNumberFormat="1" applyFill="1" applyBorder="1" applyAlignment="1">
      <alignment horizontal="right" vertical="top"/>
    </xf>
    <xf numFmtId="0" fontId="6" fillId="3" borderId="8" xfId="4" applyFill="1" applyBorder="1" applyAlignment="1">
      <alignment vertical="top"/>
    </xf>
    <xf numFmtId="0" fontId="3" fillId="3" borderId="8" xfId="4" applyFont="1" applyFill="1" applyBorder="1" applyAlignment="1">
      <alignment horizontal="center" vertical="top"/>
    </xf>
    <xf numFmtId="3" fontId="3" fillId="3" borderId="8" xfId="4" applyNumberFormat="1" applyFont="1" applyFill="1" applyBorder="1" applyAlignment="1">
      <alignment horizontal="right" vertical="top"/>
    </xf>
    <xf numFmtId="4" fontId="3" fillId="3" borderId="8" xfId="4" applyNumberFormat="1" applyFont="1" applyFill="1" applyBorder="1" applyAlignment="1">
      <alignment horizontal="right" vertical="top"/>
    </xf>
    <xf numFmtId="0" fontId="6" fillId="3" borderId="8" xfId="4" applyFill="1" applyBorder="1" applyAlignment="1">
      <alignment horizontal="center" vertical="top"/>
    </xf>
    <xf numFmtId="0" fontId="6" fillId="3" borderId="9" xfId="4" applyFill="1" applyBorder="1" applyAlignment="1">
      <alignment horizontal="center" vertical="top"/>
    </xf>
    <xf numFmtId="0" fontId="6" fillId="0" borderId="0" xfId="4" applyAlignment="1">
      <alignment horizontal="center" vertical="top"/>
    </xf>
    <xf numFmtId="4" fontId="6" fillId="0" borderId="0" xfId="4" applyNumberFormat="1" applyAlignment="1">
      <alignment vertical="top"/>
    </xf>
    <xf numFmtId="43" fontId="6" fillId="0" borderId="0" xfId="1" applyFont="1" applyAlignment="1">
      <alignment vertical="top"/>
    </xf>
    <xf numFmtId="0" fontId="14" fillId="0" borderId="0" xfId="5" applyFont="1"/>
    <xf numFmtId="165" fontId="14" fillId="0" borderId="0" xfId="5" applyNumberFormat="1" applyFont="1"/>
    <xf numFmtId="43" fontId="14" fillId="9" borderId="0" xfId="6" applyFont="1" applyFill="1"/>
    <xf numFmtId="0" fontId="1" fillId="0" borderId="0" xfId="5"/>
    <xf numFmtId="0" fontId="15" fillId="0" borderId="0" xfId="5" applyFont="1"/>
    <xf numFmtId="165" fontId="15" fillId="0" borderId="0" xfId="5" applyNumberFormat="1" applyFont="1"/>
    <xf numFmtId="43" fontId="15" fillId="0" borderId="0" xfId="6" applyFont="1"/>
    <xf numFmtId="43" fontId="1" fillId="0" borderId="0" xfId="5" applyNumberFormat="1"/>
    <xf numFmtId="0" fontId="1" fillId="0" borderId="4" xfId="5" applyBorder="1"/>
    <xf numFmtId="43" fontId="0" fillId="0" borderId="0" xfId="6" applyFont="1"/>
    <xf numFmtId="165" fontId="1" fillId="0" borderId="0" xfId="5" applyNumberFormat="1"/>
    <xf numFmtId="0" fontId="2" fillId="0" borderId="1" xfId="5" applyFont="1" applyBorder="1"/>
    <xf numFmtId="0" fontId="2" fillId="0" borderId="2" xfId="5" applyFont="1" applyBorder="1"/>
    <xf numFmtId="43" fontId="2" fillId="0" borderId="3" xfId="6" applyFont="1" applyBorder="1" applyAlignment="1">
      <alignment horizontal="right"/>
    </xf>
    <xf numFmtId="0" fontId="1" fillId="0" borderId="5" xfId="5" applyBorder="1"/>
    <xf numFmtId="166" fontId="0" fillId="9" borderId="6" xfId="7" applyNumberFormat="1" applyFont="1" applyFill="1" applyBorder="1"/>
    <xf numFmtId="166" fontId="0" fillId="0" borderId="6" xfId="7" applyNumberFormat="1" applyFont="1" applyBorder="1"/>
    <xf numFmtId="0" fontId="2" fillId="0" borderId="7" xfId="5" applyFont="1" applyBorder="1"/>
    <xf numFmtId="0" fontId="2" fillId="0" borderId="8" xfId="5" applyFont="1" applyBorder="1"/>
    <xf numFmtId="166" fontId="2" fillId="0" borderId="9" xfId="7" applyNumberFormat="1" applyFont="1" applyBorder="1"/>
    <xf numFmtId="166" fontId="0" fillId="10" borderId="6" xfId="7" applyNumberFormat="1" applyFont="1" applyFill="1" applyBorder="1"/>
    <xf numFmtId="4" fontId="3" fillId="10" borderId="8" xfId="0" applyNumberFormat="1" applyFont="1" applyFill="1" applyBorder="1"/>
    <xf numFmtId="4" fontId="2" fillId="10" borderId="0" xfId="3" applyNumberFormat="1" applyFont="1" applyFill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" borderId="14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2" fillId="10" borderId="0" xfId="3" applyFont="1" applyFill="1" applyAlignment="1">
      <alignment horizontal="left"/>
    </xf>
  </cellXfs>
  <cellStyles count="8">
    <cellStyle name="Comma 2" xfId="7" xr:uid="{311B2C50-33F6-480A-9B65-D9026881B241}"/>
    <cellStyle name="Comma 2 3" xfId="1" xr:uid="{F83D9789-F2B2-4B48-B56F-E1EB9E5549A3}"/>
    <cellStyle name="Comma 5" xfId="6" xr:uid="{3F1839A8-D30E-45B8-81B9-B1991DB25AB9}"/>
    <cellStyle name="Hyperlink 2" xfId="2" xr:uid="{D0D7FCD5-3CF4-4076-A92E-E0D17F7634A5}"/>
    <cellStyle name="Normal" xfId="0" builtinId="0"/>
    <cellStyle name="Normal 2" xfId="4" xr:uid="{9E6E2511-8511-4767-9BE4-89E5A59C7374}"/>
    <cellStyle name="Normal 3" xfId="3" xr:uid="{1DC38EE4-F9B9-4239-81A0-D73C78687F6D}"/>
    <cellStyle name="Normal 6" xfId="5" xr:uid="{40DA721C-0E78-42AA-BC78-8538295F4C7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427681</xdr:colOff>
      <xdr:row>22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550" y="158750"/>
          <a:ext cx="7603181" cy="3352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C\QOpen@" descr="@5C\QOpen@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895350</xdr:colOff>
          <xdr:row>9</xdr:row>
          <xdr:rowOff>69850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C\QOpen@" descr="@5C\QOpen@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C\QOpen@" descr="@5C\QOpen@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6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C\QOpen@" descr="@5C\QOpen@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7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C\QOpen@" descr="@5C\QOpen@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7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C\QOpen@" descr="@5C\QOpen@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8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C\QOpen@" descr="@5C\QOpen@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58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C\QOpen@" descr="@5C\QOpen@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49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C\QOpen@" descr="@5C\QOpen@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39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C\QOpen@" descr="@5C\QOpen@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0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C\QOpen@" descr="@5C\QOpen@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20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C\QOpen@" descr="@5C\QOpen@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11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C\QOpen@" descr="@5C\QOpen@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1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C\QOpen@" descr="@5C\QOpen@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2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5C\QOpen@" descr="@5C\QOpen@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82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152400</xdr:colOff>
      <xdr:row>15</xdr:row>
      <xdr:rowOff>133350</xdr:rowOff>
    </xdr:to>
    <xdr:pic>
      <xdr:nvPicPr>
        <xdr:cNvPr id="16" name="Picture@5C\QOpen@" descr="@5C\QOpen@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73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152400</xdr:colOff>
      <xdr:row>16</xdr:row>
      <xdr:rowOff>133350</xdr:rowOff>
    </xdr:to>
    <xdr:pic>
      <xdr:nvPicPr>
        <xdr:cNvPr id="17" name="Picture@5C\QOpen@" descr="@5C\QOpen@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63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133350</xdr:rowOff>
    </xdr:to>
    <xdr:pic>
      <xdr:nvPicPr>
        <xdr:cNvPr id="18" name="Picture@5C\QOpen@" descr="@5C\QOpen@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54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152400</xdr:colOff>
      <xdr:row>18</xdr:row>
      <xdr:rowOff>133350</xdr:rowOff>
    </xdr:to>
    <xdr:pic>
      <xdr:nvPicPr>
        <xdr:cNvPr id="19" name="Picture@5C\QOpen@" descr="@5C\QOpen@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44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152400</xdr:colOff>
      <xdr:row>19</xdr:row>
      <xdr:rowOff>133350</xdr:rowOff>
    </xdr:to>
    <xdr:pic>
      <xdr:nvPicPr>
        <xdr:cNvPr id="20" name="Picture@5C\QOpen@" descr="@5C\QOpen@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3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152400</xdr:colOff>
      <xdr:row>20</xdr:row>
      <xdr:rowOff>133350</xdr:rowOff>
    </xdr:to>
    <xdr:pic>
      <xdr:nvPicPr>
        <xdr:cNvPr id="21" name="Picture@5C\QOpen@" descr="@5C\QOpen@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133350</xdr:rowOff>
    </xdr:to>
    <xdr:pic>
      <xdr:nvPicPr>
        <xdr:cNvPr id="22" name="Picture@5C\QOpen@" descr="@5C\QOpen@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1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152400</xdr:colOff>
      <xdr:row>22</xdr:row>
      <xdr:rowOff>133350</xdr:rowOff>
    </xdr:to>
    <xdr:pic>
      <xdr:nvPicPr>
        <xdr:cNvPr id="23" name="Picture@5C\QOpen@" descr="@5C\QOpen@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6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152400</xdr:colOff>
      <xdr:row>23</xdr:row>
      <xdr:rowOff>133350</xdr:rowOff>
    </xdr:to>
    <xdr:pic>
      <xdr:nvPicPr>
        <xdr:cNvPr id="24" name="Picture@5C\QOpen@" descr="@5C\QOpen@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7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152400</xdr:colOff>
      <xdr:row>24</xdr:row>
      <xdr:rowOff>133350</xdr:rowOff>
    </xdr:to>
    <xdr:pic>
      <xdr:nvPicPr>
        <xdr:cNvPr id="25" name="Picture@5C\QOpen@" descr="@5C\QOpen@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87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152400</xdr:colOff>
      <xdr:row>25</xdr:row>
      <xdr:rowOff>133350</xdr:rowOff>
    </xdr:to>
    <xdr:pic>
      <xdr:nvPicPr>
        <xdr:cNvPr id="26" name="Picture@5C\QOpen@" descr="@5C\QOpen@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152400</xdr:colOff>
      <xdr:row>26</xdr:row>
      <xdr:rowOff>133350</xdr:rowOff>
    </xdr:to>
    <xdr:pic>
      <xdr:nvPicPr>
        <xdr:cNvPr id="27" name="Picture@5C\QOpen@" descr="@5C\QOpen@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68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152400</xdr:colOff>
      <xdr:row>27</xdr:row>
      <xdr:rowOff>133350</xdr:rowOff>
    </xdr:to>
    <xdr:pic>
      <xdr:nvPicPr>
        <xdr:cNvPr id="28" name="Picture@5C\QOpen@" descr="@5C\QOpen@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59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152400</xdr:colOff>
      <xdr:row>28</xdr:row>
      <xdr:rowOff>133350</xdr:rowOff>
    </xdr:to>
    <xdr:pic>
      <xdr:nvPicPr>
        <xdr:cNvPr id="29" name="Picture@5C\QOpen@" descr="@5C\QOpen@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49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152400</xdr:colOff>
      <xdr:row>29</xdr:row>
      <xdr:rowOff>133350</xdr:rowOff>
    </xdr:to>
    <xdr:pic>
      <xdr:nvPicPr>
        <xdr:cNvPr id="30" name="Picture@5C\QOpen@" descr="@5C\QOpen@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40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llalH\AppData\Local\Microsoft\Windows\INetCache\Content.Outlook\JAFQZEAT\Loan%20Settlement%20%20Outstanding%20bills%20for%20the%20month%20of%20Jun'22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-174770-091"/>
      <sheetName val="001-174770-092"/>
      <sheetName val="001-174770-047"/>
      <sheetName val="Reconciliation"/>
      <sheetName val="EDF Loan-CITY BANK"/>
      <sheetName val="EDF Loan-CIPL Books"/>
      <sheetName val="OBD Loan-HSBC Bank"/>
      <sheetName val="OBD Loan-CIPL Book"/>
      <sheetName val="O.S Bills MAC,SAP &amp; RM-HSBC"/>
      <sheetName val="Outstanding Bills for RM-HSBC"/>
      <sheetName val="Outstanding Bills for RM-CITYBA"/>
      <sheetName val="Def.Liability for Bank"/>
      <sheetName val="Facility"/>
      <sheetName val="180D-BBC DC DPC;RM-DC"/>
      <sheetName val="180D-BBC DC DPC;RM-BL"/>
      <sheetName val="180D-BBC DC DPC;RM-SG"/>
      <sheetName val="180D-CIL DPB;30D SGT-DC"/>
      <sheetName val="180D-CIL DPB;30D SGT-BL"/>
      <sheetName val="180D-CIL DPB;30D SGT-Sg"/>
      <sheetName val="180D-CIL EDF;30D SGT-DC"/>
      <sheetName val="180D-CIL EDF;30D SGT-BL"/>
      <sheetName val="180D-CIL EDF;30D SGT-SG"/>
      <sheetName val="360D-DC DPC;PLM-DC"/>
      <sheetName val="360D-DC DPC;PLM-BL"/>
      <sheetName val="360D DPB;30D SGT-DC"/>
      <sheetName val="360D DPB;30D SGT-BL"/>
    </sheetNames>
    <sheetDataSet>
      <sheetData sheetId="0"/>
      <sheetData sheetId="1"/>
      <sheetData sheetId="2"/>
      <sheetData sheetId="3"/>
      <sheetData sheetId="4"/>
      <sheetData sheetId="5"/>
      <sheetData sheetId="6">
        <row r="27">
          <cell r="E27">
            <v>678321.53831239056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_10629goToDCDetail('DPCDAK140847')" TargetMode="External"/><Relationship Id="rId18" Type="http://schemas.openxmlformats.org/officeDocument/2006/relationships/hyperlink" Target="javascript:P_10629goToBillDetail('DPBOBD184636DAK%20')" TargetMode="External"/><Relationship Id="rId26" Type="http://schemas.openxmlformats.org/officeDocument/2006/relationships/hyperlink" Target="javascript:P_10629goToBillDetail('DPBCBD255432DAK%20')" TargetMode="External"/><Relationship Id="rId21" Type="http://schemas.openxmlformats.org/officeDocument/2006/relationships/hyperlink" Target="javascript:P_10629goToDCDetail('DPCDAK150289')" TargetMode="External"/><Relationship Id="rId34" Type="http://schemas.openxmlformats.org/officeDocument/2006/relationships/drawing" Target="../drawings/drawing3.xml"/><Relationship Id="rId7" Type="http://schemas.openxmlformats.org/officeDocument/2006/relationships/hyperlink" Target="javascript:P_10629goToDCDetail('DPCDAK137273')" TargetMode="External"/><Relationship Id="rId12" Type="http://schemas.openxmlformats.org/officeDocument/2006/relationships/hyperlink" Target="javascript:P_10629goToBillDetail('DPBOBD166976DAK%20')" TargetMode="External"/><Relationship Id="rId17" Type="http://schemas.openxmlformats.org/officeDocument/2006/relationships/hyperlink" Target="javascript:P_10629goToDCDetail('DPCDAK147894')" TargetMode="External"/><Relationship Id="rId25" Type="http://schemas.openxmlformats.org/officeDocument/2006/relationships/hyperlink" Target="javascript:P_10629goToDCDetail('DPCDAK154983')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javascript:P_10629applyQuickFilter();" TargetMode="External"/><Relationship Id="rId16" Type="http://schemas.openxmlformats.org/officeDocument/2006/relationships/hyperlink" Target="javascript:P_10629goToBillDetail('DPBOBD173893DAK%20')" TargetMode="External"/><Relationship Id="rId20" Type="http://schemas.openxmlformats.org/officeDocument/2006/relationships/hyperlink" Target="javascript:P_10629goToBillDetail('DPBOBD180377DAK%20')" TargetMode="External"/><Relationship Id="rId29" Type="http://schemas.openxmlformats.org/officeDocument/2006/relationships/hyperlink" Target="javascript:P_10629goToDCDetail('DPCDAK231589')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P_10629goToBillDetail('DPBOBD171271DAK%20')" TargetMode="External"/><Relationship Id="rId11" Type="http://schemas.openxmlformats.org/officeDocument/2006/relationships/hyperlink" Target="javascript:P_10629goToDCDetail('DPCDAK139827')" TargetMode="External"/><Relationship Id="rId24" Type="http://schemas.openxmlformats.org/officeDocument/2006/relationships/hyperlink" Target="javascript:P_10629goToBillDetail('DPBOBD233936DAK%20')" TargetMode="External"/><Relationship Id="rId32" Type="http://schemas.openxmlformats.org/officeDocument/2006/relationships/hyperlink" Target="javascript:P_10629goToBillDetail('DPBOBD249891DAK%20')" TargetMode="External"/><Relationship Id="rId37" Type="http://schemas.openxmlformats.org/officeDocument/2006/relationships/image" Target="../media/image3.emf"/><Relationship Id="rId5" Type="http://schemas.openxmlformats.org/officeDocument/2006/relationships/hyperlink" Target="javascript:P_10629goToDCDetail('DC%20DAK143189')" TargetMode="External"/><Relationship Id="rId15" Type="http://schemas.openxmlformats.org/officeDocument/2006/relationships/hyperlink" Target="javascript:P_10629goToDCDetail('DPCDAK147396')" TargetMode="External"/><Relationship Id="rId23" Type="http://schemas.openxmlformats.org/officeDocument/2006/relationships/hyperlink" Target="javascript:P_10629goToDCDetail('DPCDAK154751')" TargetMode="External"/><Relationship Id="rId28" Type="http://schemas.openxmlformats.org/officeDocument/2006/relationships/hyperlink" Target="javascript:P_10629goToBillDetail('DPBOBD239237DAK%20')" TargetMode="External"/><Relationship Id="rId36" Type="http://schemas.openxmlformats.org/officeDocument/2006/relationships/control" Target="../activeX/activeX1.xml"/><Relationship Id="rId10" Type="http://schemas.openxmlformats.org/officeDocument/2006/relationships/hyperlink" Target="javascript:P_10629goToBillDetail('DPBOBD162935DAK%20')" TargetMode="External"/><Relationship Id="rId19" Type="http://schemas.openxmlformats.org/officeDocument/2006/relationships/hyperlink" Target="javascript:P_10629goToDCDetail('DPCDAK150277')" TargetMode="External"/><Relationship Id="rId31" Type="http://schemas.openxmlformats.org/officeDocument/2006/relationships/hyperlink" Target="javascript:P_10629goToDCDetail('DPCDAK231589')" TargetMode="External"/><Relationship Id="rId4" Type="http://schemas.openxmlformats.org/officeDocument/2006/relationships/hyperlink" Target="javascript:P_10629goToBillDetail('DPBOBD165734DAK%20')" TargetMode="External"/><Relationship Id="rId9" Type="http://schemas.openxmlformats.org/officeDocument/2006/relationships/hyperlink" Target="javascript:P_10629goToDCDetail('DPCDAK139822')" TargetMode="External"/><Relationship Id="rId14" Type="http://schemas.openxmlformats.org/officeDocument/2006/relationships/hyperlink" Target="javascript:P_10629goToBillDetail('DPBOBD169334DAK%20')" TargetMode="External"/><Relationship Id="rId22" Type="http://schemas.openxmlformats.org/officeDocument/2006/relationships/hyperlink" Target="javascript:P_10629goToBillDetail('DPBOBD231112DAK%20')" TargetMode="External"/><Relationship Id="rId27" Type="http://schemas.openxmlformats.org/officeDocument/2006/relationships/hyperlink" Target="javascript:P_10629goToDCDetail('DPCDAK230335')" TargetMode="External"/><Relationship Id="rId30" Type="http://schemas.openxmlformats.org/officeDocument/2006/relationships/hyperlink" Target="javascript:P_10629goToBillDetail('DPBOBD244384DAK%20')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javascript:P_10629goToBillDetail('DPBOBD176482DAK%20')" TargetMode="External"/><Relationship Id="rId3" Type="http://schemas.openxmlformats.org/officeDocument/2006/relationships/hyperlink" Target="javascript:P_10629goToDCDetail('DC%20DAK143189'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65ED-492C-490F-8E85-D9F194985ABA}">
  <dimension ref="L25"/>
  <sheetViews>
    <sheetView topLeftCell="A7" workbookViewId="0">
      <selection activeCell="L25" sqref="L25"/>
    </sheetView>
  </sheetViews>
  <sheetFormatPr defaultRowHeight="12.5" x14ac:dyDescent="0.25"/>
  <cols>
    <col min="1" max="1" width="10.26953125" customWidth="1"/>
    <col min="12" max="12" width="15.453125" customWidth="1"/>
  </cols>
  <sheetData>
    <row r="25" spans="12:12" x14ac:dyDescent="0.25">
      <c r="L25" s="1">
        <v>37382.800000000003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C2F-76B8-48D1-B522-3F2BDBC1C563}">
  <dimension ref="A1:Q3"/>
  <sheetViews>
    <sheetView workbookViewId="0">
      <selection activeCell="F15" sqref="F15"/>
    </sheetView>
  </sheetViews>
  <sheetFormatPr defaultColWidth="9.1796875" defaultRowHeight="12.5" x14ac:dyDescent="0.25"/>
  <cols>
    <col min="1" max="1" width="13.453125" style="12" bestFit="1" customWidth="1"/>
    <col min="2" max="2" width="12.453125" style="12" bestFit="1" customWidth="1"/>
    <col min="3" max="3" width="13.1796875" style="12" bestFit="1" customWidth="1"/>
    <col min="4" max="4" width="12.1796875" style="12" bestFit="1" customWidth="1"/>
    <col min="5" max="5" width="14" style="12" bestFit="1" customWidth="1"/>
    <col min="6" max="6" width="11" style="12" bestFit="1" customWidth="1"/>
    <col min="7" max="7" width="10.1796875" style="20" bestFit="1" customWidth="1"/>
    <col min="8" max="9" width="11" style="12" bestFit="1" customWidth="1"/>
    <col min="10" max="10" width="9.1796875" style="20" bestFit="1" customWidth="1"/>
    <col min="11" max="11" width="14" style="12" bestFit="1" customWidth="1"/>
    <col min="12" max="12" width="16.81640625" style="12" bestFit="1" customWidth="1"/>
    <col min="13" max="13" width="12.81640625" style="12" bestFit="1" customWidth="1"/>
    <col min="14" max="14" width="32" style="12" bestFit="1" customWidth="1"/>
    <col min="15" max="15" width="9.54296875" style="20" bestFit="1" customWidth="1"/>
    <col min="16" max="17" width="12" style="20" bestFit="1" customWidth="1"/>
    <col min="18" max="16384" width="9.1796875" style="12"/>
  </cols>
  <sheetData>
    <row r="1" spans="1:17" s="5" customFormat="1" ht="32.1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 x14ac:dyDescent="0.25">
      <c r="A2" s="6" t="s">
        <v>17</v>
      </c>
      <c r="B2" s="7">
        <v>44738</v>
      </c>
      <c r="C2" s="8" t="s">
        <v>18</v>
      </c>
      <c r="D2" s="8" t="s">
        <v>19</v>
      </c>
      <c r="E2" s="8" t="s">
        <v>18</v>
      </c>
      <c r="F2" s="8" t="s">
        <v>20</v>
      </c>
      <c r="G2" s="9" t="s">
        <v>21</v>
      </c>
      <c r="H2" s="10">
        <v>-37382.800000000003</v>
      </c>
      <c r="I2" s="10">
        <v>-37382.800000000003</v>
      </c>
      <c r="J2" s="9" t="s">
        <v>22</v>
      </c>
      <c r="K2" s="10">
        <v>-3295293.82</v>
      </c>
      <c r="L2" s="8" t="s">
        <v>23</v>
      </c>
      <c r="M2" s="8" t="s">
        <v>24</v>
      </c>
      <c r="N2" s="8" t="s">
        <v>25</v>
      </c>
      <c r="O2" s="9" t="s">
        <v>26</v>
      </c>
      <c r="P2" s="9" t="s">
        <v>27</v>
      </c>
      <c r="Q2" s="11" t="s">
        <v>28</v>
      </c>
    </row>
    <row r="3" spans="1:17" ht="15" customHeight="1" x14ac:dyDescent="0.25">
      <c r="A3" s="13" t="s">
        <v>17</v>
      </c>
      <c r="B3" s="14"/>
      <c r="C3" s="15" t="s">
        <v>17</v>
      </c>
      <c r="D3" s="15" t="s">
        <v>17</v>
      </c>
      <c r="E3" s="15" t="s">
        <v>17</v>
      </c>
      <c r="F3" s="15" t="s">
        <v>17</v>
      </c>
      <c r="G3" s="16" t="s">
        <v>21</v>
      </c>
      <c r="H3" s="17">
        <v>-37382.800000000003</v>
      </c>
      <c r="I3" s="17">
        <v>-37382.800000000003</v>
      </c>
      <c r="J3" s="16" t="s">
        <v>22</v>
      </c>
      <c r="K3" s="17">
        <v>-3295293.82</v>
      </c>
      <c r="L3" s="15" t="s">
        <v>17</v>
      </c>
      <c r="M3" s="15" t="s">
        <v>17</v>
      </c>
      <c r="N3" s="15" t="s">
        <v>17</v>
      </c>
      <c r="O3" s="18" t="s">
        <v>17</v>
      </c>
      <c r="P3" s="18" t="s">
        <v>17</v>
      </c>
      <c r="Q3" s="19" t="s">
        <v>17</v>
      </c>
    </row>
  </sheetData>
  <pageMargins left="0.75" right="0.75" top="1" bottom="1" header="0.5" footer="0.5"/>
  <pageSetup orientation="portrait" horizontalDpi="300" verticalDpi="0" copies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AA82-6B9C-47AA-8A94-497BE592B461}">
  <sheetPr codeName="Sheet2"/>
  <dimension ref="A1:J31"/>
  <sheetViews>
    <sheetView tabSelected="1" workbookViewId="0">
      <pane ySplit="11" topLeftCell="A12" activePane="bottomLeft" state="frozen"/>
      <selection pane="bottomLeft" activeCell="H19" sqref="H19"/>
    </sheetView>
  </sheetViews>
  <sheetFormatPr defaultRowHeight="12.5" x14ac:dyDescent="0.25"/>
  <cols>
    <col min="1" max="1" width="17.26953125" bestFit="1" customWidth="1"/>
    <col min="2" max="2" width="19.1796875" customWidth="1"/>
    <col min="3" max="3" width="10.81640625" bestFit="1" customWidth="1"/>
    <col min="4" max="4" width="15.26953125" bestFit="1" customWidth="1"/>
    <col min="5" max="5" width="22.1796875" customWidth="1"/>
    <col min="6" max="6" width="15.453125" bestFit="1" customWidth="1"/>
    <col min="7" max="7" width="6.7265625" bestFit="1" customWidth="1"/>
    <col min="8" max="8" width="8" bestFit="1" customWidth="1"/>
    <col min="9" max="9" width="12.54296875" customWidth="1"/>
    <col min="10" max="10" width="14.26953125" customWidth="1"/>
  </cols>
  <sheetData>
    <row r="1" spans="1:10" ht="13" thickTop="1" x14ac:dyDescent="0.25">
      <c r="A1" s="21" t="s">
        <v>29</v>
      </c>
      <c r="B1" s="135" t="s">
        <v>30</v>
      </c>
      <c r="C1" s="136"/>
      <c r="D1" s="136"/>
      <c r="E1" s="136"/>
      <c r="F1" s="136"/>
      <c r="G1" s="137" t="s">
        <v>31</v>
      </c>
      <c r="H1" s="138"/>
      <c r="I1" s="138"/>
      <c r="J1" s="139"/>
    </row>
    <row r="2" spans="1:10" ht="25" x14ac:dyDescent="0.25">
      <c r="A2" s="22" t="s">
        <v>32</v>
      </c>
      <c r="B2" s="140" t="s">
        <v>33</v>
      </c>
      <c r="C2" s="141"/>
      <c r="D2" s="141"/>
      <c r="E2" s="141"/>
      <c r="F2" s="141"/>
      <c r="G2" s="23" t="s">
        <v>34</v>
      </c>
      <c r="H2" s="24" t="s">
        <v>35</v>
      </c>
      <c r="I2" s="25" t="s">
        <v>36</v>
      </c>
      <c r="J2" s="26" t="s">
        <v>37</v>
      </c>
    </row>
    <row r="3" spans="1:10" x14ac:dyDescent="0.25">
      <c r="A3" s="22" t="s">
        <v>38</v>
      </c>
      <c r="B3" s="140" t="s">
        <v>39</v>
      </c>
      <c r="C3" s="141"/>
      <c r="D3" s="141"/>
      <c r="E3" s="141"/>
      <c r="F3" s="141"/>
      <c r="G3" s="27">
        <v>85.35</v>
      </c>
      <c r="H3" s="24">
        <v>85.241699999999994</v>
      </c>
      <c r="I3" s="28">
        <f>I4/G3</f>
        <v>20290.910984182781</v>
      </c>
      <c r="J3" s="29">
        <f>J4/H3</f>
        <v>7808.2973282078019</v>
      </c>
    </row>
    <row r="4" spans="1:10" x14ac:dyDescent="0.25">
      <c r="A4" s="22" t="s">
        <v>40</v>
      </c>
      <c r="B4" s="30" t="s">
        <v>21</v>
      </c>
      <c r="C4" s="31">
        <v>677222.33</v>
      </c>
      <c r="D4" s="30" t="s">
        <v>41</v>
      </c>
      <c r="E4" s="32"/>
      <c r="F4" s="32">
        <v>92.991699999999994</v>
      </c>
      <c r="G4" s="33">
        <v>96.615300000000005</v>
      </c>
      <c r="H4" s="34">
        <v>98.5649777</v>
      </c>
      <c r="I4" s="34">
        <f>I5*G4</f>
        <v>1731829.2525000002</v>
      </c>
      <c r="J4" s="29">
        <f>J5*H4</f>
        <v>665592.53836189094</v>
      </c>
    </row>
    <row r="5" spans="1:10" x14ac:dyDescent="0.25">
      <c r="A5" s="35"/>
      <c r="B5" s="30" t="s">
        <v>42</v>
      </c>
      <c r="C5" s="31">
        <v>24677.83</v>
      </c>
      <c r="D5" s="30" t="s">
        <v>41</v>
      </c>
      <c r="E5" s="32"/>
      <c r="F5" s="32">
        <v>96.795060500000005</v>
      </c>
      <c r="G5" s="36"/>
      <c r="H5" s="37"/>
      <c r="I5" s="38">
        <f>D14</f>
        <v>17925</v>
      </c>
      <c r="J5" s="39">
        <f>D18</f>
        <v>6752.83</v>
      </c>
    </row>
    <row r="6" spans="1:10" x14ac:dyDescent="0.25">
      <c r="A6" s="22" t="s">
        <v>43</v>
      </c>
      <c r="B6" s="30" t="s">
        <v>22</v>
      </c>
      <c r="C6" s="31">
        <v>65364747.789999999</v>
      </c>
      <c r="D6" s="30"/>
      <c r="E6" s="30"/>
      <c r="F6" s="30"/>
    </row>
    <row r="7" spans="1:10" ht="13" thickBot="1" x14ac:dyDescent="0.3">
      <c r="A7" s="142" t="s">
        <v>44</v>
      </c>
      <c r="B7" s="143"/>
      <c r="C7" s="143"/>
      <c r="D7" s="143"/>
      <c r="E7" s="143"/>
      <c r="F7" s="144"/>
    </row>
    <row r="8" spans="1:10" ht="13.5" thickTop="1" x14ac:dyDescent="0.3">
      <c r="A8" s="40" t="s">
        <v>45</v>
      </c>
      <c r="G8" s="41"/>
      <c r="H8" s="41"/>
      <c r="I8" s="41"/>
      <c r="J8" s="41"/>
    </row>
    <row r="9" spans="1:10" x14ac:dyDescent="0.25">
      <c r="A9" s="42"/>
      <c r="G9" s="43"/>
    </row>
    <row r="10" spans="1:10" x14ac:dyDescent="0.25">
      <c r="A10" s="44" t="s">
        <v>46</v>
      </c>
    </row>
    <row r="11" spans="1:10" s="50" customFormat="1" ht="34" x14ac:dyDescent="0.3">
      <c r="A11" s="45" t="s">
        <v>47</v>
      </c>
      <c r="B11" s="46" t="s">
        <v>48</v>
      </c>
      <c r="C11" s="46" t="s">
        <v>49</v>
      </c>
      <c r="D11" s="47" t="s">
        <v>50</v>
      </c>
      <c r="E11" s="48" t="s">
        <v>51</v>
      </c>
      <c r="F11" s="49" t="s">
        <v>52</v>
      </c>
      <c r="G11"/>
      <c r="H11"/>
      <c r="I11"/>
      <c r="J11"/>
    </row>
    <row r="12" spans="1:10" x14ac:dyDescent="0.25">
      <c r="A12" s="51" t="s">
        <v>53</v>
      </c>
      <c r="B12" s="52" t="s">
        <v>54</v>
      </c>
      <c r="C12" s="53" t="s">
        <v>21</v>
      </c>
      <c r="D12" s="54">
        <v>14500</v>
      </c>
      <c r="E12" s="54">
        <v>14500</v>
      </c>
      <c r="F12" s="55" t="s">
        <v>55</v>
      </c>
    </row>
    <row r="13" spans="1:10" x14ac:dyDescent="0.25">
      <c r="A13" s="56" t="s">
        <v>53</v>
      </c>
      <c r="B13" s="57" t="s">
        <v>56</v>
      </c>
      <c r="C13" s="58" t="s">
        <v>21</v>
      </c>
      <c r="D13" s="59">
        <v>3700</v>
      </c>
      <c r="E13" s="59">
        <v>3700</v>
      </c>
      <c r="F13" s="60" t="s">
        <v>57</v>
      </c>
    </row>
    <row r="14" spans="1:10" x14ac:dyDescent="0.25">
      <c r="A14" s="51" t="s">
        <v>58</v>
      </c>
      <c r="B14" s="52" t="s">
        <v>59</v>
      </c>
      <c r="C14" s="53" t="s">
        <v>42</v>
      </c>
      <c r="D14" s="54">
        <v>17925</v>
      </c>
      <c r="E14" s="54">
        <f>I3</f>
        <v>20290.910984182781</v>
      </c>
      <c r="F14" s="55" t="s">
        <v>60</v>
      </c>
    </row>
    <row r="15" spans="1:10" x14ac:dyDescent="0.25">
      <c r="A15" s="51" t="s">
        <v>61</v>
      </c>
      <c r="B15" s="52" t="s">
        <v>62</v>
      </c>
      <c r="C15" s="53" t="s">
        <v>21</v>
      </c>
      <c r="D15" s="54">
        <v>11800</v>
      </c>
      <c r="E15" s="54">
        <v>11800</v>
      </c>
      <c r="F15" s="55" t="s">
        <v>63</v>
      </c>
      <c r="H15" s="61"/>
    </row>
    <row r="16" spans="1:10" x14ac:dyDescent="0.25">
      <c r="A16" s="56" t="s">
        <v>64</v>
      </c>
      <c r="B16" s="57" t="s">
        <v>65</v>
      </c>
      <c r="C16" s="58" t="s">
        <v>21</v>
      </c>
      <c r="D16" s="59">
        <v>3200</v>
      </c>
      <c r="E16" s="59">
        <v>3200</v>
      </c>
      <c r="F16" s="60" t="s">
        <v>66</v>
      </c>
    </row>
    <row r="17" spans="1:6" x14ac:dyDescent="0.25">
      <c r="A17" s="51" t="s">
        <v>67</v>
      </c>
      <c r="B17" s="52" t="s">
        <v>68</v>
      </c>
      <c r="C17" s="53" t="s">
        <v>21</v>
      </c>
      <c r="D17" s="54">
        <v>103710.5</v>
      </c>
      <c r="E17" s="54">
        <v>103710.5</v>
      </c>
      <c r="F17" s="62">
        <v>44751</v>
      </c>
    </row>
    <row r="18" spans="1:6" x14ac:dyDescent="0.25">
      <c r="A18" s="56" t="s">
        <v>69</v>
      </c>
      <c r="B18" s="57" t="s">
        <v>70</v>
      </c>
      <c r="C18" s="58" t="s">
        <v>42</v>
      </c>
      <c r="D18" s="59">
        <v>6752.83</v>
      </c>
      <c r="E18" s="59">
        <f>J3</f>
        <v>7808.2973282078019</v>
      </c>
      <c r="F18" s="63">
        <v>44691</v>
      </c>
    </row>
    <row r="19" spans="1:6" x14ac:dyDescent="0.25">
      <c r="A19" s="51" t="s">
        <v>71</v>
      </c>
      <c r="B19" s="52" t="s">
        <v>72</v>
      </c>
      <c r="C19" s="53" t="s">
        <v>21</v>
      </c>
      <c r="D19" s="54">
        <v>25500</v>
      </c>
      <c r="E19" s="54">
        <v>25500</v>
      </c>
      <c r="F19" s="62">
        <v>44754</v>
      </c>
    </row>
    <row r="20" spans="1:6" x14ac:dyDescent="0.25">
      <c r="A20" s="56" t="s">
        <v>73</v>
      </c>
      <c r="B20" s="57" t="s">
        <v>74</v>
      </c>
      <c r="C20" s="58" t="s">
        <v>21</v>
      </c>
      <c r="D20" s="59">
        <v>13000</v>
      </c>
      <c r="E20" s="59">
        <v>13000</v>
      </c>
      <c r="F20" s="60" t="s">
        <v>75</v>
      </c>
    </row>
    <row r="21" spans="1:6" x14ac:dyDescent="0.25">
      <c r="A21" s="51" t="s">
        <v>76</v>
      </c>
      <c r="B21" s="52" t="s">
        <v>77</v>
      </c>
      <c r="C21" s="53" t="s">
        <v>21</v>
      </c>
      <c r="D21" s="54">
        <v>7000</v>
      </c>
      <c r="E21" s="54">
        <v>7000</v>
      </c>
      <c r="F21" s="55" t="s">
        <v>78</v>
      </c>
    </row>
    <row r="22" spans="1:6" x14ac:dyDescent="0.25">
      <c r="A22" s="56" t="s">
        <v>79</v>
      </c>
      <c r="B22" s="57" t="s">
        <v>80</v>
      </c>
      <c r="C22" s="58" t="s">
        <v>21</v>
      </c>
      <c r="D22" s="59">
        <v>42600</v>
      </c>
      <c r="E22" s="59">
        <v>42600</v>
      </c>
      <c r="F22" s="60" t="s">
        <v>81</v>
      </c>
    </row>
    <row r="23" spans="1:6" x14ac:dyDescent="0.25">
      <c r="A23" s="51" t="s">
        <v>82</v>
      </c>
      <c r="B23" s="52" t="s">
        <v>83</v>
      </c>
      <c r="C23" s="53" t="s">
        <v>21</v>
      </c>
      <c r="D23" s="54">
        <v>253400</v>
      </c>
      <c r="E23" s="54">
        <v>253400</v>
      </c>
      <c r="F23" s="62">
        <v>44569</v>
      </c>
    </row>
    <row r="24" spans="1:6" x14ac:dyDescent="0.25">
      <c r="A24" s="56" t="s">
        <v>84</v>
      </c>
      <c r="B24" s="57" t="s">
        <v>85</v>
      </c>
      <c r="C24" s="58" t="s">
        <v>21</v>
      </c>
      <c r="D24" s="59">
        <v>16000</v>
      </c>
      <c r="E24" s="59">
        <v>16000</v>
      </c>
      <c r="F24" s="60" t="s">
        <v>86</v>
      </c>
    </row>
    <row r="25" spans="1:6" x14ac:dyDescent="0.25">
      <c r="A25" s="51" t="s">
        <v>87</v>
      </c>
      <c r="B25" s="52" t="s">
        <v>88</v>
      </c>
      <c r="C25" s="53" t="s">
        <v>21</v>
      </c>
      <c r="D25" s="54">
        <v>101674.43</v>
      </c>
      <c r="E25" s="54">
        <v>101674.43</v>
      </c>
      <c r="F25" s="55" t="s">
        <v>89</v>
      </c>
    </row>
    <row r="26" spans="1:6" x14ac:dyDescent="0.25">
      <c r="A26" s="56" t="s">
        <v>87</v>
      </c>
      <c r="B26" s="57" t="s">
        <v>90</v>
      </c>
      <c r="C26" s="58" t="s">
        <v>21</v>
      </c>
      <c r="D26" s="59">
        <v>54137.4</v>
      </c>
      <c r="E26" s="59">
        <v>54137.4</v>
      </c>
      <c r="F26" s="63">
        <v>45143</v>
      </c>
    </row>
    <row r="27" spans="1:6" ht="13" x14ac:dyDescent="0.3">
      <c r="A27" s="133" t="s">
        <v>91</v>
      </c>
      <c r="B27" s="134"/>
      <c r="C27" s="64" t="s">
        <v>21</v>
      </c>
      <c r="D27" s="65">
        <f>SUM(D12:D26)</f>
        <v>674900.16</v>
      </c>
      <c r="E27" s="131">
        <f>SUM(E12:E26)</f>
        <v>678321.53831239056</v>
      </c>
      <c r="F27" s="66"/>
    </row>
    <row r="28" spans="1:6" x14ac:dyDescent="0.25">
      <c r="D28" s="61"/>
      <c r="E28" s="61"/>
    </row>
    <row r="29" spans="1:6" x14ac:dyDescent="0.25">
      <c r="E29" s="67"/>
    </row>
    <row r="30" spans="1:6" x14ac:dyDescent="0.25">
      <c r="E30" s="67"/>
    </row>
    <row r="31" spans="1:6" x14ac:dyDescent="0.25">
      <c r="E31" s="67"/>
    </row>
  </sheetData>
  <mergeCells count="6">
    <mergeCell ref="A27:B27"/>
    <mergeCell ref="B1:F1"/>
    <mergeCell ref="G1:J1"/>
    <mergeCell ref="B2:F2"/>
    <mergeCell ref="B3:F3"/>
    <mergeCell ref="A7:F7"/>
  </mergeCells>
  <conditionalFormatting sqref="G7:G1048576">
    <cfRule type="duplicateValues" dxfId="3" priority="2"/>
  </conditionalFormatting>
  <conditionalFormatting sqref="E11">
    <cfRule type="duplicateValues" dxfId="2" priority="1"/>
  </conditionalFormatting>
  <hyperlinks>
    <hyperlink ref="A8" r:id="rId1" display="javascript:void(0);" xr:uid="{C2BB2394-0229-4529-A5AC-721B66A2D4CB}"/>
    <hyperlink ref="A10" r:id="rId2" tooltip="Apply" display="javascript:P_10629applyQuickFilter();" xr:uid="{5E22DB76-8761-4556-834A-2CB04B366C28}"/>
    <hyperlink ref="A12" r:id="rId3" display="javascript:P_10629goToDCDetail('DC DAK143189')" xr:uid="{9938CC13-13E5-4C7D-887E-65B7C7229BCA}"/>
    <hyperlink ref="B12" r:id="rId4" display="javascript:P_10629goToBillDetail('DPBOBD165734DAK ')" xr:uid="{28EE68B6-9ED4-41DD-8441-8F82F60DF4BD}"/>
    <hyperlink ref="A13" r:id="rId5" display="javascript:P_10629goToDCDetail('DC DAK143189')" xr:uid="{4227F050-6C41-463A-BA4D-1903D0B39183}"/>
    <hyperlink ref="B13" r:id="rId6" display="javascript:P_10629goToBillDetail('DPBOBD171271DAK ')" xr:uid="{5CE0CC66-9173-45B0-924B-3EFDDF5617FB}"/>
    <hyperlink ref="A14" r:id="rId7" display="javascript:P_10629goToDCDetail('DPCDAK137273')" xr:uid="{B08DF462-0EE0-4AB8-AFC0-C27FC0576133}"/>
    <hyperlink ref="B14" r:id="rId8" display="javascript:P_10629goToBillDetail('DPBOBD176482DAK ')" xr:uid="{E9A31685-9C6E-4705-80C6-B5E9F718F8F6}"/>
    <hyperlink ref="A15" r:id="rId9" display="javascript:P_10629goToDCDetail('DPCDAK139822')" xr:uid="{D7415F9A-02BF-46BC-981A-E7F83E5DB438}"/>
    <hyperlink ref="B15" r:id="rId10" display="javascript:P_10629goToBillDetail('DPBOBD162935DAK ')" xr:uid="{26E42C6A-BFE0-43A4-ACFC-135D68D37196}"/>
    <hyperlink ref="A16" r:id="rId11" display="javascript:P_10629goToDCDetail('DPCDAK139827')" xr:uid="{7AA4914A-29D3-4558-B471-411FBDACEF3E}"/>
    <hyperlink ref="B16" r:id="rId12" display="javascript:P_10629goToBillDetail('DPBOBD166976DAK ')" xr:uid="{4B1374CD-1882-4F7F-BE96-7682757E62BB}"/>
    <hyperlink ref="A17" r:id="rId13" display="javascript:P_10629goToDCDetail('DPCDAK140847')" xr:uid="{E60020F7-DF83-4725-9D18-9B09018F9EB5}"/>
    <hyperlink ref="B17" r:id="rId14" display="javascript:P_10629goToBillDetail('DPBOBD169334DAK ')" xr:uid="{8CA32F44-50D9-41B0-BDB5-9F80CC49712F}"/>
    <hyperlink ref="A18" r:id="rId15" display="javascript:P_10629goToDCDetail('DPCDAK147396')" xr:uid="{77A0CFF2-0CBB-4C37-9C56-22BE1CC5EF64}"/>
    <hyperlink ref="B18" r:id="rId16" display="javascript:P_10629goToBillDetail('DPBOBD173893DAK ')" xr:uid="{AB9760FD-BD5A-4C1B-B21E-5D1BEEADCDC2}"/>
    <hyperlink ref="A19" r:id="rId17" display="javascript:P_10629goToDCDetail('DPCDAK147894')" xr:uid="{85A222BF-9A40-41BF-846D-F37D50CB5D84}"/>
    <hyperlink ref="B19" r:id="rId18" display="javascript:P_10629goToBillDetail('DPBOBD184636DAK ')" xr:uid="{7D03950F-B14A-4D81-91DB-1EBD433210D2}"/>
    <hyperlink ref="A20" r:id="rId19" display="javascript:P_10629goToDCDetail('DPCDAK150277')" xr:uid="{14D06A8E-4295-4256-9033-742E06239CA3}"/>
    <hyperlink ref="B20" r:id="rId20" display="javascript:P_10629goToBillDetail('DPBOBD180377DAK ')" xr:uid="{B19559EF-C8BD-4164-A68F-84E81B9E91B4}"/>
    <hyperlink ref="A21" r:id="rId21" display="javascript:P_10629goToDCDetail('DPCDAK150289')" xr:uid="{8FEE249F-F0FE-4E05-8D25-73B89ED3AB1B}"/>
    <hyperlink ref="B21" r:id="rId22" display="javascript:P_10629goToBillDetail('DPBOBD231112DAK ')" xr:uid="{C0324409-2D49-4757-A886-3D29EAE94F03}"/>
    <hyperlink ref="A22" r:id="rId23" display="javascript:P_10629goToDCDetail('DPCDAK154751')" xr:uid="{389E001A-83C2-4E77-8287-41CF9F30C57F}"/>
    <hyperlink ref="B22" r:id="rId24" display="javascript:P_10629goToBillDetail('DPBOBD233936DAK ')" xr:uid="{0C3D9DBB-EF6E-490D-BD79-CA0898FEB10F}"/>
    <hyperlink ref="A23" r:id="rId25" display="javascript:P_10629goToDCDetail('DPCDAK154983')" xr:uid="{10A14C69-33AB-4421-8FA9-477C12450538}"/>
    <hyperlink ref="B23" r:id="rId26" display="javascript:P_10629goToBillDetail('DPBCBD255432DAK ')" xr:uid="{4A87743A-E45F-4BEB-8B0C-762F5ACEB86A}"/>
    <hyperlink ref="A24" r:id="rId27" display="javascript:P_10629goToDCDetail('DPCDAK230335')" xr:uid="{B9E2D9F0-B381-4ADB-BC5A-84AEE2C039D0}"/>
    <hyperlink ref="B24" r:id="rId28" display="javascript:P_10629goToBillDetail('DPBOBD239237DAK ')" xr:uid="{B008AA48-FE75-45CD-AE7E-4C0DA6A06F95}"/>
    <hyperlink ref="A25" r:id="rId29" display="javascript:P_10629goToDCDetail('DPCDAK231589')" xr:uid="{EE90F576-327B-4129-8ABC-F391AA87E146}"/>
    <hyperlink ref="B25" r:id="rId30" display="javascript:P_10629goToBillDetail('DPBOBD244384DAK ')" xr:uid="{083771C3-0179-409A-AAAD-565FF739D6EB}"/>
    <hyperlink ref="A26" r:id="rId31" display="javascript:P_10629goToDCDetail('DPCDAK231589')" xr:uid="{B68E1736-1028-4761-85CA-DAE9F3EEC2CA}"/>
    <hyperlink ref="B26" r:id="rId32" display="javascript:P_10629goToBillDetail('DPBOBD249891DAK ')" xr:uid="{35253C98-7E88-4539-B797-3C5521803E49}"/>
  </hyperlinks>
  <pageMargins left="0.7" right="0.7" top="0.75" bottom="0.75" header="0.3" footer="0.3"/>
  <pageSetup orientation="portrait" horizontalDpi="300" verticalDpi="0" copies="0" r:id="rId33"/>
  <drawing r:id="rId34"/>
  <legacyDrawing r:id="rId35"/>
  <controls>
    <mc:AlternateContent xmlns:mc="http://schemas.openxmlformats.org/markup-compatibility/2006">
      <mc:Choice Requires="x14">
        <control shapeId="3073" r:id="rId36" name="Control 1">
          <controlPr defaultSize="0" autoPict="0" r:id="rId3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1</xdr:col>
                <xdr:colOff>895350</xdr:colOff>
                <xdr:row>9</xdr:row>
                <xdr:rowOff>69850</xdr:rowOff>
              </to>
            </anchor>
          </controlPr>
        </control>
      </mc:Choice>
      <mc:Fallback>
        <control shapeId="3073" r:id="rId36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1EFF-5089-4279-A653-7EBE939ADF8C}">
  <dimension ref="A1:R18"/>
  <sheetViews>
    <sheetView workbookViewId="0">
      <pane ySplit="1" topLeftCell="A9" activePane="bottomLeft" state="frozen"/>
      <selection pane="bottomLeft" activeCell="F21" sqref="F21"/>
    </sheetView>
  </sheetViews>
  <sheetFormatPr defaultColWidth="9.1796875" defaultRowHeight="14.5" x14ac:dyDescent="0.35"/>
  <cols>
    <col min="1" max="1" width="28.54296875" style="68" bestFit="1" customWidth="1"/>
    <col min="2" max="2" width="12.26953125" style="68" bestFit="1" customWidth="1"/>
    <col min="3" max="3" width="9.453125" style="68" bestFit="1" customWidth="1"/>
    <col min="4" max="4" width="5.26953125" style="68" bestFit="1" customWidth="1"/>
    <col min="5" max="5" width="4.26953125" style="68" bestFit="1" customWidth="1"/>
    <col min="6" max="6" width="14.81640625" style="68" customWidth="1"/>
    <col min="7" max="7" width="10.81640625" style="68" bestFit="1" customWidth="1"/>
    <col min="8" max="8" width="13.81640625" style="68" customWidth="1"/>
    <col min="9" max="9" width="9.1796875" style="68"/>
    <col min="10" max="10" width="9.54296875" style="68" bestFit="1" customWidth="1"/>
    <col min="11" max="11" width="14.1796875" style="68" customWidth="1"/>
    <col min="12" max="12" width="8.7265625" style="68" bestFit="1" customWidth="1"/>
    <col min="13" max="13" width="13.26953125" style="68" customWidth="1"/>
    <col min="14" max="14" width="42" style="68" customWidth="1"/>
    <col min="15" max="17" width="9.1796875" style="68"/>
    <col min="18" max="18" width="86.453125" style="68" customWidth="1"/>
    <col min="19" max="16384" width="9.1796875" style="68"/>
  </cols>
  <sheetData>
    <row r="1" spans="1:18" s="84" customFormat="1" ht="39" x14ac:dyDescent="0.25">
      <c r="A1" s="87" t="s">
        <v>178</v>
      </c>
      <c r="B1" s="86" t="s">
        <v>177</v>
      </c>
      <c r="C1" s="86" t="s">
        <v>176</v>
      </c>
      <c r="D1" s="86" t="s">
        <v>175</v>
      </c>
      <c r="E1" s="86" t="s">
        <v>174</v>
      </c>
      <c r="F1" s="86" t="s">
        <v>173</v>
      </c>
      <c r="G1" s="86" t="s">
        <v>172</v>
      </c>
      <c r="H1" s="86" t="s">
        <v>171</v>
      </c>
      <c r="I1" s="86" t="s">
        <v>170</v>
      </c>
      <c r="J1" s="86" t="s">
        <v>169</v>
      </c>
      <c r="K1" s="86" t="s">
        <v>168</v>
      </c>
      <c r="L1" s="86" t="s">
        <v>167</v>
      </c>
      <c r="M1" s="86" t="s">
        <v>166</v>
      </c>
      <c r="N1" s="86" t="s">
        <v>165</v>
      </c>
      <c r="O1" s="86" t="s">
        <v>164</v>
      </c>
      <c r="P1" s="86" t="s">
        <v>163</v>
      </c>
      <c r="Q1" s="86" t="s">
        <v>162</v>
      </c>
      <c r="R1" s="85" t="s">
        <v>161</v>
      </c>
    </row>
    <row r="2" spans="1:18" ht="15" customHeight="1" x14ac:dyDescent="0.35">
      <c r="A2" s="82" t="s">
        <v>100</v>
      </c>
      <c r="B2" s="78" t="s">
        <v>160</v>
      </c>
      <c r="C2" s="80">
        <v>44740</v>
      </c>
      <c r="D2" s="81">
        <v>360</v>
      </c>
      <c r="E2" s="78" t="s">
        <v>21</v>
      </c>
      <c r="F2" s="79">
        <v>62050</v>
      </c>
      <c r="G2" s="79">
        <v>5801675</v>
      </c>
      <c r="H2" s="78" t="s">
        <v>159</v>
      </c>
      <c r="I2" s="80">
        <v>44627</v>
      </c>
      <c r="J2" s="78" t="s">
        <v>158</v>
      </c>
      <c r="K2" s="83"/>
      <c r="L2" s="79">
        <v>18900</v>
      </c>
      <c r="M2" s="78" t="s">
        <v>104</v>
      </c>
      <c r="N2" s="76" t="s">
        <v>103</v>
      </c>
      <c r="O2" s="77">
        <v>45066</v>
      </c>
      <c r="P2" s="76" t="s">
        <v>102</v>
      </c>
      <c r="Q2" s="75">
        <v>93.5</v>
      </c>
      <c r="R2" s="74" t="s">
        <v>157</v>
      </c>
    </row>
    <row r="3" spans="1:18" ht="15" customHeight="1" x14ac:dyDescent="0.35">
      <c r="A3" s="82" t="s">
        <v>100</v>
      </c>
      <c r="B3" s="78" t="s">
        <v>156</v>
      </c>
      <c r="C3" s="80">
        <v>44676</v>
      </c>
      <c r="D3" s="81">
        <v>360</v>
      </c>
      <c r="E3" s="78" t="s">
        <v>21</v>
      </c>
      <c r="F3" s="79">
        <v>247980</v>
      </c>
      <c r="G3" s="79">
        <v>21388275</v>
      </c>
      <c r="H3" s="78" t="s">
        <v>155</v>
      </c>
      <c r="I3" s="80">
        <v>44619</v>
      </c>
      <c r="J3" s="78" t="s">
        <v>154</v>
      </c>
      <c r="K3" s="83"/>
      <c r="L3" s="79">
        <v>247980</v>
      </c>
      <c r="M3" s="78" t="s">
        <v>104</v>
      </c>
      <c r="N3" s="76" t="s">
        <v>153</v>
      </c>
      <c r="O3" s="77">
        <v>44979</v>
      </c>
      <c r="P3" s="76" t="s">
        <v>102</v>
      </c>
      <c r="Q3" s="75">
        <v>86.25</v>
      </c>
      <c r="R3" s="74" t="s">
        <v>152</v>
      </c>
    </row>
    <row r="4" spans="1:18" ht="15" customHeight="1" x14ac:dyDescent="0.35">
      <c r="A4" s="82" t="s">
        <v>100</v>
      </c>
      <c r="B4" s="78" t="s">
        <v>151</v>
      </c>
      <c r="C4" s="80">
        <v>44704</v>
      </c>
      <c r="D4" s="81">
        <v>360</v>
      </c>
      <c r="E4" s="78" t="s">
        <v>21</v>
      </c>
      <c r="F4" s="79">
        <v>4339</v>
      </c>
      <c r="G4" s="79">
        <v>381832</v>
      </c>
      <c r="H4" s="78" t="s">
        <v>150</v>
      </c>
      <c r="I4" s="80">
        <v>44627</v>
      </c>
      <c r="J4" s="78" t="s">
        <v>149</v>
      </c>
      <c r="K4" s="83"/>
      <c r="L4" s="79">
        <v>5122</v>
      </c>
      <c r="M4" s="78" t="s">
        <v>148</v>
      </c>
      <c r="N4" s="76" t="s">
        <v>147</v>
      </c>
      <c r="O4" s="77">
        <v>45039</v>
      </c>
      <c r="P4" s="76" t="s">
        <v>102</v>
      </c>
      <c r="Q4" s="75">
        <v>88</v>
      </c>
      <c r="R4" s="74" t="s">
        <v>146</v>
      </c>
    </row>
    <row r="5" spans="1:18" ht="15" customHeight="1" x14ac:dyDescent="0.35">
      <c r="A5" s="82" t="s">
        <v>100</v>
      </c>
      <c r="B5" s="78" t="s">
        <v>145</v>
      </c>
      <c r="C5" s="80">
        <v>44704</v>
      </c>
      <c r="D5" s="81">
        <v>180</v>
      </c>
      <c r="E5" s="78" t="s">
        <v>21</v>
      </c>
      <c r="F5" s="79">
        <v>11179.2</v>
      </c>
      <c r="G5" s="79">
        <v>983769.59999999998</v>
      </c>
      <c r="H5" s="78" t="s">
        <v>120</v>
      </c>
      <c r="I5" s="80">
        <v>44648</v>
      </c>
      <c r="J5" s="78" t="s">
        <v>119</v>
      </c>
      <c r="K5" s="78" t="s">
        <v>96</v>
      </c>
      <c r="L5" s="79">
        <v>280988.40000000002</v>
      </c>
      <c r="M5" s="78" t="s">
        <v>144</v>
      </c>
      <c r="N5" s="76" t="s">
        <v>143</v>
      </c>
      <c r="O5" s="77">
        <v>44852</v>
      </c>
      <c r="P5" s="76" t="s">
        <v>93</v>
      </c>
      <c r="Q5" s="75">
        <v>88</v>
      </c>
      <c r="R5" s="74" t="s">
        <v>116</v>
      </c>
    </row>
    <row r="6" spans="1:18" ht="15" customHeight="1" x14ac:dyDescent="0.35">
      <c r="A6" s="82" t="s">
        <v>100</v>
      </c>
      <c r="B6" s="78" t="s">
        <v>142</v>
      </c>
      <c r="C6" s="80">
        <v>44677</v>
      </c>
      <c r="D6" s="81">
        <v>180</v>
      </c>
      <c r="E6" s="78" t="s">
        <v>21</v>
      </c>
      <c r="F6" s="79">
        <v>127639.56</v>
      </c>
      <c r="G6" s="79">
        <v>11040821.939999999</v>
      </c>
      <c r="H6" s="78" t="s">
        <v>141</v>
      </c>
      <c r="I6" s="80">
        <v>44649</v>
      </c>
      <c r="J6" s="78" t="s">
        <v>140</v>
      </c>
      <c r="K6" s="78" t="s">
        <v>96</v>
      </c>
      <c r="L6" s="79">
        <v>266245.8</v>
      </c>
      <c r="M6" s="78" t="s">
        <v>139</v>
      </c>
      <c r="N6" s="76" t="s">
        <v>138</v>
      </c>
      <c r="O6" s="77">
        <v>44842</v>
      </c>
      <c r="P6" s="76" t="s">
        <v>93</v>
      </c>
      <c r="Q6" s="75">
        <v>86.5</v>
      </c>
      <c r="R6" s="74" t="s">
        <v>137</v>
      </c>
    </row>
    <row r="7" spans="1:18" ht="15" customHeight="1" x14ac:dyDescent="0.35">
      <c r="A7" s="82" t="s">
        <v>100</v>
      </c>
      <c r="B7" s="78" t="s">
        <v>136</v>
      </c>
      <c r="C7" s="80">
        <v>44704</v>
      </c>
      <c r="D7" s="81">
        <v>180</v>
      </c>
      <c r="E7" s="78" t="s">
        <v>21</v>
      </c>
      <c r="F7" s="79">
        <v>10387.44</v>
      </c>
      <c r="G7" s="79">
        <v>914094.72</v>
      </c>
      <c r="H7" s="78" t="s">
        <v>134</v>
      </c>
      <c r="I7" s="80">
        <v>44675</v>
      </c>
      <c r="J7" s="78" t="s">
        <v>133</v>
      </c>
      <c r="K7" s="78" t="s">
        <v>96</v>
      </c>
      <c r="L7" s="79">
        <v>26308.46</v>
      </c>
      <c r="M7" s="78" t="s">
        <v>132</v>
      </c>
      <c r="N7" s="76" t="s">
        <v>131</v>
      </c>
      <c r="O7" s="77">
        <v>44872</v>
      </c>
      <c r="P7" s="76" t="s">
        <v>93</v>
      </c>
      <c r="Q7" s="75">
        <v>88</v>
      </c>
      <c r="R7" s="74" t="s">
        <v>129</v>
      </c>
    </row>
    <row r="8" spans="1:18" ht="15" customHeight="1" x14ac:dyDescent="0.35">
      <c r="A8" s="82" t="s">
        <v>100</v>
      </c>
      <c r="B8" s="78" t="s">
        <v>135</v>
      </c>
      <c r="C8" s="80">
        <v>44713</v>
      </c>
      <c r="D8" s="81">
        <v>180</v>
      </c>
      <c r="E8" s="78" t="s">
        <v>21</v>
      </c>
      <c r="F8" s="79">
        <v>15921.02</v>
      </c>
      <c r="G8" s="79">
        <v>1419358.93</v>
      </c>
      <c r="H8" s="78" t="s">
        <v>134</v>
      </c>
      <c r="I8" s="80">
        <v>44675</v>
      </c>
      <c r="J8" s="78" t="s">
        <v>133</v>
      </c>
      <c r="K8" s="78" t="s">
        <v>96</v>
      </c>
      <c r="L8" s="79">
        <v>26308.46</v>
      </c>
      <c r="M8" s="78" t="s">
        <v>132</v>
      </c>
      <c r="N8" s="76" t="s">
        <v>131</v>
      </c>
      <c r="O8" s="77">
        <v>44880</v>
      </c>
      <c r="P8" s="76" t="s">
        <v>130</v>
      </c>
      <c r="Q8" s="75">
        <v>89.15</v>
      </c>
      <c r="R8" s="74" t="s">
        <v>129</v>
      </c>
    </row>
    <row r="9" spans="1:18" ht="15" customHeight="1" x14ac:dyDescent="0.35">
      <c r="A9" s="82" t="s">
        <v>100</v>
      </c>
      <c r="B9" s="78" t="s">
        <v>128</v>
      </c>
      <c r="C9" s="80">
        <v>44733</v>
      </c>
      <c r="D9" s="81">
        <v>360</v>
      </c>
      <c r="E9" s="78" t="s">
        <v>21</v>
      </c>
      <c r="F9" s="79">
        <v>11000</v>
      </c>
      <c r="G9" s="79">
        <v>1023000</v>
      </c>
      <c r="H9" s="78" t="s">
        <v>127</v>
      </c>
      <c r="I9" s="80">
        <v>44672</v>
      </c>
      <c r="J9" s="78" t="s">
        <v>126</v>
      </c>
      <c r="K9" s="83"/>
      <c r="L9" s="79">
        <v>11000</v>
      </c>
      <c r="M9" s="78" t="s">
        <v>104</v>
      </c>
      <c r="N9" s="76" t="s">
        <v>103</v>
      </c>
      <c r="O9" s="77">
        <v>45080</v>
      </c>
      <c r="P9" s="76" t="s">
        <v>102</v>
      </c>
      <c r="Q9" s="75">
        <v>93</v>
      </c>
      <c r="R9" s="74" t="s">
        <v>125</v>
      </c>
    </row>
    <row r="10" spans="1:18" ht="15" customHeight="1" x14ac:dyDescent="0.35">
      <c r="A10" s="82" t="s">
        <v>100</v>
      </c>
      <c r="B10" s="78" t="s">
        <v>124</v>
      </c>
      <c r="C10" s="80">
        <v>44706</v>
      </c>
      <c r="D10" s="81">
        <v>180</v>
      </c>
      <c r="E10" s="78" t="s">
        <v>21</v>
      </c>
      <c r="F10" s="79">
        <v>70364</v>
      </c>
      <c r="G10" s="79">
        <v>6192032</v>
      </c>
      <c r="H10" s="78" t="s">
        <v>120</v>
      </c>
      <c r="I10" s="80">
        <v>44648</v>
      </c>
      <c r="J10" s="78" t="s">
        <v>119</v>
      </c>
      <c r="K10" s="78" t="s">
        <v>96</v>
      </c>
      <c r="L10" s="79">
        <v>280988.40000000002</v>
      </c>
      <c r="M10" s="78" t="s">
        <v>123</v>
      </c>
      <c r="N10" s="76" t="s">
        <v>122</v>
      </c>
      <c r="O10" s="77">
        <v>44840</v>
      </c>
      <c r="P10" s="76" t="s">
        <v>93</v>
      </c>
      <c r="Q10" s="75">
        <v>88</v>
      </c>
      <c r="R10" s="74" t="s">
        <v>116</v>
      </c>
    </row>
    <row r="11" spans="1:18" ht="15" customHeight="1" x14ac:dyDescent="0.35">
      <c r="A11" s="82" t="s">
        <v>100</v>
      </c>
      <c r="B11" s="78" t="s">
        <v>121</v>
      </c>
      <c r="C11" s="80">
        <v>44704</v>
      </c>
      <c r="D11" s="81">
        <v>180</v>
      </c>
      <c r="E11" s="78" t="s">
        <v>21</v>
      </c>
      <c r="F11" s="79">
        <v>196053.18</v>
      </c>
      <c r="G11" s="79">
        <v>17252679.84</v>
      </c>
      <c r="H11" s="78" t="s">
        <v>120</v>
      </c>
      <c r="I11" s="80">
        <v>44648</v>
      </c>
      <c r="J11" s="78" t="s">
        <v>119</v>
      </c>
      <c r="K11" s="78" t="s">
        <v>96</v>
      </c>
      <c r="L11" s="79">
        <v>280988.40000000002</v>
      </c>
      <c r="M11" s="78" t="s">
        <v>118</v>
      </c>
      <c r="N11" s="76" t="s">
        <v>117</v>
      </c>
      <c r="O11" s="77">
        <v>44859</v>
      </c>
      <c r="P11" s="76" t="s">
        <v>93</v>
      </c>
      <c r="Q11" s="75">
        <v>88</v>
      </c>
      <c r="R11" s="74" t="s">
        <v>116</v>
      </c>
    </row>
    <row r="12" spans="1:18" ht="15" customHeight="1" x14ac:dyDescent="0.35">
      <c r="A12" s="82" t="s">
        <v>100</v>
      </c>
      <c r="B12" s="78" t="s">
        <v>115</v>
      </c>
      <c r="C12" s="80">
        <v>44706</v>
      </c>
      <c r="D12" s="81">
        <v>360</v>
      </c>
      <c r="E12" s="78" t="s">
        <v>21</v>
      </c>
      <c r="F12" s="79">
        <v>35000</v>
      </c>
      <c r="G12" s="79">
        <v>3080000</v>
      </c>
      <c r="H12" s="78" t="s">
        <v>114</v>
      </c>
      <c r="I12" s="80">
        <v>44630</v>
      </c>
      <c r="J12" s="78" t="s">
        <v>113</v>
      </c>
      <c r="K12" s="83"/>
      <c r="L12" s="79">
        <v>32400</v>
      </c>
      <c r="M12" s="78" t="s">
        <v>104</v>
      </c>
      <c r="N12" s="76" t="s">
        <v>103</v>
      </c>
      <c r="O12" s="77">
        <v>45059</v>
      </c>
      <c r="P12" s="76" t="s">
        <v>102</v>
      </c>
      <c r="Q12" s="75">
        <v>88</v>
      </c>
      <c r="R12" s="74" t="s">
        <v>112</v>
      </c>
    </row>
    <row r="13" spans="1:18" ht="15" customHeight="1" x14ac:dyDescent="0.35">
      <c r="A13" s="82" t="s">
        <v>100</v>
      </c>
      <c r="B13" s="78" t="s">
        <v>111</v>
      </c>
      <c r="C13" s="80">
        <v>44689</v>
      </c>
      <c r="D13" s="81">
        <v>360</v>
      </c>
      <c r="E13" s="78" t="s">
        <v>21</v>
      </c>
      <c r="F13" s="79">
        <v>14640</v>
      </c>
      <c r="G13" s="79">
        <v>1266360</v>
      </c>
      <c r="H13" s="78" t="s">
        <v>110</v>
      </c>
      <c r="I13" s="80">
        <v>44627</v>
      </c>
      <c r="J13" s="78" t="s">
        <v>109</v>
      </c>
      <c r="K13" s="83"/>
      <c r="L13" s="79">
        <v>11760</v>
      </c>
      <c r="M13" s="78" t="s">
        <v>104</v>
      </c>
      <c r="N13" s="76" t="s">
        <v>103</v>
      </c>
      <c r="O13" s="77">
        <v>45032</v>
      </c>
      <c r="P13" s="76" t="s">
        <v>102</v>
      </c>
      <c r="Q13" s="75">
        <v>86.5</v>
      </c>
      <c r="R13" s="74" t="s">
        <v>108</v>
      </c>
    </row>
    <row r="14" spans="1:18" ht="15" customHeight="1" x14ac:dyDescent="0.35">
      <c r="A14" s="82" t="s">
        <v>100</v>
      </c>
      <c r="B14" s="78" t="s">
        <v>107</v>
      </c>
      <c r="C14" s="80">
        <v>44734</v>
      </c>
      <c r="D14" s="81">
        <v>360</v>
      </c>
      <c r="E14" s="78" t="s">
        <v>21</v>
      </c>
      <c r="F14" s="79">
        <v>20096</v>
      </c>
      <c r="G14" s="79">
        <v>1868928</v>
      </c>
      <c r="H14" s="78" t="s">
        <v>106</v>
      </c>
      <c r="I14" s="80">
        <v>44623</v>
      </c>
      <c r="J14" s="78" t="s">
        <v>105</v>
      </c>
      <c r="K14" s="83"/>
      <c r="L14" s="79">
        <v>38030</v>
      </c>
      <c r="M14" s="78" t="s">
        <v>104</v>
      </c>
      <c r="N14" s="76" t="s">
        <v>103</v>
      </c>
      <c r="O14" s="77">
        <v>45086</v>
      </c>
      <c r="P14" s="76" t="s">
        <v>102</v>
      </c>
      <c r="Q14" s="75">
        <v>93</v>
      </c>
      <c r="R14" s="74" t="s">
        <v>101</v>
      </c>
    </row>
    <row r="15" spans="1:18" ht="15" customHeight="1" x14ac:dyDescent="0.35">
      <c r="A15" s="82" t="s">
        <v>100</v>
      </c>
      <c r="B15" s="78" t="s">
        <v>99</v>
      </c>
      <c r="C15" s="80">
        <v>44693</v>
      </c>
      <c r="D15" s="81">
        <v>180</v>
      </c>
      <c r="E15" s="78" t="s">
        <v>21</v>
      </c>
      <c r="F15" s="79">
        <v>40110.550000000003</v>
      </c>
      <c r="G15" s="79">
        <v>3479590.21</v>
      </c>
      <c r="H15" s="78" t="s">
        <v>98</v>
      </c>
      <c r="I15" s="80">
        <v>44655</v>
      </c>
      <c r="J15" s="78" t="s">
        <v>97</v>
      </c>
      <c r="K15" s="78" t="s">
        <v>96</v>
      </c>
      <c r="L15" s="79">
        <v>40110.550000000003</v>
      </c>
      <c r="M15" s="78" t="s">
        <v>95</v>
      </c>
      <c r="N15" s="76" t="s">
        <v>94</v>
      </c>
      <c r="O15" s="77">
        <v>44851</v>
      </c>
      <c r="P15" s="76" t="s">
        <v>93</v>
      </c>
      <c r="Q15" s="75">
        <v>86.75</v>
      </c>
      <c r="R15" s="74" t="s">
        <v>92</v>
      </c>
    </row>
    <row r="16" spans="1:18" x14ac:dyDescent="0.35">
      <c r="A16" s="73"/>
      <c r="B16" s="71"/>
      <c r="C16" s="71"/>
      <c r="D16" s="71"/>
      <c r="E16" s="71"/>
      <c r="F16" s="72">
        <f>SUM(F2:F15)</f>
        <v>866759.95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0"/>
    </row>
    <row r="17" spans="6:8" x14ac:dyDescent="0.35">
      <c r="F17" s="69">
        <f>'[1]OBD Loan-HSBC Bank'!E27</f>
        <v>678321.53831239056</v>
      </c>
    </row>
    <row r="18" spans="6:8" x14ac:dyDescent="0.35">
      <c r="F18" s="132">
        <f>F16+F17</f>
        <v>1545081.4883123906</v>
      </c>
      <c r="G18" s="145" t="s">
        <v>500</v>
      </c>
      <c r="H18" s="145"/>
    </row>
  </sheetData>
  <mergeCells count="1">
    <mergeCell ref="G18:H18"/>
  </mergeCells>
  <conditionalFormatting sqref="F1:F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B11-FB38-45D3-BE49-08825390270E}">
  <dimension ref="A1:O33"/>
  <sheetViews>
    <sheetView workbookViewId="0">
      <pane ySplit="1" topLeftCell="A23" activePane="bottomLeft" state="frozen"/>
      <selection pane="bottomLeft" activeCell="F37" sqref="F37"/>
    </sheetView>
  </sheetViews>
  <sheetFormatPr defaultColWidth="9.1796875" defaultRowHeight="12.5" x14ac:dyDescent="0.25"/>
  <cols>
    <col min="1" max="1" width="13.453125" style="98" bestFit="1" customWidth="1"/>
    <col min="2" max="2" width="10.1796875" style="98" bestFit="1" customWidth="1"/>
    <col min="3" max="3" width="19" style="98" bestFit="1" customWidth="1"/>
    <col min="4" max="4" width="22.7265625" style="98" bestFit="1" customWidth="1"/>
    <col min="5" max="5" width="17.54296875" style="98" bestFit="1" customWidth="1"/>
    <col min="6" max="6" width="11" style="98" bestFit="1" customWidth="1"/>
    <col min="7" max="7" width="10.1796875" style="107" bestFit="1" customWidth="1"/>
    <col min="8" max="8" width="10.7265625" style="98" bestFit="1" customWidth="1"/>
    <col min="9" max="9" width="9.453125" style="107" customWidth="1"/>
    <col min="10" max="10" width="15" style="98" bestFit="1" customWidth="1"/>
    <col min="11" max="11" width="17.26953125" style="98" bestFit="1" customWidth="1"/>
    <col min="12" max="12" width="36.26953125" style="98" bestFit="1" customWidth="1"/>
    <col min="13" max="13" width="9.54296875" style="107" bestFit="1" customWidth="1"/>
    <col min="14" max="14" width="12" style="107" bestFit="1" customWidth="1"/>
    <col min="15" max="15" width="11.453125" style="107" bestFit="1" customWidth="1"/>
    <col min="16" max="16384" width="9.1796875" style="98"/>
  </cols>
  <sheetData>
    <row r="1" spans="1:15" s="91" customFormat="1" ht="32.15" customHeight="1" x14ac:dyDescent="0.25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9</v>
      </c>
      <c r="J1" s="89" t="s">
        <v>10</v>
      </c>
      <c r="K1" s="89" t="s">
        <v>11</v>
      </c>
      <c r="L1" s="89" t="s">
        <v>13</v>
      </c>
      <c r="M1" s="89" t="s">
        <v>14</v>
      </c>
      <c r="N1" s="89" t="s">
        <v>15</v>
      </c>
      <c r="O1" s="90" t="s">
        <v>16</v>
      </c>
    </row>
    <row r="2" spans="1:15" ht="15" customHeight="1" x14ac:dyDescent="0.25">
      <c r="A2" s="92" t="s">
        <v>17</v>
      </c>
      <c r="B2" s="93">
        <v>44418</v>
      </c>
      <c r="C2" s="94" t="s">
        <v>62</v>
      </c>
      <c r="D2" s="94" t="s">
        <v>179</v>
      </c>
      <c r="E2" s="94" t="s">
        <v>61</v>
      </c>
      <c r="F2" s="94" t="s">
        <v>180</v>
      </c>
      <c r="G2" s="95" t="s">
        <v>21</v>
      </c>
      <c r="H2" s="96">
        <v>-11800</v>
      </c>
      <c r="I2" s="95" t="s">
        <v>22</v>
      </c>
      <c r="J2" s="96">
        <v>-990610</v>
      </c>
      <c r="K2" s="94" t="s">
        <v>181</v>
      </c>
      <c r="L2" s="94" t="s">
        <v>182</v>
      </c>
      <c r="M2" s="95" t="s">
        <v>26</v>
      </c>
      <c r="N2" s="95" t="s">
        <v>183</v>
      </c>
      <c r="O2" s="97" t="s">
        <v>184</v>
      </c>
    </row>
    <row r="3" spans="1:15" ht="15" customHeight="1" x14ac:dyDescent="0.25">
      <c r="A3" s="92" t="s">
        <v>17</v>
      </c>
      <c r="B3" s="93">
        <v>44431</v>
      </c>
      <c r="C3" s="94" t="s">
        <v>54</v>
      </c>
      <c r="D3" s="94" t="s">
        <v>185</v>
      </c>
      <c r="E3" s="94" t="s">
        <v>53</v>
      </c>
      <c r="F3" s="94" t="s">
        <v>186</v>
      </c>
      <c r="G3" s="95" t="s">
        <v>21</v>
      </c>
      <c r="H3" s="96">
        <v>-14500</v>
      </c>
      <c r="I3" s="95" t="s">
        <v>22</v>
      </c>
      <c r="J3" s="96">
        <v>-1217275</v>
      </c>
      <c r="K3" s="94" t="s">
        <v>181</v>
      </c>
      <c r="L3" s="94" t="s">
        <v>187</v>
      </c>
      <c r="M3" s="95" t="s">
        <v>26</v>
      </c>
      <c r="N3" s="95" t="s">
        <v>183</v>
      </c>
      <c r="O3" s="97" t="s">
        <v>184</v>
      </c>
    </row>
    <row r="4" spans="1:15" ht="15" customHeight="1" x14ac:dyDescent="0.25">
      <c r="A4" s="92" t="s">
        <v>17</v>
      </c>
      <c r="B4" s="93">
        <v>44439</v>
      </c>
      <c r="C4" s="94" t="s">
        <v>65</v>
      </c>
      <c r="D4" s="94" t="s">
        <v>188</v>
      </c>
      <c r="E4" s="94" t="s">
        <v>64</v>
      </c>
      <c r="F4" s="94" t="s">
        <v>189</v>
      </c>
      <c r="G4" s="95" t="s">
        <v>21</v>
      </c>
      <c r="H4" s="96">
        <v>-3200</v>
      </c>
      <c r="I4" s="95" t="s">
        <v>22</v>
      </c>
      <c r="J4" s="96">
        <v>-268640</v>
      </c>
      <c r="K4" s="94" t="s">
        <v>181</v>
      </c>
      <c r="L4" s="94" t="s">
        <v>182</v>
      </c>
      <c r="M4" s="95" t="s">
        <v>26</v>
      </c>
      <c r="N4" s="95" t="s">
        <v>183</v>
      </c>
      <c r="O4" s="97" t="s">
        <v>184</v>
      </c>
    </row>
    <row r="5" spans="1:15" ht="15" customHeight="1" x14ac:dyDescent="0.25">
      <c r="A5" s="92" t="s">
        <v>17</v>
      </c>
      <c r="B5" s="93">
        <v>44452</v>
      </c>
      <c r="C5" s="94" t="s">
        <v>68</v>
      </c>
      <c r="D5" s="94" t="s">
        <v>190</v>
      </c>
      <c r="E5" s="94" t="s">
        <v>67</v>
      </c>
      <c r="F5" s="94" t="s">
        <v>191</v>
      </c>
      <c r="G5" s="95" t="s">
        <v>21</v>
      </c>
      <c r="H5" s="96">
        <v>-103710.5</v>
      </c>
      <c r="I5" s="95" t="s">
        <v>22</v>
      </c>
      <c r="J5" s="96">
        <v>-8737609.6300000008</v>
      </c>
      <c r="K5" s="94" t="s">
        <v>181</v>
      </c>
      <c r="L5" s="94" t="s">
        <v>192</v>
      </c>
      <c r="M5" s="95" t="s">
        <v>26</v>
      </c>
      <c r="N5" s="95" t="s">
        <v>183</v>
      </c>
      <c r="O5" s="97" t="s">
        <v>193</v>
      </c>
    </row>
    <row r="6" spans="1:15" ht="15" customHeight="1" x14ac:dyDescent="0.25">
      <c r="A6" s="92" t="s">
        <v>17</v>
      </c>
      <c r="B6" s="93">
        <v>44466</v>
      </c>
      <c r="C6" s="94" t="s">
        <v>56</v>
      </c>
      <c r="D6" s="94" t="s">
        <v>194</v>
      </c>
      <c r="E6" s="94" t="s">
        <v>53</v>
      </c>
      <c r="F6" s="94" t="s">
        <v>195</v>
      </c>
      <c r="G6" s="95" t="s">
        <v>21</v>
      </c>
      <c r="H6" s="96">
        <v>-3700</v>
      </c>
      <c r="I6" s="95" t="s">
        <v>22</v>
      </c>
      <c r="J6" s="96">
        <v>-311725</v>
      </c>
      <c r="K6" s="94" t="s">
        <v>181</v>
      </c>
      <c r="L6" s="94" t="s">
        <v>187</v>
      </c>
      <c r="M6" s="95" t="s">
        <v>26</v>
      </c>
      <c r="N6" s="95" t="s">
        <v>183</v>
      </c>
      <c r="O6" s="97" t="s">
        <v>193</v>
      </c>
    </row>
    <row r="7" spans="1:15" ht="15" customHeight="1" x14ac:dyDescent="0.25">
      <c r="A7" s="92" t="s">
        <v>17</v>
      </c>
      <c r="B7" s="93">
        <v>44481</v>
      </c>
      <c r="C7" s="94" t="s">
        <v>70</v>
      </c>
      <c r="D7" s="94" t="s">
        <v>196</v>
      </c>
      <c r="E7" s="94" t="s">
        <v>69</v>
      </c>
      <c r="F7" s="94" t="s">
        <v>197</v>
      </c>
      <c r="G7" s="95" t="s">
        <v>21</v>
      </c>
      <c r="H7" s="96">
        <v>-7808.3</v>
      </c>
      <c r="I7" s="95" t="s">
        <v>22</v>
      </c>
      <c r="J7" s="96">
        <v>-660191.77</v>
      </c>
      <c r="K7" s="94" t="s">
        <v>181</v>
      </c>
      <c r="L7" s="94" t="s">
        <v>198</v>
      </c>
      <c r="M7" s="95" t="s">
        <v>26</v>
      </c>
      <c r="N7" s="95" t="s">
        <v>183</v>
      </c>
      <c r="O7" s="97" t="s">
        <v>199</v>
      </c>
    </row>
    <row r="8" spans="1:15" ht="15" customHeight="1" x14ac:dyDescent="0.25">
      <c r="A8" s="92" t="s">
        <v>17</v>
      </c>
      <c r="B8" s="93">
        <v>44502</v>
      </c>
      <c r="C8" s="94" t="s">
        <v>59</v>
      </c>
      <c r="D8" s="94" t="s">
        <v>200</v>
      </c>
      <c r="E8" s="94" t="s">
        <v>58</v>
      </c>
      <c r="F8" s="94" t="s">
        <v>201</v>
      </c>
      <c r="G8" s="95" t="s">
        <v>21</v>
      </c>
      <c r="H8" s="96">
        <v>-20290.91</v>
      </c>
      <c r="I8" s="95" t="s">
        <v>22</v>
      </c>
      <c r="J8" s="96">
        <v>-1719654.62</v>
      </c>
      <c r="K8" s="94" t="s">
        <v>181</v>
      </c>
      <c r="L8" s="94" t="s">
        <v>202</v>
      </c>
      <c r="M8" s="95" t="s">
        <v>26</v>
      </c>
      <c r="N8" s="95" t="s">
        <v>183</v>
      </c>
      <c r="O8" s="97" t="s">
        <v>203</v>
      </c>
    </row>
    <row r="9" spans="1:15" ht="15" customHeight="1" x14ac:dyDescent="0.25">
      <c r="A9" s="92" t="s">
        <v>17</v>
      </c>
      <c r="B9" s="93">
        <v>44522</v>
      </c>
      <c r="C9" s="94" t="s">
        <v>74</v>
      </c>
      <c r="D9" s="94" t="s">
        <v>204</v>
      </c>
      <c r="E9" s="94" t="s">
        <v>73</v>
      </c>
      <c r="F9" s="94" t="s">
        <v>205</v>
      </c>
      <c r="G9" s="95" t="s">
        <v>21</v>
      </c>
      <c r="H9" s="96">
        <v>-13000</v>
      </c>
      <c r="I9" s="95" t="s">
        <v>22</v>
      </c>
      <c r="J9" s="96">
        <v>-1101750</v>
      </c>
      <c r="K9" s="94" t="s">
        <v>181</v>
      </c>
      <c r="L9" s="94" t="s">
        <v>206</v>
      </c>
      <c r="M9" s="95" t="s">
        <v>26</v>
      </c>
      <c r="N9" s="95" t="s">
        <v>183</v>
      </c>
      <c r="O9" s="97" t="s">
        <v>203</v>
      </c>
    </row>
    <row r="10" spans="1:15" ht="15" customHeight="1" x14ac:dyDescent="0.25">
      <c r="A10" s="92" t="s">
        <v>17</v>
      </c>
      <c r="B10" s="93">
        <v>44544</v>
      </c>
      <c r="C10" s="94" t="s">
        <v>72</v>
      </c>
      <c r="D10" s="94" t="s">
        <v>207</v>
      </c>
      <c r="E10" s="94" t="s">
        <v>71</v>
      </c>
      <c r="F10" s="94" t="s">
        <v>208</v>
      </c>
      <c r="G10" s="95" t="s">
        <v>21</v>
      </c>
      <c r="H10" s="96">
        <v>-25500</v>
      </c>
      <c r="I10" s="95" t="s">
        <v>22</v>
      </c>
      <c r="J10" s="96">
        <v>-2163675</v>
      </c>
      <c r="K10" s="94" t="s">
        <v>181</v>
      </c>
      <c r="L10" s="94" t="s">
        <v>209</v>
      </c>
      <c r="M10" s="95" t="s">
        <v>26</v>
      </c>
      <c r="N10" s="95" t="s">
        <v>183</v>
      </c>
      <c r="O10" s="97" t="s">
        <v>210</v>
      </c>
    </row>
    <row r="11" spans="1:15" ht="15" customHeight="1" x14ac:dyDescent="0.25">
      <c r="A11" s="92" t="s">
        <v>17</v>
      </c>
      <c r="B11" s="93">
        <v>44584</v>
      </c>
      <c r="C11" s="94" t="s">
        <v>77</v>
      </c>
      <c r="D11" s="94" t="s">
        <v>211</v>
      </c>
      <c r="E11" s="94" t="s">
        <v>76</v>
      </c>
      <c r="F11" s="94" t="s">
        <v>212</v>
      </c>
      <c r="G11" s="95" t="s">
        <v>21</v>
      </c>
      <c r="H11" s="96">
        <v>-7000</v>
      </c>
      <c r="I11" s="95" t="s">
        <v>22</v>
      </c>
      <c r="J11" s="96">
        <v>-593950</v>
      </c>
      <c r="K11" s="94" t="s">
        <v>181</v>
      </c>
      <c r="L11" s="94" t="s">
        <v>213</v>
      </c>
      <c r="M11" s="95" t="s">
        <v>26</v>
      </c>
      <c r="N11" s="95" t="s">
        <v>183</v>
      </c>
      <c r="O11" s="97" t="s">
        <v>214</v>
      </c>
    </row>
    <row r="12" spans="1:15" ht="15" customHeight="1" x14ac:dyDescent="0.25">
      <c r="A12" s="92" t="s">
        <v>17</v>
      </c>
      <c r="B12" s="93">
        <v>44588</v>
      </c>
      <c r="C12" s="94" t="s">
        <v>80</v>
      </c>
      <c r="D12" s="94" t="s">
        <v>215</v>
      </c>
      <c r="E12" s="94" t="s">
        <v>216</v>
      </c>
      <c r="F12" s="94" t="s">
        <v>217</v>
      </c>
      <c r="G12" s="95" t="s">
        <v>21</v>
      </c>
      <c r="H12" s="96">
        <v>-42600</v>
      </c>
      <c r="I12" s="95" t="s">
        <v>22</v>
      </c>
      <c r="J12" s="96">
        <v>-3614610</v>
      </c>
      <c r="K12" s="94" t="s">
        <v>181</v>
      </c>
      <c r="L12" s="94" t="s">
        <v>218</v>
      </c>
      <c r="M12" s="95" t="s">
        <v>26</v>
      </c>
      <c r="N12" s="95" t="s">
        <v>183</v>
      </c>
      <c r="O12" s="97" t="s">
        <v>214</v>
      </c>
    </row>
    <row r="13" spans="1:15" ht="15" customHeight="1" x14ac:dyDescent="0.25">
      <c r="A13" s="92" t="s">
        <v>17</v>
      </c>
      <c r="B13" s="93">
        <v>44623</v>
      </c>
      <c r="C13" s="94" t="s">
        <v>85</v>
      </c>
      <c r="D13" s="94" t="s">
        <v>219</v>
      </c>
      <c r="E13" s="94" t="s">
        <v>220</v>
      </c>
      <c r="F13" s="94" t="s">
        <v>221</v>
      </c>
      <c r="G13" s="95" t="s">
        <v>21</v>
      </c>
      <c r="H13" s="96">
        <v>-16000</v>
      </c>
      <c r="I13" s="95" t="s">
        <v>22</v>
      </c>
      <c r="J13" s="96">
        <v>-1360800</v>
      </c>
      <c r="K13" s="94" t="s">
        <v>181</v>
      </c>
      <c r="L13" s="94" t="s">
        <v>187</v>
      </c>
      <c r="M13" s="95" t="s">
        <v>26</v>
      </c>
      <c r="N13" s="95" t="s">
        <v>183</v>
      </c>
      <c r="O13" s="97" t="s">
        <v>222</v>
      </c>
    </row>
    <row r="14" spans="1:15" ht="15" customHeight="1" x14ac:dyDescent="0.25">
      <c r="A14" s="92" t="s">
        <v>17</v>
      </c>
      <c r="B14" s="93">
        <v>44658</v>
      </c>
      <c r="C14" s="94" t="s">
        <v>88</v>
      </c>
      <c r="D14" s="94" t="s">
        <v>223</v>
      </c>
      <c r="E14" s="94" t="s">
        <v>87</v>
      </c>
      <c r="F14" s="94" t="s">
        <v>224</v>
      </c>
      <c r="G14" s="95" t="s">
        <v>21</v>
      </c>
      <c r="H14" s="96">
        <v>-101674.43</v>
      </c>
      <c r="I14" s="95" t="s">
        <v>22</v>
      </c>
      <c r="J14" s="96">
        <v>-8667745.1600000001</v>
      </c>
      <c r="K14" s="94" t="s">
        <v>181</v>
      </c>
      <c r="L14" s="94" t="s">
        <v>225</v>
      </c>
      <c r="M14" s="95" t="s">
        <v>26</v>
      </c>
      <c r="N14" s="95" t="s">
        <v>183</v>
      </c>
      <c r="O14" s="97" t="s">
        <v>226</v>
      </c>
    </row>
    <row r="15" spans="1:15" ht="15" customHeight="1" x14ac:dyDescent="0.25">
      <c r="A15" s="92" t="s">
        <v>17</v>
      </c>
      <c r="B15" s="93">
        <v>44678</v>
      </c>
      <c r="C15" s="94" t="s">
        <v>156</v>
      </c>
      <c r="D15" s="94" t="s">
        <v>227</v>
      </c>
      <c r="E15" s="94" t="s">
        <v>155</v>
      </c>
      <c r="F15" s="94" t="s">
        <v>228</v>
      </c>
      <c r="G15" s="95" t="s">
        <v>21</v>
      </c>
      <c r="H15" s="96">
        <v>-247980</v>
      </c>
      <c r="I15" s="95" t="s">
        <v>22</v>
      </c>
      <c r="J15" s="96">
        <v>-21140295</v>
      </c>
      <c r="K15" s="94" t="s">
        <v>181</v>
      </c>
      <c r="L15" s="94" t="s">
        <v>229</v>
      </c>
      <c r="M15" s="95" t="s">
        <v>26</v>
      </c>
      <c r="N15" s="95" t="s">
        <v>183</v>
      </c>
      <c r="O15" s="97" t="s">
        <v>226</v>
      </c>
    </row>
    <row r="16" spans="1:15" ht="15" customHeight="1" x14ac:dyDescent="0.25">
      <c r="A16" s="92" t="s">
        <v>17</v>
      </c>
      <c r="B16" s="93">
        <v>44689</v>
      </c>
      <c r="C16" s="94" t="s">
        <v>111</v>
      </c>
      <c r="D16" s="94" t="s">
        <v>230</v>
      </c>
      <c r="E16" s="94" t="s">
        <v>110</v>
      </c>
      <c r="F16" s="94" t="s">
        <v>231</v>
      </c>
      <c r="G16" s="95" t="s">
        <v>21</v>
      </c>
      <c r="H16" s="96">
        <v>-14640</v>
      </c>
      <c r="I16" s="95" t="s">
        <v>22</v>
      </c>
      <c r="J16" s="96">
        <v>-1251720</v>
      </c>
      <c r="K16" s="94" t="s">
        <v>181</v>
      </c>
      <c r="L16" s="94" t="s">
        <v>232</v>
      </c>
      <c r="M16" s="95" t="s">
        <v>26</v>
      </c>
      <c r="N16" s="95" t="s">
        <v>183</v>
      </c>
      <c r="O16" s="97" t="s">
        <v>233</v>
      </c>
    </row>
    <row r="17" spans="1:15" ht="15" customHeight="1" x14ac:dyDescent="0.25">
      <c r="A17" s="92" t="s">
        <v>17</v>
      </c>
      <c r="B17" s="93">
        <v>44698</v>
      </c>
      <c r="C17" s="94" t="s">
        <v>90</v>
      </c>
      <c r="D17" s="94" t="s">
        <v>234</v>
      </c>
      <c r="E17" s="94" t="s">
        <v>87</v>
      </c>
      <c r="F17" s="94" t="s">
        <v>235</v>
      </c>
      <c r="G17" s="95" t="s">
        <v>21</v>
      </c>
      <c r="H17" s="96">
        <v>-54137.4</v>
      </c>
      <c r="I17" s="95" t="s">
        <v>22</v>
      </c>
      <c r="J17" s="96">
        <v>-4628747.7</v>
      </c>
      <c r="K17" s="94" t="s">
        <v>181</v>
      </c>
      <c r="L17" s="94" t="s">
        <v>225</v>
      </c>
      <c r="M17" s="95" t="s">
        <v>26</v>
      </c>
      <c r="N17" s="95" t="s">
        <v>183</v>
      </c>
      <c r="O17" s="97" t="s">
        <v>233</v>
      </c>
    </row>
    <row r="18" spans="1:15" ht="15" customHeight="1" x14ac:dyDescent="0.25">
      <c r="A18" s="92" t="s">
        <v>17</v>
      </c>
      <c r="B18" s="93">
        <v>44704</v>
      </c>
      <c r="C18" s="94" t="s">
        <v>145</v>
      </c>
      <c r="D18" s="94" t="s">
        <v>236</v>
      </c>
      <c r="E18" s="94" t="s">
        <v>120</v>
      </c>
      <c r="F18" s="94" t="s">
        <v>237</v>
      </c>
      <c r="G18" s="95" t="s">
        <v>21</v>
      </c>
      <c r="H18" s="96">
        <v>-11179.2</v>
      </c>
      <c r="I18" s="95" t="s">
        <v>22</v>
      </c>
      <c r="J18" s="96">
        <v>-955821.6</v>
      </c>
      <c r="K18" s="94" t="s">
        <v>181</v>
      </c>
      <c r="L18" s="94" t="s">
        <v>238</v>
      </c>
      <c r="M18" s="95" t="s">
        <v>26</v>
      </c>
      <c r="N18" s="95" t="s">
        <v>183</v>
      </c>
      <c r="O18" s="97" t="s">
        <v>233</v>
      </c>
    </row>
    <row r="19" spans="1:15" ht="15" customHeight="1" x14ac:dyDescent="0.25">
      <c r="A19" s="92" t="s">
        <v>17</v>
      </c>
      <c r="B19" s="93">
        <v>44704</v>
      </c>
      <c r="C19" s="94" t="s">
        <v>121</v>
      </c>
      <c r="D19" s="94" t="s">
        <v>239</v>
      </c>
      <c r="E19" s="94" t="s">
        <v>120</v>
      </c>
      <c r="F19" s="94" t="s">
        <v>240</v>
      </c>
      <c r="G19" s="95" t="s">
        <v>21</v>
      </c>
      <c r="H19" s="96">
        <v>-196053.18</v>
      </c>
      <c r="I19" s="95" t="s">
        <v>22</v>
      </c>
      <c r="J19" s="96">
        <v>-16762546.890000001</v>
      </c>
      <c r="K19" s="94" t="s">
        <v>181</v>
      </c>
      <c r="L19" s="94" t="s">
        <v>238</v>
      </c>
      <c r="M19" s="95" t="s">
        <v>26</v>
      </c>
      <c r="N19" s="95" t="s">
        <v>183</v>
      </c>
      <c r="O19" s="97" t="s">
        <v>233</v>
      </c>
    </row>
    <row r="20" spans="1:15" ht="15" customHeight="1" x14ac:dyDescent="0.25">
      <c r="A20" s="92" t="s">
        <v>17</v>
      </c>
      <c r="B20" s="93">
        <v>44704</v>
      </c>
      <c r="C20" s="94" t="s">
        <v>151</v>
      </c>
      <c r="D20" s="94" t="s">
        <v>241</v>
      </c>
      <c r="E20" s="94" t="s">
        <v>150</v>
      </c>
      <c r="F20" s="94" t="s">
        <v>242</v>
      </c>
      <c r="G20" s="95" t="s">
        <v>21</v>
      </c>
      <c r="H20" s="96">
        <v>-4339</v>
      </c>
      <c r="I20" s="95" t="s">
        <v>22</v>
      </c>
      <c r="J20" s="96">
        <v>-370984.5</v>
      </c>
      <c r="K20" s="94" t="s">
        <v>181</v>
      </c>
      <c r="L20" s="94" t="s">
        <v>243</v>
      </c>
      <c r="M20" s="95" t="s">
        <v>26</v>
      </c>
      <c r="N20" s="95" t="s">
        <v>183</v>
      </c>
      <c r="O20" s="97" t="s">
        <v>233</v>
      </c>
    </row>
    <row r="21" spans="1:15" ht="15" customHeight="1" x14ac:dyDescent="0.25">
      <c r="A21" s="92" t="s">
        <v>17</v>
      </c>
      <c r="B21" s="93">
        <v>44706</v>
      </c>
      <c r="C21" s="94" t="s">
        <v>124</v>
      </c>
      <c r="D21" s="94" t="s">
        <v>244</v>
      </c>
      <c r="E21" s="94" t="s">
        <v>120</v>
      </c>
      <c r="F21" s="94" t="s">
        <v>245</v>
      </c>
      <c r="G21" s="95" t="s">
        <v>21</v>
      </c>
      <c r="H21" s="96">
        <v>-70364</v>
      </c>
      <c r="I21" s="95" t="s">
        <v>22</v>
      </c>
      <c r="J21" s="96">
        <v>-6016122</v>
      </c>
      <c r="K21" s="94" t="s">
        <v>181</v>
      </c>
      <c r="L21" s="94" t="s">
        <v>238</v>
      </c>
      <c r="M21" s="95" t="s">
        <v>26</v>
      </c>
      <c r="N21" s="95" t="s">
        <v>183</v>
      </c>
      <c r="O21" s="97" t="s">
        <v>233</v>
      </c>
    </row>
    <row r="22" spans="1:15" ht="15" customHeight="1" x14ac:dyDescent="0.25">
      <c r="A22" s="92" t="s">
        <v>17</v>
      </c>
      <c r="B22" s="93">
        <v>44706</v>
      </c>
      <c r="C22" s="94" t="s">
        <v>115</v>
      </c>
      <c r="D22" s="94" t="s">
        <v>246</v>
      </c>
      <c r="E22" s="94" t="s">
        <v>114</v>
      </c>
      <c r="F22" s="94" t="s">
        <v>247</v>
      </c>
      <c r="G22" s="95" t="s">
        <v>21</v>
      </c>
      <c r="H22" s="96">
        <v>-35000</v>
      </c>
      <c r="I22" s="95" t="s">
        <v>22</v>
      </c>
      <c r="J22" s="96">
        <v>-2992500</v>
      </c>
      <c r="K22" s="94" t="s">
        <v>181</v>
      </c>
      <c r="L22" s="94" t="s">
        <v>248</v>
      </c>
      <c r="M22" s="95" t="s">
        <v>26</v>
      </c>
      <c r="N22" s="95" t="s">
        <v>183</v>
      </c>
      <c r="O22" s="97" t="s">
        <v>233</v>
      </c>
    </row>
    <row r="23" spans="1:15" ht="15" customHeight="1" x14ac:dyDescent="0.25">
      <c r="A23" s="92" t="s">
        <v>17</v>
      </c>
      <c r="B23" s="93">
        <v>44713</v>
      </c>
      <c r="C23" s="94" t="s">
        <v>135</v>
      </c>
      <c r="D23" s="94" t="s">
        <v>249</v>
      </c>
      <c r="E23" s="94" t="s">
        <v>134</v>
      </c>
      <c r="F23" s="94" t="s">
        <v>250</v>
      </c>
      <c r="G23" s="95" t="s">
        <v>21</v>
      </c>
      <c r="H23" s="96">
        <v>-15921.02</v>
      </c>
      <c r="I23" s="95" t="s">
        <v>22</v>
      </c>
      <c r="J23" s="96">
        <v>-1403437.91</v>
      </c>
      <c r="K23" s="94" t="s">
        <v>181</v>
      </c>
      <c r="L23" s="94" t="s">
        <v>251</v>
      </c>
      <c r="M23" s="95" t="s">
        <v>26</v>
      </c>
      <c r="N23" s="95" t="s">
        <v>183</v>
      </c>
      <c r="O23" s="97" t="s">
        <v>28</v>
      </c>
    </row>
    <row r="24" spans="1:15" ht="15" customHeight="1" x14ac:dyDescent="0.25">
      <c r="A24" s="92" t="s">
        <v>17</v>
      </c>
      <c r="B24" s="93">
        <v>44724</v>
      </c>
      <c r="C24" s="94" t="s">
        <v>99</v>
      </c>
      <c r="D24" s="94" t="s">
        <v>252</v>
      </c>
      <c r="E24" s="94" t="s">
        <v>98</v>
      </c>
      <c r="F24" s="94" t="s">
        <v>253</v>
      </c>
      <c r="G24" s="95" t="s">
        <v>21</v>
      </c>
      <c r="H24" s="96">
        <v>-40110.550000000003</v>
      </c>
      <c r="I24" s="95" t="s">
        <v>22</v>
      </c>
      <c r="J24" s="96">
        <v>-3535744.98</v>
      </c>
      <c r="K24" s="94" t="s">
        <v>181</v>
      </c>
      <c r="L24" s="94" t="s">
        <v>254</v>
      </c>
      <c r="M24" s="95" t="s">
        <v>26</v>
      </c>
      <c r="N24" s="95" t="s">
        <v>183</v>
      </c>
      <c r="O24" s="97" t="s">
        <v>28</v>
      </c>
    </row>
    <row r="25" spans="1:15" ht="15" customHeight="1" x14ac:dyDescent="0.25">
      <c r="A25" s="92" t="s">
        <v>17</v>
      </c>
      <c r="B25" s="93">
        <v>44733</v>
      </c>
      <c r="C25" s="94" t="s">
        <v>128</v>
      </c>
      <c r="D25" s="94" t="s">
        <v>255</v>
      </c>
      <c r="E25" s="94" t="s">
        <v>256</v>
      </c>
      <c r="F25" s="94" t="s">
        <v>257</v>
      </c>
      <c r="G25" s="95" t="s">
        <v>21</v>
      </c>
      <c r="H25" s="96">
        <v>-11000</v>
      </c>
      <c r="I25" s="95" t="s">
        <v>22</v>
      </c>
      <c r="J25" s="96">
        <v>-969650</v>
      </c>
      <c r="K25" s="94" t="s">
        <v>181</v>
      </c>
      <c r="L25" s="94" t="s">
        <v>258</v>
      </c>
      <c r="M25" s="95" t="s">
        <v>26</v>
      </c>
      <c r="N25" s="95" t="s">
        <v>183</v>
      </c>
      <c r="O25" s="97" t="s">
        <v>28</v>
      </c>
    </row>
    <row r="26" spans="1:15" ht="15" customHeight="1" x14ac:dyDescent="0.25">
      <c r="A26" s="92" t="s">
        <v>17</v>
      </c>
      <c r="B26" s="93">
        <v>44734</v>
      </c>
      <c r="C26" s="94" t="s">
        <v>107</v>
      </c>
      <c r="D26" s="94" t="s">
        <v>259</v>
      </c>
      <c r="E26" s="94" t="s">
        <v>106</v>
      </c>
      <c r="F26" s="94" t="s">
        <v>260</v>
      </c>
      <c r="G26" s="95" t="s">
        <v>21</v>
      </c>
      <c r="H26" s="96">
        <v>-20096</v>
      </c>
      <c r="I26" s="95" t="s">
        <v>22</v>
      </c>
      <c r="J26" s="96">
        <v>-1771462.4</v>
      </c>
      <c r="K26" s="94" t="s">
        <v>181</v>
      </c>
      <c r="L26" s="94" t="s">
        <v>202</v>
      </c>
      <c r="M26" s="95" t="s">
        <v>26</v>
      </c>
      <c r="N26" s="95" t="s">
        <v>183</v>
      </c>
      <c r="O26" s="97" t="s">
        <v>28</v>
      </c>
    </row>
    <row r="27" spans="1:15" ht="15" customHeight="1" x14ac:dyDescent="0.25">
      <c r="A27" s="92" t="s">
        <v>17</v>
      </c>
      <c r="B27" s="93">
        <v>44734</v>
      </c>
      <c r="C27" s="94" t="s">
        <v>83</v>
      </c>
      <c r="D27" s="94" t="s">
        <v>261</v>
      </c>
      <c r="E27" s="94" t="s">
        <v>262</v>
      </c>
      <c r="F27" s="94" t="s">
        <v>263</v>
      </c>
      <c r="G27" s="95" t="s">
        <v>21</v>
      </c>
      <c r="H27" s="96">
        <v>-253400</v>
      </c>
      <c r="I27" s="95" t="s">
        <v>22</v>
      </c>
      <c r="J27" s="96">
        <v>-22337210</v>
      </c>
      <c r="K27" s="94" t="s">
        <v>181</v>
      </c>
      <c r="L27" s="94" t="s">
        <v>264</v>
      </c>
      <c r="M27" s="95" t="s">
        <v>26</v>
      </c>
      <c r="N27" s="95" t="s">
        <v>183</v>
      </c>
      <c r="O27" s="97" t="s">
        <v>28</v>
      </c>
    </row>
    <row r="28" spans="1:15" ht="15" customHeight="1" x14ac:dyDescent="0.25">
      <c r="A28" s="92" t="s">
        <v>17</v>
      </c>
      <c r="B28" s="93">
        <v>44735</v>
      </c>
      <c r="C28" s="94" t="s">
        <v>136</v>
      </c>
      <c r="D28" s="94" t="s">
        <v>265</v>
      </c>
      <c r="E28" s="94" t="s">
        <v>134</v>
      </c>
      <c r="F28" s="94" t="s">
        <v>266</v>
      </c>
      <c r="G28" s="95" t="s">
        <v>21</v>
      </c>
      <c r="H28" s="96">
        <v>-10387.44</v>
      </c>
      <c r="I28" s="95" t="s">
        <v>22</v>
      </c>
      <c r="J28" s="96">
        <v>-915652.84</v>
      </c>
      <c r="K28" s="94" t="s">
        <v>181</v>
      </c>
      <c r="L28" s="94" t="s">
        <v>267</v>
      </c>
      <c r="M28" s="95" t="s">
        <v>26</v>
      </c>
      <c r="N28" s="95" t="s">
        <v>183</v>
      </c>
      <c r="O28" s="97" t="s">
        <v>28</v>
      </c>
    </row>
    <row r="29" spans="1:15" ht="15" customHeight="1" x14ac:dyDescent="0.25">
      <c r="A29" s="92" t="s">
        <v>17</v>
      </c>
      <c r="B29" s="93">
        <v>44738</v>
      </c>
      <c r="C29" s="94" t="s">
        <v>142</v>
      </c>
      <c r="D29" s="94" t="s">
        <v>268</v>
      </c>
      <c r="E29" s="94" t="s">
        <v>141</v>
      </c>
      <c r="F29" s="94" t="s">
        <v>269</v>
      </c>
      <c r="G29" s="95" t="s">
        <v>21</v>
      </c>
      <c r="H29" s="96">
        <v>-127639.56</v>
      </c>
      <c r="I29" s="95" t="s">
        <v>22</v>
      </c>
      <c r="J29" s="96">
        <v>-11251427.210000001</v>
      </c>
      <c r="K29" s="94" t="s">
        <v>181</v>
      </c>
      <c r="L29" s="94" t="s">
        <v>270</v>
      </c>
      <c r="M29" s="95" t="s">
        <v>26</v>
      </c>
      <c r="N29" s="95" t="s">
        <v>183</v>
      </c>
      <c r="O29" s="97" t="s">
        <v>28</v>
      </c>
    </row>
    <row r="30" spans="1:15" ht="15" customHeight="1" x14ac:dyDescent="0.25">
      <c r="A30" s="92" t="s">
        <v>17</v>
      </c>
      <c r="B30" s="93">
        <v>44740</v>
      </c>
      <c r="C30" s="94" t="s">
        <v>160</v>
      </c>
      <c r="D30" s="94" t="s">
        <v>271</v>
      </c>
      <c r="E30" s="94" t="s">
        <v>272</v>
      </c>
      <c r="F30" s="94" t="s">
        <v>273</v>
      </c>
      <c r="G30" s="95" t="s">
        <v>21</v>
      </c>
      <c r="H30" s="96">
        <v>-62050</v>
      </c>
      <c r="I30" s="95" t="s">
        <v>22</v>
      </c>
      <c r="J30" s="96">
        <v>-5469707.5</v>
      </c>
      <c r="K30" s="94" t="s">
        <v>181</v>
      </c>
      <c r="L30" s="94" t="s">
        <v>218</v>
      </c>
      <c r="M30" s="95" t="s">
        <v>26</v>
      </c>
      <c r="N30" s="95" t="s">
        <v>183</v>
      </c>
      <c r="O30" s="97" t="s">
        <v>28</v>
      </c>
    </row>
    <row r="31" spans="1:15" ht="15" customHeight="1" x14ac:dyDescent="0.25">
      <c r="A31" s="99" t="s">
        <v>17</v>
      </c>
      <c r="B31" s="100"/>
      <c r="C31" s="101" t="s">
        <v>17</v>
      </c>
      <c r="D31" s="101" t="s">
        <v>17</v>
      </c>
      <c r="E31" s="101" t="s">
        <v>17</v>
      </c>
      <c r="F31" s="101" t="s">
        <v>17</v>
      </c>
      <c r="G31" s="102" t="s">
        <v>21</v>
      </c>
      <c r="H31" s="103">
        <f>SUM(H2:H30)</f>
        <v>-1545081.49</v>
      </c>
      <c r="I31" s="102" t="s">
        <v>22</v>
      </c>
      <c r="J31" s="104">
        <v>-133181266.70999999</v>
      </c>
      <c r="K31" s="101" t="s">
        <v>17</v>
      </c>
      <c r="L31" s="101" t="s">
        <v>17</v>
      </c>
      <c r="M31" s="105" t="s">
        <v>17</v>
      </c>
      <c r="N31" s="105" t="s">
        <v>17</v>
      </c>
      <c r="O31" s="106" t="s">
        <v>17</v>
      </c>
    </row>
    <row r="32" spans="1:15" x14ac:dyDescent="0.25">
      <c r="H32" s="108"/>
    </row>
    <row r="33" spans="8:8" x14ac:dyDescent="0.25">
      <c r="H33" s="109"/>
    </row>
  </sheetData>
  <pageMargins left="0.75" right="0.75" top="1" bottom="1" header="0.5" footer="0.5"/>
  <pageSetup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34AB-79B1-4016-9ECA-F8E705B6B916}">
  <dimension ref="A1:L254"/>
  <sheetViews>
    <sheetView showGridLines="0" topLeftCell="B239" workbookViewId="0">
      <selection activeCell="G252" sqref="G252"/>
    </sheetView>
  </sheetViews>
  <sheetFormatPr defaultColWidth="9.81640625" defaultRowHeight="14.5" x14ac:dyDescent="0.35"/>
  <cols>
    <col min="1" max="1" width="6.26953125" style="113" bestFit="1" customWidth="1"/>
    <col min="2" max="2" width="5.7265625" style="113" bestFit="1" customWidth="1"/>
    <col min="3" max="3" width="9.6328125" style="120" bestFit="1" customWidth="1"/>
    <col min="4" max="4" width="10.453125" style="120" customWidth="1"/>
    <col min="5" max="5" width="38" style="113" bestFit="1" customWidth="1"/>
    <col min="6" max="6" width="10.08984375" style="113" bestFit="1" customWidth="1"/>
    <col min="7" max="7" width="17.7265625" style="119" bestFit="1" customWidth="1"/>
    <col min="8" max="8" width="15.6328125" style="119" bestFit="1" customWidth="1"/>
    <col min="9" max="9" width="19.453125" style="119" customWidth="1"/>
    <col min="10" max="10" width="17.54296875" style="113" bestFit="1" customWidth="1"/>
    <col min="11" max="11" width="17.81640625" style="113" bestFit="1" customWidth="1"/>
    <col min="12" max="12" width="13.6328125" style="113" bestFit="1" customWidth="1"/>
    <col min="13" max="16384" width="9.81640625" style="113"/>
  </cols>
  <sheetData>
    <row r="1" spans="1:12" x14ac:dyDescent="0.35">
      <c r="A1" s="110" t="s">
        <v>274</v>
      </c>
      <c r="B1" s="110" t="s">
        <v>275</v>
      </c>
      <c r="C1" s="111" t="s">
        <v>276</v>
      </c>
      <c r="D1" s="111" t="s">
        <v>277</v>
      </c>
      <c r="E1" s="110" t="s">
        <v>278</v>
      </c>
      <c r="F1" s="110" t="s">
        <v>279</v>
      </c>
      <c r="G1" s="112" t="s">
        <v>280</v>
      </c>
      <c r="H1" s="112" t="s">
        <v>281</v>
      </c>
      <c r="I1" s="112" t="s">
        <v>282</v>
      </c>
      <c r="J1" s="110" t="s">
        <v>283</v>
      </c>
      <c r="K1" s="112" t="s">
        <v>284</v>
      </c>
    </row>
    <row r="2" spans="1:12" x14ac:dyDescent="0.35">
      <c r="A2" s="114">
        <v>255</v>
      </c>
      <c r="B2" s="114" t="s">
        <v>285</v>
      </c>
      <c r="C2" s="115">
        <v>44655</v>
      </c>
      <c r="D2" s="115">
        <v>44775</v>
      </c>
      <c r="E2" s="114" t="s">
        <v>286</v>
      </c>
      <c r="F2" s="114" t="s">
        <v>22</v>
      </c>
      <c r="G2" s="116">
        <v>60000000</v>
      </c>
      <c r="H2" s="116">
        <v>12500</v>
      </c>
      <c r="I2" s="116">
        <v>60012500</v>
      </c>
      <c r="J2" s="114"/>
      <c r="K2" s="113" t="s">
        <v>287</v>
      </c>
      <c r="L2" s="117"/>
    </row>
    <row r="3" spans="1:12" x14ac:dyDescent="0.35">
      <c r="A3" s="114">
        <v>292</v>
      </c>
      <c r="B3" s="114" t="s">
        <v>288</v>
      </c>
      <c r="C3" s="115">
        <v>43963</v>
      </c>
      <c r="D3" s="115">
        <v>44985</v>
      </c>
      <c r="E3" s="114" t="s">
        <v>286</v>
      </c>
      <c r="F3" s="114" t="s">
        <v>22</v>
      </c>
      <c r="G3" s="116">
        <v>12510620</v>
      </c>
      <c r="H3" s="116">
        <v>0</v>
      </c>
      <c r="I3" s="116">
        <v>12510620</v>
      </c>
      <c r="J3" s="114"/>
      <c r="K3" s="113" t="s">
        <v>289</v>
      </c>
    </row>
    <row r="4" spans="1:12" x14ac:dyDescent="0.35">
      <c r="A4" s="114">
        <v>293</v>
      </c>
      <c r="B4" s="114" t="s">
        <v>288</v>
      </c>
      <c r="C4" s="115">
        <v>43989</v>
      </c>
      <c r="D4" s="115">
        <v>44985</v>
      </c>
      <c r="E4" s="114" t="s">
        <v>286</v>
      </c>
      <c r="F4" s="114" t="s">
        <v>22</v>
      </c>
      <c r="G4" s="116">
        <v>23080596.52</v>
      </c>
      <c r="H4" s="116">
        <v>0</v>
      </c>
      <c r="I4" s="116">
        <v>23080596.52</v>
      </c>
      <c r="J4" s="114"/>
      <c r="K4" s="113" t="s">
        <v>289</v>
      </c>
    </row>
    <row r="5" spans="1:12" x14ac:dyDescent="0.35">
      <c r="A5" s="114">
        <v>294</v>
      </c>
      <c r="B5" s="114" t="s">
        <v>288</v>
      </c>
      <c r="C5" s="115">
        <v>44019</v>
      </c>
      <c r="D5" s="115">
        <v>44985</v>
      </c>
      <c r="E5" s="114" t="s">
        <v>286</v>
      </c>
      <c r="F5" s="114" t="s">
        <v>22</v>
      </c>
      <c r="G5" s="116">
        <v>22394644.899999999</v>
      </c>
      <c r="H5" s="116">
        <v>3732.44</v>
      </c>
      <c r="I5" s="116">
        <v>22398377.34</v>
      </c>
      <c r="J5" s="114"/>
      <c r="K5" s="113" t="s">
        <v>289</v>
      </c>
    </row>
    <row r="6" spans="1:12" x14ac:dyDescent="0.35">
      <c r="A6" s="114">
        <v>295</v>
      </c>
      <c r="B6" s="114" t="s">
        <v>288</v>
      </c>
      <c r="C6" s="115">
        <v>44040</v>
      </c>
      <c r="D6" s="115">
        <v>44985</v>
      </c>
      <c r="E6" s="114" t="s">
        <v>286</v>
      </c>
      <c r="F6" s="114" t="s">
        <v>22</v>
      </c>
      <c r="G6" s="116">
        <v>10355384.24</v>
      </c>
      <c r="H6" s="116">
        <v>3883.27</v>
      </c>
      <c r="I6" s="116">
        <v>10359267.51</v>
      </c>
      <c r="J6" s="114"/>
      <c r="K6" s="113" t="s">
        <v>289</v>
      </c>
    </row>
    <row r="7" spans="1:12" x14ac:dyDescent="0.35">
      <c r="A7" s="114">
        <v>296</v>
      </c>
      <c r="B7" s="114" t="s">
        <v>288</v>
      </c>
      <c r="C7" s="115">
        <v>44055</v>
      </c>
      <c r="D7" s="115">
        <v>44969</v>
      </c>
      <c r="E7" s="114" t="s">
        <v>286</v>
      </c>
      <c r="F7" s="114" t="s">
        <v>22</v>
      </c>
      <c r="G7" s="116">
        <v>11335860.800000001</v>
      </c>
      <c r="H7" s="116">
        <v>26922.67</v>
      </c>
      <c r="I7" s="116">
        <v>11362783.470000001</v>
      </c>
      <c r="J7" s="114"/>
      <c r="K7" s="113" t="s">
        <v>289</v>
      </c>
    </row>
    <row r="8" spans="1:12" x14ac:dyDescent="0.35">
      <c r="A8" s="114"/>
      <c r="B8" s="114" t="s">
        <v>290</v>
      </c>
      <c r="C8" s="115">
        <v>44574</v>
      </c>
      <c r="D8" s="115">
        <v>44737</v>
      </c>
      <c r="E8" s="114" t="s">
        <v>286</v>
      </c>
      <c r="F8" s="114" t="s">
        <v>21</v>
      </c>
      <c r="G8" s="116">
        <v>1485944.13</v>
      </c>
      <c r="H8" s="116">
        <v>0</v>
      </c>
      <c r="I8" s="116">
        <v>1485944.13</v>
      </c>
      <c r="J8" s="114" t="s">
        <v>291</v>
      </c>
      <c r="K8" s="113" t="s">
        <v>292</v>
      </c>
    </row>
    <row r="9" spans="1:12" x14ac:dyDescent="0.35">
      <c r="A9" s="114"/>
      <c r="B9" s="114" t="s">
        <v>290</v>
      </c>
      <c r="C9" s="115">
        <v>44619</v>
      </c>
      <c r="D9" s="115">
        <v>44752</v>
      </c>
      <c r="E9" s="114" t="s">
        <v>286</v>
      </c>
      <c r="F9" s="114" t="s">
        <v>21</v>
      </c>
      <c r="G9" s="116">
        <v>1364189.17</v>
      </c>
      <c r="H9" s="116">
        <v>0</v>
      </c>
      <c r="I9" s="116">
        <v>1364189.17</v>
      </c>
      <c r="J9" s="114" t="s">
        <v>293</v>
      </c>
      <c r="K9" s="113" t="s">
        <v>292</v>
      </c>
    </row>
    <row r="10" spans="1:12" x14ac:dyDescent="0.35">
      <c r="A10" s="114"/>
      <c r="B10" s="114" t="s">
        <v>290</v>
      </c>
      <c r="C10" s="115">
        <v>44620</v>
      </c>
      <c r="D10" s="115">
        <v>44752</v>
      </c>
      <c r="E10" s="114" t="s">
        <v>286</v>
      </c>
      <c r="F10" s="114" t="s">
        <v>21</v>
      </c>
      <c r="G10" s="116">
        <v>83191.3</v>
      </c>
      <c r="H10" s="116">
        <v>0</v>
      </c>
      <c r="I10" s="116">
        <v>83191.3</v>
      </c>
      <c r="J10" s="114" t="s">
        <v>294</v>
      </c>
      <c r="K10" s="113" t="s">
        <v>292</v>
      </c>
    </row>
    <row r="11" spans="1:12" x14ac:dyDescent="0.35">
      <c r="A11" s="114"/>
      <c r="B11" s="114" t="s">
        <v>290</v>
      </c>
      <c r="C11" s="115">
        <v>44630</v>
      </c>
      <c r="D11" s="115">
        <v>44742</v>
      </c>
      <c r="E11" s="114" t="s">
        <v>286</v>
      </c>
      <c r="F11" s="114" t="s">
        <v>21</v>
      </c>
      <c r="G11" s="116">
        <v>15923407.710000001</v>
      </c>
      <c r="H11" s="116">
        <v>0</v>
      </c>
      <c r="I11" s="116">
        <v>15923407.710000001</v>
      </c>
      <c r="J11" s="114" t="s">
        <v>295</v>
      </c>
      <c r="K11" s="113" t="s">
        <v>292</v>
      </c>
    </row>
    <row r="12" spans="1:12" x14ac:dyDescent="0.35">
      <c r="A12" s="114"/>
      <c r="B12" s="114" t="s">
        <v>290</v>
      </c>
      <c r="C12" s="115">
        <v>44636</v>
      </c>
      <c r="D12" s="115">
        <v>44737</v>
      </c>
      <c r="E12" s="114" t="s">
        <v>286</v>
      </c>
      <c r="F12" s="114" t="s">
        <v>21</v>
      </c>
      <c r="G12" s="116">
        <v>853557.8</v>
      </c>
      <c r="H12" s="116">
        <v>0</v>
      </c>
      <c r="I12" s="116">
        <v>853557.8</v>
      </c>
      <c r="J12" s="114" t="s">
        <v>296</v>
      </c>
      <c r="K12" s="113" t="s">
        <v>292</v>
      </c>
    </row>
    <row r="13" spans="1:12" x14ac:dyDescent="0.35">
      <c r="A13" s="114"/>
      <c r="B13" s="114" t="s">
        <v>290</v>
      </c>
      <c r="C13" s="115">
        <v>44636</v>
      </c>
      <c r="D13" s="115">
        <v>44742</v>
      </c>
      <c r="E13" s="114" t="s">
        <v>286</v>
      </c>
      <c r="F13" s="114" t="s">
        <v>21</v>
      </c>
      <c r="G13" s="116">
        <v>78195.789999999994</v>
      </c>
      <c r="H13" s="116">
        <v>0</v>
      </c>
      <c r="I13" s="116">
        <v>78195.789999999994</v>
      </c>
      <c r="J13" s="114" t="s">
        <v>297</v>
      </c>
      <c r="K13" s="113" t="s">
        <v>292</v>
      </c>
    </row>
    <row r="14" spans="1:12" x14ac:dyDescent="0.35">
      <c r="A14" s="114"/>
      <c r="B14" s="114" t="s">
        <v>290</v>
      </c>
      <c r="C14" s="115">
        <v>44642</v>
      </c>
      <c r="D14" s="115">
        <v>44742</v>
      </c>
      <c r="E14" s="114" t="s">
        <v>286</v>
      </c>
      <c r="F14" s="114" t="s">
        <v>21</v>
      </c>
      <c r="G14" s="116">
        <v>3913194.89</v>
      </c>
      <c r="H14" s="116">
        <v>0</v>
      </c>
      <c r="I14" s="116">
        <v>3913194.89</v>
      </c>
      <c r="J14" s="114" t="s">
        <v>298</v>
      </c>
      <c r="K14" s="113" t="s">
        <v>292</v>
      </c>
    </row>
    <row r="15" spans="1:12" x14ac:dyDescent="0.35">
      <c r="A15" s="114"/>
      <c r="B15" s="114" t="s">
        <v>290</v>
      </c>
      <c r="C15" s="115">
        <v>44691</v>
      </c>
      <c r="D15" s="115">
        <v>44742</v>
      </c>
      <c r="E15" s="114" t="s">
        <v>286</v>
      </c>
      <c r="F15" s="114" t="s">
        <v>21</v>
      </c>
      <c r="G15" s="116">
        <v>140799.66</v>
      </c>
      <c r="H15" s="116">
        <v>0</v>
      </c>
      <c r="I15" s="116">
        <v>140799.66</v>
      </c>
      <c r="J15" s="114" t="s">
        <v>299</v>
      </c>
      <c r="K15" s="113" t="s">
        <v>292</v>
      </c>
    </row>
    <row r="16" spans="1:12" x14ac:dyDescent="0.35">
      <c r="A16" s="114"/>
      <c r="B16" s="114" t="s">
        <v>290</v>
      </c>
      <c r="C16" s="115">
        <v>44706</v>
      </c>
      <c r="D16" s="115">
        <v>44767</v>
      </c>
      <c r="E16" s="114" t="s">
        <v>286</v>
      </c>
      <c r="F16" s="114" t="s">
        <v>21</v>
      </c>
      <c r="G16" s="116">
        <v>16752500.32</v>
      </c>
      <c r="H16" s="116">
        <v>0</v>
      </c>
      <c r="I16" s="116">
        <v>16752500.32</v>
      </c>
      <c r="J16" s="114" t="s">
        <v>300</v>
      </c>
      <c r="K16" s="113" t="s">
        <v>292</v>
      </c>
    </row>
    <row r="17" spans="1:11" x14ac:dyDescent="0.35">
      <c r="A17" s="114"/>
      <c r="B17" s="114" t="s">
        <v>290</v>
      </c>
      <c r="C17" s="115">
        <v>44712</v>
      </c>
      <c r="D17" s="115">
        <v>44772</v>
      </c>
      <c r="E17" s="114" t="s">
        <v>286</v>
      </c>
      <c r="F17" s="114" t="s">
        <v>21</v>
      </c>
      <c r="G17" s="116">
        <v>12127415.84</v>
      </c>
      <c r="H17" s="116">
        <v>0</v>
      </c>
      <c r="I17" s="116">
        <v>12127415.84</v>
      </c>
      <c r="J17" s="114" t="s">
        <v>301</v>
      </c>
      <c r="K17" s="113" t="s">
        <v>292</v>
      </c>
    </row>
    <row r="18" spans="1:11" x14ac:dyDescent="0.35">
      <c r="A18" s="114"/>
      <c r="B18" s="114" t="s">
        <v>290</v>
      </c>
      <c r="C18" s="115">
        <v>44713</v>
      </c>
      <c r="D18" s="115">
        <v>44814</v>
      </c>
      <c r="E18" s="114" t="s">
        <v>286</v>
      </c>
      <c r="F18" s="114" t="s">
        <v>21</v>
      </c>
      <c r="G18" s="116">
        <v>526035.44999999995</v>
      </c>
      <c r="H18" s="116">
        <v>0</v>
      </c>
      <c r="I18" s="116">
        <v>526035.44999999995</v>
      </c>
      <c r="J18" s="114" t="s">
        <v>302</v>
      </c>
      <c r="K18" s="113" t="s">
        <v>292</v>
      </c>
    </row>
    <row r="19" spans="1:11" x14ac:dyDescent="0.35">
      <c r="A19" s="114"/>
      <c r="B19" s="114" t="s">
        <v>290</v>
      </c>
      <c r="C19" s="115">
        <v>44714</v>
      </c>
      <c r="D19" s="115">
        <v>44742</v>
      </c>
      <c r="E19" s="114" t="s">
        <v>286</v>
      </c>
      <c r="F19" s="114" t="s">
        <v>21</v>
      </c>
      <c r="G19" s="116">
        <v>1529527.48</v>
      </c>
      <c r="H19" s="116">
        <v>0</v>
      </c>
      <c r="I19" s="116">
        <v>1529527.48</v>
      </c>
      <c r="J19" s="114" t="s">
        <v>303</v>
      </c>
      <c r="K19" s="113" t="s">
        <v>292</v>
      </c>
    </row>
    <row r="20" spans="1:11" x14ac:dyDescent="0.35">
      <c r="A20" s="114"/>
      <c r="B20" s="114" t="s">
        <v>290</v>
      </c>
      <c r="C20" s="115">
        <v>44714</v>
      </c>
      <c r="D20" s="115">
        <v>44804</v>
      </c>
      <c r="E20" s="114" t="s">
        <v>286</v>
      </c>
      <c r="F20" s="114" t="s">
        <v>21</v>
      </c>
      <c r="G20" s="116">
        <v>1395652.91</v>
      </c>
      <c r="H20" s="116">
        <v>0</v>
      </c>
      <c r="I20" s="116">
        <v>1395652.91</v>
      </c>
      <c r="J20" s="114" t="s">
        <v>304</v>
      </c>
      <c r="K20" s="113" t="s">
        <v>292</v>
      </c>
    </row>
    <row r="21" spans="1:11" x14ac:dyDescent="0.35">
      <c r="A21" s="114"/>
      <c r="B21" s="114" t="s">
        <v>290</v>
      </c>
      <c r="C21" s="115">
        <v>44727</v>
      </c>
      <c r="D21" s="115">
        <v>44793</v>
      </c>
      <c r="E21" s="114" t="s">
        <v>286</v>
      </c>
      <c r="F21" s="114" t="s">
        <v>21</v>
      </c>
      <c r="G21" s="116">
        <v>488392.41</v>
      </c>
      <c r="H21" s="116">
        <v>0</v>
      </c>
      <c r="I21" s="116">
        <v>488392.41</v>
      </c>
      <c r="J21" s="114" t="s">
        <v>305</v>
      </c>
      <c r="K21" s="113" t="s">
        <v>292</v>
      </c>
    </row>
    <row r="22" spans="1:11" x14ac:dyDescent="0.35">
      <c r="A22" s="114"/>
      <c r="B22" s="114" t="s">
        <v>290</v>
      </c>
      <c r="C22" s="115">
        <v>44720</v>
      </c>
      <c r="D22" s="115">
        <v>44752</v>
      </c>
      <c r="E22" s="114" t="s">
        <v>286</v>
      </c>
      <c r="F22" s="114" t="s">
        <v>21</v>
      </c>
      <c r="G22" s="116">
        <v>6708988.4900000002</v>
      </c>
      <c r="H22" s="116">
        <v>0</v>
      </c>
      <c r="I22" s="116">
        <v>6708988.4900000002</v>
      </c>
      <c r="J22" s="114" t="s">
        <v>306</v>
      </c>
      <c r="K22" s="113" t="s">
        <v>292</v>
      </c>
    </row>
    <row r="23" spans="1:11" x14ac:dyDescent="0.35">
      <c r="A23" s="114"/>
      <c r="B23" s="114" t="s">
        <v>290</v>
      </c>
      <c r="C23" s="115">
        <v>44720</v>
      </c>
      <c r="D23" s="115">
        <v>44763</v>
      </c>
      <c r="E23" s="114" t="s">
        <v>286</v>
      </c>
      <c r="F23" s="114" t="s">
        <v>21</v>
      </c>
      <c r="G23" s="116">
        <v>825862.08</v>
      </c>
      <c r="H23" s="116">
        <v>0</v>
      </c>
      <c r="I23" s="116">
        <v>825862.08</v>
      </c>
      <c r="J23" s="114" t="s">
        <v>307</v>
      </c>
      <c r="K23" s="113" t="s">
        <v>292</v>
      </c>
    </row>
    <row r="24" spans="1:11" x14ac:dyDescent="0.35">
      <c r="A24" s="114"/>
      <c r="B24" s="114" t="s">
        <v>290</v>
      </c>
      <c r="C24" s="115">
        <v>44720</v>
      </c>
      <c r="D24" s="115">
        <v>44742</v>
      </c>
      <c r="E24" s="114" t="s">
        <v>286</v>
      </c>
      <c r="F24" s="114" t="s">
        <v>21</v>
      </c>
      <c r="G24" s="116">
        <v>216484.68</v>
      </c>
      <c r="H24" s="116">
        <v>0</v>
      </c>
      <c r="I24" s="116">
        <v>216484.68</v>
      </c>
      <c r="J24" s="114" t="s">
        <v>308</v>
      </c>
      <c r="K24" s="113" t="s">
        <v>292</v>
      </c>
    </row>
    <row r="25" spans="1:11" x14ac:dyDescent="0.35">
      <c r="A25" s="114"/>
      <c r="B25" s="114" t="s">
        <v>290</v>
      </c>
      <c r="C25" s="115">
        <v>44721</v>
      </c>
      <c r="D25" s="115">
        <v>44752</v>
      </c>
      <c r="E25" s="114" t="s">
        <v>286</v>
      </c>
      <c r="F25" s="114" t="s">
        <v>21</v>
      </c>
      <c r="G25" s="116">
        <v>258981.88</v>
      </c>
      <c r="H25" s="116">
        <v>0</v>
      </c>
      <c r="I25" s="116">
        <v>258981.88</v>
      </c>
      <c r="J25" s="114" t="s">
        <v>309</v>
      </c>
      <c r="K25" s="113" t="s">
        <v>292</v>
      </c>
    </row>
    <row r="26" spans="1:11" x14ac:dyDescent="0.35">
      <c r="A26" s="114"/>
      <c r="B26" s="114" t="s">
        <v>290</v>
      </c>
      <c r="C26" s="115">
        <v>44725</v>
      </c>
      <c r="D26" s="115">
        <v>44763</v>
      </c>
      <c r="E26" s="114" t="s">
        <v>286</v>
      </c>
      <c r="F26" s="114" t="s">
        <v>21</v>
      </c>
      <c r="G26" s="116">
        <v>386845.47</v>
      </c>
      <c r="H26" s="116">
        <v>0</v>
      </c>
      <c r="I26" s="116">
        <v>386845.47</v>
      </c>
      <c r="J26" s="114" t="s">
        <v>310</v>
      </c>
      <c r="K26" s="113" t="s">
        <v>292</v>
      </c>
    </row>
    <row r="27" spans="1:11" x14ac:dyDescent="0.35">
      <c r="A27" s="114"/>
      <c r="B27" s="114" t="s">
        <v>290</v>
      </c>
      <c r="C27" s="115">
        <v>44721</v>
      </c>
      <c r="D27" s="115">
        <v>44778</v>
      </c>
      <c r="E27" s="114" t="s">
        <v>286</v>
      </c>
      <c r="F27" s="114" t="s">
        <v>21</v>
      </c>
      <c r="G27" s="116">
        <v>54030525.740000002</v>
      </c>
      <c r="H27" s="116">
        <v>0</v>
      </c>
      <c r="I27" s="116">
        <v>54030525.740000002</v>
      </c>
      <c r="J27" s="114" t="s">
        <v>311</v>
      </c>
      <c r="K27" s="113" t="s">
        <v>292</v>
      </c>
    </row>
    <row r="28" spans="1:11" x14ac:dyDescent="0.35">
      <c r="A28" s="114"/>
      <c r="B28" s="114" t="s">
        <v>290</v>
      </c>
      <c r="C28" s="115">
        <v>44726</v>
      </c>
      <c r="D28" s="115">
        <v>44762</v>
      </c>
      <c r="E28" s="114" t="s">
        <v>286</v>
      </c>
      <c r="F28" s="114" t="s">
        <v>21</v>
      </c>
      <c r="G28" s="116">
        <v>574781.69999999995</v>
      </c>
      <c r="H28" s="116">
        <v>0</v>
      </c>
      <c r="I28" s="116">
        <v>574781.69999999995</v>
      </c>
      <c r="J28" s="114" t="s">
        <v>312</v>
      </c>
      <c r="K28" s="113" t="s">
        <v>292</v>
      </c>
    </row>
    <row r="29" spans="1:11" x14ac:dyDescent="0.35">
      <c r="A29" s="114"/>
      <c r="B29" s="114" t="s">
        <v>290</v>
      </c>
      <c r="C29" s="115">
        <v>44732</v>
      </c>
      <c r="D29" s="115">
        <v>44763</v>
      </c>
      <c r="E29" s="114" t="s">
        <v>286</v>
      </c>
      <c r="F29" s="114" t="s">
        <v>21</v>
      </c>
      <c r="G29" s="116">
        <v>701751.63</v>
      </c>
      <c r="H29" s="116">
        <v>0</v>
      </c>
      <c r="I29" s="116">
        <v>701751.63</v>
      </c>
      <c r="J29" s="114" t="s">
        <v>313</v>
      </c>
      <c r="K29" s="113" t="s">
        <v>292</v>
      </c>
    </row>
    <row r="30" spans="1:11" x14ac:dyDescent="0.35">
      <c r="A30" s="114"/>
      <c r="B30" s="114" t="s">
        <v>290</v>
      </c>
      <c r="C30" s="115">
        <v>44732</v>
      </c>
      <c r="D30" s="115">
        <v>44783</v>
      </c>
      <c r="E30" s="114" t="s">
        <v>286</v>
      </c>
      <c r="F30" s="114" t="s">
        <v>21</v>
      </c>
      <c r="G30" s="116">
        <v>1047010.29</v>
      </c>
      <c r="H30" s="116">
        <v>0</v>
      </c>
      <c r="I30" s="116">
        <v>1047010.29</v>
      </c>
      <c r="J30" s="114" t="s">
        <v>314</v>
      </c>
      <c r="K30" s="113" t="s">
        <v>292</v>
      </c>
    </row>
    <row r="31" spans="1:11" x14ac:dyDescent="0.35">
      <c r="A31" s="114"/>
      <c r="B31" s="114" t="s">
        <v>290</v>
      </c>
      <c r="C31" s="115">
        <v>44733</v>
      </c>
      <c r="D31" s="115">
        <v>44773</v>
      </c>
      <c r="E31" s="114" t="s">
        <v>286</v>
      </c>
      <c r="F31" s="114" t="s">
        <v>21</v>
      </c>
      <c r="G31" s="116">
        <v>1928275.89</v>
      </c>
      <c r="H31" s="116">
        <v>0</v>
      </c>
      <c r="I31" s="116">
        <v>1928275.89</v>
      </c>
      <c r="J31" s="114" t="s">
        <v>315</v>
      </c>
      <c r="K31" s="113" t="s">
        <v>292</v>
      </c>
    </row>
    <row r="32" spans="1:11" x14ac:dyDescent="0.35">
      <c r="A32" s="114"/>
      <c r="B32" s="114" t="s">
        <v>290</v>
      </c>
      <c r="C32" s="115">
        <v>44733</v>
      </c>
      <c r="D32" s="115">
        <v>44783</v>
      </c>
      <c r="E32" s="114" t="s">
        <v>286</v>
      </c>
      <c r="F32" s="114" t="s">
        <v>21</v>
      </c>
      <c r="G32" s="116">
        <v>18327794.600000001</v>
      </c>
      <c r="H32" s="116">
        <v>0</v>
      </c>
      <c r="I32" s="116">
        <v>18327794.600000001</v>
      </c>
      <c r="J32" s="114" t="s">
        <v>316</v>
      </c>
      <c r="K32" s="113" t="s">
        <v>292</v>
      </c>
    </row>
    <row r="33" spans="1:11" x14ac:dyDescent="0.35">
      <c r="A33" s="114"/>
      <c r="B33" s="114" t="s">
        <v>290</v>
      </c>
      <c r="C33" s="115">
        <v>44738</v>
      </c>
      <c r="D33" s="115">
        <v>44773</v>
      </c>
      <c r="E33" s="114" t="s">
        <v>286</v>
      </c>
      <c r="F33" s="114" t="s">
        <v>21</v>
      </c>
      <c r="G33" s="116">
        <v>4664291.6399999997</v>
      </c>
      <c r="H33" s="116">
        <v>0</v>
      </c>
      <c r="I33" s="116">
        <v>4664291.6399999997</v>
      </c>
      <c r="J33" s="114" t="s">
        <v>317</v>
      </c>
      <c r="K33" s="113" t="s">
        <v>292</v>
      </c>
    </row>
    <row r="34" spans="1:11" x14ac:dyDescent="0.35">
      <c r="A34" s="114"/>
      <c r="B34" s="114" t="s">
        <v>290</v>
      </c>
      <c r="C34" s="115">
        <v>44741</v>
      </c>
      <c r="D34" s="115">
        <v>44773</v>
      </c>
      <c r="E34" s="114" t="s">
        <v>286</v>
      </c>
      <c r="F34" s="114" t="s">
        <v>21</v>
      </c>
      <c r="G34" s="116">
        <v>598773.56000000006</v>
      </c>
      <c r="H34" s="116">
        <v>0</v>
      </c>
      <c r="I34" s="116">
        <v>598773.56000000006</v>
      </c>
      <c r="J34" s="114" t="s">
        <v>318</v>
      </c>
      <c r="K34" s="113" t="s">
        <v>292</v>
      </c>
    </row>
    <row r="35" spans="1:11" x14ac:dyDescent="0.35">
      <c r="A35" s="114"/>
      <c r="B35" s="114" t="s">
        <v>290</v>
      </c>
      <c r="C35" s="115">
        <v>44741</v>
      </c>
      <c r="D35" s="115">
        <v>44773</v>
      </c>
      <c r="E35" s="114" t="s">
        <v>286</v>
      </c>
      <c r="F35" s="114" t="s">
        <v>21</v>
      </c>
      <c r="G35" s="116">
        <v>2586322.36</v>
      </c>
      <c r="H35" s="116">
        <v>0</v>
      </c>
      <c r="I35" s="116">
        <v>2586322.36</v>
      </c>
      <c r="J35" s="114" t="s">
        <v>319</v>
      </c>
      <c r="K35" s="113" t="s">
        <v>292</v>
      </c>
    </row>
    <row r="36" spans="1:11" x14ac:dyDescent="0.35">
      <c r="A36" s="114"/>
      <c r="B36" s="114" t="s">
        <v>290</v>
      </c>
      <c r="C36" s="115">
        <v>44741</v>
      </c>
      <c r="D36" s="115">
        <v>44788</v>
      </c>
      <c r="E36" s="114" t="s">
        <v>286</v>
      </c>
      <c r="F36" s="114" t="s">
        <v>21</v>
      </c>
      <c r="G36" s="116">
        <v>129221.27</v>
      </c>
      <c r="H36" s="116">
        <v>0</v>
      </c>
      <c r="I36" s="116">
        <v>129221.27</v>
      </c>
      <c r="J36" s="114" t="s">
        <v>320</v>
      </c>
      <c r="K36" s="113" t="s">
        <v>292</v>
      </c>
    </row>
    <row r="37" spans="1:11" x14ac:dyDescent="0.35">
      <c r="A37" s="114"/>
      <c r="B37" s="114" t="s">
        <v>321</v>
      </c>
      <c r="C37" s="115">
        <v>44592</v>
      </c>
      <c r="D37" s="115">
        <v>44774</v>
      </c>
      <c r="E37" s="114" t="s">
        <v>286</v>
      </c>
      <c r="F37" s="114" t="s">
        <v>21</v>
      </c>
      <c r="G37" s="116">
        <v>13077304.67</v>
      </c>
      <c r="H37" s="116">
        <v>0</v>
      </c>
      <c r="I37" s="116">
        <v>13077304.67</v>
      </c>
      <c r="J37" s="114" t="s">
        <v>322</v>
      </c>
      <c r="K37" s="113" t="s">
        <v>323</v>
      </c>
    </row>
    <row r="38" spans="1:11" x14ac:dyDescent="0.35">
      <c r="A38" s="114"/>
      <c r="B38" s="114" t="s">
        <v>321</v>
      </c>
      <c r="C38" s="115">
        <v>44591</v>
      </c>
      <c r="D38" s="115">
        <v>44760</v>
      </c>
      <c r="E38" s="114" t="s">
        <v>286</v>
      </c>
      <c r="F38" s="114" t="s">
        <v>21</v>
      </c>
      <c r="G38" s="116">
        <v>3434812.1</v>
      </c>
      <c r="H38" s="116">
        <v>0</v>
      </c>
      <c r="I38" s="116">
        <v>3434812.1</v>
      </c>
      <c r="J38" s="114" t="s">
        <v>324</v>
      </c>
      <c r="K38" s="113" t="s">
        <v>323</v>
      </c>
    </row>
    <row r="39" spans="1:11" x14ac:dyDescent="0.35">
      <c r="A39" s="114"/>
      <c r="B39" s="114" t="s">
        <v>321</v>
      </c>
      <c r="C39" s="115">
        <v>44593</v>
      </c>
      <c r="D39" s="115">
        <v>44774</v>
      </c>
      <c r="E39" s="114" t="s">
        <v>286</v>
      </c>
      <c r="F39" s="114" t="s">
        <v>21</v>
      </c>
      <c r="G39" s="116">
        <v>2409504.21</v>
      </c>
      <c r="H39" s="116">
        <v>0</v>
      </c>
      <c r="I39" s="116">
        <v>2409504.21</v>
      </c>
      <c r="J39" s="114" t="s">
        <v>325</v>
      </c>
      <c r="K39" s="113" t="s">
        <v>323</v>
      </c>
    </row>
    <row r="40" spans="1:11" x14ac:dyDescent="0.35">
      <c r="A40" s="114"/>
      <c r="B40" s="114" t="s">
        <v>321</v>
      </c>
      <c r="C40" s="115">
        <v>44620</v>
      </c>
      <c r="D40" s="115">
        <v>44769</v>
      </c>
      <c r="E40" s="114" t="s">
        <v>286</v>
      </c>
      <c r="F40" s="114" t="s">
        <v>21</v>
      </c>
      <c r="G40" s="116">
        <v>8958030.8699999992</v>
      </c>
      <c r="H40" s="116">
        <v>0</v>
      </c>
      <c r="I40" s="116">
        <v>8958030.8699999992</v>
      </c>
      <c r="J40" s="114" t="s">
        <v>326</v>
      </c>
      <c r="K40" s="113" t="s">
        <v>323</v>
      </c>
    </row>
    <row r="41" spans="1:11" x14ac:dyDescent="0.35">
      <c r="A41" s="114"/>
      <c r="B41" s="114" t="s">
        <v>321</v>
      </c>
      <c r="C41" s="115">
        <v>44621</v>
      </c>
      <c r="D41" s="115">
        <v>44802</v>
      </c>
      <c r="E41" s="114" t="s">
        <v>286</v>
      </c>
      <c r="F41" s="114" t="s">
        <v>21</v>
      </c>
      <c r="G41" s="116">
        <v>14395166.300000001</v>
      </c>
      <c r="H41" s="116">
        <v>0</v>
      </c>
      <c r="I41" s="116">
        <v>14395166.300000001</v>
      </c>
      <c r="J41" s="114" t="s">
        <v>327</v>
      </c>
      <c r="K41" s="113" t="s">
        <v>323</v>
      </c>
    </row>
    <row r="42" spans="1:11" x14ac:dyDescent="0.35">
      <c r="A42" s="114"/>
      <c r="B42" s="114" t="s">
        <v>321</v>
      </c>
      <c r="C42" s="115">
        <v>44621</v>
      </c>
      <c r="D42" s="115">
        <v>44802</v>
      </c>
      <c r="E42" s="114" t="s">
        <v>286</v>
      </c>
      <c r="F42" s="114" t="s">
        <v>21</v>
      </c>
      <c r="G42" s="116">
        <v>8188933.7199999997</v>
      </c>
      <c r="H42" s="116">
        <v>0</v>
      </c>
      <c r="I42" s="116">
        <v>8188933.7199999997</v>
      </c>
      <c r="J42" s="114" t="s">
        <v>328</v>
      </c>
      <c r="K42" s="113" t="s">
        <v>323</v>
      </c>
    </row>
    <row r="43" spans="1:11" x14ac:dyDescent="0.35">
      <c r="A43" s="114"/>
      <c r="B43" s="114" t="s">
        <v>321</v>
      </c>
      <c r="C43" s="115">
        <v>44620</v>
      </c>
      <c r="D43" s="115">
        <v>44774</v>
      </c>
      <c r="E43" s="114" t="s">
        <v>286</v>
      </c>
      <c r="F43" s="114" t="s">
        <v>21</v>
      </c>
      <c r="G43" s="116">
        <v>3532290.65</v>
      </c>
      <c r="H43" s="116">
        <v>0</v>
      </c>
      <c r="I43" s="116">
        <v>3532290.65</v>
      </c>
      <c r="J43" s="114" t="s">
        <v>329</v>
      </c>
      <c r="K43" s="113" t="s">
        <v>323</v>
      </c>
    </row>
    <row r="44" spans="1:11" x14ac:dyDescent="0.35">
      <c r="A44" s="114"/>
      <c r="B44" s="114" t="s">
        <v>321</v>
      </c>
      <c r="C44" s="115">
        <v>44626</v>
      </c>
      <c r="D44" s="115">
        <v>44747</v>
      </c>
      <c r="E44" s="114" t="s">
        <v>286</v>
      </c>
      <c r="F44" s="114" t="s">
        <v>21</v>
      </c>
      <c r="G44" s="116">
        <v>3427542.01</v>
      </c>
      <c r="H44" s="116">
        <v>0</v>
      </c>
      <c r="I44" s="116">
        <v>3427542.01</v>
      </c>
      <c r="J44" s="114" t="s">
        <v>330</v>
      </c>
      <c r="K44" s="113" t="s">
        <v>323</v>
      </c>
    </row>
    <row r="45" spans="1:11" x14ac:dyDescent="0.35">
      <c r="A45" s="114"/>
      <c r="B45" s="114" t="s">
        <v>321</v>
      </c>
      <c r="C45" s="115">
        <v>44635</v>
      </c>
      <c r="D45" s="115">
        <v>44754</v>
      </c>
      <c r="E45" s="114" t="s">
        <v>286</v>
      </c>
      <c r="F45" s="114" t="s">
        <v>21</v>
      </c>
      <c r="G45" s="116">
        <v>1519351.39</v>
      </c>
      <c r="H45" s="116">
        <v>0</v>
      </c>
      <c r="I45" s="116">
        <v>1519351.39</v>
      </c>
      <c r="J45" s="114" t="s">
        <v>331</v>
      </c>
      <c r="K45" s="113" t="s">
        <v>323</v>
      </c>
    </row>
    <row r="46" spans="1:11" x14ac:dyDescent="0.35">
      <c r="A46" s="114"/>
      <c r="B46" s="114" t="s">
        <v>321</v>
      </c>
      <c r="C46" s="115">
        <v>44628</v>
      </c>
      <c r="D46" s="115">
        <v>44802</v>
      </c>
      <c r="E46" s="114" t="s">
        <v>286</v>
      </c>
      <c r="F46" s="114" t="s">
        <v>21</v>
      </c>
      <c r="G46" s="116">
        <v>8907712.1300000008</v>
      </c>
      <c r="H46" s="116">
        <v>0</v>
      </c>
      <c r="I46" s="116">
        <v>8907712.1300000008</v>
      </c>
      <c r="J46" s="114" t="s">
        <v>332</v>
      </c>
      <c r="K46" s="113" t="s">
        <v>323</v>
      </c>
    </row>
    <row r="47" spans="1:11" x14ac:dyDescent="0.35">
      <c r="A47" s="114"/>
      <c r="B47" s="114" t="s">
        <v>321</v>
      </c>
      <c r="C47" s="115">
        <v>44636</v>
      </c>
      <c r="D47" s="115">
        <v>44754</v>
      </c>
      <c r="E47" s="114" t="s">
        <v>286</v>
      </c>
      <c r="F47" s="114" t="s">
        <v>21</v>
      </c>
      <c r="G47" s="116">
        <v>1615985.58</v>
      </c>
      <c r="H47" s="116">
        <v>0</v>
      </c>
      <c r="I47" s="116">
        <v>1615985.58</v>
      </c>
      <c r="J47" s="114" t="s">
        <v>333</v>
      </c>
      <c r="K47" s="113" t="s">
        <v>323</v>
      </c>
    </row>
    <row r="48" spans="1:11" x14ac:dyDescent="0.35">
      <c r="A48" s="114"/>
      <c r="B48" s="114" t="s">
        <v>321</v>
      </c>
      <c r="C48" s="115">
        <v>44629</v>
      </c>
      <c r="D48" s="115">
        <v>44798</v>
      </c>
      <c r="E48" s="114" t="s">
        <v>286</v>
      </c>
      <c r="F48" s="114" t="s">
        <v>21</v>
      </c>
      <c r="G48" s="116">
        <v>528285.84</v>
      </c>
      <c r="H48" s="116">
        <v>0</v>
      </c>
      <c r="I48" s="116">
        <v>528285.84</v>
      </c>
      <c r="J48" s="114" t="s">
        <v>334</v>
      </c>
      <c r="K48" s="113" t="s">
        <v>323</v>
      </c>
    </row>
    <row r="49" spans="1:11" x14ac:dyDescent="0.35">
      <c r="A49" s="114"/>
      <c r="B49" s="114" t="s">
        <v>321</v>
      </c>
      <c r="C49" s="115">
        <v>44629</v>
      </c>
      <c r="D49" s="115">
        <v>44810</v>
      </c>
      <c r="E49" s="114" t="s">
        <v>286</v>
      </c>
      <c r="F49" s="114" t="s">
        <v>21</v>
      </c>
      <c r="G49" s="116">
        <v>26109772.460000001</v>
      </c>
      <c r="H49" s="116">
        <v>0</v>
      </c>
      <c r="I49" s="116">
        <v>26109772.460000001</v>
      </c>
      <c r="J49" s="114" t="s">
        <v>335</v>
      </c>
      <c r="K49" s="113" t="s">
        <v>323</v>
      </c>
    </row>
    <row r="50" spans="1:11" x14ac:dyDescent="0.35">
      <c r="A50" s="114"/>
      <c r="B50" s="114" t="s">
        <v>321</v>
      </c>
      <c r="C50" s="115">
        <v>44633</v>
      </c>
      <c r="D50" s="115">
        <v>44797</v>
      </c>
      <c r="E50" s="114" t="s">
        <v>286</v>
      </c>
      <c r="F50" s="114" t="s">
        <v>21</v>
      </c>
      <c r="G50" s="116">
        <v>1192839.8700000001</v>
      </c>
      <c r="H50" s="116">
        <v>0</v>
      </c>
      <c r="I50" s="116">
        <v>1192839.8700000001</v>
      </c>
      <c r="J50" s="114" t="s">
        <v>336</v>
      </c>
      <c r="K50" s="113" t="s">
        <v>323</v>
      </c>
    </row>
    <row r="51" spans="1:11" x14ac:dyDescent="0.35">
      <c r="A51" s="114"/>
      <c r="B51" s="114" t="s">
        <v>321</v>
      </c>
      <c r="C51" s="115">
        <v>44633</v>
      </c>
      <c r="D51" s="115">
        <v>44798</v>
      </c>
      <c r="E51" s="114" t="s">
        <v>286</v>
      </c>
      <c r="F51" s="114" t="s">
        <v>21</v>
      </c>
      <c r="G51" s="116">
        <v>184158.9</v>
      </c>
      <c r="H51" s="116">
        <v>0</v>
      </c>
      <c r="I51" s="116">
        <v>184158.9</v>
      </c>
      <c r="J51" s="114" t="s">
        <v>337</v>
      </c>
      <c r="K51" s="113" t="s">
        <v>323</v>
      </c>
    </row>
    <row r="52" spans="1:11" x14ac:dyDescent="0.35">
      <c r="A52" s="114"/>
      <c r="B52" s="114" t="s">
        <v>321</v>
      </c>
      <c r="C52" s="115">
        <v>44635</v>
      </c>
      <c r="D52" s="115">
        <v>44802</v>
      </c>
      <c r="E52" s="114" t="s">
        <v>286</v>
      </c>
      <c r="F52" s="114" t="s">
        <v>21</v>
      </c>
      <c r="G52" s="116">
        <v>1894587.78</v>
      </c>
      <c r="H52" s="116">
        <v>0</v>
      </c>
      <c r="I52" s="116">
        <v>1894587.78</v>
      </c>
      <c r="J52" s="114" t="s">
        <v>338</v>
      </c>
      <c r="K52" s="113" t="s">
        <v>323</v>
      </c>
    </row>
    <row r="53" spans="1:11" x14ac:dyDescent="0.35">
      <c r="A53" s="114"/>
      <c r="B53" s="114" t="s">
        <v>321</v>
      </c>
      <c r="C53" s="115">
        <v>44635</v>
      </c>
      <c r="D53" s="115">
        <v>44803</v>
      </c>
      <c r="E53" s="114" t="s">
        <v>286</v>
      </c>
      <c r="F53" s="114" t="s">
        <v>21</v>
      </c>
      <c r="G53" s="116">
        <v>10570689.220000001</v>
      </c>
      <c r="H53" s="116">
        <v>0</v>
      </c>
      <c r="I53" s="116">
        <v>10570689.220000001</v>
      </c>
      <c r="J53" s="114" t="s">
        <v>339</v>
      </c>
      <c r="K53" s="113" t="s">
        <v>323</v>
      </c>
    </row>
    <row r="54" spans="1:11" x14ac:dyDescent="0.35">
      <c r="A54" s="114"/>
      <c r="B54" s="114" t="s">
        <v>321</v>
      </c>
      <c r="C54" s="115">
        <v>44642</v>
      </c>
      <c r="D54" s="115">
        <v>44754</v>
      </c>
      <c r="E54" s="114" t="s">
        <v>286</v>
      </c>
      <c r="F54" s="114" t="s">
        <v>21</v>
      </c>
      <c r="G54" s="116">
        <v>5733672</v>
      </c>
      <c r="H54" s="116">
        <v>0</v>
      </c>
      <c r="I54" s="116">
        <v>5733672</v>
      </c>
      <c r="J54" s="114" t="s">
        <v>340</v>
      </c>
      <c r="K54" s="113" t="s">
        <v>323</v>
      </c>
    </row>
    <row r="55" spans="1:11" x14ac:dyDescent="0.35">
      <c r="A55" s="114"/>
      <c r="B55" s="114" t="s">
        <v>321</v>
      </c>
      <c r="C55" s="115">
        <v>44648</v>
      </c>
      <c r="D55" s="115">
        <v>44767</v>
      </c>
      <c r="E55" s="114" t="s">
        <v>286</v>
      </c>
      <c r="F55" s="114" t="s">
        <v>21</v>
      </c>
      <c r="G55" s="116">
        <v>8415351.7699999996</v>
      </c>
      <c r="H55" s="116">
        <v>0</v>
      </c>
      <c r="I55" s="116">
        <v>8415351.7699999996</v>
      </c>
      <c r="J55" s="114" t="s">
        <v>341</v>
      </c>
      <c r="K55" s="113" t="s">
        <v>323</v>
      </c>
    </row>
    <row r="56" spans="1:11" x14ac:dyDescent="0.35">
      <c r="A56" s="114"/>
      <c r="B56" s="114" t="s">
        <v>321</v>
      </c>
      <c r="C56" s="115">
        <v>44648</v>
      </c>
      <c r="D56" s="115">
        <v>44767</v>
      </c>
      <c r="E56" s="114" t="s">
        <v>286</v>
      </c>
      <c r="F56" s="114" t="s">
        <v>21</v>
      </c>
      <c r="G56" s="116">
        <v>8197966</v>
      </c>
      <c r="H56" s="116">
        <v>0</v>
      </c>
      <c r="I56" s="116">
        <v>8197966</v>
      </c>
      <c r="J56" s="114" t="s">
        <v>342</v>
      </c>
      <c r="K56" s="113" t="s">
        <v>323</v>
      </c>
    </row>
    <row r="57" spans="1:11" x14ac:dyDescent="0.35">
      <c r="A57" s="114"/>
      <c r="B57" s="114" t="s">
        <v>321</v>
      </c>
      <c r="C57" s="115">
        <v>44649</v>
      </c>
      <c r="D57" s="115">
        <v>44755</v>
      </c>
      <c r="E57" s="114" t="s">
        <v>286</v>
      </c>
      <c r="F57" s="114" t="s">
        <v>21</v>
      </c>
      <c r="G57" s="116">
        <v>25637432.280000001</v>
      </c>
      <c r="H57" s="116">
        <v>0</v>
      </c>
      <c r="I57" s="116">
        <v>25637432.280000001</v>
      </c>
      <c r="J57" s="114" t="s">
        <v>343</v>
      </c>
      <c r="K57" s="113" t="s">
        <v>323</v>
      </c>
    </row>
    <row r="58" spans="1:11" x14ac:dyDescent="0.35">
      <c r="A58" s="114"/>
      <c r="B58" s="114" t="s">
        <v>321</v>
      </c>
      <c r="C58" s="115">
        <v>44649</v>
      </c>
      <c r="D58" s="115">
        <v>44760</v>
      </c>
      <c r="E58" s="114" t="s">
        <v>286</v>
      </c>
      <c r="F58" s="114" t="s">
        <v>21</v>
      </c>
      <c r="G58" s="116">
        <v>800732.93</v>
      </c>
      <c r="H58" s="116">
        <v>0</v>
      </c>
      <c r="I58" s="116">
        <v>800732.93</v>
      </c>
      <c r="J58" s="114" t="s">
        <v>344</v>
      </c>
      <c r="K58" s="113" t="s">
        <v>323</v>
      </c>
    </row>
    <row r="59" spans="1:11" x14ac:dyDescent="0.35">
      <c r="A59" s="114"/>
      <c r="B59" s="114" t="s">
        <v>321</v>
      </c>
      <c r="C59" s="115">
        <v>44649</v>
      </c>
      <c r="D59" s="115">
        <v>44760</v>
      </c>
      <c r="E59" s="114" t="s">
        <v>286</v>
      </c>
      <c r="F59" s="114" t="s">
        <v>21</v>
      </c>
      <c r="G59" s="116">
        <v>845703.71</v>
      </c>
      <c r="H59" s="116">
        <v>0</v>
      </c>
      <c r="I59" s="116">
        <v>845703.71</v>
      </c>
      <c r="J59" s="114" t="s">
        <v>345</v>
      </c>
      <c r="K59" s="113" t="s">
        <v>323</v>
      </c>
    </row>
    <row r="60" spans="1:11" x14ac:dyDescent="0.35">
      <c r="A60" s="114"/>
      <c r="B60" s="114" t="s">
        <v>321</v>
      </c>
      <c r="C60" s="115">
        <v>44651</v>
      </c>
      <c r="D60" s="115">
        <v>44830</v>
      </c>
      <c r="E60" s="114" t="s">
        <v>286</v>
      </c>
      <c r="F60" s="114" t="s">
        <v>21</v>
      </c>
      <c r="G60" s="116">
        <v>251356.56</v>
      </c>
      <c r="H60" s="116">
        <v>0</v>
      </c>
      <c r="I60" s="116">
        <v>251356.56</v>
      </c>
      <c r="J60" s="114" t="s">
        <v>346</v>
      </c>
      <c r="K60" s="113" t="s">
        <v>323</v>
      </c>
    </row>
    <row r="61" spans="1:11" x14ac:dyDescent="0.35">
      <c r="A61" s="114"/>
      <c r="B61" s="114" t="s">
        <v>321</v>
      </c>
      <c r="C61" s="115">
        <v>44657</v>
      </c>
      <c r="D61" s="115">
        <v>44747</v>
      </c>
      <c r="E61" s="114" t="s">
        <v>286</v>
      </c>
      <c r="F61" s="114" t="s">
        <v>21</v>
      </c>
      <c r="G61" s="116">
        <v>11455518.26</v>
      </c>
      <c r="H61" s="116">
        <v>0</v>
      </c>
      <c r="I61" s="116">
        <v>11455518.26</v>
      </c>
      <c r="J61" s="114" t="s">
        <v>347</v>
      </c>
      <c r="K61" s="113" t="s">
        <v>323</v>
      </c>
    </row>
    <row r="62" spans="1:11" x14ac:dyDescent="0.35">
      <c r="A62" s="114"/>
      <c r="B62" s="114" t="s">
        <v>321</v>
      </c>
      <c r="C62" s="115">
        <v>44657</v>
      </c>
      <c r="D62" s="115">
        <v>44755</v>
      </c>
      <c r="E62" s="114" t="s">
        <v>286</v>
      </c>
      <c r="F62" s="114" t="s">
        <v>21</v>
      </c>
      <c r="G62" s="116">
        <v>219563.63</v>
      </c>
      <c r="H62" s="116">
        <v>0</v>
      </c>
      <c r="I62" s="116">
        <v>219563.63</v>
      </c>
      <c r="J62" s="114" t="s">
        <v>348</v>
      </c>
      <c r="K62" s="113" t="s">
        <v>323</v>
      </c>
    </row>
    <row r="63" spans="1:11" x14ac:dyDescent="0.35">
      <c r="A63" s="114"/>
      <c r="B63" s="114" t="s">
        <v>321</v>
      </c>
      <c r="C63" s="115">
        <v>44657</v>
      </c>
      <c r="D63" s="115">
        <v>44767</v>
      </c>
      <c r="E63" s="114" t="s">
        <v>286</v>
      </c>
      <c r="F63" s="114" t="s">
        <v>21</v>
      </c>
      <c r="G63" s="116">
        <v>2314689.88</v>
      </c>
      <c r="H63" s="116">
        <v>0</v>
      </c>
      <c r="I63" s="116">
        <v>2314689.88</v>
      </c>
      <c r="J63" s="114" t="s">
        <v>349</v>
      </c>
      <c r="K63" s="113" t="s">
        <v>323</v>
      </c>
    </row>
    <row r="64" spans="1:11" x14ac:dyDescent="0.35">
      <c r="A64" s="114"/>
      <c r="B64" s="114" t="s">
        <v>321</v>
      </c>
      <c r="C64" s="115">
        <v>44663</v>
      </c>
      <c r="D64" s="115">
        <v>44830</v>
      </c>
      <c r="E64" s="114" t="s">
        <v>286</v>
      </c>
      <c r="F64" s="114" t="s">
        <v>21</v>
      </c>
      <c r="G64" s="116">
        <v>13576752.859999999</v>
      </c>
      <c r="H64" s="116">
        <v>0</v>
      </c>
      <c r="I64" s="116">
        <v>13576752.859999999</v>
      </c>
      <c r="J64" s="114" t="s">
        <v>350</v>
      </c>
      <c r="K64" s="113" t="s">
        <v>323</v>
      </c>
    </row>
    <row r="65" spans="1:11" x14ac:dyDescent="0.35">
      <c r="A65" s="114"/>
      <c r="B65" s="114" t="s">
        <v>321</v>
      </c>
      <c r="C65" s="115">
        <v>44664</v>
      </c>
      <c r="D65" s="115">
        <v>44830</v>
      </c>
      <c r="E65" s="114" t="s">
        <v>286</v>
      </c>
      <c r="F65" s="114" t="s">
        <v>21</v>
      </c>
      <c r="G65" s="116">
        <v>7345724.04</v>
      </c>
      <c r="H65" s="116">
        <v>0</v>
      </c>
      <c r="I65" s="116">
        <v>7345724.04</v>
      </c>
      <c r="J65" s="114" t="s">
        <v>351</v>
      </c>
      <c r="K65" s="113" t="s">
        <v>323</v>
      </c>
    </row>
    <row r="66" spans="1:11" x14ac:dyDescent="0.35">
      <c r="A66" s="114"/>
      <c r="B66" s="114" t="s">
        <v>321</v>
      </c>
      <c r="C66" s="115">
        <v>44671</v>
      </c>
      <c r="D66" s="115">
        <v>44837</v>
      </c>
      <c r="E66" s="114" t="s">
        <v>286</v>
      </c>
      <c r="F66" s="114" t="s">
        <v>21</v>
      </c>
      <c r="G66" s="116">
        <v>376884.2</v>
      </c>
      <c r="H66" s="116">
        <v>0</v>
      </c>
      <c r="I66" s="116">
        <v>376884.2</v>
      </c>
      <c r="J66" s="114" t="s">
        <v>352</v>
      </c>
      <c r="K66" s="113" t="s">
        <v>323</v>
      </c>
    </row>
    <row r="67" spans="1:11" x14ac:dyDescent="0.35">
      <c r="A67" s="114"/>
      <c r="B67" s="114" t="s">
        <v>321</v>
      </c>
      <c r="C67" s="115">
        <v>44671</v>
      </c>
      <c r="D67" s="115">
        <v>44830</v>
      </c>
      <c r="E67" s="114" t="s">
        <v>286</v>
      </c>
      <c r="F67" s="114" t="s">
        <v>21</v>
      </c>
      <c r="G67" s="116">
        <v>1191781.6200000001</v>
      </c>
      <c r="H67" s="116">
        <v>0</v>
      </c>
      <c r="I67" s="116">
        <v>1191781.6200000001</v>
      </c>
      <c r="J67" s="114" t="s">
        <v>353</v>
      </c>
      <c r="K67" s="113" t="s">
        <v>323</v>
      </c>
    </row>
    <row r="68" spans="1:11" x14ac:dyDescent="0.35">
      <c r="A68" s="114"/>
      <c r="B68" s="114" t="s">
        <v>321</v>
      </c>
      <c r="C68" s="115">
        <v>44671</v>
      </c>
      <c r="D68" s="115">
        <v>44747</v>
      </c>
      <c r="E68" s="114" t="s">
        <v>286</v>
      </c>
      <c r="F68" s="114" t="s">
        <v>21</v>
      </c>
      <c r="G68" s="116">
        <v>19210654.07</v>
      </c>
      <c r="H68" s="116">
        <v>0</v>
      </c>
      <c r="I68" s="116">
        <v>19210654.07</v>
      </c>
      <c r="J68" s="114" t="s">
        <v>354</v>
      </c>
      <c r="K68" s="113" t="s">
        <v>323</v>
      </c>
    </row>
    <row r="69" spans="1:11" x14ac:dyDescent="0.35">
      <c r="A69" s="114"/>
      <c r="B69" s="114" t="s">
        <v>321</v>
      </c>
      <c r="C69" s="115">
        <v>44671</v>
      </c>
      <c r="D69" s="115">
        <v>44747</v>
      </c>
      <c r="E69" s="114" t="s">
        <v>286</v>
      </c>
      <c r="F69" s="114" t="s">
        <v>21</v>
      </c>
      <c r="G69" s="116">
        <v>11794629.23</v>
      </c>
      <c r="H69" s="116">
        <v>0</v>
      </c>
      <c r="I69" s="116">
        <v>11794629.23</v>
      </c>
      <c r="J69" s="114" t="s">
        <v>355</v>
      </c>
      <c r="K69" s="113" t="s">
        <v>323</v>
      </c>
    </row>
    <row r="70" spans="1:11" x14ac:dyDescent="0.35">
      <c r="A70" s="114"/>
      <c r="B70" s="114" t="s">
        <v>321</v>
      </c>
      <c r="C70" s="115">
        <v>44671</v>
      </c>
      <c r="D70" s="115">
        <v>44747</v>
      </c>
      <c r="E70" s="114" t="s">
        <v>286</v>
      </c>
      <c r="F70" s="114" t="s">
        <v>21</v>
      </c>
      <c r="G70" s="116">
        <v>13562270.33</v>
      </c>
      <c r="H70" s="116">
        <v>0</v>
      </c>
      <c r="I70" s="116">
        <v>13562270.33</v>
      </c>
      <c r="J70" s="114" t="s">
        <v>356</v>
      </c>
      <c r="K70" s="113" t="s">
        <v>323</v>
      </c>
    </row>
    <row r="71" spans="1:11" x14ac:dyDescent="0.35">
      <c r="A71" s="114"/>
      <c r="B71" s="114" t="s">
        <v>321</v>
      </c>
      <c r="C71" s="115">
        <v>44669</v>
      </c>
      <c r="D71" s="115">
        <v>44830</v>
      </c>
      <c r="E71" s="114" t="s">
        <v>286</v>
      </c>
      <c r="F71" s="114" t="s">
        <v>21</v>
      </c>
      <c r="G71" s="116">
        <v>16254137.34</v>
      </c>
      <c r="H71" s="116">
        <v>0</v>
      </c>
      <c r="I71" s="116">
        <v>16254137.34</v>
      </c>
      <c r="J71" s="114" t="s">
        <v>357</v>
      </c>
      <c r="K71" s="113" t="s">
        <v>323</v>
      </c>
    </row>
    <row r="72" spans="1:11" x14ac:dyDescent="0.35">
      <c r="A72" s="114"/>
      <c r="B72" s="114" t="s">
        <v>321</v>
      </c>
      <c r="C72" s="115">
        <v>44672</v>
      </c>
      <c r="D72" s="115">
        <v>44762</v>
      </c>
      <c r="E72" s="114" t="s">
        <v>286</v>
      </c>
      <c r="F72" s="114" t="s">
        <v>21</v>
      </c>
      <c r="G72" s="116">
        <v>357767.89</v>
      </c>
      <c r="H72" s="116">
        <v>0</v>
      </c>
      <c r="I72" s="116">
        <v>357767.89</v>
      </c>
      <c r="J72" s="114" t="s">
        <v>358</v>
      </c>
      <c r="K72" s="113" t="s">
        <v>323</v>
      </c>
    </row>
    <row r="73" spans="1:11" x14ac:dyDescent="0.35">
      <c r="A73" s="114"/>
      <c r="B73" s="114" t="s">
        <v>321</v>
      </c>
      <c r="C73" s="115">
        <v>44671</v>
      </c>
      <c r="D73" s="115">
        <v>44747</v>
      </c>
      <c r="E73" s="114" t="s">
        <v>286</v>
      </c>
      <c r="F73" s="114" t="s">
        <v>21</v>
      </c>
      <c r="G73" s="116">
        <v>2020709.64</v>
      </c>
      <c r="H73" s="116">
        <v>0</v>
      </c>
      <c r="I73" s="116">
        <v>2020709.64</v>
      </c>
      <c r="J73" s="114" t="s">
        <v>359</v>
      </c>
      <c r="K73" s="113" t="s">
        <v>323</v>
      </c>
    </row>
    <row r="74" spans="1:11" x14ac:dyDescent="0.35">
      <c r="A74" s="114"/>
      <c r="B74" s="114" t="s">
        <v>321</v>
      </c>
      <c r="C74" s="115">
        <v>44676</v>
      </c>
      <c r="D74" s="115">
        <v>44754</v>
      </c>
      <c r="E74" s="114" t="s">
        <v>286</v>
      </c>
      <c r="F74" s="114" t="s">
        <v>21</v>
      </c>
      <c r="G74" s="116">
        <v>2753897.12</v>
      </c>
      <c r="H74" s="116">
        <v>0</v>
      </c>
      <c r="I74" s="116">
        <v>2753897.12</v>
      </c>
      <c r="J74" s="114" t="s">
        <v>360</v>
      </c>
      <c r="K74" s="113" t="s">
        <v>323</v>
      </c>
    </row>
    <row r="75" spans="1:11" x14ac:dyDescent="0.35">
      <c r="A75" s="114"/>
      <c r="B75" s="114" t="s">
        <v>321</v>
      </c>
      <c r="C75" s="115">
        <v>44677</v>
      </c>
      <c r="D75" s="115">
        <v>44762</v>
      </c>
      <c r="E75" s="114" t="s">
        <v>286</v>
      </c>
      <c r="F75" s="114" t="s">
        <v>21</v>
      </c>
      <c r="G75" s="116">
        <v>422822.1</v>
      </c>
      <c r="H75" s="116">
        <v>0</v>
      </c>
      <c r="I75" s="116">
        <v>422822.1</v>
      </c>
      <c r="J75" s="114" t="s">
        <v>361</v>
      </c>
      <c r="K75" s="113" t="s">
        <v>323</v>
      </c>
    </row>
    <row r="76" spans="1:11" x14ac:dyDescent="0.35">
      <c r="A76" s="114"/>
      <c r="B76" s="114" t="s">
        <v>321</v>
      </c>
      <c r="C76" s="115">
        <v>44672</v>
      </c>
      <c r="D76" s="115">
        <v>44784</v>
      </c>
      <c r="E76" s="114" t="s">
        <v>286</v>
      </c>
      <c r="F76" s="114" t="s">
        <v>21</v>
      </c>
      <c r="G76" s="116">
        <v>2005405.99</v>
      </c>
      <c r="H76" s="116">
        <v>0</v>
      </c>
      <c r="I76" s="116">
        <v>2005405.99</v>
      </c>
      <c r="J76" s="114" t="s">
        <v>362</v>
      </c>
      <c r="K76" s="113" t="s">
        <v>323</v>
      </c>
    </row>
    <row r="77" spans="1:11" x14ac:dyDescent="0.35">
      <c r="A77" s="114"/>
      <c r="B77" s="114" t="s">
        <v>321</v>
      </c>
      <c r="C77" s="115">
        <v>44675</v>
      </c>
      <c r="D77" s="115">
        <v>44783</v>
      </c>
      <c r="E77" s="114" t="s">
        <v>286</v>
      </c>
      <c r="F77" s="114" t="s">
        <v>21</v>
      </c>
      <c r="G77" s="116">
        <v>14293065.130000001</v>
      </c>
      <c r="H77" s="116">
        <v>0</v>
      </c>
      <c r="I77" s="116">
        <v>14293065.130000001</v>
      </c>
      <c r="J77" s="114" t="s">
        <v>363</v>
      </c>
      <c r="K77" s="113" t="s">
        <v>323</v>
      </c>
    </row>
    <row r="78" spans="1:11" x14ac:dyDescent="0.35">
      <c r="A78" s="114"/>
      <c r="B78" s="114" t="s">
        <v>321</v>
      </c>
      <c r="C78" s="115">
        <v>44672</v>
      </c>
      <c r="D78" s="115">
        <v>44755</v>
      </c>
      <c r="E78" s="114" t="s">
        <v>286</v>
      </c>
      <c r="F78" s="114" t="s">
        <v>21</v>
      </c>
      <c r="G78" s="116">
        <v>6115102.5700000003</v>
      </c>
      <c r="H78" s="116">
        <v>0</v>
      </c>
      <c r="I78" s="116">
        <v>6115102.5700000003</v>
      </c>
      <c r="J78" s="114" t="s">
        <v>364</v>
      </c>
      <c r="K78" s="113" t="s">
        <v>323</v>
      </c>
    </row>
    <row r="79" spans="1:11" x14ac:dyDescent="0.35">
      <c r="A79" s="114"/>
      <c r="B79" s="114" t="s">
        <v>321</v>
      </c>
      <c r="C79" s="115">
        <v>44675</v>
      </c>
      <c r="D79" s="115">
        <v>44837</v>
      </c>
      <c r="E79" s="114" t="s">
        <v>286</v>
      </c>
      <c r="F79" s="114" t="s">
        <v>21</v>
      </c>
      <c r="G79" s="116">
        <v>647884.32999999996</v>
      </c>
      <c r="H79" s="116">
        <v>0</v>
      </c>
      <c r="I79" s="116">
        <v>647884.32999999996</v>
      </c>
      <c r="J79" s="114" t="s">
        <v>365</v>
      </c>
      <c r="K79" s="113" t="s">
        <v>323</v>
      </c>
    </row>
    <row r="80" spans="1:11" x14ac:dyDescent="0.35">
      <c r="A80" s="114"/>
      <c r="B80" s="114" t="s">
        <v>321</v>
      </c>
      <c r="C80" s="115">
        <v>44675</v>
      </c>
      <c r="D80" s="115">
        <v>44762</v>
      </c>
      <c r="E80" s="114" t="s">
        <v>286</v>
      </c>
      <c r="F80" s="114" t="s">
        <v>21</v>
      </c>
      <c r="G80" s="116">
        <v>898216.12</v>
      </c>
      <c r="H80" s="116">
        <v>0</v>
      </c>
      <c r="I80" s="116">
        <v>898216.12</v>
      </c>
      <c r="J80" s="114" t="s">
        <v>366</v>
      </c>
      <c r="K80" s="113" t="s">
        <v>323</v>
      </c>
    </row>
    <row r="81" spans="1:11" x14ac:dyDescent="0.35">
      <c r="A81" s="114"/>
      <c r="B81" s="114" t="s">
        <v>321</v>
      </c>
      <c r="C81" s="115">
        <v>44678</v>
      </c>
      <c r="D81" s="115">
        <v>44824</v>
      </c>
      <c r="E81" s="114" t="s">
        <v>286</v>
      </c>
      <c r="F81" s="114" t="s">
        <v>21</v>
      </c>
      <c r="G81" s="116">
        <v>18619030.649999999</v>
      </c>
      <c r="H81" s="116">
        <v>0</v>
      </c>
      <c r="I81" s="116">
        <v>18619030.649999999</v>
      </c>
      <c r="J81" s="114" t="s">
        <v>367</v>
      </c>
      <c r="K81" s="113" t="s">
        <v>323</v>
      </c>
    </row>
    <row r="82" spans="1:11" x14ac:dyDescent="0.35">
      <c r="A82" s="114"/>
      <c r="B82" s="114" t="s">
        <v>321</v>
      </c>
      <c r="C82" s="115">
        <v>44678</v>
      </c>
      <c r="D82" s="115">
        <v>44830</v>
      </c>
      <c r="E82" s="114" t="s">
        <v>286</v>
      </c>
      <c r="F82" s="114" t="s">
        <v>21</v>
      </c>
      <c r="G82" s="116">
        <v>14341978.77</v>
      </c>
      <c r="H82" s="116">
        <v>0</v>
      </c>
      <c r="I82" s="116">
        <v>14341978.77</v>
      </c>
      <c r="J82" s="114" t="s">
        <v>368</v>
      </c>
      <c r="K82" s="113" t="s">
        <v>323</v>
      </c>
    </row>
    <row r="83" spans="1:11" x14ac:dyDescent="0.35">
      <c r="A83" s="114"/>
      <c r="B83" s="114" t="s">
        <v>321</v>
      </c>
      <c r="C83" s="115">
        <v>44678</v>
      </c>
      <c r="D83" s="115">
        <v>44774</v>
      </c>
      <c r="E83" s="114" t="s">
        <v>286</v>
      </c>
      <c r="F83" s="114" t="s">
        <v>21</v>
      </c>
      <c r="G83" s="116">
        <v>9688741.9800000004</v>
      </c>
      <c r="H83" s="116">
        <v>0</v>
      </c>
      <c r="I83" s="116">
        <v>9688741.9800000004</v>
      </c>
      <c r="J83" s="114" t="s">
        <v>369</v>
      </c>
      <c r="K83" s="113" t="s">
        <v>323</v>
      </c>
    </row>
    <row r="84" spans="1:11" x14ac:dyDescent="0.35">
      <c r="A84" s="114"/>
      <c r="B84" s="114" t="s">
        <v>321</v>
      </c>
      <c r="C84" s="115">
        <v>44678</v>
      </c>
      <c r="D84" s="115">
        <v>44837</v>
      </c>
      <c r="E84" s="114" t="s">
        <v>286</v>
      </c>
      <c r="F84" s="114" t="s">
        <v>21</v>
      </c>
      <c r="G84" s="116">
        <v>12059234.32</v>
      </c>
      <c r="H84" s="116">
        <v>0</v>
      </c>
      <c r="I84" s="116">
        <v>12059234.32</v>
      </c>
      <c r="J84" s="114" t="s">
        <v>370</v>
      </c>
      <c r="K84" s="113" t="s">
        <v>323</v>
      </c>
    </row>
    <row r="85" spans="1:11" x14ac:dyDescent="0.35">
      <c r="A85" s="114"/>
      <c r="B85" s="114" t="s">
        <v>321</v>
      </c>
      <c r="C85" s="115">
        <v>44678</v>
      </c>
      <c r="D85" s="115">
        <v>44819</v>
      </c>
      <c r="E85" s="114" t="s">
        <v>286</v>
      </c>
      <c r="F85" s="114" t="s">
        <v>21</v>
      </c>
      <c r="G85" s="116">
        <v>10723582.449999999</v>
      </c>
      <c r="H85" s="116">
        <v>0</v>
      </c>
      <c r="I85" s="116">
        <v>10723582.449999999</v>
      </c>
      <c r="J85" s="114" t="s">
        <v>371</v>
      </c>
      <c r="K85" s="113" t="s">
        <v>323</v>
      </c>
    </row>
    <row r="86" spans="1:11" x14ac:dyDescent="0.35">
      <c r="A86" s="114"/>
      <c r="B86" s="114" t="s">
        <v>321</v>
      </c>
      <c r="C86" s="115">
        <v>44686</v>
      </c>
      <c r="D86" s="115">
        <v>44802</v>
      </c>
      <c r="E86" s="114" t="s">
        <v>286</v>
      </c>
      <c r="F86" s="114" t="s">
        <v>21</v>
      </c>
      <c r="G86" s="116">
        <v>3442277.47</v>
      </c>
      <c r="H86" s="116">
        <v>0</v>
      </c>
      <c r="I86" s="116">
        <v>3442277.47</v>
      </c>
      <c r="J86" s="114" t="s">
        <v>372</v>
      </c>
      <c r="K86" s="113" t="s">
        <v>323</v>
      </c>
    </row>
    <row r="87" spans="1:11" x14ac:dyDescent="0.35">
      <c r="A87" s="114"/>
      <c r="B87" s="114" t="s">
        <v>321</v>
      </c>
      <c r="C87" s="115">
        <v>44677</v>
      </c>
      <c r="D87" s="115">
        <v>44784</v>
      </c>
      <c r="E87" s="114" t="s">
        <v>286</v>
      </c>
      <c r="F87" s="114" t="s">
        <v>21</v>
      </c>
      <c r="G87" s="116">
        <v>119245.11</v>
      </c>
      <c r="H87" s="116">
        <v>0</v>
      </c>
      <c r="I87" s="116">
        <v>119245.11</v>
      </c>
      <c r="J87" s="114" t="s">
        <v>373</v>
      </c>
      <c r="K87" s="113" t="s">
        <v>323</v>
      </c>
    </row>
    <row r="88" spans="1:11" x14ac:dyDescent="0.35">
      <c r="A88" s="114"/>
      <c r="B88" s="114" t="s">
        <v>321</v>
      </c>
      <c r="C88" s="115">
        <v>44678</v>
      </c>
      <c r="D88" s="115">
        <v>44783</v>
      </c>
      <c r="E88" s="114" t="s">
        <v>286</v>
      </c>
      <c r="F88" s="114" t="s">
        <v>21</v>
      </c>
      <c r="G88" s="116">
        <v>2030882.93</v>
      </c>
      <c r="H88" s="116">
        <v>0</v>
      </c>
      <c r="I88" s="116">
        <v>2030882.93</v>
      </c>
      <c r="J88" s="114" t="s">
        <v>374</v>
      </c>
      <c r="K88" s="113" t="s">
        <v>323</v>
      </c>
    </row>
    <row r="89" spans="1:11" x14ac:dyDescent="0.35">
      <c r="A89" s="114"/>
      <c r="B89" s="114" t="s">
        <v>321</v>
      </c>
      <c r="C89" s="115">
        <v>44691</v>
      </c>
      <c r="D89" s="115">
        <v>44811</v>
      </c>
      <c r="E89" s="114" t="s">
        <v>286</v>
      </c>
      <c r="F89" s="114" t="s">
        <v>21</v>
      </c>
      <c r="G89" s="116">
        <v>4080862.64</v>
      </c>
      <c r="H89" s="116">
        <v>0</v>
      </c>
      <c r="I89" s="116">
        <v>4080862.64</v>
      </c>
      <c r="J89" s="114" t="s">
        <v>375</v>
      </c>
      <c r="K89" s="113" t="s">
        <v>323</v>
      </c>
    </row>
    <row r="90" spans="1:11" x14ac:dyDescent="0.35">
      <c r="A90" s="114"/>
      <c r="B90" s="114" t="s">
        <v>321</v>
      </c>
      <c r="C90" s="115">
        <v>44692</v>
      </c>
      <c r="D90" s="115">
        <v>44795</v>
      </c>
      <c r="E90" s="114" t="s">
        <v>286</v>
      </c>
      <c r="F90" s="114" t="s">
        <v>21</v>
      </c>
      <c r="G90" s="116">
        <v>18466896.23</v>
      </c>
      <c r="H90" s="116">
        <v>0</v>
      </c>
      <c r="I90" s="116">
        <v>18466896.23</v>
      </c>
      <c r="J90" s="114" t="s">
        <v>376</v>
      </c>
      <c r="K90" s="113" t="s">
        <v>323</v>
      </c>
    </row>
    <row r="91" spans="1:11" x14ac:dyDescent="0.35">
      <c r="A91" s="114"/>
      <c r="B91" s="114" t="s">
        <v>321</v>
      </c>
      <c r="C91" s="115">
        <v>44691</v>
      </c>
      <c r="D91" s="115">
        <v>44845</v>
      </c>
      <c r="E91" s="114" t="s">
        <v>286</v>
      </c>
      <c r="F91" s="114" t="s">
        <v>21</v>
      </c>
      <c r="G91" s="116">
        <v>20176723.460000001</v>
      </c>
      <c r="H91" s="116">
        <v>0</v>
      </c>
      <c r="I91" s="116">
        <v>20176723.460000001</v>
      </c>
      <c r="J91" s="114" t="s">
        <v>377</v>
      </c>
      <c r="K91" s="113" t="s">
        <v>323</v>
      </c>
    </row>
    <row r="92" spans="1:11" x14ac:dyDescent="0.35">
      <c r="A92" s="114"/>
      <c r="B92" s="114" t="s">
        <v>321</v>
      </c>
      <c r="C92" s="115">
        <v>44693</v>
      </c>
      <c r="D92" s="115">
        <v>44760</v>
      </c>
      <c r="E92" s="114" t="s">
        <v>286</v>
      </c>
      <c r="F92" s="114" t="s">
        <v>21</v>
      </c>
      <c r="G92" s="116">
        <v>3169250.12</v>
      </c>
      <c r="H92" s="116">
        <v>0</v>
      </c>
      <c r="I92" s="116">
        <v>3169250.12</v>
      </c>
      <c r="J92" s="114" t="s">
        <v>378</v>
      </c>
      <c r="K92" s="113" t="s">
        <v>323</v>
      </c>
    </row>
    <row r="93" spans="1:11" x14ac:dyDescent="0.35">
      <c r="A93" s="114"/>
      <c r="B93" s="114" t="s">
        <v>321</v>
      </c>
      <c r="C93" s="115">
        <v>44690</v>
      </c>
      <c r="D93" s="115">
        <v>44776</v>
      </c>
      <c r="E93" s="114" t="s">
        <v>286</v>
      </c>
      <c r="F93" s="114" t="s">
        <v>21</v>
      </c>
      <c r="G93" s="116">
        <v>1647614.85</v>
      </c>
      <c r="H93" s="116">
        <v>0</v>
      </c>
      <c r="I93" s="116">
        <v>1647614.85</v>
      </c>
      <c r="J93" s="114" t="s">
        <v>379</v>
      </c>
      <c r="K93" s="113" t="s">
        <v>323</v>
      </c>
    </row>
    <row r="94" spans="1:11" x14ac:dyDescent="0.35">
      <c r="A94" s="114"/>
      <c r="B94" s="114" t="s">
        <v>321</v>
      </c>
      <c r="C94" s="115">
        <v>44692</v>
      </c>
      <c r="D94" s="115">
        <v>44747</v>
      </c>
      <c r="E94" s="114" t="s">
        <v>286</v>
      </c>
      <c r="F94" s="114" t="s">
        <v>21</v>
      </c>
      <c r="G94" s="116">
        <v>2151643.81</v>
      </c>
      <c r="H94" s="116">
        <v>0</v>
      </c>
      <c r="I94" s="116">
        <v>2151643.81</v>
      </c>
      <c r="J94" s="114" t="s">
        <v>380</v>
      </c>
      <c r="K94" s="113" t="s">
        <v>323</v>
      </c>
    </row>
    <row r="95" spans="1:11" x14ac:dyDescent="0.35">
      <c r="A95" s="114"/>
      <c r="B95" s="114" t="s">
        <v>321</v>
      </c>
      <c r="C95" s="115">
        <v>44692</v>
      </c>
      <c r="D95" s="115">
        <v>44804</v>
      </c>
      <c r="E95" s="114" t="s">
        <v>286</v>
      </c>
      <c r="F95" s="114" t="s">
        <v>21</v>
      </c>
      <c r="G95" s="116">
        <v>1325087.08</v>
      </c>
      <c r="H95" s="116">
        <v>0</v>
      </c>
      <c r="I95" s="116">
        <v>1325087.08</v>
      </c>
      <c r="J95" s="114" t="s">
        <v>381</v>
      </c>
      <c r="K95" s="113" t="s">
        <v>323</v>
      </c>
    </row>
    <row r="96" spans="1:11" x14ac:dyDescent="0.35">
      <c r="A96" s="114"/>
      <c r="B96" s="114" t="s">
        <v>321</v>
      </c>
      <c r="C96" s="115">
        <v>44693</v>
      </c>
      <c r="D96" s="115">
        <v>44812</v>
      </c>
      <c r="E96" s="114" t="s">
        <v>286</v>
      </c>
      <c r="F96" s="114" t="s">
        <v>21</v>
      </c>
      <c r="G96" s="116">
        <v>3266870.02</v>
      </c>
      <c r="H96" s="116">
        <v>0</v>
      </c>
      <c r="I96" s="116">
        <v>3266870.02</v>
      </c>
      <c r="J96" s="114" t="s">
        <v>382</v>
      </c>
      <c r="K96" s="113" t="s">
        <v>323</v>
      </c>
    </row>
    <row r="97" spans="1:11" x14ac:dyDescent="0.35">
      <c r="A97" s="114"/>
      <c r="B97" s="114" t="s">
        <v>321</v>
      </c>
      <c r="C97" s="115">
        <v>44692</v>
      </c>
      <c r="D97" s="115">
        <v>44770</v>
      </c>
      <c r="E97" s="114" t="s">
        <v>286</v>
      </c>
      <c r="F97" s="114" t="s">
        <v>21</v>
      </c>
      <c r="G97" s="116">
        <v>11691661.380000001</v>
      </c>
      <c r="H97" s="116">
        <v>0</v>
      </c>
      <c r="I97" s="116">
        <v>11691661.380000001</v>
      </c>
      <c r="J97" s="114" t="s">
        <v>383</v>
      </c>
      <c r="K97" s="113" t="s">
        <v>323</v>
      </c>
    </row>
    <row r="98" spans="1:11" x14ac:dyDescent="0.35">
      <c r="A98" s="114"/>
      <c r="B98" s="114" t="s">
        <v>321</v>
      </c>
      <c r="C98" s="115">
        <v>44690</v>
      </c>
      <c r="D98" s="115">
        <v>44763</v>
      </c>
      <c r="E98" s="114" t="s">
        <v>286</v>
      </c>
      <c r="F98" s="114" t="s">
        <v>21</v>
      </c>
      <c r="G98" s="116">
        <v>8678314.6300000008</v>
      </c>
      <c r="H98" s="116">
        <v>0</v>
      </c>
      <c r="I98" s="116">
        <v>8678314.6300000008</v>
      </c>
      <c r="J98" s="114" t="s">
        <v>384</v>
      </c>
      <c r="K98" s="113" t="s">
        <v>323</v>
      </c>
    </row>
    <row r="99" spans="1:11" x14ac:dyDescent="0.35">
      <c r="A99" s="114"/>
      <c r="B99" s="114" t="s">
        <v>321</v>
      </c>
      <c r="C99" s="115">
        <v>44690</v>
      </c>
      <c r="D99" s="115">
        <v>44760</v>
      </c>
      <c r="E99" s="114" t="s">
        <v>286</v>
      </c>
      <c r="F99" s="114" t="s">
        <v>21</v>
      </c>
      <c r="G99" s="116">
        <v>291894.43</v>
      </c>
      <c r="H99" s="116">
        <v>0</v>
      </c>
      <c r="I99" s="116">
        <v>291894.43</v>
      </c>
      <c r="J99" s="114" t="s">
        <v>385</v>
      </c>
      <c r="K99" s="113" t="s">
        <v>323</v>
      </c>
    </row>
    <row r="100" spans="1:11" x14ac:dyDescent="0.35">
      <c r="A100" s="114"/>
      <c r="B100" s="114" t="s">
        <v>321</v>
      </c>
      <c r="C100" s="115">
        <v>44697</v>
      </c>
      <c r="D100" s="115">
        <v>44747</v>
      </c>
      <c r="E100" s="114" t="s">
        <v>286</v>
      </c>
      <c r="F100" s="114" t="s">
        <v>21</v>
      </c>
      <c r="G100" s="116">
        <v>8119185.29</v>
      </c>
      <c r="H100" s="116">
        <v>0</v>
      </c>
      <c r="I100" s="116">
        <v>8119185.29</v>
      </c>
      <c r="J100" s="114" t="s">
        <v>386</v>
      </c>
      <c r="K100" s="113" t="s">
        <v>323</v>
      </c>
    </row>
    <row r="101" spans="1:11" x14ac:dyDescent="0.35">
      <c r="A101" s="114"/>
      <c r="B101" s="114" t="s">
        <v>321</v>
      </c>
      <c r="C101" s="115">
        <v>44693</v>
      </c>
      <c r="D101" s="115">
        <v>44755</v>
      </c>
      <c r="E101" s="114" t="s">
        <v>286</v>
      </c>
      <c r="F101" s="114" t="s">
        <v>21</v>
      </c>
      <c r="G101" s="116">
        <v>17699323.210000001</v>
      </c>
      <c r="H101" s="116">
        <v>0</v>
      </c>
      <c r="I101" s="116">
        <v>17699323.210000001</v>
      </c>
      <c r="J101" s="114" t="s">
        <v>387</v>
      </c>
      <c r="K101" s="113" t="s">
        <v>323</v>
      </c>
    </row>
    <row r="102" spans="1:11" x14ac:dyDescent="0.35">
      <c r="A102" s="114"/>
      <c r="B102" s="114" t="s">
        <v>321</v>
      </c>
      <c r="C102" s="115">
        <v>44697</v>
      </c>
      <c r="D102" s="115">
        <v>44755</v>
      </c>
      <c r="E102" s="114" t="s">
        <v>286</v>
      </c>
      <c r="F102" s="114" t="s">
        <v>21</v>
      </c>
      <c r="G102" s="116">
        <v>5330201.4800000004</v>
      </c>
      <c r="H102" s="116">
        <v>0</v>
      </c>
      <c r="I102" s="116">
        <v>5330201.4800000004</v>
      </c>
      <c r="J102" s="114" t="s">
        <v>388</v>
      </c>
      <c r="K102" s="113" t="s">
        <v>323</v>
      </c>
    </row>
    <row r="103" spans="1:11" x14ac:dyDescent="0.35">
      <c r="A103" s="114"/>
      <c r="B103" s="114" t="s">
        <v>321</v>
      </c>
      <c r="C103" s="115">
        <v>44698</v>
      </c>
      <c r="D103" s="115">
        <v>44747</v>
      </c>
      <c r="E103" s="114" t="s">
        <v>286</v>
      </c>
      <c r="F103" s="114" t="s">
        <v>21</v>
      </c>
      <c r="G103" s="116">
        <v>4307133.76</v>
      </c>
      <c r="H103" s="116">
        <v>0</v>
      </c>
      <c r="I103" s="116">
        <v>4307133.76</v>
      </c>
      <c r="J103" s="114" t="s">
        <v>389</v>
      </c>
      <c r="K103" s="113" t="s">
        <v>323</v>
      </c>
    </row>
    <row r="104" spans="1:11" x14ac:dyDescent="0.35">
      <c r="A104" s="114"/>
      <c r="B104" s="114" t="s">
        <v>321</v>
      </c>
      <c r="C104" s="115">
        <v>44698</v>
      </c>
      <c r="D104" s="115">
        <v>44777</v>
      </c>
      <c r="E104" s="114" t="s">
        <v>286</v>
      </c>
      <c r="F104" s="114" t="s">
        <v>21</v>
      </c>
      <c r="G104" s="116">
        <v>13626212.35</v>
      </c>
      <c r="H104" s="116">
        <v>0</v>
      </c>
      <c r="I104" s="116">
        <v>13626212.35</v>
      </c>
      <c r="J104" s="114" t="s">
        <v>390</v>
      </c>
      <c r="K104" s="113" t="s">
        <v>323</v>
      </c>
    </row>
    <row r="105" spans="1:11" x14ac:dyDescent="0.35">
      <c r="A105" s="114"/>
      <c r="B105" s="114" t="s">
        <v>321</v>
      </c>
      <c r="C105" s="115">
        <v>44698</v>
      </c>
      <c r="D105" s="115">
        <v>44770</v>
      </c>
      <c r="E105" s="114" t="s">
        <v>286</v>
      </c>
      <c r="F105" s="114" t="s">
        <v>21</v>
      </c>
      <c r="G105" s="116">
        <v>1811979.54</v>
      </c>
      <c r="H105" s="116">
        <v>0</v>
      </c>
      <c r="I105" s="116">
        <v>1811979.54</v>
      </c>
      <c r="J105" s="114" t="s">
        <v>391</v>
      </c>
      <c r="K105" s="113" t="s">
        <v>323</v>
      </c>
    </row>
    <row r="106" spans="1:11" x14ac:dyDescent="0.35">
      <c r="A106" s="114"/>
      <c r="B106" s="114" t="s">
        <v>321</v>
      </c>
      <c r="C106" s="115">
        <v>44699</v>
      </c>
      <c r="D106" s="115">
        <v>44770</v>
      </c>
      <c r="E106" s="114" t="s">
        <v>286</v>
      </c>
      <c r="F106" s="114" t="s">
        <v>21</v>
      </c>
      <c r="G106" s="116">
        <v>1216520.2</v>
      </c>
      <c r="H106" s="116">
        <v>0</v>
      </c>
      <c r="I106" s="116">
        <v>1216520.2</v>
      </c>
      <c r="J106" s="114" t="s">
        <v>392</v>
      </c>
      <c r="K106" s="113" t="s">
        <v>323</v>
      </c>
    </row>
    <row r="107" spans="1:11" x14ac:dyDescent="0.35">
      <c r="A107" s="114"/>
      <c r="B107" s="114" t="s">
        <v>321</v>
      </c>
      <c r="C107" s="115">
        <v>44697</v>
      </c>
      <c r="D107" s="115">
        <v>44755</v>
      </c>
      <c r="E107" s="114" t="s">
        <v>286</v>
      </c>
      <c r="F107" s="114" t="s">
        <v>21</v>
      </c>
      <c r="G107" s="116">
        <v>20060307.149999999</v>
      </c>
      <c r="H107" s="116">
        <v>0</v>
      </c>
      <c r="I107" s="116">
        <v>20060307.149999999</v>
      </c>
      <c r="J107" s="114" t="s">
        <v>393</v>
      </c>
      <c r="K107" s="113" t="s">
        <v>323</v>
      </c>
    </row>
    <row r="108" spans="1:11" x14ac:dyDescent="0.35">
      <c r="A108" s="114"/>
      <c r="B108" s="114" t="s">
        <v>321</v>
      </c>
      <c r="C108" s="115">
        <v>44698</v>
      </c>
      <c r="D108" s="115">
        <v>44747</v>
      </c>
      <c r="E108" s="114" t="s">
        <v>286</v>
      </c>
      <c r="F108" s="114" t="s">
        <v>21</v>
      </c>
      <c r="G108" s="116">
        <v>73928.399999999994</v>
      </c>
      <c r="H108" s="116">
        <v>0</v>
      </c>
      <c r="I108" s="116">
        <v>73928.399999999994</v>
      </c>
      <c r="J108" s="114" t="s">
        <v>394</v>
      </c>
      <c r="K108" s="113" t="s">
        <v>323</v>
      </c>
    </row>
    <row r="109" spans="1:11" x14ac:dyDescent="0.35">
      <c r="A109" s="114"/>
      <c r="B109" s="114" t="s">
        <v>321</v>
      </c>
      <c r="C109" s="115">
        <v>44703</v>
      </c>
      <c r="D109" s="115">
        <v>44774</v>
      </c>
      <c r="E109" s="114" t="s">
        <v>286</v>
      </c>
      <c r="F109" s="114" t="s">
        <v>21</v>
      </c>
      <c r="G109" s="116">
        <v>97370.67</v>
      </c>
      <c r="H109" s="116">
        <v>0</v>
      </c>
      <c r="I109" s="116">
        <v>97370.67</v>
      </c>
      <c r="J109" s="114" t="s">
        <v>395</v>
      </c>
      <c r="K109" s="113" t="s">
        <v>323</v>
      </c>
    </row>
    <row r="110" spans="1:11" x14ac:dyDescent="0.35">
      <c r="A110" s="114"/>
      <c r="B110" s="114" t="s">
        <v>321</v>
      </c>
      <c r="C110" s="115">
        <v>44703</v>
      </c>
      <c r="D110" s="115">
        <v>44774</v>
      </c>
      <c r="E110" s="114" t="s">
        <v>286</v>
      </c>
      <c r="F110" s="114" t="s">
        <v>21</v>
      </c>
      <c r="G110" s="116">
        <v>4402165.7</v>
      </c>
      <c r="H110" s="116">
        <v>0</v>
      </c>
      <c r="I110" s="116">
        <v>4402165.7</v>
      </c>
      <c r="J110" s="114" t="s">
        <v>396</v>
      </c>
      <c r="K110" s="113" t="s">
        <v>323</v>
      </c>
    </row>
    <row r="111" spans="1:11" x14ac:dyDescent="0.35">
      <c r="A111" s="114"/>
      <c r="B111" s="114" t="s">
        <v>321</v>
      </c>
      <c r="C111" s="115">
        <v>44703</v>
      </c>
      <c r="D111" s="115">
        <v>44789</v>
      </c>
      <c r="E111" s="114" t="s">
        <v>286</v>
      </c>
      <c r="F111" s="114" t="s">
        <v>21</v>
      </c>
      <c r="G111" s="116">
        <v>656747.37</v>
      </c>
      <c r="H111" s="116">
        <v>0</v>
      </c>
      <c r="I111" s="116">
        <v>656747.37</v>
      </c>
      <c r="J111" s="114" t="s">
        <v>397</v>
      </c>
      <c r="K111" s="113" t="s">
        <v>323</v>
      </c>
    </row>
    <row r="112" spans="1:11" x14ac:dyDescent="0.35">
      <c r="A112" s="114"/>
      <c r="B112" s="114" t="s">
        <v>321</v>
      </c>
      <c r="C112" s="115">
        <v>44703</v>
      </c>
      <c r="D112" s="115">
        <v>44867</v>
      </c>
      <c r="E112" s="114" t="s">
        <v>286</v>
      </c>
      <c r="F112" s="114" t="s">
        <v>21</v>
      </c>
      <c r="G112" s="116">
        <v>148920.62</v>
      </c>
      <c r="H112" s="116">
        <v>0</v>
      </c>
      <c r="I112" s="116">
        <v>148920.62</v>
      </c>
      <c r="J112" s="114" t="s">
        <v>398</v>
      </c>
      <c r="K112" s="113" t="s">
        <v>323</v>
      </c>
    </row>
    <row r="113" spans="1:11" x14ac:dyDescent="0.35">
      <c r="A113" s="114"/>
      <c r="B113" s="114" t="s">
        <v>321</v>
      </c>
      <c r="C113" s="115">
        <v>44703</v>
      </c>
      <c r="D113" s="115">
        <v>44774</v>
      </c>
      <c r="E113" s="114" t="s">
        <v>286</v>
      </c>
      <c r="F113" s="114" t="s">
        <v>21</v>
      </c>
      <c r="G113" s="116">
        <v>5678219.1900000004</v>
      </c>
      <c r="H113" s="116">
        <v>0</v>
      </c>
      <c r="I113" s="116">
        <v>5678219.1900000004</v>
      </c>
      <c r="J113" s="114" t="s">
        <v>399</v>
      </c>
      <c r="K113" s="113" t="s">
        <v>323</v>
      </c>
    </row>
    <row r="114" spans="1:11" x14ac:dyDescent="0.35">
      <c r="A114" s="114"/>
      <c r="B114" s="114" t="s">
        <v>321</v>
      </c>
      <c r="C114" s="115">
        <v>44699</v>
      </c>
      <c r="D114" s="115">
        <v>44770</v>
      </c>
      <c r="E114" s="114" t="s">
        <v>286</v>
      </c>
      <c r="F114" s="114" t="s">
        <v>21</v>
      </c>
      <c r="G114" s="116">
        <v>16612591.51</v>
      </c>
      <c r="H114" s="116">
        <v>0</v>
      </c>
      <c r="I114" s="116">
        <v>16612591.51</v>
      </c>
      <c r="J114" s="114" t="s">
        <v>400</v>
      </c>
      <c r="K114" s="113" t="s">
        <v>323</v>
      </c>
    </row>
    <row r="115" spans="1:11" x14ac:dyDescent="0.35">
      <c r="A115" s="114"/>
      <c r="B115" s="114" t="s">
        <v>321</v>
      </c>
      <c r="C115" s="115">
        <v>44703</v>
      </c>
      <c r="D115" s="115">
        <v>44777</v>
      </c>
      <c r="E115" s="114" t="s">
        <v>286</v>
      </c>
      <c r="F115" s="114" t="s">
        <v>21</v>
      </c>
      <c r="G115" s="116">
        <v>9051931.0999999996</v>
      </c>
      <c r="H115" s="116">
        <v>0</v>
      </c>
      <c r="I115" s="116">
        <v>9051931.0999999996</v>
      </c>
      <c r="J115" s="114" t="s">
        <v>401</v>
      </c>
      <c r="K115" s="113" t="s">
        <v>323</v>
      </c>
    </row>
    <row r="116" spans="1:11" x14ac:dyDescent="0.35">
      <c r="A116" s="114"/>
      <c r="B116" s="114" t="s">
        <v>321</v>
      </c>
      <c r="C116" s="115">
        <v>44707</v>
      </c>
      <c r="D116" s="115">
        <v>44775</v>
      </c>
      <c r="E116" s="114" t="s">
        <v>286</v>
      </c>
      <c r="F116" s="114" t="s">
        <v>21</v>
      </c>
      <c r="G116" s="116">
        <v>8361.81</v>
      </c>
      <c r="H116" s="116">
        <v>0</v>
      </c>
      <c r="I116" s="116">
        <v>8361.81</v>
      </c>
      <c r="J116" s="114" t="s">
        <v>402</v>
      </c>
      <c r="K116" s="113" t="s">
        <v>323</v>
      </c>
    </row>
    <row r="117" spans="1:11" x14ac:dyDescent="0.35">
      <c r="A117" s="114"/>
      <c r="B117" s="114" t="s">
        <v>321</v>
      </c>
      <c r="C117" s="115">
        <v>44703</v>
      </c>
      <c r="D117" s="115">
        <v>44790</v>
      </c>
      <c r="E117" s="114" t="s">
        <v>286</v>
      </c>
      <c r="F117" s="114" t="s">
        <v>21</v>
      </c>
      <c r="G117" s="116">
        <v>29766.639999999999</v>
      </c>
      <c r="H117" s="116">
        <v>0</v>
      </c>
      <c r="I117" s="116">
        <v>29766.639999999999</v>
      </c>
      <c r="J117" s="114" t="s">
        <v>403</v>
      </c>
      <c r="K117" s="113" t="s">
        <v>323</v>
      </c>
    </row>
    <row r="118" spans="1:11" x14ac:dyDescent="0.35">
      <c r="A118" s="114"/>
      <c r="B118" s="114" t="s">
        <v>321</v>
      </c>
      <c r="C118" s="115">
        <v>44703</v>
      </c>
      <c r="D118" s="115">
        <v>44781</v>
      </c>
      <c r="E118" s="114" t="s">
        <v>286</v>
      </c>
      <c r="F118" s="114" t="s">
        <v>21</v>
      </c>
      <c r="G118" s="116">
        <v>90200.08</v>
      </c>
      <c r="H118" s="116">
        <v>0</v>
      </c>
      <c r="I118" s="116">
        <v>90200.08</v>
      </c>
      <c r="J118" s="114" t="s">
        <v>404</v>
      </c>
      <c r="K118" s="113" t="s">
        <v>323</v>
      </c>
    </row>
    <row r="119" spans="1:11" x14ac:dyDescent="0.35">
      <c r="A119" s="114"/>
      <c r="B119" s="114" t="s">
        <v>321</v>
      </c>
      <c r="C119" s="115">
        <v>44705</v>
      </c>
      <c r="D119" s="115">
        <v>44760</v>
      </c>
      <c r="E119" s="114" t="s">
        <v>286</v>
      </c>
      <c r="F119" s="114" t="s">
        <v>21</v>
      </c>
      <c r="G119" s="116">
        <v>1022329.36</v>
      </c>
      <c r="H119" s="116">
        <v>0</v>
      </c>
      <c r="I119" s="116">
        <v>1022329.36</v>
      </c>
      <c r="J119" s="114" t="s">
        <v>405</v>
      </c>
      <c r="K119" s="113" t="s">
        <v>323</v>
      </c>
    </row>
    <row r="120" spans="1:11" x14ac:dyDescent="0.35">
      <c r="A120" s="114"/>
      <c r="B120" s="114" t="s">
        <v>321</v>
      </c>
      <c r="C120" s="115">
        <v>44704</v>
      </c>
      <c r="D120" s="115">
        <v>44781</v>
      </c>
      <c r="E120" s="114" t="s">
        <v>286</v>
      </c>
      <c r="F120" s="114" t="s">
        <v>21</v>
      </c>
      <c r="G120" s="116">
        <v>715571.13</v>
      </c>
      <c r="H120" s="116">
        <v>0</v>
      </c>
      <c r="I120" s="116">
        <v>715571.13</v>
      </c>
      <c r="J120" s="114" t="s">
        <v>406</v>
      </c>
      <c r="K120" s="113" t="s">
        <v>323</v>
      </c>
    </row>
    <row r="121" spans="1:11" x14ac:dyDescent="0.35">
      <c r="A121" s="114"/>
      <c r="B121" s="114" t="s">
        <v>321</v>
      </c>
      <c r="C121" s="115">
        <v>44703</v>
      </c>
      <c r="D121" s="115">
        <v>44830</v>
      </c>
      <c r="E121" s="114" t="s">
        <v>286</v>
      </c>
      <c r="F121" s="114" t="s">
        <v>21</v>
      </c>
      <c r="G121" s="116">
        <v>4197803.42</v>
      </c>
      <c r="H121" s="116">
        <v>0</v>
      </c>
      <c r="I121" s="116">
        <v>4197803.42</v>
      </c>
      <c r="J121" s="114" t="s">
        <v>407</v>
      </c>
      <c r="K121" s="113" t="s">
        <v>323</v>
      </c>
    </row>
    <row r="122" spans="1:11" x14ac:dyDescent="0.35">
      <c r="A122" s="114"/>
      <c r="B122" s="114" t="s">
        <v>321</v>
      </c>
      <c r="C122" s="115">
        <v>44706</v>
      </c>
      <c r="D122" s="115">
        <v>44760</v>
      </c>
      <c r="E122" s="114" t="s">
        <v>286</v>
      </c>
      <c r="F122" s="114" t="s">
        <v>21</v>
      </c>
      <c r="G122" s="116">
        <v>7971387.0800000001</v>
      </c>
      <c r="H122" s="116">
        <v>0</v>
      </c>
      <c r="I122" s="116">
        <v>7971387.0800000001</v>
      </c>
      <c r="J122" s="114" t="s">
        <v>408</v>
      </c>
      <c r="K122" s="113" t="s">
        <v>323</v>
      </c>
    </row>
    <row r="123" spans="1:11" x14ac:dyDescent="0.35">
      <c r="A123" s="114"/>
      <c r="B123" s="114" t="s">
        <v>321</v>
      </c>
      <c r="C123" s="115">
        <v>44704</v>
      </c>
      <c r="D123" s="115">
        <v>99999999</v>
      </c>
      <c r="E123" s="114" t="s">
        <v>286</v>
      </c>
      <c r="F123" s="114" t="s">
        <v>21</v>
      </c>
      <c r="G123" s="116">
        <v>142111.76999999999</v>
      </c>
      <c r="H123" s="116">
        <v>0</v>
      </c>
      <c r="I123" s="116">
        <v>142111.76999999999</v>
      </c>
      <c r="J123" s="114" t="s">
        <v>409</v>
      </c>
      <c r="K123" s="113" t="s">
        <v>323</v>
      </c>
    </row>
    <row r="124" spans="1:11" x14ac:dyDescent="0.35">
      <c r="A124" s="114"/>
      <c r="B124" s="114" t="s">
        <v>321</v>
      </c>
      <c r="C124" s="115">
        <v>44706</v>
      </c>
      <c r="D124" s="115">
        <v>44754</v>
      </c>
      <c r="E124" s="114" t="s">
        <v>286</v>
      </c>
      <c r="F124" s="114" t="s">
        <v>21</v>
      </c>
      <c r="G124" s="116">
        <v>2734788.25</v>
      </c>
      <c r="H124" s="116">
        <v>0</v>
      </c>
      <c r="I124" s="116">
        <v>2734788.25</v>
      </c>
      <c r="J124" s="114" t="s">
        <v>410</v>
      </c>
      <c r="K124" s="113" t="s">
        <v>323</v>
      </c>
    </row>
    <row r="125" spans="1:11" x14ac:dyDescent="0.35">
      <c r="A125" s="114"/>
      <c r="B125" s="114" t="s">
        <v>321</v>
      </c>
      <c r="C125" s="115">
        <v>44704</v>
      </c>
      <c r="D125" s="115">
        <v>44755</v>
      </c>
      <c r="E125" s="114" t="s">
        <v>286</v>
      </c>
      <c r="F125" s="114" t="s">
        <v>21</v>
      </c>
      <c r="G125" s="116">
        <v>4924834.8499999996</v>
      </c>
      <c r="H125" s="116">
        <v>0</v>
      </c>
      <c r="I125" s="116">
        <v>4924834.8499999996</v>
      </c>
      <c r="J125" s="114" t="s">
        <v>411</v>
      </c>
      <c r="K125" s="113" t="s">
        <v>323</v>
      </c>
    </row>
    <row r="126" spans="1:11" x14ac:dyDescent="0.35">
      <c r="A126" s="114"/>
      <c r="B126" s="114" t="s">
        <v>321</v>
      </c>
      <c r="C126" s="115">
        <v>44704</v>
      </c>
      <c r="D126" s="115">
        <v>44781</v>
      </c>
      <c r="E126" s="114" t="s">
        <v>286</v>
      </c>
      <c r="F126" s="114" t="s">
        <v>21</v>
      </c>
      <c r="G126" s="116">
        <v>7343728.4400000004</v>
      </c>
      <c r="H126" s="116">
        <v>0</v>
      </c>
      <c r="I126" s="116">
        <v>7343728.4400000004</v>
      </c>
      <c r="J126" s="114" t="s">
        <v>412</v>
      </c>
      <c r="K126" s="113" t="s">
        <v>323</v>
      </c>
    </row>
    <row r="127" spans="1:11" x14ac:dyDescent="0.35">
      <c r="A127" s="114"/>
      <c r="B127" s="114" t="s">
        <v>321</v>
      </c>
      <c r="C127" s="115">
        <v>44705</v>
      </c>
      <c r="D127" s="115">
        <v>44879</v>
      </c>
      <c r="E127" s="114" t="s">
        <v>286</v>
      </c>
      <c r="F127" s="114" t="s">
        <v>21</v>
      </c>
      <c r="G127" s="116">
        <v>3519923.68</v>
      </c>
      <c r="H127" s="116">
        <v>0</v>
      </c>
      <c r="I127" s="116">
        <v>3519923.68</v>
      </c>
      <c r="J127" s="114" t="s">
        <v>413</v>
      </c>
      <c r="K127" s="113" t="s">
        <v>323</v>
      </c>
    </row>
    <row r="128" spans="1:11" x14ac:dyDescent="0.35">
      <c r="A128" s="114"/>
      <c r="B128" s="114" t="s">
        <v>321</v>
      </c>
      <c r="C128" s="115">
        <v>44706</v>
      </c>
      <c r="D128" s="115">
        <v>44783</v>
      </c>
      <c r="E128" s="114" t="s">
        <v>286</v>
      </c>
      <c r="F128" s="114" t="s">
        <v>21</v>
      </c>
      <c r="G128" s="116">
        <v>1653697.43</v>
      </c>
      <c r="H128" s="116">
        <v>0</v>
      </c>
      <c r="I128" s="116">
        <v>1653697.43</v>
      </c>
      <c r="J128" s="114" t="s">
        <v>414</v>
      </c>
      <c r="K128" s="113" t="s">
        <v>323</v>
      </c>
    </row>
    <row r="129" spans="1:11" x14ac:dyDescent="0.35">
      <c r="A129" s="114"/>
      <c r="B129" s="114" t="s">
        <v>321</v>
      </c>
      <c r="C129" s="115">
        <v>44706</v>
      </c>
      <c r="D129" s="115">
        <v>44859</v>
      </c>
      <c r="E129" s="114" t="s">
        <v>286</v>
      </c>
      <c r="F129" s="114" t="s">
        <v>21</v>
      </c>
      <c r="G129" s="116">
        <v>7980333.8099999996</v>
      </c>
      <c r="H129" s="116">
        <v>0</v>
      </c>
      <c r="I129" s="116">
        <v>7980333.8099999996</v>
      </c>
      <c r="J129" s="114" t="s">
        <v>415</v>
      </c>
      <c r="K129" s="113" t="s">
        <v>323</v>
      </c>
    </row>
    <row r="130" spans="1:11" x14ac:dyDescent="0.35">
      <c r="A130" s="114"/>
      <c r="B130" s="114" t="s">
        <v>321</v>
      </c>
      <c r="C130" s="115">
        <v>44704</v>
      </c>
      <c r="D130" s="115">
        <v>44781</v>
      </c>
      <c r="E130" s="114" t="s">
        <v>286</v>
      </c>
      <c r="F130" s="114" t="s">
        <v>21</v>
      </c>
      <c r="G130" s="116">
        <v>277929.87</v>
      </c>
      <c r="H130" s="116">
        <v>0</v>
      </c>
      <c r="I130" s="116">
        <v>277929.87</v>
      </c>
      <c r="J130" s="114" t="s">
        <v>416</v>
      </c>
      <c r="K130" s="113" t="s">
        <v>323</v>
      </c>
    </row>
    <row r="131" spans="1:11" x14ac:dyDescent="0.35">
      <c r="A131" s="114"/>
      <c r="B131" s="114" t="s">
        <v>321</v>
      </c>
      <c r="C131" s="115">
        <v>44706</v>
      </c>
      <c r="D131" s="115">
        <v>44754</v>
      </c>
      <c r="E131" s="114" t="s">
        <v>286</v>
      </c>
      <c r="F131" s="114" t="s">
        <v>21</v>
      </c>
      <c r="G131" s="116">
        <v>5119972.3499999996</v>
      </c>
      <c r="H131" s="116">
        <v>0</v>
      </c>
      <c r="I131" s="116">
        <v>5119972.3499999996</v>
      </c>
      <c r="J131" s="114" t="s">
        <v>417</v>
      </c>
      <c r="K131" s="113" t="s">
        <v>323</v>
      </c>
    </row>
    <row r="132" spans="1:11" x14ac:dyDescent="0.35">
      <c r="A132" s="114"/>
      <c r="B132" s="114" t="s">
        <v>321</v>
      </c>
      <c r="C132" s="115">
        <v>44705</v>
      </c>
      <c r="D132" s="115">
        <v>44816</v>
      </c>
      <c r="E132" s="114" t="s">
        <v>286</v>
      </c>
      <c r="F132" s="114" t="s">
        <v>21</v>
      </c>
      <c r="G132" s="116">
        <v>2636130.5699999998</v>
      </c>
      <c r="H132" s="116">
        <v>0</v>
      </c>
      <c r="I132" s="116">
        <v>2636130.5699999998</v>
      </c>
      <c r="J132" s="114" t="s">
        <v>418</v>
      </c>
      <c r="K132" s="113" t="s">
        <v>323</v>
      </c>
    </row>
    <row r="133" spans="1:11" x14ac:dyDescent="0.35">
      <c r="A133" s="114"/>
      <c r="B133" s="114" t="s">
        <v>321</v>
      </c>
      <c r="C133" s="115">
        <v>44706</v>
      </c>
      <c r="D133" s="115">
        <v>44851</v>
      </c>
      <c r="E133" s="114" t="s">
        <v>286</v>
      </c>
      <c r="F133" s="114" t="s">
        <v>21</v>
      </c>
      <c r="G133" s="116">
        <v>33402653.969999999</v>
      </c>
      <c r="H133" s="116">
        <v>0</v>
      </c>
      <c r="I133" s="116">
        <v>33402653.969999999</v>
      </c>
      <c r="J133" s="114" t="s">
        <v>419</v>
      </c>
      <c r="K133" s="113" t="s">
        <v>323</v>
      </c>
    </row>
    <row r="134" spans="1:11" x14ac:dyDescent="0.35">
      <c r="A134" s="114"/>
      <c r="B134" s="114" t="s">
        <v>321</v>
      </c>
      <c r="C134" s="115">
        <v>44705</v>
      </c>
      <c r="D134" s="115">
        <v>44802</v>
      </c>
      <c r="E134" s="114" t="s">
        <v>286</v>
      </c>
      <c r="F134" s="114" t="s">
        <v>21</v>
      </c>
      <c r="G134" s="116">
        <v>13641437.880000001</v>
      </c>
      <c r="H134" s="116">
        <v>0</v>
      </c>
      <c r="I134" s="116">
        <v>13641437.880000001</v>
      </c>
      <c r="J134" s="114" t="s">
        <v>420</v>
      </c>
      <c r="K134" s="113" t="s">
        <v>323</v>
      </c>
    </row>
    <row r="135" spans="1:11" x14ac:dyDescent="0.35">
      <c r="A135" s="114"/>
      <c r="B135" s="114" t="s">
        <v>321</v>
      </c>
      <c r="C135" s="115">
        <v>44710</v>
      </c>
      <c r="D135" s="115">
        <v>44823</v>
      </c>
      <c r="E135" s="114" t="s">
        <v>286</v>
      </c>
      <c r="F135" s="114" t="s">
        <v>21</v>
      </c>
      <c r="G135" s="116">
        <v>136883.78</v>
      </c>
      <c r="H135" s="116">
        <v>0</v>
      </c>
      <c r="I135" s="116">
        <v>136883.78</v>
      </c>
      <c r="J135" s="114" t="s">
        <v>421</v>
      </c>
      <c r="K135" s="113" t="s">
        <v>323</v>
      </c>
    </row>
    <row r="136" spans="1:11" x14ac:dyDescent="0.35">
      <c r="A136" s="114"/>
      <c r="B136" s="114" t="s">
        <v>321</v>
      </c>
      <c r="C136" s="115">
        <v>44711</v>
      </c>
      <c r="D136" s="115">
        <v>44754</v>
      </c>
      <c r="E136" s="114" t="s">
        <v>286</v>
      </c>
      <c r="F136" s="114" t="s">
        <v>21</v>
      </c>
      <c r="G136" s="116">
        <v>7982927.3499999996</v>
      </c>
      <c r="H136" s="116">
        <v>0</v>
      </c>
      <c r="I136" s="116">
        <v>7982927.3499999996</v>
      </c>
      <c r="J136" s="114" t="s">
        <v>422</v>
      </c>
      <c r="K136" s="113" t="s">
        <v>323</v>
      </c>
    </row>
    <row r="137" spans="1:11" x14ac:dyDescent="0.35">
      <c r="A137" s="114"/>
      <c r="B137" s="114" t="s">
        <v>321</v>
      </c>
      <c r="C137" s="115">
        <v>44711</v>
      </c>
      <c r="D137" s="115">
        <v>44761</v>
      </c>
      <c r="E137" s="114" t="s">
        <v>286</v>
      </c>
      <c r="F137" s="114" t="s">
        <v>21</v>
      </c>
      <c r="G137" s="116">
        <v>3012945.95</v>
      </c>
      <c r="H137" s="116">
        <v>0</v>
      </c>
      <c r="I137" s="116">
        <v>3012945.95</v>
      </c>
      <c r="J137" s="114" t="s">
        <v>423</v>
      </c>
      <c r="K137" s="113" t="s">
        <v>323</v>
      </c>
    </row>
    <row r="138" spans="1:11" x14ac:dyDescent="0.35">
      <c r="A138" s="114"/>
      <c r="B138" s="114" t="s">
        <v>321</v>
      </c>
      <c r="C138" s="115">
        <v>44711</v>
      </c>
      <c r="D138" s="115">
        <v>44762</v>
      </c>
      <c r="E138" s="114" t="s">
        <v>286</v>
      </c>
      <c r="F138" s="114" t="s">
        <v>21</v>
      </c>
      <c r="G138" s="116">
        <v>4951316.09</v>
      </c>
      <c r="H138" s="116">
        <v>0</v>
      </c>
      <c r="I138" s="116">
        <v>4951316.09</v>
      </c>
      <c r="J138" s="114" t="s">
        <v>424</v>
      </c>
      <c r="K138" s="113" t="s">
        <v>323</v>
      </c>
    </row>
    <row r="139" spans="1:11" x14ac:dyDescent="0.35">
      <c r="A139" s="114"/>
      <c r="B139" s="114" t="s">
        <v>321</v>
      </c>
      <c r="C139" s="115">
        <v>44711</v>
      </c>
      <c r="D139" s="115">
        <v>44790</v>
      </c>
      <c r="E139" s="114" t="s">
        <v>286</v>
      </c>
      <c r="F139" s="114" t="s">
        <v>21</v>
      </c>
      <c r="G139" s="116">
        <v>635848.41</v>
      </c>
      <c r="H139" s="116">
        <v>0</v>
      </c>
      <c r="I139" s="116">
        <v>635848.41</v>
      </c>
      <c r="J139" s="114" t="s">
        <v>425</v>
      </c>
      <c r="K139" s="113" t="s">
        <v>323</v>
      </c>
    </row>
    <row r="140" spans="1:11" x14ac:dyDescent="0.35">
      <c r="A140" s="114"/>
      <c r="B140" s="114" t="s">
        <v>321</v>
      </c>
      <c r="C140" s="115">
        <v>44711</v>
      </c>
      <c r="D140" s="115">
        <v>44872</v>
      </c>
      <c r="E140" s="114" t="s">
        <v>286</v>
      </c>
      <c r="F140" s="114" t="s">
        <v>21</v>
      </c>
      <c r="G140" s="116">
        <v>4585581.5999999996</v>
      </c>
      <c r="H140" s="116">
        <v>0</v>
      </c>
      <c r="I140" s="116">
        <v>4585581.5999999996</v>
      </c>
      <c r="J140" s="114" t="s">
        <v>426</v>
      </c>
      <c r="K140" s="113" t="s">
        <v>323</v>
      </c>
    </row>
    <row r="141" spans="1:11" x14ac:dyDescent="0.35">
      <c r="A141" s="114"/>
      <c r="B141" s="114" t="s">
        <v>321</v>
      </c>
      <c r="C141" s="115">
        <v>44711</v>
      </c>
      <c r="D141" s="115">
        <v>44845</v>
      </c>
      <c r="E141" s="114" t="s">
        <v>286</v>
      </c>
      <c r="F141" s="114" t="s">
        <v>21</v>
      </c>
      <c r="G141" s="116">
        <v>7997963.1699999999</v>
      </c>
      <c r="H141" s="116">
        <v>0</v>
      </c>
      <c r="I141" s="116">
        <v>7997963.1699999999</v>
      </c>
      <c r="J141" s="114" t="s">
        <v>427</v>
      </c>
      <c r="K141" s="113" t="s">
        <v>323</v>
      </c>
    </row>
    <row r="142" spans="1:11" x14ac:dyDescent="0.35">
      <c r="A142" s="114"/>
      <c r="B142" s="114" t="s">
        <v>321</v>
      </c>
      <c r="C142" s="115">
        <v>44712</v>
      </c>
      <c r="D142" s="115">
        <v>44802</v>
      </c>
      <c r="E142" s="114" t="s">
        <v>286</v>
      </c>
      <c r="F142" s="114" t="s">
        <v>21</v>
      </c>
      <c r="G142" s="116">
        <v>3941446.69</v>
      </c>
      <c r="H142" s="116">
        <v>0</v>
      </c>
      <c r="I142" s="116">
        <v>3941446.69</v>
      </c>
      <c r="J142" s="114" t="s">
        <v>428</v>
      </c>
      <c r="K142" s="113" t="s">
        <v>323</v>
      </c>
    </row>
    <row r="143" spans="1:11" x14ac:dyDescent="0.35">
      <c r="A143" s="114"/>
      <c r="B143" s="114" t="s">
        <v>321</v>
      </c>
      <c r="C143" s="115">
        <v>44718</v>
      </c>
      <c r="D143" s="115">
        <v>44837</v>
      </c>
      <c r="E143" s="114" t="s">
        <v>286</v>
      </c>
      <c r="F143" s="114" t="s">
        <v>21</v>
      </c>
      <c r="G143" s="116">
        <v>1776364.65</v>
      </c>
      <c r="H143" s="116">
        <v>0</v>
      </c>
      <c r="I143" s="116">
        <v>1776364.65</v>
      </c>
      <c r="J143" s="114" t="s">
        <v>429</v>
      </c>
      <c r="K143" s="113" t="s">
        <v>323</v>
      </c>
    </row>
    <row r="144" spans="1:11" x14ac:dyDescent="0.35">
      <c r="A144" s="114"/>
      <c r="B144" s="114" t="s">
        <v>321</v>
      </c>
      <c r="C144" s="115">
        <v>44719</v>
      </c>
      <c r="D144" s="115">
        <v>44777</v>
      </c>
      <c r="E144" s="114" t="s">
        <v>286</v>
      </c>
      <c r="F144" s="114" t="s">
        <v>21</v>
      </c>
      <c r="G144" s="116">
        <v>236948.43</v>
      </c>
      <c r="H144" s="116">
        <v>0</v>
      </c>
      <c r="I144" s="116">
        <v>236948.43</v>
      </c>
      <c r="J144" s="114" t="s">
        <v>430</v>
      </c>
      <c r="K144" s="113" t="s">
        <v>323</v>
      </c>
    </row>
    <row r="145" spans="1:11" x14ac:dyDescent="0.35">
      <c r="A145" s="114"/>
      <c r="B145" s="114" t="s">
        <v>321</v>
      </c>
      <c r="C145" s="115">
        <v>44719</v>
      </c>
      <c r="D145" s="115">
        <v>44888</v>
      </c>
      <c r="E145" s="114" t="s">
        <v>286</v>
      </c>
      <c r="F145" s="114" t="s">
        <v>21</v>
      </c>
      <c r="G145" s="116">
        <v>261928.79</v>
      </c>
      <c r="H145" s="116">
        <v>0</v>
      </c>
      <c r="I145" s="116">
        <v>261928.79</v>
      </c>
      <c r="J145" s="114" t="s">
        <v>431</v>
      </c>
      <c r="K145" s="113" t="s">
        <v>323</v>
      </c>
    </row>
    <row r="146" spans="1:11" x14ac:dyDescent="0.35">
      <c r="A146" s="114"/>
      <c r="B146" s="114" t="s">
        <v>321</v>
      </c>
      <c r="C146" s="115">
        <v>44726</v>
      </c>
      <c r="D146" s="115">
        <v>44783</v>
      </c>
      <c r="E146" s="114" t="s">
        <v>286</v>
      </c>
      <c r="F146" s="114" t="s">
        <v>21</v>
      </c>
      <c r="G146" s="116">
        <v>16154391.65</v>
      </c>
      <c r="H146" s="116">
        <v>0</v>
      </c>
      <c r="I146" s="116">
        <v>16154391.65</v>
      </c>
      <c r="J146" s="114" t="s">
        <v>432</v>
      </c>
      <c r="K146" s="113" t="s">
        <v>323</v>
      </c>
    </row>
    <row r="147" spans="1:11" x14ac:dyDescent="0.35">
      <c r="A147" s="114"/>
      <c r="B147" s="114" t="s">
        <v>321</v>
      </c>
      <c r="C147" s="115">
        <v>44724</v>
      </c>
      <c r="D147" s="115">
        <v>44816</v>
      </c>
      <c r="E147" s="114" t="s">
        <v>286</v>
      </c>
      <c r="F147" s="114" t="s">
        <v>21</v>
      </c>
      <c r="G147" s="116">
        <v>652072.67000000004</v>
      </c>
      <c r="H147" s="116">
        <v>0</v>
      </c>
      <c r="I147" s="116">
        <v>652072.67000000004</v>
      </c>
      <c r="J147" s="114" t="s">
        <v>433</v>
      </c>
      <c r="K147" s="113" t="s">
        <v>323</v>
      </c>
    </row>
    <row r="148" spans="1:11" x14ac:dyDescent="0.35">
      <c r="A148" s="114"/>
      <c r="B148" s="114" t="s">
        <v>321</v>
      </c>
      <c r="C148" s="115">
        <v>44727</v>
      </c>
      <c r="D148" s="115">
        <v>44774</v>
      </c>
      <c r="E148" s="114" t="s">
        <v>286</v>
      </c>
      <c r="F148" s="114" t="s">
        <v>21</v>
      </c>
      <c r="G148" s="116">
        <v>12629936.48</v>
      </c>
      <c r="H148" s="116">
        <v>0</v>
      </c>
      <c r="I148" s="116">
        <v>12629936.48</v>
      </c>
      <c r="J148" s="114" t="s">
        <v>434</v>
      </c>
      <c r="K148" s="113" t="s">
        <v>323</v>
      </c>
    </row>
    <row r="149" spans="1:11" x14ac:dyDescent="0.35">
      <c r="A149" s="114"/>
      <c r="B149" s="114" t="s">
        <v>321</v>
      </c>
      <c r="C149" s="115">
        <v>44733</v>
      </c>
      <c r="D149" s="115">
        <v>44840</v>
      </c>
      <c r="E149" s="114" t="s">
        <v>286</v>
      </c>
      <c r="F149" s="114" t="s">
        <v>21</v>
      </c>
      <c r="G149" s="116">
        <v>19899261.329999998</v>
      </c>
      <c r="H149" s="116">
        <v>0</v>
      </c>
      <c r="I149" s="116">
        <v>19899261.329999998</v>
      </c>
      <c r="J149" s="114" t="s">
        <v>435</v>
      </c>
      <c r="K149" s="113" t="s">
        <v>323</v>
      </c>
    </row>
    <row r="150" spans="1:11" x14ac:dyDescent="0.35">
      <c r="A150" s="114"/>
      <c r="B150" s="114" t="s">
        <v>321</v>
      </c>
      <c r="C150" s="115">
        <v>44740</v>
      </c>
      <c r="D150" s="115">
        <v>44749</v>
      </c>
      <c r="E150" s="114" t="s">
        <v>286</v>
      </c>
      <c r="F150" s="114" t="s">
        <v>21</v>
      </c>
      <c r="G150" s="116">
        <v>637504.59</v>
      </c>
      <c r="H150" s="116">
        <v>0</v>
      </c>
      <c r="I150" s="116">
        <v>637504.59</v>
      </c>
      <c r="J150" s="114" t="s">
        <v>436</v>
      </c>
      <c r="K150" s="113" t="s">
        <v>323</v>
      </c>
    </row>
    <row r="151" spans="1:11" x14ac:dyDescent="0.35">
      <c r="A151" s="114"/>
      <c r="B151" s="114" t="s">
        <v>321</v>
      </c>
      <c r="C151" s="115">
        <v>44742</v>
      </c>
      <c r="D151" s="115">
        <v>44845</v>
      </c>
      <c r="E151" s="114" t="s">
        <v>286</v>
      </c>
      <c r="F151" s="114" t="s">
        <v>21</v>
      </c>
      <c r="G151" s="116">
        <v>3080779.68</v>
      </c>
      <c r="H151" s="116">
        <v>0</v>
      </c>
      <c r="I151" s="116">
        <v>3080779.68</v>
      </c>
      <c r="J151" s="114" t="s">
        <v>437</v>
      </c>
      <c r="K151" s="113" t="s">
        <v>323</v>
      </c>
    </row>
    <row r="152" spans="1:11" x14ac:dyDescent="0.35">
      <c r="A152" s="114"/>
      <c r="B152" s="114" t="s">
        <v>321</v>
      </c>
      <c r="C152" s="115">
        <v>44742</v>
      </c>
      <c r="D152" s="115">
        <v>44845</v>
      </c>
      <c r="E152" s="114" t="s">
        <v>286</v>
      </c>
      <c r="F152" s="114" t="s">
        <v>21</v>
      </c>
      <c r="G152" s="116">
        <v>6068046.9100000001</v>
      </c>
      <c r="H152" s="116">
        <v>0</v>
      </c>
      <c r="I152" s="116">
        <v>6068046.9100000001</v>
      </c>
      <c r="J152" s="114" t="s">
        <v>438</v>
      </c>
      <c r="K152" s="113" t="s">
        <v>323</v>
      </c>
    </row>
    <row r="153" spans="1:11" x14ac:dyDescent="0.35">
      <c r="A153" s="114"/>
      <c r="B153" s="114" t="s">
        <v>321</v>
      </c>
      <c r="C153" s="115">
        <v>44742</v>
      </c>
      <c r="D153" s="115">
        <v>44840</v>
      </c>
      <c r="E153" s="114" t="s">
        <v>286</v>
      </c>
      <c r="F153" s="114" t="s">
        <v>21</v>
      </c>
      <c r="G153" s="116">
        <v>276681.92</v>
      </c>
      <c r="H153" s="116">
        <v>0</v>
      </c>
      <c r="I153" s="116">
        <v>276681.92</v>
      </c>
      <c r="J153" s="114" t="s">
        <v>439</v>
      </c>
      <c r="K153" s="113" t="s">
        <v>323</v>
      </c>
    </row>
    <row r="154" spans="1:11" x14ac:dyDescent="0.35">
      <c r="A154" s="114"/>
      <c r="B154" s="114" t="s">
        <v>321</v>
      </c>
      <c r="C154" s="115">
        <v>44742</v>
      </c>
      <c r="D154" s="115">
        <v>44879</v>
      </c>
      <c r="E154" s="114" t="s">
        <v>286</v>
      </c>
      <c r="F154" s="114" t="s">
        <v>21</v>
      </c>
      <c r="G154" s="116">
        <v>51029223.270000003</v>
      </c>
      <c r="H154" s="116">
        <v>0</v>
      </c>
      <c r="I154" s="116">
        <v>51029223.270000003</v>
      </c>
      <c r="J154" s="114" t="s">
        <v>440</v>
      </c>
      <c r="K154" s="113" t="s">
        <v>323</v>
      </c>
    </row>
    <row r="155" spans="1:11" x14ac:dyDescent="0.35">
      <c r="A155" s="114"/>
      <c r="B155" s="114" t="s">
        <v>321</v>
      </c>
      <c r="C155" s="115">
        <v>44726</v>
      </c>
      <c r="D155" s="115">
        <v>44805</v>
      </c>
      <c r="E155" s="114" t="s">
        <v>286</v>
      </c>
      <c r="F155" s="114" t="s">
        <v>21</v>
      </c>
      <c r="G155" s="116">
        <v>367503.19</v>
      </c>
      <c r="H155" s="116">
        <v>0</v>
      </c>
      <c r="I155" s="116">
        <v>367503.19</v>
      </c>
      <c r="J155" s="114" t="s">
        <v>441</v>
      </c>
      <c r="K155" s="113" t="s">
        <v>323</v>
      </c>
    </row>
    <row r="156" spans="1:11" x14ac:dyDescent="0.35">
      <c r="A156" s="114"/>
      <c r="B156" s="114" t="s">
        <v>321</v>
      </c>
      <c r="C156" s="115">
        <v>44733</v>
      </c>
      <c r="D156" s="115">
        <v>44845</v>
      </c>
      <c r="E156" s="114" t="s">
        <v>286</v>
      </c>
      <c r="F156" s="114" t="s">
        <v>21</v>
      </c>
      <c r="G156" s="116">
        <v>14951045.58</v>
      </c>
      <c r="H156" s="116">
        <v>0</v>
      </c>
      <c r="I156" s="116">
        <v>14951045.58</v>
      </c>
      <c r="J156" s="114" t="s">
        <v>442</v>
      </c>
      <c r="K156" s="113" t="s">
        <v>323</v>
      </c>
    </row>
    <row r="157" spans="1:11" x14ac:dyDescent="0.35">
      <c r="A157" s="114"/>
      <c r="B157" s="114" t="s">
        <v>321</v>
      </c>
      <c r="C157" s="115">
        <v>44740</v>
      </c>
      <c r="D157" s="115">
        <v>44760</v>
      </c>
      <c r="E157" s="114" t="s">
        <v>286</v>
      </c>
      <c r="F157" s="114" t="s">
        <v>21</v>
      </c>
      <c r="G157" s="116">
        <v>167943.01</v>
      </c>
      <c r="H157" s="116">
        <v>0</v>
      </c>
      <c r="I157" s="116">
        <v>167943.01</v>
      </c>
      <c r="J157" s="114" t="s">
        <v>443</v>
      </c>
      <c r="K157" s="113" t="s">
        <v>323</v>
      </c>
    </row>
    <row r="158" spans="1:11" x14ac:dyDescent="0.35">
      <c r="A158" s="114"/>
      <c r="B158" s="114" t="s">
        <v>321</v>
      </c>
      <c r="C158" s="115">
        <v>44733</v>
      </c>
      <c r="D158" s="115">
        <v>44810</v>
      </c>
      <c r="E158" s="114" t="s">
        <v>286</v>
      </c>
      <c r="F158" s="114" t="s">
        <v>21</v>
      </c>
      <c r="G158" s="116">
        <v>177522.08</v>
      </c>
      <c r="H158" s="116">
        <v>0</v>
      </c>
      <c r="I158" s="116">
        <v>177522.08</v>
      </c>
      <c r="J158" s="114" t="s">
        <v>444</v>
      </c>
      <c r="K158" s="113" t="s">
        <v>323</v>
      </c>
    </row>
    <row r="159" spans="1:11" x14ac:dyDescent="0.35">
      <c r="A159" s="114"/>
      <c r="B159" s="114" t="s">
        <v>321</v>
      </c>
      <c r="C159" s="115">
        <v>44623</v>
      </c>
      <c r="D159" s="115">
        <v>44802</v>
      </c>
      <c r="E159" s="114" t="s">
        <v>286</v>
      </c>
      <c r="F159" s="114" t="s">
        <v>21</v>
      </c>
      <c r="G159" s="116">
        <v>1013958.24</v>
      </c>
      <c r="H159" s="116">
        <v>0</v>
      </c>
      <c r="I159" s="116">
        <v>1013958.24</v>
      </c>
      <c r="J159" s="114" t="s">
        <v>445</v>
      </c>
      <c r="K159" s="113" t="s">
        <v>323</v>
      </c>
    </row>
    <row r="160" spans="1:11" x14ac:dyDescent="0.35">
      <c r="A160" s="114"/>
      <c r="B160" s="114" t="s">
        <v>321</v>
      </c>
      <c r="C160" s="115">
        <v>44635</v>
      </c>
      <c r="D160" s="115">
        <v>44810</v>
      </c>
      <c r="E160" s="114" t="s">
        <v>286</v>
      </c>
      <c r="F160" s="114" t="s">
        <v>21</v>
      </c>
      <c r="G160" s="116">
        <v>910616.57</v>
      </c>
      <c r="H160" s="116">
        <v>0</v>
      </c>
      <c r="I160" s="116">
        <v>910616.57</v>
      </c>
      <c r="J160" s="114" t="s">
        <v>446</v>
      </c>
      <c r="K160" s="113" t="s">
        <v>323</v>
      </c>
    </row>
    <row r="161" spans="1:11" x14ac:dyDescent="0.35">
      <c r="A161" s="114"/>
      <c r="B161" s="114" t="s">
        <v>321</v>
      </c>
      <c r="C161" s="115">
        <v>44648</v>
      </c>
      <c r="D161" s="115">
        <v>44804</v>
      </c>
      <c r="E161" s="114" t="s">
        <v>286</v>
      </c>
      <c r="F161" s="114" t="s">
        <v>21</v>
      </c>
      <c r="G161" s="116">
        <v>1703550.28</v>
      </c>
      <c r="H161" s="116">
        <v>0</v>
      </c>
      <c r="I161" s="116">
        <v>1703550.28</v>
      </c>
      <c r="J161" s="114" t="s">
        <v>447</v>
      </c>
      <c r="K161" s="113" t="s">
        <v>323</v>
      </c>
    </row>
    <row r="162" spans="1:11" x14ac:dyDescent="0.35">
      <c r="A162" s="114"/>
      <c r="B162" s="114" t="s">
        <v>321</v>
      </c>
      <c r="C162" s="115">
        <v>44662</v>
      </c>
      <c r="D162" s="115">
        <v>44747</v>
      </c>
      <c r="E162" s="114" t="s">
        <v>286</v>
      </c>
      <c r="F162" s="114" t="s">
        <v>21</v>
      </c>
      <c r="G162" s="116">
        <v>7581359.4299999997</v>
      </c>
      <c r="H162" s="116">
        <v>0</v>
      </c>
      <c r="I162" s="116">
        <v>7581359.4299999997</v>
      </c>
      <c r="J162" s="114" t="s">
        <v>448</v>
      </c>
      <c r="K162" s="113" t="s">
        <v>323</v>
      </c>
    </row>
    <row r="163" spans="1:11" x14ac:dyDescent="0.35">
      <c r="A163" s="114"/>
      <c r="B163" s="114" t="s">
        <v>321</v>
      </c>
      <c r="C163" s="115">
        <v>44662</v>
      </c>
      <c r="D163" s="115">
        <v>44755</v>
      </c>
      <c r="E163" s="114" t="s">
        <v>286</v>
      </c>
      <c r="F163" s="114" t="s">
        <v>21</v>
      </c>
      <c r="G163" s="116">
        <v>3609425.4</v>
      </c>
      <c r="H163" s="116">
        <v>0</v>
      </c>
      <c r="I163" s="116">
        <v>3609425.4</v>
      </c>
      <c r="J163" s="114" t="s">
        <v>449</v>
      </c>
      <c r="K163" s="113" t="s">
        <v>323</v>
      </c>
    </row>
    <row r="164" spans="1:11" x14ac:dyDescent="0.35">
      <c r="A164" s="114"/>
      <c r="B164" s="114" t="s">
        <v>321</v>
      </c>
      <c r="C164" s="115">
        <v>44661</v>
      </c>
      <c r="D164" s="115">
        <v>44747</v>
      </c>
      <c r="E164" s="114" t="s">
        <v>286</v>
      </c>
      <c r="F164" s="114" t="s">
        <v>21</v>
      </c>
      <c r="G164" s="116">
        <v>1080736.51</v>
      </c>
      <c r="H164" s="116">
        <v>0</v>
      </c>
      <c r="I164" s="116">
        <v>1080736.51</v>
      </c>
      <c r="J164" s="114" t="s">
        <v>450</v>
      </c>
      <c r="K164" s="113" t="s">
        <v>323</v>
      </c>
    </row>
    <row r="165" spans="1:11" x14ac:dyDescent="0.35">
      <c r="A165" s="114"/>
      <c r="B165" s="114" t="s">
        <v>321</v>
      </c>
      <c r="C165" s="115">
        <v>44661</v>
      </c>
      <c r="D165" s="115">
        <v>44747</v>
      </c>
      <c r="E165" s="114" t="s">
        <v>286</v>
      </c>
      <c r="F165" s="114" t="s">
        <v>21</v>
      </c>
      <c r="G165" s="116">
        <v>632849.43000000005</v>
      </c>
      <c r="H165" s="116">
        <v>0</v>
      </c>
      <c r="I165" s="116">
        <v>632849.43000000005</v>
      </c>
      <c r="J165" s="114" t="s">
        <v>451</v>
      </c>
      <c r="K165" s="113" t="s">
        <v>323</v>
      </c>
    </row>
    <row r="166" spans="1:11" x14ac:dyDescent="0.35">
      <c r="A166" s="114"/>
      <c r="B166" s="114" t="s">
        <v>321</v>
      </c>
      <c r="C166" s="115">
        <v>44661</v>
      </c>
      <c r="D166" s="115">
        <v>44747</v>
      </c>
      <c r="E166" s="114" t="s">
        <v>286</v>
      </c>
      <c r="F166" s="114" t="s">
        <v>21</v>
      </c>
      <c r="G166" s="116">
        <v>231657.2</v>
      </c>
      <c r="H166" s="116">
        <v>0</v>
      </c>
      <c r="I166" s="116">
        <v>231657.2</v>
      </c>
      <c r="J166" s="114" t="s">
        <v>452</v>
      </c>
      <c r="K166" s="113" t="s">
        <v>323</v>
      </c>
    </row>
    <row r="167" spans="1:11" x14ac:dyDescent="0.35">
      <c r="A167" s="114"/>
      <c r="B167" s="114" t="s">
        <v>321</v>
      </c>
      <c r="C167" s="115">
        <v>44661</v>
      </c>
      <c r="D167" s="115">
        <v>44755</v>
      </c>
      <c r="E167" s="114" t="s">
        <v>286</v>
      </c>
      <c r="F167" s="114" t="s">
        <v>21</v>
      </c>
      <c r="G167" s="116">
        <v>4678835.53</v>
      </c>
      <c r="H167" s="116">
        <v>0</v>
      </c>
      <c r="I167" s="116">
        <v>4678835.53</v>
      </c>
      <c r="J167" s="114" t="s">
        <v>453</v>
      </c>
      <c r="K167" s="113" t="s">
        <v>323</v>
      </c>
    </row>
    <row r="168" spans="1:11" x14ac:dyDescent="0.35">
      <c r="A168" s="114"/>
      <c r="B168" s="114" t="s">
        <v>321</v>
      </c>
      <c r="C168" s="115">
        <v>44676</v>
      </c>
      <c r="D168" s="115">
        <v>44760</v>
      </c>
      <c r="E168" s="114" t="s">
        <v>286</v>
      </c>
      <c r="F168" s="114" t="s">
        <v>21</v>
      </c>
      <c r="G168" s="116">
        <v>570683.55000000005</v>
      </c>
      <c r="H168" s="116">
        <v>0</v>
      </c>
      <c r="I168" s="116">
        <v>570683.55000000005</v>
      </c>
      <c r="J168" s="114" t="s">
        <v>454</v>
      </c>
      <c r="K168" s="113" t="s">
        <v>323</v>
      </c>
    </row>
    <row r="169" spans="1:11" x14ac:dyDescent="0.35">
      <c r="A169" s="114"/>
      <c r="B169" s="114" t="s">
        <v>321</v>
      </c>
      <c r="C169" s="115">
        <v>44677</v>
      </c>
      <c r="D169" s="115">
        <v>44754</v>
      </c>
      <c r="E169" s="114" t="s">
        <v>286</v>
      </c>
      <c r="F169" s="114" t="s">
        <v>21</v>
      </c>
      <c r="G169" s="116">
        <v>122578.86</v>
      </c>
      <c r="H169" s="116">
        <v>0</v>
      </c>
      <c r="I169" s="116">
        <v>122578.86</v>
      </c>
      <c r="J169" s="114" t="s">
        <v>455</v>
      </c>
      <c r="K169" s="113" t="s">
        <v>323</v>
      </c>
    </row>
    <row r="170" spans="1:11" x14ac:dyDescent="0.35">
      <c r="A170" s="114"/>
      <c r="B170" s="114" t="s">
        <v>321</v>
      </c>
      <c r="C170" s="115">
        <v>44678</v>
      </c>
      <c r="D170" s="115">
        <v>44767</v>
      </c>
      <c r="E170" s="114" t="s">
        <v>286</v>
      </c>
      <c r="F170" s="114" t="s">
        <v>21</v>
      </c>
      <c r="G170" s="116">
        <v>7503671.3700000001</v>
      </c>
      <c r="H170" s="116">
        <v>0</v>
      </c>
      <c r="I170" s="116">
        <v>7503671.3700000001</v>
      </c>
      <c r="J170" s="114" t="s">
        <v>456</v>
      </c>
      <c r="K170" s="113" t="s">
        <v>323</v>
      </c>
    </row>
    <row r="171" spans="1:11" x14ac:dyDescent="0.35">
      <c r="A171" s="114"/>
      <c r="B171" s="114" t="s">
        <v>321</v>
      </c>
      <c r="C171" s="115">
        <v>44686</v>
      </c>
      <c r="D171" s="115">
        <v>44760</v>
      </c>
      <c r="E171" s="114" t="s">
        <v>286</v>
      </c>
      <c r="F171" s="114" t="s">
        <v>21</v>
      </c>
      <c r="G171" s="116">
        <v>142539.53</v>
      </c>
      <c r="H171" s="116">
        <v>0</v>
      </c>
      <c r="I171" s="116">
        <v>142539.53</v>
      </c>
      <c r="J171" s="114" t="s">
        <v>457</v>
      </c>
      <c r="K171" s="113" t="s">
        <v>323</v>
      </c>
    </row>
    <row r="172" spans="1:11" x14ac:dyDescent="0.35">
      <c r="A172" s="114"/>
      <c r="B172" s="114" t="s">
        <v>321</v>
      </c>
      <c r="C172" s="115">
        <v>44690</v>
      </c>
      <c r="D172" s="115">
        <v>44859</v>
      </c>
      <c r="E172" s="114" t="s">
        <v>286</v>
      </c>
      <c r="F172" s="114" t="s">
        <v>21</v>
      </c>
      <c r="G172" s="116">
        <v>1034290.88</v>
      </c>
      <c r="H172" s="116">
        <v>0</v>
      </c>
      <c r="I172" s="116">
        <v>1034290.88</v>
      </c>
      <c r="J172" s="114" t="s">
        <v>458</v>
      </c>
      <c r="K172" s="113" t="s">
        <v>323</v>
      </c>
    </row>
    <row r="173" spans="1:11" x14ac:dyDescent="0.35">
      <c r="A173" s="114"/>
      <c r="B173" s="114" t="s">
        <v>321</v>
      </c>
      <c r="C173" s="115">
        <v>44720</v>
      </c>
      <c r="D173" s="115">
        <v>99999999</v>
      </c>
      <c r="E173" s="114" t="s">
        <v>286</v>
      </c>
      <c r="F173" s="114" t="s">
        <v>21</v>
      </c>
      <c r="G173" s="116">
        <v>8857202.7599999998</v>
      </c>
      <c r="H173" s="116">
        <v>0</v>
      </c>
      <c r="I173" s="116">
        <v>8857202.7599999998</v>
      </c>
      <c r="J173" s="114" t="s">
        <v>459</v>
      </c>
      <c r="K173" s="113" t="s">
        <v>323</v>
      </c>
    </row>
    <row r="174" spans="1:11" x14ac:dyDescent="0.35">
      <c r="A174" s="114"/>
      <c r="B174" s="114" t="s">
        <v>321</v>
      </c>
      <c r="C174" s="115">
        <v>44733</v>
      </c>
      <c r="D174" s="115">
        <v>44823</v>
      </c>
      <c r="E174" s="114" t="s">
        <v>286</v>
      </c>
      <c r="F174" s="114" t="s">
        <v>21</v>
      </c>
      <c r="G174" s="116">
        <v>672218.4</v>
      </c>
      <c r="H174" s="116">
        <v>0</v>
      </c>
      <c r="I174" s="116">
        <v>672218.4</v>
      </c>
      <c r="J174" s="114" t="s">
        <v>460</v>
      </c>
      <c r="K174" s="113" t="s">
        <v>323</v>
      </c>
    </row>
    <row r="175" spans="1:11" x14ac:dyDescent="0.35">
      <c r="A175" s="114"/>
      <c r="B175" s="114" t="s">
        <v>321</v>
      </c>
      <c r="C175" s="115">
        <v>44733</v>
      </c>
      <c r="D175" s="115">
        <v>44907</v>
      </c>
      <c r="E175" s="114" t="s">
        <v>286</v>
      </c>
      <c r="F175" s="114" t="s">
        <v>21</v>
      </c>
      <c r="G175" s="116">
        <v>551477.97</v>
      </c>
      <c r="H175" s="116">
        <v>0</v>
      </c>
      <c r="I175" s="116">
        <v>551477.97</v>
      </c>
      <c r="J175" s="114" t="s">
        <v>461</v>
      </c>
      <c r="K175" s="113" t="s">
        <v>323</v>
      </c>
    </row>
    <row r="176" spans="1:11" x14ac:dyDescent="0.35">
      <c r="A176" s="114"/>
      <c r="B176" s="114" t="s">
        <v>321</v>
      </c>
      <c r="C176" s="115">
        <v>44733</v>
      </c>
      <c r="D176" s="115">
        <v>44789</v>
      </c>
      <c r="E176" s="114" t="s">
        <v>286</v>
      </c>
      <c r="F176" s="114" t="s">
        <v>21</v>
      </c>
      <c r="G176" s="116">
        <v>31602.29</v>
      </c>
      <c r="H176" s="116">
        <v>0</v>
      </c>
      <c r="I176" s="116">
        <v>31602.29</v>
      </c>
      <c r="J176" s="114" t="s">
        <v>462</v>
      </c>
      <c r="K176" s="113" t="s">
        <v>323</v>
      </c>
    </row>
    <row r="177" spans="1:11" x14ac:dyDescent="0.35">
      <c r="A177" s="114"/>
      <c r="B177" s="114" t="s">
        <v>463</v>
      </c>
      <c r="C177" s="115">
        <v>44557</v>
      </c>
      <c r="D177" s="115">
        <v>44794</v>
      </c>
      <c r="E177" s="114" t="s">
        <v>286</v>
      </c>
      <c r="F177" s="114" t="s">
        <v>22</v>
      </c>
      <c r="G177" s="116">
        <v>2494000</v>
      </c>
      <c r="H177" s="116">
        <v>0</v>
      </c>
      <c r="I177" s="116">
        <v>2494000</v>
      </c>
      <c r="J177" s="114" t="s">
        <v>464</v>
      </c>
      <c r="K177" s="113" t="s">
        <v>292</v>
      </c>
    </row>
    <row r="178" spans="1:11" x14ac:dyDescent="0.35">
      <c r="A178" s="114"/>
      <c r="B178" s="114" t="s">
        <v>321</v>
      </c>
      <c r="C178" s="115">
        <v>44734</v>
      </c>
      <c r="D178" s="115">
        <v>44774</v>
      </c>
      <c r="E178" s="114" t="s">
        <v>286</v>
      </c>
      <c r="F178" s="114" t="s">
        <v>21</v>
      </c>
      <c r="G178" s="116">
        <v>23564096.780000001</v>
      </c>
      <c r="H178" s="116">
        <v>0</v>
      </c>
      <c r="I178" s="116">
        <v>23564096.780000001</v>
      </c>
      <c r="J178" s="114" t="s">
        <v>83</v>
      </c>
      <c r="K178" s="118" t="s">
        <v>465</v>
      </c>
    </row>
    <row r="179" spans="1:11" x14ac:dyDescent="0.35">
      <c r="A179" s="114"/>
      <c r="B179" s="114" t="s">
        <v>321</v>
      </c>
      <c r="C179" s="115">
        <v>44410</v>
      </c>
      <c r="D179" s="115">
        <v>44760</v>
      </c>
      <c r="E179" s="114" t="s">
        <v>286</v>
      </c>
      <c r="F179" s="114" t="s">
        <v>21</v>
      </c>
      <c r="G179" s="116">
        <v>2510775.9</v>
      </c>
      <c r="H179" s="116">
        <v>0</v>
      </c>
      <c r="I179" s="116">
        <v>2510775.9</v>
      </c>
      <c r="J179" s="114" t="s">
        <v>466</v>
      </c>
      <c r="K179" s="118" t="s">
        <v>465</v>
      </c>
    </row>
    <row r="180" spans="1:11" x14ac:dyDescent="0.35">
      <c r="A180" s="114"/>
      <c r="B180" s="114" t="s">
        <v>321</v>
      </c>
      <c r="C180" s="115">
        <v>44418</v>
      </c>
      <c r="D180" s="115">
        <v>44770</v>
      </c>
      <c r="E180" s="114" t="s">
        <v>286</v>
      </c>
      <c r="F180" s="114" t="s">
        <v>21</v>
      </c>
      <c r="G180" s="116">
        <v>1097302.06</v>
      </c>
      <c r="H180" s="116">
        <v>0</v>
      </c>
      <c r="I180" s="116">
        <v>1097302.06</v>
      </c>
      <c r="J180" s="114" t="s">
        <v>62</v>
      </c>
      <c r="K180" s="118" t="s">
        <v>467</v>
      </c>
    </row>
    <row r="181" spans="1:11" x14ac:dyDescent="0.35">
      <c r="A181" s="114"/>
      <c r="B181" s="114" t="s">
        <v>321</v>
      </c>
      <c r="C181" s="115">
        <v>44431</v>
      </c>
      <c r="D181" s="115">
        <v>44791</v>
      </c>
      <c r="E181" s="114" t="s">
        <v>286</v>
      </c>
      <c r="F181" s="114" t="s">
        <v>21</v>
      </c>
      <c r="G181" s="116">
        <v>1348379.65</v>
      </c>
      <c r="H181" s="116">
        <v>0</v>
      </c>
      <c r="I181" s="116">
        <v>1348379.65</v>
      </c>
      <c r="J181" s="114" t="s">
        <v>54</v>
      </c>
      <c r="K181" s="118" t="s">
        <v>467</v>
      </c>
    </row>
    <row r="182" spans="1:11" x14ac:dyDescent="0.35">
      <c r="A182" s="114"/>
      <c r="B182" s="114" t="s">
        <v>321</v>
      </c>
      <c r="C182" s="115">
        <v>44439</v>
      </c>
      <c r="D182" s="115">
        <v>44802</v>
      </c>
      <c r="E182" s="114" t="s">
        <v>286</v>
      </c>
      <c r="F182" s="114" t="s">
        <v>21</v>
      </c>
      <c r="G182" s="116">
        <v>297573.44</v>
      </c>
      <c r="H182" s="116">
        <v>0</v>
      </c>
      <c r="I182" s="116">
        <v>297573.44</v>
      </c>
      <c r="J182" s="114" t="s">
        <v>65</v>
      </c>
      <c r="K182" s="118" t="s">
        <v>467</v>
      </c>
    </row>
    <row r="183" spans="1:11" x14ac:dyDescent="0.35">
      <c r="A183" s="114"/>
      <c r="B183" s="114" t="s">
        <v>321</v>
      </c>
      <c r="C183" s="115">
        <v>44452</v>
      </c>
      <c r="D183" s="115">
        <v>44811</v>
      </c>
      <c r="E183" s="114" t="s">
        <v>286</v>
      </c>
      <c r="F183" s="114" t="s">
        <v>21</v>
      </c>
      <c r="G183" s="116">
        <v>9644215.6999999993</v>
      </c>
      <c r="H183" s="116">
        <v>0</v>
      </c>
      <c r="I183" s="116">
        <v>9644215.6999999993</v>
      </c>
      <c r="J183" s="114" t="s">
        <v>68</v>
      </c>
      <c r="K183" s="118" t="s">
        <v>467</v>
      </c>
    </row>
    <row r="184" spans="1:11" x14ac:dyDescent="0.35">
      <c r="A184" s="114"/>
      <c r="B184" s="114" t="s">
        <v>321</v>
      </c>
      <c r="C184" s="115">
        <v>44466</v>
      </c>
      <c r="D184" s="115">
        <v>44823</v>
      </c>
      <c r="E184" s="114" t="s">
        <v>286</v>
      </c>
      <c r="F184" s="114" t="s">
        <v>21</v>
      </c>
      <c r="G184" s="116">
        <v>344069.29</v>
      </c>
      <c r="H184" s="116">
        <v>0</v>
      </c>
      <c r="I184" s="116">
        <v>344069.29</v>
      </c>
      <c r="J184" s="114" t="s">
        <v>56</v>
      </c>
      <c r="K184" s="118" t="s">
        <v>467</v>
      </c>
    </row>
    <row r="185" spans="1:11" x14ac:dyDescent="0.35">
      <c r="A185" s="114"/>
      <c r="B185" s="114" t="s">
        <v>321</v>
      </c>
      <c r="C185" s="115">
        <v>44480</v>
      </c>
      <c r="D185" s="115">
        <v>44839</v>
      </c>
      <c r="E185" s="114" t="s">
        <v>286</v>
      </c>
      <c r="F185" s="114" t="s">
        <v>42</v>
      </c>
      <c r="G185" s="116">
        <v>653640.57999999996</v>
      </c>
      <c r="H185" s="116">
        <v>0</v>
      </c>
      <c r="I185" s="116">
        <v>653640.57999999996</v>
      </c>
      <c r="J185" s="114" t="s">
        <v>70</v>
      </c>
      <c r="K185" s="118" t="s">
        <v>467</v>
      </c>
    </row>
    <row r="186" spans="1:11" x14ac:dyDescent="0.35">
      <c r="A186" s="114"/>
      <c r="B186" s="114" t="s">
        <v>321</v>
      </c>
      <c r="C186" s="115">
        <v>44502</v>
      </c>
      <c r="D186" s="115">
        <v>44860</v>
      </c>
      <c r="E186" s="114" t="s">
        <v>286</v>
      </c>
      <c r="F186" s="114" t="s">
        <v>42</v>
      </c>
      <c r="G186" s="116">
        <v>1735051.45</v>
      </c>
      <c r="H186" s="116">
        <v>0</v>
      </c>
      <c r="I186" s="116">
        <v>1735051.45</v>
      </c>
      <c r="J186" s="114" t="s">
        <v>59</v>
      </c>
      <c r="K186" s="118" t="s">
        <v>467</v>
      </c>
    </row>
    <row r="187" spans="1:11" x14ac:dyDescent="0.35">
      <c r="A187" s="114"/>
      <c r="B187" s="114" t="s">
        <v>321</v>
      </c>
      <c r="C187" s="115">
        <v>44522</v>
      </c>
      <c r="D187" s="115">
        <v>44886</v>
      </c>
      <c r="E187" s="114" t="s">
        <v>286</v>
      </c>
      <c r="F187" s="114" t="s">
        <v>21</v>
      </c>
      <c r="G187" s="116">
        <v>1208892.1000000001</v>
      </c>
      <c r="H187" s="116">
        <v>0</v>
      </c>
      <c r="I187" s="116">
        <v>1208892.1000000001</v>
      </c>
      <c r="J187" s="114" t="s">
        <v>74</v>
      </c>
      <c r="K187" s="118" t="s">
        <v>467</v>
      </c>
    </row>
    <row r="188" spans="1:11" x14ac:dyDescent="0.35">
      <c r="A188" s="114"/>
      <c r="B188" s="114" t="s">
        <v>321</v>
      </c>
      <c r="C188" s="115">
        <v>44544</v>
      </c>
      <c r="D188" s="115">
        <v>44902</v>
      </c>
      <c r="E188" s="114" t="s">
        <v>286</v>
      </c>
      <c r="F188" s="114" t="s">
        <v>21</v>
      </c>
      <c r="G188" s="116">
        <v>2371288.35</v>
      </c>
      <c r="H188" s="116">
        <v>0</v>
      </c>
      <c r="I188" s="116">
        <v>2371288.35</v>
      </c>
      <c r="J188" s="114" t="s">
        <v>72</v>
      </c>
      <c r="K188" s="118" t="s">
        <v>467</v>
      </c>
    </row>
    <row r="189" spans="1:11" x14ac:dyDescent="0.35">
      <c r="A189" s="114"/>
      <c r="B189" s="114" t="s">
        <v>321</v>
      </c>
      <c r="C189" s="115">
        <v>44584</v>
      </c>
      <c r="D189" s="115">
        <v>44944</v>
      </c>
      <c r="E189" s="114" t="s">
        <v>286</v>
      </c>
      <c r="F189" s="114" t="s">
        <v>21</v>
      </c>
      <c r="G189" s="116">
        <v>650941.9</v>
      </c>
      <c r="H189" s="116">
        <v>0</v>
      </c>
      <c r="I189" s="116">
        <v>650941.9</v>
      </c>
      <c r="J189" s="114" t="s">
        <v>77</v>
      </c>
      <c r="K189" s="118" t="s">
        <v>467</v>
      </c>
    </row>
    <row r="190" spans="1:11" x14ac:dyDescent="0.35">
      <c r="A190" s="114"/>
      <c r="B190" s="114" t="s">
        <v>321</v>
      </c>
      <c r="C190" s="115">
        <v>44588</v>
      </c>
      <c r="D190" s="115">
        <v>44949</v>
      </c>
      <c r="E190" s="114" t="s">
        <v>286</v>
      </c>
      <c r="F190" s="114" t="s">
        <v>21</v>
      </c>
      <c r="G190" s="116">
        <v>3961446.42</v>
      </c>
      <c r="H190" s="116">
        <v>0</v>
      </c>
      <c r="I190" s="116">
        <v>3961446.42</v>
      </c>
      <c r="J190" s="114" t="s">
        <v>80</v>
      </c>
      <c r="K190" s="118" t="s">
        <v>467</v>
      </c>
    </row>
    <row r="191" spans="1:11" x14ac:dyDescent="0.35">
      <c r="A191" s="114"/>
      <c r="B191" s="114" t="s">
        <v>321</v>
      </c>
      <c r="C191" s="115">
        <v>44623</v>
      </c>
      <c r="D191" s="115">
        <v>44984</v>
      </c>
      <c r="E191" s="114" t="s">
        <v>286</v>
      </c>
      <c r="F191" s="114" t="s">
        <v>21</v>
      </c>
      <c r="G191" s="116">
        <v>1487867.2</v>
      </c>
      <c r="H191" s="116">
        <v>0</v>
      </c>
      <c r="I191" s="116">
        <v>1487867.2</v>
      </c>
      <c r="J191" s="114" t="s">
        <v>85</v>
      </c>
      <c r="K191" s="118" t="s">
        <v>467</v>
      </c>
    </row>
    <row r="192" spans="1:11" x14ac:dyDescent="0.35">
      <c r="A192" s="114"/>
      <c r="B192" s="114" t="s">
        <v>321</v>
      </c>
      <c r="C192" s="115">
        <v>44658</v>
      </c>
      <c r="D192" s="115">
        <v>45000</v>
      </c>
      <c r="E192" s="114" t="s">
        <v>286</v>
      </c>
      <c r="F192" s="114" t="s">
        <v>21</v>
      </c>
      <c r="G192" s="116">
        <v>9454878.0899999999</v>
      </c>
      <c r="H192" s="116">
        <v>0</v>
      </c>
      <c r="I192" s="116">
        <v>9454878.0899999999</v>
      </c>
      <c r="J192" s="114" t="s">
        <v>88</v>
      </c>
      <c r="K192" s="118" t="s">
        <v>467</v>
      </c>
    </row>
    <row r="193" spans="1:11" x14ac:dyDescent="0.35">
      <c r="A193" s="114"/>
      <c r="B193" s="114" t="s">
        <v>321</v>
      </c>
      <c r="C193" s="115">
        <v>44698</v>
      </c>
      <c r="D193" s="115">
        <v>45054</v>
      </c>
      <c r="E193" s="114" t="s">
        <v>286</v>
      </c>
      <c r="F193" s="114" t="s">
        <v>21</v>
      </c>
      <c r="G193" s="116">
        <v>5034328.8499999996</v>
      </c>
      <c r="H193" s="116">
        <v>0</v>
      </c>
      <c r="I193" s="116">
        <v>5034328.8499999996</v>
      </c>
      <c r="J193" s="114" t="s">
        <v>90</v>
      </c>
      <c r="K193" s="118" t="s">
        <v>467</v>
      </c>
    </row>
    <row r="194" spans="1:11" x14ac:dyDescent="0.35">
      <c r="A194" s="114"/>
      <c r="B194" s="114" t="s">
        <v>468</v>
      </c>
      <c r="C194" s="115">
        <v>44735</v>
      </c>
      <c r="D194" s="115">
        <v>44870</v>
      </c>
      <c r="E194" s="114" t="s">
        <v>286</v>
      </c>
      <c r="F194" s="114" t="s">
        <v>21</v>
      </c>
      <c r="G194" s="116">
        <v>3347701.2</v>
      </c>
      <c r="H194" s="116">
        <v>0</v>
      </c>
      <c r="I194" s="116">
        <v>3347701.2</v>
      </c>
      <c r="J194" s="114" t="s">
        <v>469</v>
      </c>
      <c r="K194" s="113" t="s">
        <v>292</v>
      </c>
    </row>
    <row r="195" spans="1:11" x14ac:dyDescent="0.35">
      <c r="A195" s="114"/>
      <c r="B195" s="114" t="s">
        <v>468</v>
      </c>
      <c r="C195" s="115">
        <v>44735</v>
      </c>
      <c r="D195" s="115">
        <v>44783</v>
      </c>
      <c r="E195" s="114" t="s">
        <v>286</v>
      </c>
      <c r="F195" s="114" t="s">
        <v>21</v>
      </c>
      <c r="G195" s="116">
        <v>660241.06999999995</v>
      </c>
      <c r="H195" s="116">
        <v>0</v>
      </c>
      <c r="I195" s="116">
        <v>660241.06999999995</v>
      </c>
      <c r="J195" s="114" t="s">
        <v>470</v>
      </c>
      <c r="K195" s="113" t="s">
        <v>292</v>
      </c>
    </row>
    <row r="196" spans="1:11" x14ac:dyDescent="0.35">
      <c r="A196" s="114"/>
      <c r="B196" s="114" t="s">
        <v>468</v>
      </c>
      <c r="C196" s="115">
        <v>44735</v>
      </c>
      <c r="D196" s="115">
        <v>44799</v>
      </c>
      <c r="E196" s="114" t="s">
        <v>286</v>
      </c>
      <c r="F196" s="114" t="s">
        <v>21</v>
      </c>
      <c r="G196" s="116">
        <v>2061625.99</v>
      </c>
      <c r="H196" s="116">
        <v>0</v>
      </c>
      <c r="I196" s="116">
        <v>2061625.99</v>
      </c>
      <c r="J196" s="114" t="s">
        <v>471</v>
      </c>
      <c r="K196" s="113" t="s">
        <v>292</v>
      </c>
    </row>
    <row r="197" spans="1:11" x14ac:dyDescent="0.35">
      <c r="A197" s="114"/>
      <c r="B197" s="114" t="s">
        <v>472</v>
      </c>
      <c r="C197" s="115">
        <v>43871</v>
      </c>
      <c r="D197" s="115">
        <v>45698</v>
      </c>
      <c r="E197" s="114" t="s">
        <v>286</v>
      </c>
      <c r="F197" s="114" t="s">
        <v>22</v>
      </c>
      <c r="G197" s="116">
        <v>3167250</v>
      </c>
      <c r="H197" s="116">
        <v>0</v>
      </c>
      <c r="I197" s="116">
        <v>3167250</v>
      </c>
      <c r="J197" s="114" t="s">
        <v>473</v>
      </c>
      <c r="K197" s="113" t="s">
        <v>474</v>
      </c>
    </row>
    <row r="198" spans="1:11" x14ac:dyDescent="0.35">
      <c r="A198" s="114"/>
      <c r="B198" s="114" t="s">
        <v>472</v>
      </c>
      <c r="C198" s="115">
        <v>43871</v>
      </c>
      <c r="D198" s="115">
        <v>45698</v>
      </c>
      <c r="E198" s="114" t="s">
        <v>286</v>
      </c>
      <c r="F198" s="114" t="s">
        <v>22</v>
      </c>
      <c r="G198" s="116">
        <v>2378450</v>
      </c>
      <c r="H198" s="116">
        <v>0</v>
      </c>
      <c r="I198" s="116">
        <v>2378450</v>
      </c>
      <c r="J198" s="114" t="s">
        <v>475</v>
      </c>
      <c r="K198" s="113" t="s">
        <v>474</v>
      </c>
    </row>
    <row r="199" spans="1:11" x14ac:dyDescent="0.35">
      <c r="A199" s="114"/>
      <c r="B199" s="114" t="s">
        <v>472</v>
      </c>
      <c r="C199" s="115">
        <v>43908</v>
      </c>
      <c r="D199" s="115">
        <v>45734</v>
      </c>
      <c r="E199" s="114" t="s">
        <v>286</v>
      </c>
      <c r="F199" s="114" t="s">
        <v>22</v>
      </c>
      <c r="G199" s="116">
        <v>1631200</v>
      </c>
      <c r="H199" s="116">
        <v>0</v>
      </c>
      <c r="I199" s="116">
        <v>1631200</v>
      </c>
      <c r="J199" s="114" t="s">
        <v>476</v>
      </c>
      <c r="K199" s="113" t="s">
        <v>474</v>
      </c>
    </row>
    <row r="200" spans="1:11" x14ac:dyDescent="0.35">
      <c r="A200" s="114"/>
      <c r="B200" s="114" t="s">
        <v>472</v>
      </c>
      <c r="C200" s="115">
        <v>43908</v>
      </c>
      <c r="D200" s="115">
        <v>45734</v>
      </c>
      <c r="E200" s="114" t="s">
        <v>286</v>
      </c>
      <c r="F200" s="114" t="s">
        <v>22</v>
      </c>
      <c r="G200" s="116">
        <v>2785600</v>
      </c>
      <c r="H200" s="116">
        <v>0</v>
      </c>
      <c r="I200" s="116">
        <v>2785600</v>
      </c>
      <c r="J200" s="114" t="s">
        <v>477</v>
      </c>
      <c r="K200" s="113" t="s">
        <v>474</v>
      </c>
    </row>
    <row r="201" spans="1:11" x14ac:dyDescent="0.35">
      <c r="A201" s="114"/>
      <c r="B201" s="114" t="s">
        <v>472</v>
      </c>
      <c r="C201" s="115">
        <v>44153</v>
      </c>
      <c r="D201" s="115">
        <v>45979</v>
      </c>
      <c r="E201" s="114" t="s">
        <v>286</v>
      </c>
      <c r="F201" s="114" t="s">
        <v>22</v>
      </c>
      <c r="G201" s="116">
        <v>7518100</v>
      </c>
      <c r="H201" s="116">
        <v>0</v>
      </c>
      <c r="I201" s="116">
        <v>7518100</v>
      </c>
      <c r="J201" s="114" t="s">
        <v>478</v>
      </c>
      <c r="K201" s="113" t="s">
        <v>474</v>
      </c>
    </row>
    <row r="202" spans="1:11" x14ac:dyDescent="0.35">
      <c r="A202" s="114"/>
      <c r="B202" s="114" t="s">
        <v>472</v>
      </c>
      <c r="C202" s="115">
        <v>41765</v>
      </c>
      <c r="D202" s="115">
        <v>45418</v>
      </c>
      <c r="E202" s="114" t="s">
        <v>286</v>
      </c>
      <c r="F202" s="114" t="s">
        <v>22</v>
      </c>
      <c r="G202" s="116">
        <v>3849000</v>
      </c>
      <c r="H202" s="116">
        <v>0</v>
      </c>
      <c r="I202" s="116">
        <v>3849000</v>
      </c>
      <c r="J202" s="114" t="s">
        <v>479</v>
      </c>
      <c r="K202" s="113" t="s">
        <v>474</v>
      </c>
    </row>
    <row r="203" spans="1:11" x14ac:dyDescent="0.35">
      <c r="A203" s="114"/>
      <c r="B203" s="114" t="s">
        <v>472</v>
      </c>
      <c r="C203" s="115">
        <v>41765</v>
      </c>
      <c r="D203" s="115">
        <v>45418</v>
      </c>
      <c r="E203" s="114" t="s">
        <v>286</v>
      </c>
      <c r="F203" s="114" t="s">
        <v>22</v>
      </c>
      <c r="G203" s="116">
        <v>4084100</v>
      </c>
      <c r="H203" s="116">
        <v>0</v>
      </c>
      <c r="I203" s="116">
        <v>4084100</v>
      </c>
      <c r="J203" s="114" t="s">
        <v>480</v>
      </c>
      <c r="K203" s="113" t="s">
        <v>474</v>
      </c>
    </row>
    <row r="204" spans="1:11" x14ac:dyDescent="0.35">
      <c r="A204" s="114"/>
      <c r="B204" s="114" t="s">
        <v>472</v>
      </c>
      <c r="C204" s="115">
        <v>41899</v>
      </c>
      <c r="D204" s="115">
        <v>45550</v>
      </c>
      <c r="E204" s="114" t="s">
        <v>286</v>
      </c>
      <c r="F204" s="114" t="s">
        <v>22</v>
      </c>
      <c r="G204" s="116">
        <v>657000</v>
      </c>
      <c r="H204" s="116">
        <v>0</v>
      </c>
      <c r="I204" s="116">
        <v>657000</v>
      </c>
      <c r="J204" s="114" t="s">
        <v>481</v>
      </c>
      <c r="K204" s="113" t="s">
        <v>474</v>
      </c>
    </row>
    <row r="205" spans="1:11" x14ac:dyDescent="0.35">
      <c r="A205" s="114"/>
      <c r="B205" s="114" t="s">
        <v>472</v>
      </c>
      <c r="C205" s="115">
        <v>43046</v>
      </c>
      <c r="D205" s="115">
        <v>44872</v>
      </c>
      <c r="E205" s="114" t="s">
        <v>286</v>
      </c>
      <c r="F205" s="114" t="s">
        <v>22</v>
      </c>
      <c r="G205" s="116">
        <v>1537350</v>
      </c>
      <c r="H205" s="116">
        <v>0</v>
      </c>
      <c r="I205" s="116">
        <v>1537350</v>
      </c>
      <c r="J205" s="114" t="s">
        <v>482</v>
      </c>
      <c r="K205" s="113" t="s">
        <v>474</v>
      </c>
    </row>
    <row r="206" spans="1:11" x14ac:dyDescent="0.35">
      <c r="B206" s="113" t="s">
        <v>483</v>
      </c>
      <c r="C206" s="115">
        <v>44647</v>
      </c>
      <c r="D206" s="115">
        <v>99999999</v>
      </c>
      <c r="E206" s="113" t="s">
        <v>286</v>
      </c>
      <c r="G206" s="116">
        <v>2075106.065832</v>
      </c>
      <c r="H206" s="116">
        <v>0</v>
      </c>
      <c r="I206" s="119">
        <v>2075106.065832</v>
      </c>
      <c r="J206" s="113" t="s">
        <v>484</v>
      </c>
      <c r="K206" s="113" t="s">
        <v>485</v>
      </c>
    </row>
    <row r="207" spans="1:11" x14ac:dyDescent="0.35">
      <c r="B207" s="113" t="s">
        <v>483</v>
      </c>
      <c r="C207" s="115">
        <v>44647</v>
      </c>
      <c r="D207" s="115">
        <v>99999999</v>
      </c>
      <c r="E207" s="113" t="s">
        <v>286</v>
      </c>
      <c r="G207" s="116">
        <v>4142737.4588179998</v>
      </c>
      <c r="H207" s="116">
        <v>0</v>
      </c>
      <c r="I207" s="119">
        <v>4142737.4588179998</v>
      </c>
      <c r="J207" s="113" t="s">
        <v>484</v>
      </c>
      <c r="K207" s="113" t="s">
        <v>485</v>
      </c>
    </row>
    <row r="208" spans="1:11" x14ac:dyDescent="0.35">
      <c r="B208" s="113" t="s">
        <v>483</v>
      </c>
      <c r="C208" s="115">
        <v>44655</v>
      </c>
      <c r="D208" s="115">
        <v>99999999</v>
      </c>
      <c r="E208" s="113" t="s">
        <v>286</v>
      </c>
      <c r="G208" s="116">
        <v>145152.604364</v>
      </c>
      <c r="H208" s="116">
        <v>0</v>
      </c>
      <c r="I208" s="119">
        <v>145152.604364</v>
      </c>
      <c r="J208" s="113" t="s">
        <v>486</v>
      </c>
      <c r="K208" s="113" t="s">
        <v>485</v>
      </c>
    </row>
    <row r="209" spans="2:11" x14ac:dyDescent="0.35">
      <c r="B209" s="113" t="s">
        <v>483</v>
      </c>
      <c r="C209" s="115">
        <v>44655</v>
      </c>
      <c r="D209" s="115">
        <v>99999999</v>
      </c>
      <c r="E209" s="113" t="s">
        <v>286</v>
      </c>
      <c r="G209" s="116">
        <v>261269.48032</v>
      </c>
      <c r="H209" s="116">
        <v>0</v>
      </c>
      <c r="I209" s="119">
        <v>261269.48032</v>
      </c>
      <c r="J209" s="113" t="s">
        <v>487</v>
      </c>
      <c r="K209" s="113" t="s">
        <v>485</v>
      </c>
    </row>
    <row r="210" spans="2:11" x14ac:dyDescent="0.35">
      <c r="B210" s="113" t="s">
        <v>488</v>
      </c>
      <c r="C210" s="115">
        <v>44657</v>
      </c>
      <c r="D210" s="115">
        <v>99999999</v>
      </c>
      <c r="E210" s="113" t="s">
        <v>286</v>
      </c>
      <c r="G210" s="116">
        <v>3860314.226582</v>
      </c>
      <c r="H210" s="116">
        <v>0</v>
      </c>
      <c r="I210" s="119">
        <v>3860314.226582</v>
      </c>
      <c r="J210" s="113" t="s">
        <v>489</v>
      </c>
      <c r="K210" s="113" t="s">
        <v>485</v>
      </c>
    </row>
    <row r="211" spans="2:11" x14ac:dyDescent="0.35">
      <c r="B211" s="113" t="s">
        <v>488</v>
      </c>
      <c r="C211" s="115">
        <v>44658</v>
      </c>
      <c r="D211" s="115">
        <v>99999999</v>
      </c>
      <c r="E211" s="113" t="s">
        <v>286</v>
      </c>
      <c r="G211" s="116">
        <v>426702.64453699999</v>
      </c>
      <c r="H211" s="116">
        <v>0</v>
      </c>
      <c r="I211" s="119">
        <v>426702.64453699999</v>
      </c>
      <c r="J211" s="113" t="s">
        <v>484</v>
      </c>
      <c r="K211" s="113" t="s">
        <v>485</v>
      </c>
    </row>
    <row r="212" spans="2:11" x14ac:dyDescent="0.35">
      <c r="B212" s="113" t="s">
        <v>483</v>
      </c>
      <c r="C212" s="115">
        <v>44675</v>
      </c>
      <c r="D212" s="115">
        <v>99999999</v>
      </c>
      <c r="E212" s="113" t="s">
        <v>286</v>
      </c>
      <c r="G212" s="116">
        <v>205809.23044000001</v>
      </c>
      <c r="H212" s="116">
        <v>0</v>
      </c>
      <c r="I212" s="119">
        <v>205809.23044000001</v>
      </c>
      <c r="J212" s="113" t="s">
        <v>484</v>
      </c>
      <c r="K212" s="113" t="s">
        <v>485</v>
      </c>
    </row>
    <row r="213" spans="2:11" x14ac:dyDescent="0.35">
      <c r="B213" s="113" t="s">
        <v>483</v>
      </c>
      <c r="C213" s="115">
        <v>44689</v>
      </c>
      <c r="D213" s="115">
        <v>99999999</v>
      </c>
      <c r="E213" s="113" t="s">
        <v>286</v>
      </c>
      <c r="G213" s="116">
        <v>131259.64438400001</v>
      </c>
      <c r="H213" s="116">
        <v>0</v>
      </c>
      <c r="I213" s="119">
        <v>131259.64438400001</v>
      </c>
      <c r="J213" s="113" t="s">
        <v>490</v>
      </c>
      <c r="K213" s="113" t="s">
        <v>485</v>
      </c>
    </row>
    <row r="214" spans="2:11" x14ac:dyDescent="0.35">
      <c r="B214" s="113" t="s">
        <v>483</v>
      </c>
      <c r="C214" s="115">
        <v>44689</v>
      </c>
      <c r="D214" s="115">
        <v>99999999</v>
      </c>
      <c r="E214" s="113" t="s">
        <v>286</v>
      </c>
      <c r="G214" s="116">
        <v>476035.67130400002</v>
      </c>
      <c r="H214" s="116">
        <v>0</v>
      </c>
      <c r="I214" s="119">
        <v>476035.67130400002</v>
      </c>
      <c r="J214" s="113" t="s">
        <v>487</v>
      </c>
      <c r="K214" s="113" t="s">
        <v>485</v>
      </c>
    </row>
    <row r="215" spans="2:11" x14ac:dyDescent="0.35">
      <c r="B215" s="113" t="s">
        <v>483</v>
      </c>
      <c r="C215" s="115">
        <v>44689</v>
      </c>
      <c r="D215" s="115">
        <v>99999999</v>
      </c>
      <c r="E215" s="113" t="s">
        <v>286</v>
      </c>
      <c r="G215" s="116">
        <v>8369.2530000000006</v>
      </c>
      <c r="H215" s="116">
        <v>0</v>
      </c>
      <c r="I215" s="119">
        <v>8369.2530000000006</v>
      </c>
      <c r="J215" s="113" t="s">
        <v>491</v>
      </c>
      <c r="K215" s="113" t="s">
        <v>485</v>
      </c>
    </row>
    <row r="216" spans="2:11" x14ac:dyDescent="0.35">
      <c r="B216" s="113" t="s">
        <v>483</v>
      </c>
      <c r="C216" s="115">
        <v>44689</v>
      </c>
      <c r="D216" s="115">
        <v>99999999</v>
      </c>
      <c r="E216" s="113" t="s">
        <v>286</v>
      </c>
      <c r="G216" s="116">
        <v>1408134.2565860001</v>
      </c>
      <c r="H216" s="116">
        <v>0</v>
      </c>
      <c r="I216" s="119">
        <v>1408134.2565860001</v>
      </c>
      <c r="J216" s="113" t="s">
        <v>490</v>
      </c>
      <c r="K216" s="113" t="s">
        <v>485</v>
      </c>
    </row>
    <row r="217" spans="2:11" x14ac:dyDescent="0.35">
      <c r="B217" s="113" t="s">
        <v>483</v>
      </c>
      <c r="C217" s="115">
        <v>44693</v>
      </c>
      <c r="D217" s="115">
        <v>99999999</v>
      </c>
      <c r="E217" s="113" t="s">
        <v>286</v>
      </c>
      <c r="G217" s="116">
        <v>43146.288966</v>
      </c>
      <c r="H217" s="116">
        <v>0</v>
      </c>
      <c r="I217" s="119">
        <v>43146.288966</v>
      </c>
      <c r="J217" s="113" t="s">
        <v>491</v>
      </c>
      <c r="K217" s="113" t="s">
        <v>485</v>
      </c>
    </row>
    <row r="218" spans="2:11" x14ac:dyDescent="0.35">
      <c r="B218" s="113" t="s">
        <v>483</v>
      </c>
      <c r="C218" s="115">
        <v>44697</v>
      </c>
      <c r="D218" s="115">
        <v>99999999</v>
      </c>
      <c r="E218" s="113" t="s">
        <v>286</v>
      </c>
      <c r="G218" s="116">
        <v>1229186.608608</v>
      </c>
      <c r="H218" s="116">
        <v>0</v>
      </c>
      <c r="I218" s="119">
        <v>1229186.608608</v>
      </c>
      <c r="J218" s="113" t="s">
        <v>487</v>
      </c>
      <c r="K218" s="113" t="s">
        <v>485</v>
      </c>
    </row>
    <row r="219" spans="2:11" x14ac:dyDescent="0.35">
      <c r="B219" s="113" t="s">
        <v>483</v>
      </c>
      <c r="C219" s="115">
        <v>44697</v>
      </c>
      <c r="D219" s="115">
        <v>99999999</v>
      </c>
      <c r="E219" s="113" t="s">
        <v>286</v>
      </c>
      <c r="G219" s="116">
        <v>744588.26156799996</v>
      </c>
      <c r="H219" s="116">
        <v>0</v>
      </c>
      <c r="I219" s="119">
        <v>744588.26156799996</v>
      </c>
      <c r="J219" s="113" t="s">
        <v>490</v>
      </c>
      <c r="K219" s="113" t="s">
        <v>485</v>
      </c>
    </row>
    <row r="220" spans="2:11" x14ac:dyDescent="0.35">
      <c r="B220" s="113" t="s">
        <v>483</v>
      </c>
      <c r="C220" s="115">
        <v>44697</v>
      </c>
      <c r="D220" s="115">
        <v>99999999</v>
      </c>
      <c r="E220" s="113" t="s">
        <v>286</v>
      </c>
      <c r="G220" s="116">
        <v>326071.67638199998</v>
      </c>
      <c r="H220" s="116">
        <v>0</v>
      </c>
      <c r="I220" s="119">
        <v>326071.67638199998</v>
      </c>
      <c r="J220" s="113" t="s">
        <v>487</v>
      </c>
      <c r="K220" s="113" t="s">
        <v>485</v>
      </c>
    </row>
    <row r="221" spans="2:11" x14ac:dyDescent="0.35">
      <c r="B221" s="113" t="s">
        <v>483</v>
      </c>
      <c r="C221" s="115">
        <v>44703</v>
      </c>
      <c r="D221" s="115">
        <v>99999999</v>
      </c>
      <c r="E221" s="113" t="s">
        <v>286</v>
      </c>
      <c r="G221" s="116">
        <v>404071.25450799998</v>
      </c>
      <c r="H221" s="116">
        <v>0</v>
      </c>
      <c r="I221" s="119">
        <v>404071.25450799998</v>
      </c>
      <c r="J221" s="113" t="s">
        <v>487</v>
      </c>
      <c r="K221" s="113" t="s">
        <v>485</v>
      </c>
    </row>
    <row r="222" spans="2:11" x14ac:dyDescent="0.35">
      <c r="B222" s="113" t="s">
        <v>483</v>
      </c>
      <c r="C222" s="115">
        <v>44710</v>
      </c>
      <c r="D222" s="115">
        <v>99999999</v>
      </c>
      <c r="E222" s="113" t="s">
        <v>286</v>
      </c>
      <c r="G222" s="116">
        <v>10995.338608</v>
      </c>
      <c r="H222" s="116">
        <v>0</v>
      </c>
      <c r="I222" s="119">
        <v>10995.338608</v>
      </c>
      <c r="J222" s="113" t="s">
        <v>491</v>
      </c>
      <c r="K222" s="113" t="s">
        <v>485</v>
      </c>
    </row>
    <row r="223" spans="2:11" x14ac:dyDescent="0.35">
      <c r="B223" s="113" t="s">
        <v>483</v>
      </c>
      <c r="C223" s="115">
        <v>44710</v>
      </c>
      <c r="D223" s="115">
        <v>99999999</v>
      </c>
      <c r="E223" s="113" t="s">
        <v>286</v>
      </c>
      <c r="G223" s="116">
        <v>143053.78169500001</v>
      </c>
      <c r="H223" s="116">
        <v>0</v>
      </c>
      <c r="I223" s="119">
        <v>143053.78169500001</v>
      </c>
      <c r="J223" s="113" t="s">
        <v>492</v>
      </c>
      <c r="K223" s="113" t="s">
        <v>485</v>
      </c>
    </row>
    <row r="224" spans="2:11" x14ac:dyDescent="0.35">
      <c r="B224" s="113" t="s">
        <v>483</v>
      </c>
      <c r="C224" s="115">
        <v>44710</v>
      </c>
      <c r="D224" s="115">
        <v>99999999</v>
      </c>
      <c r="E224" s="113" t="s">
        <v>286</v>
      </c>
      <c r="G224" s="116">
        <v>131229.88704</v>
      </c>
      <c r="H224" s="116">
        <v>0</v>
      </c>
      <c r="I224" s="119">
        <v>131229.88704</v>
      </c>
      <c r="J224" s="113" t="s">
        <v>17</v>
      </c>
      <c r="K224" s="113" t="s">
        <v>485</v>
      </c>
    </row>
    <row r="225" spans="2:11" x14ac:dyDescent="0.35">
      <c r="B225" s="113" t="s">
        <v>483</v>
      </c>
      <c r="C225" s="115">
        <v>44711</v>
      </c>
      <c r="D225" s="115">
        <v>99999999</v>
      </c>
      <c r="E225" s="113" t="s">
        <v>286</v>
      </c>
      <c r="G225" s="116">
        <v>399272.88278799999</v>
      </c>
      <c r="H225" s="116">
        <v>0</v>
      </c>
      <c r="I225" s="119">
        <v>399272.88278799999</v>
      </c>
      <c r="J225" s="113" t="s">
        <v>490</v>
      </c>
      <c r="K225" s="113" t="s">
        <v>485</v>
      </c>
    </row>
    <row r="226" spans="2:11" x14ac:dyDescent="0.35">
      <c r="B226" s="113" t="s">
        <v>483</v>
      </c>
      <c r="C226" s="115">
        <v>44713</v>
      </c>
      <c r="D226" s="115">
        <v>99999999</v>
      </c>
      <c r="E226" s="113" t="s">
        <v>286</v>
      </c>
      <c r="G226" s="116">
        <v>64013.626446000002</v>
      </c>
      <c r="H226" s="116">
        <v>0</v>
      </c>
      <c r="I226" s="119">
        <v>64013.626446000002</v>
      </c>
      <c r="J226" s="113" t="s">
        <v>491</v>
      </c>
      <c r="K226" s="113" t="s">
        <v>485</v>
      </c>
    </row>
    <row r="227" spans="2:11" x14ac:dyDescent="0.35">
      <c r="B227" s="113" t="s">
        <v>483</v>
      </c>
      <c r="C227" s="115">
        <v>44713</v>
      </c>
      <c r="D227" s="115">
        <v>99999999</v>
      </c>
      <c r="E227" s="113" t="s">
        <v>286</v>
      </c>
      <c r="G227" s="116">
        <v>194577.69291400001</v>
      </c>
      <c r="H227" s="116">
        <v>0</v>
      </c>
      <c r="I227" s="119">
        <v>194577.69291400001</v>
      </c>
      <c r="J227" s="113" t="s">
        <v>484</v>
      </c>
      <c r="K227" s="113" t="s">
        <v>485</v>
      </c>
    </row>
    <row r="228" spans="2:11" x14ac:dyDescent="0.35">
      <c r="B228" s="113" t="s">
        <v>483</v>
      </c>
      <c r="C228" s="115">
        <v>44713</v>
      </c>
      <c r="D228" s="115">
        <v>99999999</v>
      </c>
      <c r="E228" s="113" t="s">
        <v>286</v>
      </c>
      <c r="G228" s="116">
        <v>97897.012174999996</v>
      </c>
      <c r="H228" s="116">
        <v>0</v>
      </c>
      <c r="I228" s="119">
        <v>97897.012174999996</v>
      </c>
      <c r="J228" s="113" t="s">
        <v>490</v>
      </c>
      <c r="K228" s="113" t="s">
        <v>485</v>
      </c>
    </row>
    <row r="229" spans="2:11" x14ac:dyDescent="0.35">
      <c r="B229" s="113" t="s">
        <v>483</v>
      </c>
      <c r="C229" s="115">
        <v>44714</v>
      </c>
      <c r="D229" s="115">
        <v>99999999</v>
      </c>
      <c r="E229" s="113" t="s">
        <v>286</v>
      </c>
      <c r="G229" s="116">
        <v>147478.32678100001</v>
      </c>
      <c r="H229" s="116">
        <v>0</v>
      </c>
      <c r="I229" s="119">
        <v>147478.32678100001</v>
      </c>
      <c r="J229" s="113" t="s">
        <v>484</v>
      </c>
      <c r="K229" s="113" t="s">
        <v>485</v>
      </c>
    </row>
    <row r="230" spans="2:11" x14ac:dyDescent="0.35">
      <c r="B230" s="113" t="s">
        <v>483</v>
      </c>
      <c r="C230" s="115">
        <v>44721</v>
      </c>
      <c r="D230" s="115">
        <v>99999999</v>
      </c>
      <c r="E230" s="113" t="s">
        <v>286</v>
      </c>
      <c r="G230" s="116">
        <v>670205.13065499999</v>
      </c>
      <c r="H230" s="116">
        <v>0</v>
      </c>
      <c r="I230" s="119">
        <v>670205.13065499999</v>
      </c>
      <c r="J230" s="113" t="s">
        <v>493</v>
      </c>
      <c r="K230" s="113" t="s">
        <v>485</v>
      </c>
    </row>
    <row r="231" spans="2:11" x14ac:dyDescent="0.35">
      <c r="B231" s="113" t="s">
        <v>483</v>
      </c>
      <c r="C231" s="115">
        <v>44724</v>
      </c>
      <c r="D231" s="115">
        <v>99999999</v>
      </c>
      <c r="E231" s="113" t="s">
        <v>286</v>
      </c>
      <c r="G231" s="116">
        <v>126738.38793</v>
      </c>
      <c r="H231" s="116">
        <v>0</v>
      </c>
      <c r="I231" s="119">
        <v>126738.38793</v>
      </c>
      <c r="J231" s="113" t="s">
        <v>490</v>
      </c>
      <c r="K231" s="113" t="s">
        <v>485</v>
      </c>
    </row>
    <row r="232" spans="2:11" x14ac:dyDescent="0.35">
      <c r="B232" s="113" t="s">
        <v>483</v>
      </c>
      <c r="C232" s="115">
        <v>44728</v>
      </c>
      <c r="D232" s="115">
        <v>99999999</v>
      </c>
      <c r="E232" s="113" t="s">
        <v>286</v>
      </c>
      <c r="G232" s="116">
        <v>304047.52215400001</v>
      </c>
      <c r="H232" s="116">
        <v>0</v>
      </c>
      <c r="I232" s="119">
        <v>304047.52215400001</v>
      </c>
      <c r="J232" s="113" t="s">
        <v>491</v>
      </c>
      <c r="K232" s="113" t="s">
        <v>485</v>
      </c>
    </row>
    <row r="233" spans="2:11" x14ac:dyDescent="0.35">
      <c r="B233" s="113" t="s">
        <v>483</v>
      </c>
      <c r="C233" s="115">
        <v>44728</v>
      </c>
      <c r="D233" s="115">
        <v>99999999</v>
      </c>
      <c r="E233" s="113" t="s">
        <v>286</v>
      </c>
      <c r="G233" s="116">
        <v>122765.782506</v>
      </c>
      <c r="H233" s="116">
        <v>0</v>
      </c>
      <c r="I233" s="119">
        <v>122765.782506</v>
      </c>
      <c r="J233" s="113" t="s">
        <v>494</v>
      </c>
      <c r="K233" s="113" t="s">
        <v>485</v>
      </c>
    </row>
    <row r="234" spans="2:11" x14ac:dyDescent="0.35">
      <c r="B234" s="113" t="s">
        <v>483</v>
      </c>
      <c r="C234" s="115">
        <v>44731</v>
      </c>
      <c r="D234" s="115">
        <v>99999999</v>
      </c>
      <c r="E234" s="113" t="s">
        <v>286</v>
      </c>
      <c r="G234" s="116">
        <v>33514.208680000003</v>
      </c>
      <c r="H234" s="116">
        <v>0</v>
      </c>
      <c r="I234" s="119">
        <v>33514.208680000003</v>
      </c>
      <c r="J234" s="113" t="s">
        <v>491</v>
      </c>
      <c r="K234" s="113" t="s">
        <v>485</v>
      </c>
    </row>
    <row r="235" spans="2:11" x14ac:dyDescent="0.35">
      <c r="B235" s="113" t="s">
        <v>483</v>
      </c>
      <c r="C235" s="115">
        <v>44731</v>
      </c>
      <c r="D235" s="115">
        <v>99999999</v>
      </c>
      <c r="E235" s="113" t="s">
        <v>286</v>
      </c>
      <c r="G235" s="116">
        <v>36034.283750000002</v>
      </c>
      <c r="H235" s="116">
        <v>0</v>
      </c>
      <c r="I235" s="119">
        <v>36034.283750000002</v>
      </c>
      <c r="J235" s="113" t="s">
        <v>492</v>
      </c>
      <c r="K235" s="113" t="s">
        <v>485</v>
      </c>
    </row>
    <row r="236" spans="2:11" x14ac:dyDescent="0.35">
      <c r="B236" s="113" t="s">
        <v>483</v>
      </c>
      <c r="C236" s="115">
        <v>44731</v>
      </c>
      <c r="D236" s="115">
        <v>99999999</v>
      </c>
      <c r="E236" s="113" t="s">
        <v>286</v>
      </c>
      <c r="G236" s="116">
        <v>54790.709640000001</v>
      </c>
      <c r="H236" s="116">
        <v>0</v>
      </c>
      <c r="I236" s="119">
        <v>54790.709640000001</v>
      </c>
      <c r="J236" s="113" t="s">
        <v>491</v>
      </c>
      <c r="K236" s="113" t="s">
        <v>485</v>
      </c>
    </row>
    <row r="237" spans="2:11" x14ac:dyDescent="0.35">
      <c r="B237" s="113" t="s">
        <v>483</v>
      </c>
      <c r="C237" s="115">
        <v>44734</v>
      </c>
      <c r="D237" s="115">
        <v>99999999</v>
      </c>
      <c r="E237" s="113" t="s">
        <v>286</v>
      </c>
      <c r="G237" s="116">
        <v>111244.11087600001</v>
      </c>
      <c r="H237" s="116">
        <v>0</v>
      </c>
      <c r="I237" s="119">
        <v>111244.11087600001</v>
      </c>
      <c r="J237" s="113" t="s">
        <v>495</v>
      </c>
      <c r="K237" s="113" t="s">
        <v>485</v>
      </c>
    </row>
    <row r="238" spans="2:11" x14ac:dyDescent="0.35">
      <c r="B238" s="113" t="s">
        <v>483</v>
      </c>
      <c r="C238" s="115">
        <v>44738</v>
      </c>
      <c r="D238" s="115">
        <v>99999999</v>
      </c>
      <c r="E238" s="113" t="s">
        <v>286</v>
      </c>
      <c r="G238" s="116">
        <v>20437.715826</v>
      </c>
      <c r="H238" s="116">
        <v>0</v>
      </c>
      <c r="I238" s="119">
        <v>20437.715826</v>
      </c>
      <c r="J238" s="113" t="s">
        <v>490</v>
      </c>
      <c r="K238" s="113" t="s">
        <v>485</v>
      </c>
    </row>
    <row r="239" spans="2:11" x14ac:dyDescent="0.35">
      <c r="B239" s="113" t="s">
        <v>483</v>
      </c>
      <c r="C239" s="115">
        <v>44738</v>
      </c>
      <c r="D239" s="115">
        <v>99999999</v>
      </c>
      <c r="E239" s="113" t="s">
        <v>286</v>
      </c>
      <c r="G239" s="116">
        <v>2490.3177260000002</v>
      </c>
      <c r="H239" s="116">
        <v>0</v>
      </c>
      <c r="I239" s="119">
        <v>2490.3177260000002</v>
      </c>
      <c r="J239" s="113" t="s">
        <v>495</v>
      </c>
      <c r="K239" s="113" t="s">
        <v>485</v>
      </c>
    </row>
    <row r="240" spans="2:11" x14ac:dyDescent="0.35">
      <c r="B240" s="113" t="s">
        <v>483</v>
      </c>
      <c r="C240" s="115">
        <v>44739</v>
      </c>
      <c r="D240" s="115">
        <v>99999999</v>
      </c>
      <c r="E240" s="113" t="s">
        <v>286</v>
      </c>
      <c r="G240" s="116">
        <v>4189069.6434260001</v>
      </c>
      <c r="H240" s="116">
        <v>0</v>
      </c>
      <c r="I240" s="119">
        <v>4189069.6434260001</v>
      </c>
      <c r="J240" s="113" t="s">
        <v>496</v>
      </c>
      <c r="K240" s="113" t="s">
        <v>485</v>
      </c>
    </row>
    <row r="241" spans="2:11" x14ac:dyDescent="0.35">
      <c r="B241" s="113" t="s">
        <v>483</v>
      </c>
      <c r="C241" s="115">
        <v>44741</v>
      </c>
      <c r="D241" s="115">
        <v>99999999</v>
      </c>
      <c r="E241" s="113" t="s">
        <v>286</v>
      </c>
      <c r="G241" s="116">
        <v>25790.318078</v>
      </c>
      <c r="H241" s="116">
        <v>0</v>
      </c>
      <c r="I241" s="119">
        <v>25790.318078</v>
      </c>
      <c r="J241" s="113" t="s">
        <v>495</v>
      </c>
      <c r="K241" s="113" t="s">
        <v>485</v>
      </c>
    </row>
    <row r="242" spans="2:11" x14ac:dyDescent="0.35">
      <c r="B242" s="113" t="s">
        <v>483</v>
      </c>
      <c r="C242" s="115">
        <v>44741</v>
      </c>
      <c r="D242" s="115">
        <v>99999999</v>
      </c>
      <c r="E242" s="113" t="s">
        <v>286</v>
      </c>
      <c r="G242" s="116">
        <v>2014646.58216</v>
      </c>
      <c r="H242" s="116">
        <v>0</v>
      </c>
      <c r="I242" s="119">
        <v>2014646.58216</v>
      </c>
      <c r="J242" s="113" t="s">
        <v>495</v>
      </c>
      <c r="K242" s="113" t="s">
        <v>485</v>
      </c>
    </row>
    <row r="243" spans="2:11" x14ac:dyDescent="0.35">
      <c r="G243" s="119">
        <f>SUM(G2:G242)</f>
        <v>1257115109.5380526</v>
      </c>
      <c r="I243" s="119">
        <f>SUM(I2:I242)</f>
        <v>1257162147.9180527</v>
      </c>
    </row>
    <row r="245" spans="2:11" x14ac:dyDescent="0.35">
      <c r="E245" s="121" t="s">
        <v>497</v>
      </c>
      <c r="F245" s="122"/>
      <c r="G245" s="123" t="s">
        <v>498</v>
      </c>
    </row>
    <row r="246" spans="2:11" x14ac:dyDescent="0.35">
      <c r="E246" s="118" t="s">
        <v>289</v>
      </c>
      <c r="F246" s="124"/>
      <c r="G246" s="125">
        <f>SUMIFS($G$2:$G$242,$K$2:$K$242,$E246)</f>
        <v>79677106.459999993</v>
      </c>
      <c r="H246" s="119">
        <f>G246/93.5/1000000</f>
        <v>0.85216156641711227</v>
      </c>
    </row>
    <row r="247" spans="2:11" x14ac:dyDescent="0.35">
      <c r="E247" s="118" t="s">
        <v>474</v>
      </c>
      <c r="F247" s="124"/>
      <c r="G247" s="125">
        <f t="shared" ref="G247:G253" si="0">SUMIFS($G$2:$G$242,$K$2:$K$242,$E247)</f>
        <v>27608050</v>
      </c>
      <c r="H247" s="119">
        <f t="shared" ref="H247:H253" si="1">G247/93.5/1000000</f>
        <v>0.29527326203208554</v>
      </c>
    </row>
    <row r="248" spans="2:11" x14ac:dyDescent="0.35">
      <c r="E248" s="118" t="s">
        <v>292</v>
      </c>
      <c r="F248" s="124"/>
      <c r="G248" s="126">
        <f t="shared" si="0"/>
        <v>158211484.40000001</v>
      </c>
      <c r="H248" s="119">
        <f t="shared" si="1"/>
        <v>1.6921014374331553</v>
      </c>
    </row>
    <row r="249" spans="2:11" x14ac:dyDescent="0.35">
      <c r="E249" s="118" t="s">
        <v>287</v>
      </c>
      <c r="F249" s="124"/>
      <c r="G249" s="125">
        <f t="shared" si="0"/>
        <v>60000000</v>
      </c>
      <c r="H249" s="119">
        <f t="shared" si="1"/>
        <v>0.64171122994652408</v>
      </c>
    </row>
    <row r="250" spans="2:11" x14ac:dyDescent="0.35">
      <c r="E250" s="118" t="s">
        <v>323</v>
      </c>
      <c r="F250" s="124"/>
      <c r="G250" s="130">
        <f t="shared" si="0"/>
        <v>841465473.02999973</v>
      </c>
      <c r="H250" s="119">
        <f t="shared" si="1"/>
        <v>8.9996307275935798</v>
      </c>
    </row>
    <row r="251" spans="2:11" x14ac:dyDescent="0.35">
      <c r="E251" s="118" t="s">
        <v>465</v>
      </c>
      <c r="F251" s="124"/>
      <c r="G251" s="130">
        <f t="shared" si="0"/>
        <v>26074872.68</v>
      </c>
      <c r="H251" s="119">
        <f t="shared" si="1"/>
        <v>0.27887564363636363</v>
      </c>
      <c r="I251" s="119" t="s">
        <v>499</v>
      </c>
    </row>
    <row r="252" spans="2:11" x14ac:dyDescent="0.35">
      <c r="E252" s="118" t="s">
        <v>467</v>
      </c>
      <c r="F252" s="124"/>
      <c r="G252" s="130">
        <f t="shared" si="0"/>
        <v>39289875.079999998</v>
      </c>
      <c r="H252" s="119">
        <f t="shared" si="1"/>
        <v>0.42021256770053478</v>
      </c>
      <c r="I252" s="119" t="s">
        <v>499</v>
      </c>
    </row>
    <row r="253" spans="2:11" x14ac:dyDescent="0.35">
      <c r="E253" s="118" t="s">
        <v>485</v>
      </c>
      <c r="F253" s="124"/>
      <c r="G253" s="126">
        <f t="shared" si="0"/>
        <v>24788247.888053015</v>
      </c>
      <c r="H253" s="119">
        <f t="shared" si="1"/>
        <v>0.2651149506743638</v>
      </c>
    </row>
    <row r="254" spans="2:11" x14ac:dyDescent="0.35">
      <c r="E254" s="127" t="s">
        <v>91</v>
      </c>
      <c r="F254" s="128"/>
      <c r="G254" s="129">
        <f>SUM(G246:G253)</f>
        <v>1257115109.5380528</v>
      </c>
      <c r="H254" s="119">
        <f>SUM(H246:H253)</f>
        <v>13.445081385433721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EDF Loan-CITY BANK</vt:lpstr>
      <vt:lpstr>EDF Loan-CIPL Books</vt:lpstr>
      <vt:lpstr>OBD Loan-HSBC Bank</vt:lpstr>
      <vt:lpstr>OBD Loan-City Bank</vt:lpstr>
      <vt:lpstr>OBD Loan-CIPL Book</vt:lpstr>
      <vt:lpstr>CIPL-Outstanding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Bellal Hossain</dc:creator>
  <cp:lastModifiedBy>Rashid, Imtiaz</cp:lastModifiedBy>
  <dcterms:created xsi:type="dcterms:W3CDTF">2022-09-08T04:14:26Z</dcterms:created>
  <dcterms:modified xsi:type="dcterms:W3CDTF">2022-09-08T05:17:29Z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2022-09-08T05:13:02Z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a83efd84-5bd9-44a0-8143-48b2bd466ddb</vt:lpwstr>
  </property>
  <property fmtid="{D5CDD505-2E9C-101B-9397-08002B2CF9AE}" pid="8" name="MSIP_Label_ea60d57e-af5b-4752-ac57-3e4f28ca11dc_ContentBits">
    <vt:lpwstr>0</vt:lpwstr>
  </property>
</Properties>
</file>