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updateLinks="never" codeName="ThisWorkbook" defaultThemeVersion="124226"/>
  <mc:AlternateContent xmlns:mc="http://schemas.openxmlformats.org/markup-compatibility/2006">
    <mc:Choice Requires="x15">
      <x15ac:absPath xmlns:x15ac="http://schemas.microsoft.com/office/spreadsheetml/2010/11/ac" url="https://apcdeloitte-my.sharepoint.com/personal/imrashid_deloitte_com/Documents/Audit Engagements/EPIC/Testing/Test of Detail/Inventory/"/>
    </mc:Choice>
  </mc:AlternateContent>
  <xr:revisionPtr revIDLastSave="176" documentId="8_{C33606ED-1EE2-4979-A400-A5BE9D827F67}" xr6:coauthVersionLast="47" xr6:coauthVersionMax="47" xr10:uidLastSave="{B857BB02-1263-4409-B9DF-D14805966E1E}"/>
  <bookViews>
    <workbookView xWindow="0" yWindow="380" windowWidth="19200" windowHeight="10200" tabRatio="796" firstSheet="1" activeTab="1" xr2:uid="{00000000-000D-0000-FFFF-FFFF00000000}"/>
  </bookViews>
  <sheets>
    <sheet name="Kornhill Jusco (OS) (PY)" sheetId="15" state="hidden" r:id="rId1"/>
    <sheet name="Raw Materials (LF )" sheetId="18" r:id="rId2"/>
    <sheet name="Raw Materials (FL) " sheetId="24" r:id="rId3"/>
    <sheet name="WIP (LF)" sheetId="40" state="hidden" r:id="rId4"/>
    <sheet name="WIP (FL)" sheetId="39" state="hidden" r:id="rId5"/>
    <sheet name="WIP" sheetId="37" state="hidden" r:id="rId6"/>
    <sheet name="WIP (LF) " sheetId="44" r:id="rId7"/>
    <sheet name="Finished Goods (LF)" sheetId="32" r:id="rId8"/>
    <sheet name="Spares Utilities " sheetId="42" r:id="rId9"/>
    <sheet name="Chemicals (LF)" sheetId="34" r:id="rId10"/>
    <sheet name="Kornhill Jusco (US) (PY)" sheetId="13" state="hidden" r:id="rId11"/>
    <sheet name="Tickmarks" sheetId="11"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7" hidden="1">'Finished Goods (LF)'!#REF!</definedName>
    <definedName name="_xlnm._FilterDatabase" localSheetId="0" hidden="1">'Kornhill Jusco (OS) (PY)'!$A$8:$Q$116</definedName>
    <definedName name="_xlnm._FilterDatabase" localSheetId="10" hidden="1">'Kornhill Jusco (US) (PY)'!$A$8:$Q$109</definedName>
    <definedName name="_xlnm._FilterDatabase" localSheetId="2" hidden="1">'Raw Materials (FL) '!$A$8:$M$8</definedName>
    <definedName name="_xlnm._FilterDatabase" localSheetId="1" hidden="1">'Raw Materials (LF )'!$A$8:$IQ$8</definedName>
    <definedName name="act">[1]Validation!$E$3:$E$74</definedName>
    <definedName name="activity">[2]Validation!$D$3:$D$23</definedName>
    <definedName name="AS2DocOpenMode" hidden="1">"AS2DocumentEdit"</definedName>
    <definedName name="by">[1]Validation!$A$3:$A$65</definedName>
    <definedName name="C_C_Balance">'Kornhill Jusco (OS) (PY)'!$B$5</definedName>
    <definedName name="calcodedt">#REF!</definedName>
    <definedName name="calcodetd">#REF!</definedName>
    <definedName name="calenderD">[3]Calender!$C$3:$F$435</definedName>
    <definedName name="cd">[1]Cal!$B$3</definedName>
    <definedName name="cldt">[1]Cal!$A$2:$D$10000</definedName>
    <definedName name="DA_2175170685100002948" localSheetId="5" hidden="1">#REF!</definedName>
    <definedName name="DA_2175170685100002948" localSheetId="4" hidden="1">#REF!</definedName>
    <definedName name="DA_2175170685100002948" localSheetId="3" hidden="1">#REF!</definedName>
    <definedName name="DA_2175170685100002948" hidden="1">#REF!</definedName>
    <definedName name="DA_2175170685100002952" localSheetId="4" hidden="1">#REF!</definedName>
    <definedName name="DA_2175170685100002952" localSheetId="3" hidden="1">#REF!</definedName>
    <definedName name="DA_2175170685100002952" hidden="1">#REF!</definedName>
    <definedName name="DA_2175170685100002960" localSheetId="2" hidden="1">'Raw Materials (FL) '!#REF!</definedName>
    <definedName name="DA_2175170685100002960" localSheetId="5" hidden="1">#REF!</definedName>
    <definedName name="DA_2175170685100002960" hidden="1">'Raw Materials (FL) '!#REF!</definedName>
    <definedName name="DA_2175170685100002964" localSheetId="5" hidden="1">#REF!</definedName>
    <definedName name="DA_2175170685100002964" localSheetId="4" hidden="1">#REF!</definedName>
    <definedName name="DA_2175170685100002964" hidden="1">#REF!</definedName>
    <definedName name="dt">'[2] Summary'!$M$4</definedName>
    <definedName name="epic" localSheetId="4" hidden="1">#REF!</definedName>
    <definedName name="epic" localSheetId="3" hidden="1">#REF!</definedName>
    <definedName name="epic" hidden="1">#REF!</definedName>
    <definedName name="Factor">'Kornhill Jusco (OS) (PY)'!$B$6</definedName>
    <definedName name="FD">'[2]Dailly Data'!$K$2:$K$9191</definedName>
    <definedName name="oddata">'[2]Odr Sum'!$A$3:$BP$942</definedName>
    <definedName name="oddata1">'[4]Odr Sum'!$A$3:$BO$724</definedName>
    <definedName name="pd">[1]Validation!$K$4:$K$259</definedName>
    <definedName name="_xlnm.Print_Area" localSheetId="7">'Finished Goods (LF)'!$A$1:$M$22</definedName>
    <definedName name="_xlnm.Print_Area" localSheetId="0">'Kornhill Jusco (OS) (PY)'!$B$1:$S$117</definedName>
    <definedName name="_xlnm.Print_Area" localSheetId="10">'Kornhill Jusco (US) (PY)'!$B$1:$R$25</definedName>
    <definedName name="_xlnm.Print_Area" localSheetId="2">'Raw Materials (FL) '!$A$1:$M$15</definedName>
    <definedName name="_xlnm.Print_Area" localSheetId="1">'Raw Materials (LF )'!$A$1:$M$18</definedName>
    <definedName name="_xlnm.Print_Area" localSheetId="4">'WIP (FL)'!$A$1:$L$33</definedName>
    <definedName name="_xlnm.Print_Area" localSheetId="3">'WIP (LF)'!$A$1:$L$33</definedName>
    <definedName name="_xlnm.Print_Titles" localSheetId="4">'WIP (FL)'!$4:$7</definedName>
    <definedName name="_xlnm.Print_Titles" localSheetId="3">'WIP (LF)'!$4:$7</definedName>
    <definedName name="PROD">'[2]Dailly Data'!$G$2:$G$10237</definedName>
    <definedName name="Pt">'[3]Build Up vs Actual'!#REF!</definedName>
    <definedName name="qwweee" localSheetId="4">'[5]Kornhill Jusco (OS) (PY)'!#REF!</definedName>
    <definedName name="qwweee" localSheetId="3">'[5]Kornhill Jusco (OS) (PY)'!#REF!</definedName>
    <definedName name="qwweee">'[5]Kornhill Jusco (OS) (PY)'!#REF!</definedName>
    <definedName name="Report" localSheetId="4">'[6]Kornhill Jusco (US) (PY)'!#REF!</definedName>
    <definedName name="Report" localSheetId="3">'[6]Kornhill Jusco (US) (PY)'!#REF!</definedName>
    <definedName name="Report">'[6]Kornhill Jusco (US) (PY)'!#REF!</definedName>
    <definedName name="revenue">'[3]Revenue Chart'!$C$3:$G$30</definedName>
    <definedName name="runningstyles">#REF!</definedName>
    <definedName name="sewsmv">[1]Validation!$T$3:$W$122</definedName>
    <definedName name="ss">[1]Validation!$G$3:$G$143</definedName>
    <definedName name="Style">"[Prod Report  colorwise database'14 .xlsx]Validation'!$N$4:$R$17"</definedName>
    <definedName name="td">#REF!</definedName>
    <definedName name="TextRefCopy1" localSheetId="7">#REF!</definedName>
    <definedName name="TextRefCopy1" localSheetId="2">#REF!</definedName>
    <definedName name="TextRefCopy1" localSheetId="1">#REF!</definedName>
    <definedName name="TextRefCopy1" localSheetId="5">#REF!</definedName>
    <definedName name="TextRefCopy1" localSheetId="4">#REF!</definedName>
    <definedName name="TextRefCopy1" localSheetId="3">#REF!</definedName>
    <definedName name="TextRefCopy1">#REF!</definedName>
    <definedName name="TextRefCopy10" localSheetId="7">'Finished Goods (LF)'!#REF!</definedName>
    <definedName name="TextRefCopy10" localSheetId="2">'Raw Materials (FL) '!#REF!</definedName>
    <definedName name="TextRefCopy10" localSheetId="1">'Raw Materials (LF )'!#REF!</definedName>
    <definedName name="TextRefCopy10" localSheetId="5">'[7]Kornhill Jusco (US) (PY)'!#REF!</definedName>
    <definedName name="TextRefCopy10" localSheetId="4">'[8]Kornhill Jusco (US) (PY)'!#REF!</definedName>
    <definedName name="TextRefCopy10" localSheetId="3">'[6]Kornhill Jusco (US) (PY)'!#REF!</definedName>
    <definedName name="TextRefCopy10">'Kornhill Jusco (US) (PY)'!#REF!</definedName>
    <definedName name="TextRefCopy11">'Kornhill Jusco (OS) (PY)'!$L$10</definedName>
    <definedName name="TextRefCopy12">'Kornhill Jusco (OS) (PY)'!$L$13</definedName>
    <definedName name="TextRefCopy13">'Kornhill Jusco (OS) (PY)'!$L$21</definedName>
    <definedName name="TextRefCopy14">'Kornhill Jusco (OS) (PY)'!$L$29</definedName>
    <definedName name="TextRefCopy15">'Kornhill Jusco (OS) (PY)'!$L$37</definedName>
    <definedName name="TextRefCopy16">'Kornhill Jusco (OS) (PY)'!$L$44</definedName>
    <definedName name="TextRefCopy17">'Kornhill Jusco (OS) (PY)'!$L$44</definedName>
    <definedName name="TextRefCopy18">'Kornhill Jusco (OS) (PY)'!$L$56</definedName>
    <definedName name="TextRefCopy19" localSheetId="7">'Finished Goods (LF)'!#REF!</definedName>
    <definedName name="TextRefCopy19" localSheetId="2">'Raw Materials (FL) '!#REF!</definedName>
    <definedName name="TextRefCopy19" localSheetId="1">'Raw Materials (LF )'!#REF!</definedName>
    <definedName name="TextRefCopy19">'Kornhill Jusco (US) (PY)'!$K$44</definedName>
    <definedName name="TextRefCopy2" localSheetId="7">'Finished Goods (LF)'!#REF!</definedName>
    <definedName name="TextRefCopy2" localSheetId="2">'Raw Materials (FL) '!#REF!</definedName>
    <definedName name="TextRefCopy2" localSheetId="1">'Raw Materials (LF )'!#REF!</definedName>
    <definedName name="TextRefCopy2" localSheetId="5">'[7]Kornhill Jusco (US) (PY)'!#REF!</definedName>
    <definedName name="TextRefCopy2" localSheetId="4">'[8]Kornhill Jusco (US) (PY)'!#REF!</definedName>
    <definedName name="TextRefCopy2" localSheetId="3">'[6]Kornhill Jusco (US) (PY)'!#REF!</definedName>
    <definedName name="TextRefCopy2">'Kornhill Jusco (US) (PY)'!#REF!</definedName>
    <definedName name="TextRefCopy20">'Kornhill Jusco (OS) (PY)'!$L$13</definedName>
    <definedName name="TextRefCopy21">'Kornhill Jusco (OS) (PY)'!$L$21</definedName>
    <definedName name="TextRefCopy22" localSheetId="7">'Finished Goods (LF)'!#REF!</definedName>
    <definedName name="TextRefCopy22" localSheetId="2">'Raw Materials (FL) '!#REF!</definedName>
    <definedName name="TextRefCopy22" localSheetId="1">'Raw Materials (LF )'!#REF!</definedName>
    <definedName name="TextRefCopy22">'Kornhill Jusco (US) (PY)'!$K$28</definedName>
    <definedName name="TextRefCopy23">'Kornhill Jusco (OS) (PY)'!$L$25</definedName>
    <definedName name="TextRefCopy24">'Kornhill Jusco (OS) (PY)'!$L$64</definedName>
    <definedName name="TextRefCopy25">'Kornhill Jusco (OS) (PY)'!$L$68</definedName>
    <definedName name="TextRefCopy26" localSheetId="7">'Finished Goods (LF)'!#REF!</definedName>
    <definedName name="TextRefCopy26" localSheetId="2">'Raw Materials (FL) '!#REF!</definedName>
    <definedName name="TextRefCopy26" localSheetId="1">'Raw Materials (LF )'!#REF!</definedName>
    <definedName name="TextRefCopy26">'Kornhill Jusco (US) (PY)'!$K$37</definedName>
    <definedName name="TextRefCopy27" localSheetId="7">'Finished Goods (LF)'!#REF!</definedName>
    <definedName name="TextRefCopy27" localSheetId="2">'Raw Materials (FL) '!#REF!</definedName>
    <definedName name="TextRefCopy27" localSheetId="1">'Raw Materials (LF )'!#REF!</definedName>
    <definedName name="TextRefCopy27">'Kornhill Jusco (US) (PY)'!$K$45</definedName>
    <definedName name="TextRefCopy3" localSheetId="7">'[5]Kornhill Jusco (OS) (PY)'!#REF!</definedName>
    <definedName name="TextRefCopy3" localSheetId="2">'Kornhill Jusco (OS) (PY)'!#REF!</definedName>
    <definedName name="TextRefCopy3" localSheetId="1">'Kornhill Jusco (OS) (PY)'!#REF!</definedName>
    <definedName name="TextRefCopy3" localSheetId="5">'[7]Kornhill Jusco (OS) (PY)'!#REF!</definedName>
    <definedName name="TextRefCopy3" localSheetId="4">'[8]Kornhill Jusco (OS) (PY)'!#REF!</definedName>
    <definedName name="TextRefCopy3" localSheetId="3">'[6]Kornhill Jusco (OS) (PY)'!#REF!</definedName>
    <definedName name="TextRefCopy3">'Kornhill Jusco (OS) (PY)'!#REF!</definedName>
    <definedName name="TextRefCopy4" localSheetId="7">'Finished Goods (LF)'!#REF!</definedName>
    <definedName name="TextRefCopy4" localSheetId="2">'Raw Materials (FL) '!#REF!</definedName>
    <definedName name="TextRefCopy4" localSheetId="1">'Raw Materials (LF )'!#REF!</definedName>
    <definedName name="TextRefCopy4" localSheetId="5">'[7]Kornhill Jusco (US) (PY)'!#REF!</definedName>
    <definedName name="TextRefCopy4" localSheetId="4">'[8]Kornhill Jusco (US) (PY)'!#REF!</definedName>
    <definedName name="TextRefCopy4" localSheetId="3">'[6]Kornhill Jusco (US) (PY)'!#REF!</definedName>
    <definedName name="TextRefCopy4">'Kornhill Jusco (US) (PY)'!#REF!</definedName>
    <definedName name="TextRefCopy5" localSheetId="7">'Finished Goods (LF)'!#REF!</definedName>
    <definedName name="TextRefCopy5" localSheetId="2">'Raw Materials (FL) '!#REF!</definedName>
    <definedName name="TextRefCopy5" localSheetId="1">'Raw Materials (LF )'!#REF!</definedName>
    <definedName name="TextRefCopy5" localSheetId="5">'[7]Kornhill Jusco (US) (PY)'!#REF!</definedName>
    <definedName name="TextRefCopy5" localSheetId="4">'[8]Kornhill Jusco (US) (PY)'!#REF!</definedName>
    <definedName name="TextRefCopy5" localSheetId="3">'[6]Kornhill Jusco (US) (PY)'!#REF!</definedName>
    <definedName name="TextRefCopy5">'Kornhill Jusco (US) (PY)'!#REF!</definedName>
    <definedName name="TextRefCopy6" localSheetId="7">'Finished Goods (LF)'!#REF!</definedName>
    <definedName name="TextRefCopy6" localSheetId="2">'Raw Materials (FL) '!#REF!</definedName>
    <definedName name="TextRefCopy6" localSheetId="1">'Raw Materials (LF )'!#REF!</definedName>
    <definedName name="TextRefCopy6" localSheetId="5">'[7]Kornhill Jusco (US) (PY)'!#REF!</definedName>
    <definedName name="TextRefCopy6" localSheetId="4">'[8]Kornhill Jusco (US) (PY)'!#REF!</definedName>
    <definedName name="TextRefCopy6" localSheetId="3">'[6]Kornhill Jusco (US) (PY)'!#REF!</definedName>
    <definedName name="TextRefCopy6">'Kornhill Jusco (US) (PY)'!#REF!</definedName>
    <definedName name="TextRefCopy7" localSheetId="7">'Finished Goods (LF)'!#REF!</definedName>
    <definedName name="TextRefCopy7" localSheetId="2">'Raw Materials (FL) '!#REF!</definedName>
    <definedName name="TextRefCopy7" localSheetId="1">'Raw Materials (LF )'!#REF!</definedName>
    <definedName name="TextRefCopy7" localSheetId="5">'[7]Kornhill Jusco (US) (PY)'!#REF!</definedName>
    <definedName name="TextRefCopy7" localSheetId="4">'[8]Kornhill Jusco (US) (PY)'!#REF!</definedName>
    <definedName name="TextRefCopy7" localSheetId="3">'[6]Kornhill Jusco (US) (PY)'!#REF!</definedName>
    <definedName name="TextRefCopy7">'Kornhill Jusco (US) (PY)'!#REF!</definedName>
    <definedName name="TextRefCopy8" localSheetId="7">'Finished Goods (LF)'!#REF!</definedName>
    <definedName name="TextRefCopy8" localSheetId="2">'Raw Materials (FL) '!#REF!</definedName>
    <definedName name="TextRefCopy8" localSheetId="1">'Raw Materials (LF )'!#REF!</definedName>
    <definedName name="TextRefCopy8">'Kornhill Jusco (US) (PY)'!$K$12</definedName>
    <definedName name="TextRefCopy9" localSheetId="7">'Finished Goods (LF)'!#REF!</definedName>
    <definedName name="TextRefCopy9" localSheetId="2">'Raw Materials (FL) '!#REF!</definedName>
    <definedName name="TextRefCopy9" localSheetId="1">'Raw Materials (LF )'!#REF!</definedName>
    <definedName name="TextRefCopy9">'Kornhill Jusco (US) (PY)'!$K$18</definedName>
    <definedName name="TextRefCopyRangeCount" hidden="1">27</definedName>
    <definedName name="un">[1]Validation!$I$3:$I$37</definedName>
    <definedName name="unit">#REF!</definedName>
    <definedName name="wip" localSheetId="4">'[6]Kornhill Jusco (US) (PY)'!#REF!</definedName>
    <definedName name="wip" localSheetId="3">'[6]Kornhill Jusco (US) (PY)'!#REF!</definedName>
    <definedName name="wip">'[6]Kornhill Jusco (US) (PY)'!#REF!</definedName>
    <definedName name="www" localSheetId="4">'[6]Kornhill Jusco (US) (PY)'!#REF!</definedName>
    <definedName name="www" localSheetId="3">'[6]Kornhill Jusco (US) (PY)'!#REF!</definedName>
    <definedName name="www">'[6]Kornhill Jusco (US) (PY)'!#REF!</definedName>
    <definedName name="yd">'[2] Summary'!$D$15</definedName>
  </definedNames>
  <calcPr calcId="191028" iterate="1" iterateCount="100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42" l="1"/>
  <c r="H13" i="24"/>
  <c r="J13" i="24" s="1"/>
  <c r="H14" i="24"/>
  <c r="H10" i="32"/>
  <c r="I10" i="32"/>
  <c r="K10" i="32" s="1"/>
  <c r="H11" i="32"/>
  <c r="I11" i="32"/>
  <c r="K11" i="32" s="1"/>
  <c r="H12" i="32"/>
  <c r="I12" i="32"/>
  <c r="K12" i="32"/>
  <c r="H13" i="32"/>
  <c r="I13" i="32"/>
  <c r="K13" i="32" s="1"/>
  <c r="H14" i="32"/>
  <c r="I14" i="32"/>
  <c r="K14" i="32" s="1"/>
  <c r="H15" i="32"/>
  <c r="I15" i="32"/>
  <c r="K15" i="32"/>
  <c r="H16" i="32"/>
  <c r="I16" i="32"/>
  <c r="K16" i="32"/>
  <c r="H17" i="32"/>
  <c r="I17" i="32"/>
  <c r="K17" i="32"/>
  <c r="H18" i="32"/>
  <c r="I18" i="32"/>
  <c r="H19" i="32"/>
  <c r="I19" i="32"/>
  <c r="H20" i="32"/>
  <c r="I20" i="32"/>
  <c r="K20" i="32" s="1"/>
  <c r="H10" i="42" l="1"/>
  <c r="J10" i="42" s="1"/>
  <c r="H11" i="42"/>
  <c r="J11" i="42" s="1"/>
  <c r="H12" i="42"/>
  <c r="J12" i="42" s="1"/>
  <c r="H13" i="42"/>
  <c r="J13" i="42" s="1"/>
  <c r="H14" i="42"/>
  <c r="J14" i="42" s="1"/>
  <c r="H15" i="42"/>
  <c r="J15" i="42" s="1"/>
  <c r="H16" i="42"/>
  <c r="J16" i="42" s="1"/>
  <c r="H17" i="42"/>
  <c r="J17" i="42" s="1"/>
  <c r="H18" i="42"/>
  <c r="J18" i="42" s="1"/>
  <c r="H19" i="42"/>
  <c r="J19" i="42" s="1"/>
  <c r="H20" i="42"/>
  <c r="J20" i="42" s="1"/>
  <c r="H21" i="42"/>
  <c r="J21" i="42" s="1"/>
  <c r="H22" i="42"/>
  <c r="J22" i="42" s="1"/>
  <c r="G10" i="42"/>
  <c r="G11" i="42"/>
  <c r="G12" i="42"/>
  <c r="G13" i="42"/>
  <c r="G14" i="42"/>
  <c r="G15" i="42"/>
  <c r="G16" i="42"/>
  <c r="G17" i="42"/>
  <c r="G18" i="42"/>
  <c r="G19" i="42"/>
  <c r="G20" i="42"/>
  <c r="G21" i="42"/>
  <c r="G22" i="42"/>
  <c r="H9" i="32"/>
  <c r="I13" i="18" l="1"/>
  <c r="K13" i="18" s="1"/>
  <c r="H9" i="24"/>
  <c r="I9" i="24"/>
  <c r="K9" i="24" s="1"/>
  <c r="I14" i="18" l="1"/>
  <c r="K14" i="18" s="1"/>
  <c r="J9" i="44"/>
  <c r="L9" i="44" s="1"/>
  <c r="J8" i="44"/>
  <c r="L8" i="44" s="1"/>
  <c r="H9" i="42" l="1"/>
  <c r="J9" i="42" s="1"/>
  <c r="G9" i="42"/>
  <c r="I15" i="18" l="1"/>
  <c r="K15" i="18" s="1"/>
  <c r="H15" i="18"/>
  <c r="I10" i="24"/>
  <c r="K10" i="24" s="1"/>
  <c r="I11" i="24"/>
  <c r="K11" i="24" s="1"/>
  <c r="I12" i="24"/>
  <c r="K12" i="24" s="1"/>
  <c r="H10" i="24"/>
  <c r="H11" i="24"/>
  <c r="H12" i="24"/>
  <c r="I10" i="18"/>
  <c r="K10" i="18" s="1"/>
  <c r="I11" i="18"/>
  <c r="K11" i="18" s="1"/>
  <c r="I12" i="18"/>
  <c r="K12" i="18" s="1"/>
  <c r="H10" i="18"/>
  <c r="H11" i="18"/>
  <c r="H12" i="18"/>
  <c r="H13" i="18"/>
  <c r="H14" i="18"/>
  <c r="I9" i="18" l="1"/>
  <c r="H9" i="18"/>
  <c r="J40" i="39" l="1"/>
  <c r="M18" i="37" l="1"/>
  <c r="O18" i="37" s="1"/>
  <c r="K18" i="37"/>
  <c r="M17" i="37"/>
  <c r="O17" i="37" s="1"/>
  <c r="M16" i="37"/>
  <c r="O16" i="37" s="1"/>
  <c r="M15" i="37"/>
  <c r="O15" i="37" s="1"/>
  <c r="M14" i="37"/>
  <c r="O14" i="37" s="1"/>
  <c r="M13" i="37"/>
  <c r="O13" i="37" s="1"/>
  <c r="M12" i="37"/>
  <c r="O12" i="37" s="1"/>
  <c r="M11" i="37"/>
  <c r="O11" i="37" s="1"/>
  <c r="K10" i="37"/>
  <c r="I10" i="37"/>
  <c r="H10" i="37"/>
  <c r="M9" i="37"/>
  <c r="O9" i="37" s="1"/>
  <c r="M10" i="37" l="1"/>
  <c r="O10" i="37" s="1"/>
  <c r="H11" i="34"/>
  <c r="J11" i="34" s="1"/>
  <c r="G11" i="34"/>
  <c r="H10" i="34"/>
  <c r="J10" i="34" s="1"/>
  <c r="G10" i="34"/>
  <c r="H9" i="34"/>
  <c r="J9" i="34" s="1"/>
  <c r="G9" i="34"/>
  <c r="I9" i="32"/>
  <c r="K9" i="32" s="1"/>
  <c r="K9" i="18" l="1"/>
  <c r="P99" i="13" l="1"/>
  <c r="M75" i="15"/>
  <c r="O75" i="15" s="1"/>
  <c r="M76" i="15"/>
  <c r="O76" i="15" s="1"/>
  <c r="M79" i="15"/>
  <c r="O79" i="15" s="1"/>
  <c r="M80" i="15"/>
  <c r="O80" i="15" s="1"/>
  <c r="M83" i="15"/>
  <c r="O83" i="15" s="1"/>
  <c r="O84" i="15"/>
  <c r="M88" i="15"/>
  <c r="O88" i="15" s="1"/>
  <c r="M91" i="15"/>
  <c r="O91" i="15" s="1"/>
  <c r="M92" i="15"/>
  <c r="O92" i="15" s="1"/>
  <c r="M95" i="15"/>
  <c r="O95" i="15" s="1"/>
  <c r="O96" i="15"/>
  <c r="M100" i="15"/>
  <c r="O100" i="15" s="1"/>
  <c r="M104" i="15"/>
  <c r="O104" i="15" s="1"/>
  <c r="M107" i="15"/>
  <c r="O107" i="15" s="1"/>
  <c r="P76" i="13"/>
  <c r="B108" i="15"/>
  <c r="B103" i="15"/>
  <c r="B99" i="15"/>
  <c r="B87" i="15"/>
  <c r="B96" i="15"/>
  <c r="B84" i="15"/>
  <c r="P79" i="13"/>
  <c r="P83" i="13"/>
  <c r="P84" i="13"/>
  <c r="P87" i="13"/>
  <c r="P91" i="13"/>
  <c r="P96" i="13"/>
  <c r="P100" i="13"/>
  <c r="P103" i="13"/>
  <c r="P107" i="13"/>
  <c r="P108" i="13"/>
  <c r="P75" i="13"/>
  <c r="P80" i="13"/>
  <c r="P88" i="13"/>
  <c r="P95" i="13"/>
  <c r="Q107" i="15"/>
  <c r="Q96" i="15"/>
  <c r="Q95" i="15"/>
  <c r="Q84" i="15"/>
  <c r="Q83" i="15"/>
  <c r="Q76" i="15"/>
  <c r="Q15" i="15"/>
  <c r="Q14" i="15"/>
  <c r="A110" i="15"/>
  <c r="K72" i="13"/>
  <c r="K68" i="13"/>
  <c r="K64" i="13"/>
  <c r="P63" i="13"/>
  <c r="L63" i="13"/>
  <c r="N63" i="13" s="1"/>
  <c r="B63" i="13"/>
  <c r="K60" i="13"/>
  <c r="P59" i="13"/>
  <c r="L59" i="13"/>
  <c r="N59" i="13" s="1"/>
  <c r="B59" i="13"/>
  <c r="K56" i="13"/>
  <c r="P55" i="13"/>
  <c r="L55" i="13"/>
  <c r="N55" i="13"/>
  <c r="B55" i="13"/>
  <c r="K52" i="13"/>
  <c r="K48" i="13"/>
  <c r="K44" i="13"/>
  <c r="L72" i="15"/>
  <c r="L68" i="15"/>
  <c r="M63" i="15"/>
  <c r="O63" i="15" s="1"/>
  <c r="L64" i="15"/>
  <c r="B63" i="15"/>
  <c r="L60" i="15"/>
  <c r="L56" i="15"/>
  <c r="L52" i="15"/>
  <c r="L48" i="15"/>
  <c r="L44" i="15"/>
  <c r="P71" i="13"/>
  <c r="L71" i="13"/>
  <c r="N71" i="13" s="1"/>
  <c r="P70" i="13"/>
  <c r="L70" i="13"/>
  <c r="N70" i="13" s="1"/>
  <c r="P67" i="13"/>
  <c r="L67" i="13"/>
  <c r="N67" i="13" s="1"/>
  <c r="P66" i="13"/>
  <c r="L66" i="13"/>
  <c r="N66" i="13" s="1"/>
  <c r="P62" i="13"/>
  <c r="L62" i="13"/>
  <c r="N62" i="13" s="1"/>
  <c r="P58" i="13"/>
  <c r="L58" i="13"/>
  <c r="N58" i="13" s="1"/>
  <c r="P54" i="13"/>
  <c r="L54" i="13"/>
  <c r="N54" i="13" s="1"/>
  <c r="P51" i="13"/>
  <c r="L51" i="13"/>
  <c r="N51" i="13" s="1"/>
  <c r="P50" i="13"/>
  <c r="L50" i="13"/>
  <c r="N50" i="13" s="1"/>
  <c r="P47" i="13"/>
  <c r="L47" i="13"/>
  <c r="N47" i="13"/>
  <c r="P46" i="13"/>
  <c r="L46" i="13"/>
  <c r="N46" i="13" s="1"/>
  <c r="P43" i="13"/>
  <c r="L43" i="13"/>
  <c r="N43" i="13"/>
  <c r="P42" i="13"/>
  <c r="L42" i="13"/>
  <c r="N42" i="13" s="1"/>
  <c r="Q71" i="15"/>
  <c r="M71" i="15"/>
  <c r="O71" i="15" s="1"/>
  <c r="Q70" i="15"/>
  <c r="M70" i="15"/>
  <c r="O70" i="15" s="1"/>
  <c r="Q67" i="15"/>
  <c r="M67" i="15"/>
  <c r="O67" i="15" s="1"/>
  <c r="Q66" i="15"/>
  <c r="M66" i="15"/>
  <c r="O66" i="15" s="1"/>
  <c r="Q63" i="15"/>
  <c r="Q62" i="15"/>
  <c r="M62" i="15"/>
  <c r="O62" i="15" s="1"/>
  <c r="Q59" i="15"/>
  <c r="M59" i="15"/>
  <c r="O59" i="15" s="1"/>
  <c r="Q58" i="15"/>
  <c r="M58" i="15"/>
  <c r="O58" i="15" s="1"/>
  <c r="Q55" i="15"/>
  <c r="M55" i="15"/>
  <c r="O55" i="15" s="1"/>
  <c r="Q54" i="15"/>
  <c r="M54" i="15"/>
  <c r="O54" i="15" s="1"/>
  <c r="Q51" i="15"/>
  <c r="M51" i="15"/>
  <c r="O51" i="15" s="1"/>
  <c r="Q50" i="15"/>
  <c r="M50" i="15"/>
  <c r="O50" i="15" s="1"/>
  <c r="Q47" i="15"/>
  <c r="M47" i="15"/>
  <c r="O47" i="15" s="1"/>
  <c r="Q46" i="15"/>
  <c r="M46" i="15"/>
  <c r="O46" i="15" s="1"/>
  <c r="K40" i="13"/>
  <c r="P38" i="13"/>
  <c r="L38" i="13"/>
  <c r="N38" i="13" s="1"/>
  <c r="K36" i="13"/>
  <c r="P34" i="13"/>
  <c r="L34" i="13"/>
  <c r="N34" i="13" s="1"/>
  <c r="K32" i="13"/>
  <c r="P30" i="13"/>
  <c r="L30" i="13"/>
  <c r="N30" i="13" s="1"/>
  <c r="K28" i="13"/>
  <c r="P26" i="13"/>
  <c r="L26" i="13"/>
  <c r="N26" i="13" s="1"/>
  <c r="K24" i="13"/>
  <c r="P22" i="13"/>
  <c r="L22" i="13"/>
  <c r="N22" i="13" s="1"/>
  <c r="K20" i="13"/>
  <c r="K15" i="13"/>
  <c r="K16" i="13" s="1"/>
  <c r="J15" i="13"/>
  <c r="K12" i="13"/>
  <c r="L40" i="15"/>
  <c r="Q38" i="15"/>
  <c r="M38" i="15"/>
  <c r="O38" i="15" s="1"/>
  <c r="L36" i="15"/>
  <c r="Q34" i="15"/>
  <c r="M34" i="15"/>
  <c r="O34" i="15"/>
  <c r="L32" i="15"/>
  <c r="Q30" i="15"/>
  <c r="M30" i="15"/>
  <c r="O30" i="15" s="1"/>
  <c r="L27" i="15"/>
  <c r="L28" i="15" s="1"/>
  <c r="K27" i="15"/>
  <c r="M26" i="15"/>
  <c r="O26" i="15"/>
  <c r="Q26" i="15"/>
  <c r="L24" i="15"/>
  <c r="Q22" i="15"/>
  <c r="M22" i="15"/>
  <c r="O22" i="15" s="1"/>
  <c r="L20" i="15"/>
  <c r="L16" i="15"/>
  <c r="L12" i="15"/>
  <c r="M10" i="15"/>
  <c r="O10" i="15" s="1"/>
  <c r="Q10" i="15"/>
  <c r="M11" i="15"/>
  <c r="O11" i="15" s="1"/>
  <c r="Q11" i="15"/>
  <c r="M14" i="15"/>
  <c r="O14" i="15" s="1"/>
  <c r="M15" i="15"/>
  <c r="O15" i="15" s="1"/>
  <c r="M18" i="15"/>
  <c r="O18" i="15" s="1"/>
  <c r="Q18" i="15"/>
  <c r="M19" i="15"/>
  <c r="O19" i="15" s="1"/>
  <c r="Q19" i="15"/>
  <c r="M23" i="15"/>
  <c r="O23" i="15" s="1"/>
  <c r="Q23" i="15"/>
  <c r="M31" i="15"/>
  <c r="O31" i="15" s="1"/>
  <c r="Q31" i="15"/>
  <c r="M35" i="15"/>
  <c r="O35" i="15" s="1"/>
  <c r="Q35" i="15"/>
  <c r="M39" i="15"/>
  <c r="O39" i="15" s="1"/>
  <c r="Q39" i="15"/>
  <c r="M42" i="15"/>
  <c r="O42" i="15" s="1"/>
  <c r="Q42" i="15"/>
  <c r="M43" i="15"/>
  <c r="O43" i="15" s="1"/>
  <c r="Q43" i="15"/>
  <c r="L10" i="13"/>
  <c r="N10" i="13" s="1"/>
  <c r="P10" i="13"/>
  <c r="L11" i="13"/>
  <c r="N11" i="13" s="1"/>
  <c r="P11" i="13"/>
  <c r="L14" i="13"/>
  <c r="N14" i="13" s="1"/>
  <c r="P14" i="13"/>
  <c r="L18" i="13"/>
  <c r="N18" i="13"/>
  <c r="P18" i="13"/>
  <c r="L19" i="13"/>
  <c r="N19" i="13" s="1"/>
  <c r="P19" i="13"/>
  <c r="L23" i="13"/>
  <c r="N23" i="13" s="1"/>
  <c r="P23" i="13"/>
  <c r="L27" i="13"/>
  <c r="N27" i="13" s="1"/>
  <c r="P27" i="13"/>
  <c r="L31" i="13"/>
  <c r="N31" i="13" s="1"/>
  <c r="P31" i="13"/>
  <c r="L35" i="13"/>
  <c r="N35" i="13" s="1"/>
  <c r="P35" i="13"/>
  <c r="L39" i="13"/>
  <c r="N39" i="13" s="1"/>
  <c r="P39" i="13"/>
  <c r="I5" i="11"/>
  <c r="Q79" i="15"/>
  <c r="Q104" i="15"/>
  <c r="Q91" i="15"/>
  <c r="Q100" i="15"/>
  <c r="Q80" i="15"/>
  <c r="Q75" i="15"/>
  <c r="Q92" i="15"/>
  <c r="Q88" i="15"/>
  <c r="L15" i="13" l="1"/>
  <c r="N15" i="13" s="1"/>
  <c r="P15" i="13"/>
  <c r="P110" i="13" s="1"/>
  <c r="M27" i="15"/>
  <c r="O27" i="15" s="1"/>
  <c r="Q27" i="15"/>
  <c r="Q109" i="15" s="1"/>
</calcChain>
</file>

<file path=xl/sharedStrings.xml><?xml version="1.0" encoding="utf-8"?>
<sst xmlns="http://schemas.openxmlformats.org/spreadsheetml/2006/main" count="1220" uniqueCount="448">
  <si>
    <t>Overstatement Test</t>
  </si>
  <si>
    <t>Plant / Warehouse</t>
  </si>
  <si>
    <t>Sales Area/Backyard</t>
  </si>
  <si>
    <t>Location</t>
  </si>
  <si>
    <t>Kornhill Jusco</t>
  </si>
  <si>
    <t>Date</t>
  </si>
  <si>
    <t>13/11/2013 &amp; 14/11/2013</t>
  </si>
  <si>
    <t>Count Performed By</t>
  </si>
  <si>
    <t>Daphne Chong, Kelly Chong &amp; Eunice Chan</t>
  </si>
  <si>
    <t>Stock Category</t>
  </si>
  <si>
    <t>Finished Goods</t>
  </si>
  <si>
    <t>COUNT RESULTS</t>
  </si>
  <si>
    <t># of sample</t>
  </si>
  <si>
    <t>Count Sheet #</t>
  </si>
  <si>
    <t>Dept</t>
  </si>
  <si>
    <t>Floor</t>
  </si>
  <si>
    <t>Gondola #</t>
  </si>
  <si>
    <t>Line #</t>
  </si>
  <si>
    <t>Product Code</t>
  </si>
  <si>
    <t>Article Code</t>
  </si>
  <si>
    <t>Product Description</t>
  </si>
  <si>
    <t>Initial Client Count</t>
  </si>
  <si>
    <t>Initial DTT Count</t>
  </si>
  <si>
    <t>Difference</t>
  </si>
  <si>
    <t>Per unit values</t>
  </si>
  <si>
    <t>Value of Count Discrepancies</t>
  </si>
  <si>
    <t>Agreed Upon Count</t>
  </si>
  <si>
    <t>Value of items covered by audit tests</t>
  </si>
  <si>
    <t>Remarks</t>
  </si>
  <si>
    <t>HK$</t>
  </si>
  <si>
    <t>01140-0200007</t>
  </si>
  <si>
    <t>Fashion</t>
  </si>
  <si>
    <t>Backyard</t>
  </si>
  <si>
    <t>1535491</t>
  </si>
  <si>
    <t>191</t>
  </si>
  <si>
    <t>TVC Ladies Boa Fleece Vest PT</t>
  </si>
  <si>
    <t>Y</t>
  </si>
  <si>
    <t>01140-0100033</t>
  </si>
  <si>
    <t>Sales Area</t>
  </si>
  <si>
    <t>Total</t>
  </si>
  <si>
    <t>01140-0200011</t>
  </si>
  <si>
    <t>1532647</t>
  </si>
  <si>
    <t>TVC Ladies Light Down Vest Print</t>
  </si>
  <si>
    <t>01140-0100027</t>
  </si>
  <si>
    <t>01140-0200015</t>
  </si>
  <si>
    <t>1525526</t>
  </si>
  <si>
    <t>TVC Ladies Twill One Piece LS CK</t>
  </si>
  <si>
    <t>01140-0100057</t>
  </si>
  <si>
    <t>01140-0200028</t>
  </si>
  <si>
    <t>1535756</t>
  </si>
  <si>
    <t>193</t>
  </si>
  <si>
    <t>TVC Mens Light Down CPO Jacket</t>
  </si>
  <si>
    <t>01140-0100045</t>
  </si>
  <si>
    <t>01140-0200029</t>
  </si>
  <si>
    <t>1535814</t>
  </si>
  <si>
    <t>TVC Mens Fleece Half zip Trainer MU</t>
  </si>
  <si>
    <t>01140-0100036</t>
  </si>
  <si>
    <t>4,5,6,7</t>
  </si>
  <si>
    <t>01140-0200032</t>
  </si>
  <si>
    <t>1535749</t>
  </si>
  <si>
    <t>TVC Mens Light Down Pea Coat</t>
  </si>
  <si>
    <t>01140-0100044</t>
  </si>
  <si>
    <t>01170-0200082</t>
  </si>
  <si>
    <t>1526037</t>
  </si>
  <si>
    <t>147</t>
  </si>
  <si>
    <t>Buffalo Mens Cotton LS Print T-Shirt</t>
  </si>
  <si>
    <t>01170-0100028</t>
  </si>
  <si>
    <t>01170-0200084</t>
  </si>
  <si>
    <t>1525294</t>
  </si>
  <si>
    <t>Moririn Mens French Terry Hoody Trainer</t>
  </si>
  <si>
    <t>01170-0100033</t>
  </si>
  <si>
    <t>01200-1200078</t>
  </si>
  <si>
    <t>Food</t>
  </si>
  <si>
    <t>2397933</t>
  </si>
  <si>
    <t>035</t>
  </si>
  <si>
    <t>Magnolia Low Fat Milk UHT</t>
  </si>
  <si>
    <t>01200-0101154</t>
  </si>
  <si>
    <t>01200-1200093</t>
  </si>
  <si>
    <t>2431641</t>
  </si>
  <si>
    <t>Vitasoy Low Sugar Vitasoy 1L</t>
  </si>
  <si>
    <t>01200-0101181</t>
  </si>
  <si>
    <t>01200-1200095</t>
  </si>
  <si>
    <t>2461952</t>
  </si>
  <si>
    <t>032</t>
  </si>
  <si>
    <t>EDO Kuri Iri Dorayaki Manju</t>
  </si>
  <si>
    <t>01200-0100894</t>
  </si>
  <si>
    <t>01200-1200098</t>
  </si>
  <si>
    <t>2880565</t>
  </si>
  <si>
    <t>Vita Oat Calci-Plus Soya Bean Drink</t>
  </si>
  <si>
    <t>01200-0101170</t>
  </si>
  <si>
    <t>01200-0200454</t>
  </si>
  <si>
    <t>2504801</t>
  </si>
  <si>
    <t>369</t>
  </si>
  <si>
    <t>Scholl MQ Home Waist Black -M</t>
  </si>
  <si>
    <t>01200-1100007</t>
  </si>
  <si>
    <t>01200-0200455</t>
  </si>
  <si>
    <t>2504819</t>
  </si>
  <si>
    <t>Scholl MQ Home Waist Black -L</t>
  </si>
  <si>
    <t>01200-0200467</t>
  </si>
  <si>
    <t>2752335</t>
  </si>
  <si>
    <t>367</t>
  </si>
  <si>
    <t>Meiji Amino Collagen Premium Refill</t>
  </si>
  <si>
    <t>01200-0100007</t>
  </si>
  <si>
    <t>01200-0200470</t>
  </si>
  <si>
    <t>2314805</t>
  </si>
  <si>
    <t>362</t>
  </si>
  <si>
    <t>Pampers BSOD XL 36 ' S</t>
  </si>
  <si>
    <t>01200-0100080</t>
  </si>
  <si>
    <t>Household Information</t>
  </si>
  <si>
    <t>01320-0200142</t>
  </si>
  <si>
    <t>Household</t>
  </si>
  <si>
    <t>003540788</t>
  </si>
  <si>
    <t>Roung Wok DH Premium</t>
  </si>
  <si>
    <t>01320-0100120</t>
  </si>
  <si>
    <t>01330-02000055</t>
  </si>
  <si>
    <t>000706606</t>
  </si>
  <si>
    <t>Panasonic Bread Maker SDPM105</t>
  </si>
  <si>
    <t>01330-0100100</t>
  </si>
  <si>
    <t>02340-0200061</t>
  </si>
  <si>
    <t>000700559</t>
  </si>
  <si>
    <t>HP NBK 17-J003TX</t>
  </si>
  <si>
    <t>01340-0100006</t>
  </si>
  <si>
    <t>000694984</t>
  </si>
  <si>
    <t>Sony 47" 3D Led TV</t>
  </si>
  <si>
    <t>01320-0200155</t>
  </si>
  <si>
    <t>003101821</t>
  </si>
  <si>
    <t>Shuttle Chef 8L</t>
  </si>
  <si>
    <t>01320-0100198</t>
  </si>
  <si>
    <t>01340-0200061</t>
  </si>
  <si>
    <t>000665620</t>
  </si>
  <si>
    <t>Samsung NBK 900X4C-A01</t>
  </si>
  <si>
    <t>01330-0100073</t>
  </si>
  <si>
    <t>000696963</t>
  </si>
  <si>
    <t>Hitachi Refri</t>
  </si>
  <si>
    <t>01340-0100004</t>
  </si>
  <si>
    <t>000693978</t>
  </si>
  <si>
    <t>Samsung 55" 3D LED TV</t>
  </si>
  <si>
    <t>01340-0200047</t>
  </si>
  <si>
    <t>000655761</t>
  </si>
  <si>
    <t>CANON DSLR 5D MARK</t>
  </si>
  <si>
    <t>** Note:  Prior to leaving the count we should obtain agreement on all count discrepancies</t>
  </si>
  <si>
    <t>Conclusion: By completing audit procedure according to audit program, no error noted.</t>
  </si>
  <si>
    <t>t</t>
  </si>
  <si>
    <t xml:space="preserve"> </t>
  </si>
  <si>
    <t>List to Floor (LF)</t>
  </si>
  <si>
    <t>Sl. No.</t>
  </si>
  <si>
    <t>MaterialGroup</t>
  </si>
  <si>
    <t>fileNos</t>
  </si>
  <si>
    <t>Buyer</t>
  </si>
  <si>
    <t>BaseUOM</t>
  </si>
  <si>
    <t>Auditor Count</t>
  </si>
  <si>
    <t>Quantity of Count Discrepancies</t>
  </si>
  <si>
    <t>Internal Movement</t>
  </si>
  <si>
    <t>Net Difference</t>
  </si>
  <si>
    <t>AMAZON</t>
  </si>
  <si>
    <t>YD</t>
  </si>
  <si>
    <t>Floor to list (FL)</t>
  </si>
  <si>
    <t>file Nos</t>
  </si>
  <si>
    <t>MTR</t>
  </si>
  <si>
    <t>PCS</t>
  </si>
  <si>
    <t>LEVIS</t>
  </si>
  <si>
    <t>Epic Garments Manufacturing Co. Ltd. (Unit-2)</t>
  </si>
  <si>
    <t>Dhaka EPZ, Savar</t>
  </si>
  <si>
    <t>Work In Progress</t>
  </si>
  <si>
    <t>File No.</t>
  </si>
  <si>
    <t>PO</t>
  </si>
  <si>
    <t>Style No</t>
  </si>
  <si>
    <t>Line No</t>
  </si>
  <si>
    <t>WIP Stock as on 30-June-2021</t>
  </si>
  <si>
    <t>Physical Stock as on 06-07-2021</t>
  </si>
  <si>
    <t>WP Ref.</t>
  </si>
  <si>
    <t>Pcs</t>
  </si>
  <si>
    <t>Cutting Department</t>
  </si>
  <si>
    <t>Kontoor</t>
  </si>
  <si>
    <t>EG2-05590</t>
  </si>
  <si>
    <t>WTMH92103A</t>
  </si>
  <si>
    <t>CVC</t>
  </si>
  <si>
    <t>In WIP Stock as on 04-07-20</t>
  </si>
  <si>
    <t>Lot/Style no-203WAAL</t>
  </si>
  <si>
    <t>Physical Stock verified</t>
  </si>
  <si>
    <t>Floor to List (FL)</t>
  </si>
  <si>
    <t>Style description</t>
  </si>
  <si>
    <t>Attachment</t>
  </si>
  <si>
    <t>EG2-05712</t>
  </si>
  <si>
    <t>WTMH99102A</t>
  </si>
  <si>
    <t>Lot/Style no-MS70719</t>
  </si>
  <si>
    <t>WTMH980002A</t>
  </si>
  <si>
    <t>Lot/Style no-MS71519</t>
  </si>
  <si>
    <t>Epic Garments Manufacturing Co. Ltd.</t>
  </si>
  <si>
    <t>Plot # 11- 22, 26- 34, Adamjee EPZ, Adamjee Nagar, Narayangonj, Dhaka, Bangladesha</t>
  </si>
  <si>
    <t>02 July 2020 &amp; 04 July 2020</t>
  </si>
  <si>
    <t>Siamon Malacar and Sazid Hassan</t>
  </si>
  <si>
    <t>Work in progress</t>
  </si>
  <si>
    <t>DB SN no.</t>
  </si>
  <si>
    <t>SN NO</t>
  </si>
  <si>
    <t>Unit</t>
  </si>
  <si>
    <t>Style</t>
  </si>
  <si>
    <t>File Ref</t>
  </si>
  <si>
    <t>Color</t>
  </si>
  <si>
    <t xml:space="preserve">Cutting </t>
  </si>
  <si>
    <t xml:space="preserve">Sewing </t>
  </si>
  <si>
    <t xml:space="preserve">Washing </t>
  </si>
  <si>
    <t xml:space="preserve">Finishing </t>
  </si>
  <si>
    <t xml:space="preserve">Packing </t>
  </si>
  <si>
    <t>FG</t>
  </si>
  <si>
    <t>Initial DB Count</t>
  </si>
  <si>
    <t>Unit-1</t>
  </si>
  <si>
    <t>Men's Classic Khaki(/OPP)</t>
  </si>
  <si>
    <t>EG1-05775 (WK-37)</t>
  </si>
  <si>
    <t>Black</t>
  </si>
  <si>
    <t>EG1-05733 (WK-33-2nd)</t>
  </si>
  <si>
    <t>Unit-3</t>
  </si>
  <si>
    <t>Toddler Boys Core Pants</t>
  </si>
  <si>
    <t>EG3-05709</t>
  </si>
  <si>
    <t>Khaki-(W)</t>
  </si>
  <si>
    <t>2027025 (Baby Boy Dry Indigo)</t>
  </si>
  <si>
    <t>EG3-05609</t>
  </si>
  <si>
    <t>Dry Indigo-(W)</t>
  </si>
  <si>
    <t>Unit-4</t>
  </si>
  <si>
    <t xml:space="preserve">Men's Straight Fit Chino </t>
  </si>
  <si>
    <t>EG4-05696</t>
  </si>
  <si>
    <t>TRUE NAVY-(W)</t>
  </si>
  <si>
    <t>Premium Jegging</t>
  </si>
  <si>
    <t>EG4-05662-UK</t>
  </si>
  <si>
    <t>Chocolate-(W)</t>
  </si>
  <si>
    <t>KNIT DENIM JOGGER</t>
  </si>
  <si>
    <t>EG4-05658 -SOLID</t>
  </si>
  <si>
    <t>BLACK SOOT-(W)</t>
  </si>
  <si>
    <t>Unit-5</t>
  </si>
  <si>
    <t>Girls Table Denim Skinny</t>
  </si>
  <si>
    <t>EG5-05649 (Unit-3)</t>
  </si>
  <si>
    <t>Ice Glacier</t>
  </si>
  <si>
    <t xml:space="preserve">KOHL'S Easy Care </t>
  </si>
  <si>
    <t>EG4-05437(Classic Flat/100RS)</t>
  </si>
  <si>
    <t>Heather Charcoal</t>
  </si>
  <si>
    <t>Mens Heritage 5 Pkt Pant</t>
  </si>
  <si>
    <t>EG5-05691</t>
  </si>
  <si>
    <t>KELP</t>
  </si>
  <si>
    <t>WIP</t>
  </si>
  <si>
    <t>SL NO</t>
  </si>
  <si>
    <t>File No</t>
  </si>
  <si>
    <t>Wash Type</t>
  </si>
  <si>
    <t>Destination</t>
  </si>
  <si>
    <t xml:space="preserve">Internal 
Movement </t>
  </si>
  <si>
    <t>Net difference</t>
  </si>
  <si>
    <t>Agreed upon</t>
  </si>
  <si>
    <t>Girls Cropped Flannel</t>
  </si>
  <si>
    <t>Without Wash</t>
  </si>
  <si>
    <t>USA</t>
  </si>
  <si>
    <t>TARTAN PLAID_S3 22_WG REPEAT CC9</t>
  </si>
  <si>
    <t>TARTAN PLAID_S3 22_WG REPEAT CC4</t>
  </si>
  <si>
    <t>File Nos</t>
  </si>
  <si>
    <t>PO No.</t>
  </si>
  <si>
    <t>SL NO.</t>
  </si>
  <si>
    <t>Material</t>
  </si>
  <si>
    <t xml:space="preserve">Material Description </t>
  </si>
  <si>
    <t>BUn</t>
  </si>
  <si>
    <t>List to floor (LF)</t>
  </si>
  <si>
    <t>Understatement Test</t>
  </si>
  <si>
    <t>01170-0200085</t>
  </si>
  <si>
    <t>1525351</t>
  </si>
  <si>
    <t>Moririn Mens French Terry Hoddy Trainer</t>
  </si>
  <si>
    <t>01170-0100034</t>
  </si>
  <si>
    <t>01170-0200087</t>
  </si>
  <si>
    <t>1536978</t>
  </si>
  <si>
    <t>Spinash Mens Quilt Jacket</t>
  </si>
  <si>
    <t>01170-0100030</t>
  </si>
  <si>
    <t>1,2</t>
  </si>
  <si>
    <t>01170-0200088</t>
  </si>
  <si>
    <t>1525211</t>
  </si>
  <si>
    <t>Moririn Mens Reversable Quilt Jacket</t>
  </si>
  <si>
    <t>01170-0100023</t>
  </si>
  <si>
    <t>01170-0200089</t>
  </si>
  <si>
    <t>1525203</t>
  </si>
  <si>
    <t>01150-0200001</t>
  </si>
  <si>
    <t>1453505</t>
  </si>
  <si>
    <t>135</t>
  </si>
  <si>
    <t>TopValu 67cm-TV行李喼-GN</t>
  </si>
  <si>
    <t>01150-0100006</t>
  </si>
  <si>
    <t>01150-0200015</t>
  </si>
  <si>
    <t>1430446</t>
  </si>
  <si>
    <t>133</t>
  </si>
  <si>
    <t>HER 時款女裝袋 Bag-BK</t>
  </si>
  <si>
    <t>01150-1100004</t>
  </si>
  <si>
    <t>01150-0200020</t>
  </si>
  <si>
    <t>1530450</t>
  </si>
  <si>
    <t>TopValu 可摺合輕便袋 Pocketable Tote Bag</t>
  </si>
  <si>
    <t>01150-1100007</t>
  </si>
  <si>
    <t>01150-0200022</t>
  </si>
  <si>
    <t>1488923</t>
  </si>
  <si>
    <t>134</t>
  </si>
  <si>
    <t>Yubisha Briefcase</t>
  </si>
  <si>
    <t>01150-1100011</t>
  </si>
  <si>
    <t>01200-0200047</t>
  </si>
  <si>
    <t>2077931</t>
  </si>
  <si>
    <t>006</t>
  </si>
  <si>
    <t>LKK XO Sauce E. Hot</t>
  </si>
  <si>
    <t>01200-0100702</t>
  </si>
  <si>
    <t>01200-0200050</t>
  </si>
  <si>
    <t>2449619</t>
  </si>
  <si>
    <t>008</t>
  </si>
  <si>
    <t>Wyeth PE Gold</t>
  </si>
  <si>
    <t>01200-0101099</t>
  </si>
  <si>
    <t>01200-0200192</t>
  </si>
  <si>
    <t>2785764</t>
  </si>
  <si>
    <t>007</t>
  </si>
  <si>
    <t>IBN Imperial Gift Box</t>
  </si>
  <si>
    <t>01200-0101098</t>
  </si>
  <si>
    <t>01200-0200193</t>
  </si>
  <si>
    <t>2719292</t>
  </si>
  <si>
    <t>010</t>
  </si>
  <si>
    <t>Martell Chanteloup Perspective</t>
  </si>
  <si>
    <t>2025195</t>
  </si>
  <si>
    <t>Hennessy X.O. Bottle</t>
  </si>
  <si>
    <t>01200-0200195</t>
  </si>
  <si>
    <t>2627123</t>
  </si>
  <si>
    <t>Martell X.O. 3L</t>
  </si>
  <si>
    <t>01200-0200319</t>
  </si>
  <si>
    <t>2788214</t>
  </si>
  <si>
    <t>002</t>
  </si>
  <si>
    <t>Brand's Bird's Nest Sugar Free</t>
  </si>
  <si>
    <t>01200-0101103</t>
  </si>
  <si>
    <t>01200-0200320</t>
  </si>
  <si>
    <t>2777506</t>
  </si>
  <si>
    <t>Brand's Sakura Bird</t>
  </si>
  <si>
    <t>01310-0200039</t>
  </si>
  <si>
    <t>003011269</t>
  </si>
  <si>
    <t>Dentons PU Foam Pillow</t>
  </si>
  <si>
    <t>01310-0100097</t>
  </si>
  <si>
    <t>003548732</t>
  </si>
  <si>
    <t>ElectricUnderBlanket</t>
  </si>
  <si>
    <t>01310-0100111</t>
  </si>
  <si>
    <t>01330-0200047</t>
  </si>
  <si>
    <t>000669754</t>
  </si>
  <si>
    <t xml:space="preserve">Sharp A/Cleaner </t>
  </si>
  <si>
    <t>{a}</t>
  </si>
  <si>
    <t>01310-0200050</t>
  </si>
  <si>
    <t>003521507</t>
  </si>
  <si>
    <t>Dunlo pillo - Queen</t>
  </si>
  <si>
    <t>01310-0100096</t>
  </si>
  <si>
    <t>01330-0200045</t>
  </si>
  <si>
    <t>000548180</t>
  </si>
  <si>
    <t>General Airconditioner</t>
  </si>
  <si>
    <t>01310-0200049</t>
  </si>
  <si>
    <t>003257011</t>
  </si>
  <si>
    <t>Hello Bear Soft Mat-L</t>
  </si>
  <si>
    <t>01310-0100044</t>
  </si>
  <si>
    <t>01310-0200032</t>
  </si>
  <si>
    <t>003826922</t>
  </si>
  <si>
    <t>Audio Supplies LED Mahjong Lamp</t>
  </si>
  <si>
    <t>01310-0100086</t>
  </si>
  <si>
    <t>01310-0200020</t>
  </si>
  <si>
    <t>003630738</t>
  </si>
  <si>
    <t>Hand Painted Vase-yellow</t>
  </si>
  <si>
    <t>01310-0200057</t>
  </si>
  <si>
    <t>003458064</t>
  </si>
  <si>
    <t>Philips Led Table lamp</t>
  </si>
  <si>
    <t>01310-0100087</t>
  </si>
  <si>
    <t>Tickmarks</t>
  </si>
  <si>
    <t>Comfirmed by client, there was no such item located in the sales area.</t>
  </si>
  <si>
    <t>{b}</t>
  </si>
  <si>
    <t>Comfirmed by client, there was no such item located in the backyard.</t>
  </si>
  <si>
    <t>{c}</t>
  </si>
  <si>
    <t>{d}</t>
  </si>
  <si>
    <t>{e}</t>
  </si>
  <si>
    <t>{f}</t>
  </si>
  <si>
    <t>{g}</t>
  </si>
  <si>
    <t>{h}</t>
  </si>
  <si>
    <t>{i}</t>
  </si>
  <si>
    <t>{j}</t>
  </si>
  <si>
    <t>{k}</t>
  </si>
  <si>
    <t>{l}</t>
  </si>
  <si>
    <t>{m}</t>
  </si>
  <si>
    <t>{n}</t>
  </si>
  <si>
    <t>{o}</t>
  </si>
  <si>
    <t>{p}</t>
  </si>
  <si>
    <t>{q}</t>
  </si>
  <si>
    <t>{r}</t>
  </si>
  <si>
    <t>{s}</t>
  </si>
  <si>
    <t>{t}</t>
  </si>
  <si>
    <t>{u}</t>
  </si>
  <si>
    <t>{v}</t>
  </si>
  <si>
    <t>{w}</t>
  </si>
  <si>
    <t>{x}</t>
  </si>
  <si>
    <t>{y}</t>
  </si>
  <si>
    <t>{z}</t>
  </si>
  <si>
    <t>Cosmopolitan Industries (Pvt) Ltd.</t>
  </si>
  <si>
    <t>Nahin Munkar Niloy</t>
  </si>
  <si>
    <t>Khejur Bagan, Bara Ashulia, Savar, Dhaka-1341, Bangladesh</t>
  </si>
  <si>
    <t>Care label</t>
  </si>
  <si>
    <t>Hang Tag</t>
  </si>
  <si>
    <t>Nylon Zipper</t>
  </si>
  <si>
    <t>Pocket Flasher</t>
  </si>
  <si>
    <t>Carton Stickers</t>
  </si>
  <si>
    <t>Horn Button</t>
  </si>
  <si>
    <t>Interlining NON WOVEN</t>
  </si>
  <si>
    <t>Main label</t>
  </si>
  <si>
    <t>Woven Tape</t>
  </si>
  <si>
    <t>CIPL-03489</t>
  </si>
  <si>
    <t>CIPL-02923</t>
  </si>
  <si>
    <t>CIPL-03552</t>
  </si>
  <si>
    <t>CIPL-03661</t>
  </si>
  <si>
    <t>UNIQLO</t>
  </si>
  <si>
    <t>CIPL-03418</t>
  </si>
  <si>
    <t>CIPL-03517</t>
  </si>
  <si>
    <t>CIPL-03520</t>
  </si>
  <si>
    <t>CIPL-03539</t>
  </si>
  <si>
    <t>CIPL-03546</t>
  </si>
  <si>
    <t>CIPL-03564</t>
  </si>
  <si>
    <t>CIPL-03568</t>
  </si>
  <si>
    <t>CIPL-03577</t>
  </si>
  <si>
    <t>CIPL-03581</t>
  </si>
  <si>
    <t>CIPL-03591</t>
  </si>
  <si>
    <t>CIPL-03593</t>
  </si>
  <si>
    <t>CIPL-03626</t>
  </si>
  <si>
    <t xml:space="preserve"> Quantity </t>
  </si>
  <si>
    <t>The internal movement challan is received for this sample where the quantities are mentioned in Carton. In each carton there is 24 pcs. Therefore, for the 48 cartons, the quantity in PCS is 1152 Pcs(48*24).</t>
  </si>
  <si>
    <t>The internal movement challan is received for this sample where the quantities are mentioned in Carton. In each carton there is 24 pcs. Therefore, for the 19 cartons, the quantity in PCS is 456 Pcs(19*24).</t>
  </si>
  <si>
    <t>Fabrics and trims</t>
  </si>
  <si>
    <t>CIPL-03587</t>
  </si>
  <si>
    <t>CIPL-03611</t>
  </si>
  <si>
    <t>Fabrics</t>
  </si>
  <si>
    <t>Due to internal movement</t>
  </si>
  <si>
    <t>L</t>
  </si>
  <si>
    <t>Battery water</t>
  </si>
  <si>
    <t>Temperature Controller TC513 Selec</t>
  </si>
  <si>
    <t>Thermocouple K-Type , India</t>
  </si>
  <si>
    <t>SS Nut &amp; Bolts 6mmx18 mm</t>
  </si>
  <si>
    <t>Steam Iron  Boiler Sewoong Orginal Kore</t>
  </si>
  <si>
    <t>Iron Shoe (Silver)</t>
  </si>
  <si>
    <t>Male –Female Connector ( 10A )</t>
  </si>
  <si>
    <t>U Lux 2.5 RAB</t>
  </si>
  <si>
    <t>Motor Shaft for Pant Finisher</t>
  </si>
  <si>
    <t>Ball Bearing-6203 2Z</t>
  </si>
  <si>
    <t>Pneumatic Cylinder, SMC/ISTC -16x175  mm</t>
  </si>
  <si>
    <t>Premixed Coolant -Caltex</t>
  </si>
  <si>
    <t>Solenoid valve- B738207</t>
  </si>
  <si>
    <t>Flexible Hose-10352090</t>
  </si>
  <si>
    <t>Digital Multi Meter-Frank</t>
  </si>
  <si>
    <t>CHM10149</t>
  </si>
  <si>
    <t>CHM10159</t>
  </si>
  <si>
    <t>CHM10276</t>
  </si>
  <si>
    <t>KCI ( Bleach)</t>
  </si>
  <si>
    <t>Meta bisulphet</t>
  </si>
  <si>
    <t>Rosoft ESQ</t>
  </si>
  <si>
    <t>KG</t>
  </si>
  <si>
    <t xml:space="preserve"> Spare Utilities</t>
  </si>
  <si>
    <t>Chemicals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</si>
</sst>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409]dd\-mmm\-yy;@"/>
    <numFmt numFmtId="166" formatCode="[$-409]d\-mmm\-yy;@"/>
  </numFmts>
  <fonts count="27" x14ac:knownFonts="1">
    <font>
      <sz val="12"/>
      <name val="新細明體"/>
      <charset val="136"/>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新細明體"/>
      <charset val="136"/>
    </font>
    <font>
      <sz val="10"/>
      <name val="Arial"/>
      <family val="2"/>
    </font>
    <font>
      <b/>
      <sz val="10"/>
      <name val="Arial"/>
      <family val="2"/>
    </font>
    <font>
      <sz val="10"/>
      <name val="Arial"/>
      <family val="2"/>
    </font>
    <font>
      <b/>
      <sz val="8"/>
      <name val="Arial"/>
      <family val="2"/>
    </font>
    <font>
      <b/>
      <sz val="10"/>
      <color indexed="10"/>
      <name val="Arial"/>
      <family val="2"/>
    </font>
    <font>
      <b/>
      <sz val="10"/>
      <color rgb="FFFF0000"/>
      <name val="Arial"/>
      <family val="2"/>
    </font>
    <font>
      <sz val="10"/>
      <name val="Open Sans"/>
      <family val="2"/>
    </font>
    <font>
      <b/>
      <sz val="10"/>
      <name val="Open Sans"/>
      <family val="2"/>
    </font>
    <font>
      <b/>
      <sz val="10"/>
      <name val="Open Sans"/>
      <family val="2"/>
    </font>
    <font>
      <sz val="10"/>
      <name val="Open Sans"/>
      <family val="2"/>
    </font>
    <font>
      <sz val="12"/>
      <name val="Open Sans"/>
      <family val="2"/>
    </font>
    <font>
      <sz val="10"/>
      <color theme="1"/>
      <name val="Open Sans"/>
      <family val="2"/>
    </font>
    <font>
      <b/>
      <sz val="10"/>
      <color theme="1"/>
      <name val="Open Sans"/>
      <family val="2"/>
    </font>
    <font>
      <b/>
      <sz val="10"/>
      <color theme="1"/>
      <name val="Open Sans"/>
      <family val="2"/>
    </font>
    <font>
      <b/>
      <sz val="11"/>
      <name val="Calibri"/>
      <family val="2"/>
      <scheme val="minor"/>
    </font>
    <font>
      <sz val="11"/>
      <name val="Calibri"/>
      <family val="2"/>
      <scheme val="minor"/>
    </font>
    <font>
      <b/>
      <sz val="11"/>
      <color rgb="FFFF0000"/>
      <name val="Calibri"/>
      <family val="2"/>
      <scheme val="minor"/>
    </font>
    <font>
      <sz val="12"/>
      <name val="Calibri"/>
      <family val="2"/>
      <scheme val="minor"/>
    </font>
    <font>
      <b/>
      <sz val="11"/>
      <color theme="0"/>
      <name val="Calibri"/>
      <family val="2"/>
      <scheme val="minor"/>
    </font>
    <font>
      <sz val="10"/>
      <name val="Tahoma"/>
      <family val="2"/>
    </font>
    <font>
      <sz val="11"/>
      <name val="Tahoma"/>
      <family val="2"/>
    </font>
  </fonts>
  <fills count="8">
    <fill>
      <patternFill patternType="none"/>
    </fill>
    <fill>
      <patternFill patternType="gray125"/>
    </fill>
    <fill>
      <patternFill patternType="solid">
        <fgColor indexed="49"/>
        <bgColor indexed="64"/>
      </patternFill>
    </fill>
    <fill>
      <patternFill patternType="solid">
        <fgColor theme="0"/>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style="hair">
        <color indexed="64"/>
      </diagonal>
    </border>
  </borders>
  <cellStyleXfs count="18">
    <xf numFmtId="0" fontId="0" fillId="0" borderId="0"/>
    <xf numFmtId="0" fontId="9" fillId="0" borderId="1">
      <alignment horizontal="center"/>
    </xf>
    <xf numFmtId="43" fontId="5" fillId="0" borderId="0" applyFont="0" applyFill="0" applyBorder="0" applyAlignment="0" applyProtection="0"/>
    <xf numFmtId="41" fontId="5" fillId="0" borderId="0" applyFont="0" applyFill="0" applyBorder="0" applyAlignment="0" applyProtection="0"/>
    <xf numFmtId="0" fontId="6" fillId="0" borderId="0"/>
    <xf numFmtId="0" fontId="6" fillId="0" borderId="0"/>
    <xf numFmtId="0" fontId="8" fillId="0" borderId="0"/>
    <xf numFmtId="0" fontId="6" fillId="0" borderId="0"/>
    <xf numFmtId="0" fontId="6" fillId="0" borderId="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43" fontId="6"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25" fillId="0" borderId="0"/>
  </cellStyleXfs>
  <cellXfs count="369">
    <xf numFmtId="0" fontId="0" fillId="0" borderId="0" xfId="0"/>
    <xf numFmtId="0" fontId="7" fillId="0" borderId="0" xfId="6" applyFont="1"/>
    <xf numFmtId="37" fontId="6" fillId="0" borderId="0" xfId="5" applyNumberFormat="1"/>
    <xf numFmtId="37" fontId="7" fillId="2" borderId="2" xfId="5" applyNumberFormat="1" applyFont="1" applyFill="1" applyBorder="1" applyAlignment="1">
      <alignment horizontal="centerContinuous"/>
    </xf>
    <xf numFmtId="37" fontId="6" fillId="2" borderId="3" xfId="5" applyNumberFormat="1" applyFill="1" applyBorder="1" applyAlignment="1">
      <alignment horizontal="centerContinuous"/>
    </xf>
    <xf numFmtId="37" fontId="6" fillId="2" borderId="4" xfId="5" applyNumberFormat="1" applyFill="1" applyBorder="1" applyAlignment="1">
      <alignment horizontal="centerContinuous"/>
    </xf>
    <xf numFmtId="0" fontId="6" fillId="0" borderId="0" xfId="0" applyFont="1" applyAlignment="1">
      <alignment horizontal="center"/>
    </xf>
    <xf numFmtId="43" fontId="6" fillId="0" borderId="0" xfId="3" applyNumberFormat="1" applyFont="1" applyFill="1" applyAlignment="1">
      <alignment horizontal="center"/>
    </xf>
    <xf numFmtId="37" fontId="6" fillId="0" borderId="0" xfId="6" applyNumberFormat="1" applyFont="1"/>
    <xf numFmtId="37" fontId="6" fillId="0" borderId="0" xfId="6" applyNumberFormat="1" applyFont="1" applyAlignment="1">
      <alignment horizontal="center"/>
    </xf>
    <xf numFmtId="37" fontId="7" fillId="2" borderId="3" xfId="5" applyNumberFormat="1" applyFont="1" applyFill="1" applyBorder="1" applyAlignment="1">
      <alignment horizontal="centerContinuous"/>
    </xf>
    <xf numFmtId="37" fontId="7" fillId="2" borderId="5" xfId="5" applyNumberFormat="1" applyFont="1" applyFill="1" applyBorder="1" applyAlignment="1">
      <alignment horizontal="centerContinuous"/>
    </xf>
    <xf numFmtId="37" fontId="6" fillId="2" borderId="5" xfId="5" applyNumberFormat="1" applyFill="1" applyBorder="1" applyAlignment="1">
      <alignment horizontal="centerContinuous"/>
    </xf>
    <xf numFmtId="0" fontId="6" fillId="0" borderId="0" xfId="7"/>
    <xf numFmtId="0" fontId="7" fillId="0" borderId="0" xfId="7" applyFont="1" applyAlignment="1">
      <alignment horizontal="left" indent="11"/>
    </xf>
    <xf numFmtId="0" fontId="7" fillId="0" borderId="0" xfId="7" applyFont="1" applyAlignment="1">
      <alignment horizontal="center" vertical="top" wrapText="1"/>
    </xf>
    <xf numFmtId="0" fontId="6" fillId="0" borderId="0" xfId="7" applyAlignment="1">
      <alignment vertical="top" wrapText="1"/>
    </xf>
    <xf numFmtId="0" fontId="6" fillId="0" borderId="0" xfId="7" applyAlignment="1">
      <alignment wrapText="1"/>
    </xf>
    <xf numFmtId="37" fontId="6" fillId="0" borderId="6" xfId="6" applyNumberFormat="1" applyFont="1" applyBorder="1" applyAlignment="1">
      <alignment horizontal="center"/>
    </xf>
    <xf numFmtId="0" fontId="10" fillId="0" borderId="0" xfId="6" applyFont="1" applyAlignment="1">
      <alignment horizontal="center"/>
    </xf>
    <xf numFmtId="43" fontId="6" fillId="2" borderId="3" xfId="2" applyFont="1" applyFill="1" applyBorder="1" applyAlignment="1">
      <alignment horizontal="centerContinuous"/>
    </xf>
    <xf numFmtId="43" fontId="6" fillId="2" borderId="4" xfId="2" applyFont="1" applyFill="1" applyBorder="1" applyAlignment="1">
      <alignment horizontal="centerContinuous"/>
    </xf>
    <xf numFmtId="43" fontId="6" fillId="0" borderId="0" xfId="2" applyFont="1"/>
    <xf numFmtId="43" fontId="6" fillId="0" borderId="0" xfId="2" applyFont="1" applyFill="1" applyAlignment="1">
      <alignment horizontal="center"/>
    </xf>
    <xf numFmtId="43" fontId="6" fillId="0" borderId="0" xfId="2" applyFont="1" applyAlignment="1">
      <alignment horizontal="center"/>
    </xf>
    <xf numFmtId="43" fontId="6" fillId="0" borderId="6" xfId="2" applyFont="1" applyBorder="1" applyAlignment="1">
      <alignment horizontal="center"/>
    </xf>
    <xf numFmtId="43" fontId="6" fillId="0" borderId="0" xfId="2" applyFont="1" applyBorder="1" applyAlignment="1">
      <alignment horizontal="center"/>
    </xf>
    <xf numFmtId="41" fontId="6" fillId="2" borderId="3" xfId="2" applyNumberFormat="1" applyFont="1" applyFill="1" applyBorder="1" applyAlignment="1">
      <alignment horizontal="centerContinuous"/>
    </xf>
    <xf numFmtId="41" fontId="6" fillId="0" borderId="0" xfId="2" applyNumberFormat="1" applyFont="1"/>
    <xf numFmtId="41" fontId="6" fillId="0" borderId="0" xfId="2" applyNumberFormat="1" applyFont="1" applyFill="1" applyBorder="1" applyAlignment="1">
      <alignment horizontal="center"/>
    </xf>
    <xf numFmtId="0" fontId="6" fillId="0" borderId="0" xfId="6" applyFont="1"/>
    <xf numFmtId="43" fontId="6" fillId="0" borderId="0" xfId="2" applyFont="1" applyAlignment="1"/>
    <xf numFmtId="0" fontId="7" fillId="2" borderId="7" xfId="6" applyFont="1" applyFill="1" applyBorder="1"/>
    <xf numFmtId="0" fontId="7" fillId="2" borderId="1" xfId="6" applyFont="1" applyFill="1" applyBorder="1"/>
    <xf numFmtId="0" fontId="7" fillId="2" borderId="2" xfId="6" applyFont="1" applyFill="1" applyBorder="1"/>
    <xf numFmtId="0" fontId="7" fillId="2" borderId="8" xfId="6" applyFont="1" applyFill="1" applyBorder="1"/>
    <xf numFmtId="0" fontId="7" fillId="2" borderId="9" xfId="6" applyFont="1" applyFill="1" applyBorder="1"/>
    <xf numFmtId="0" fontId="7" fillId="0" borderId="5" xfId="6" applyFont="1" applyBorder="1"/>
    <xf numFmtId="0" fontId="6" fillId="0" borderId="5" xfId="6" applyFont="1" applyBorder="1"/>
    <xf numFmtId="41" fontId="7" fillId="2" borderId="3" xfId="2" applyNumberFormat="1" applyFont="1" applyFill="1" applyBorder="1" applyAlignment="1">
      <alignment horizontal="centerContinuous"/>
    </xf>
    <xf numFmtId="43" fontId="7" fillId="2" borderId="3" xfId="2" applyFont="1" applyFill="1" applyBorder="1" applyAlignment="1">
      <alignment horizontal="centerContinuous"/>
    </xf>
    <xf numFmtId="43" fontId="7" fillId="2" borderId="3" xfId="2" applyFont="1" applyFill="1" applyBorder="1" applyAlignment="1"/>
    <xf numFmtId="37" fontId="7" fillId="0" borderId="7" xfId="5" applyNumberFormat="1" applyFont="1" applyBorder="1" applyAlignment="1">
      <alignment horizontal="center" wrapText="1"/>
    </xf>
    <xf numFmtId="37" fontId="7" fillId="0" borderId="9" xfId="1" applyNumberFormat="1" applyFont="1" applyBorder="1" applyAlignment="1">
      <alignment horizontal="center" wrapText="1"/>
    </xf>
    <xf numFmtId="37" fontId="7" fillId="0" borderId="10" xfId="1" applyNumberFormat="1" applyFont="1" applyBorder="1" applyAlignment="1">
      <alignment horizontal="center" wrapText="1"/>
    </xf>
    <xf numFmtId="41" fontId="7" fillId="0" borderId="9" xfId="2" applyNumberFormat="1" applyFont="1" applyBorder="1" applyAlignment="1">
      <alignment horizontal="center" wrapText="1"/>
    </xf>
    <xf numFmtId="41" fontId="7" fillId="0" borderId="5" xfId="2" applyNumberFormat="1" applyFont="1" applyBorder="1" applyAlignment="1">
      <alignment horizontal="center" wrapText="1"/>
    </xf>
    <xf numFmtId="43" fontId="7" fillId="0" borderId="9" xfId="2" applyFont="1" applyBorder="1" applyAlignment="1">
      <alignment horizontal="center" wrapText="1"/>
    </xf>
    <xf numFmtId="43" fontId="7" fillId="0" borderId="7" xfId="2" applyFont="1" applyBorder="1" applyAlignment="1">
      <alignment horizontal="center" wrapText="1"/>
    </xf>
    <xf numFmtId="43" fontId="7" fillId="0" borderId="5" xfId="2" applyFont="1" applyBorder="1" applyAlignment="1">
      <alignment horizontal="center" wrapText="1"/>
    </xf>
    <xf numFmtId="37" fontId="6" fillId="0" borderId="0" xfId="5" applyNumberFormat="1" applyAlignment="1">
      <alignment horizontal="center" wrapText="1"/>
    </xf>
    <xf numFmtId="37" fontId="7" fillId="0" borderId="0" xfId="5" applyNumberFormat="1" applyFont="1" applyAlignment="1">
      <alignment horizontal="center"/>
    </xf>
    <xf numFmtId="41" fontId="7" fillId="0" borderId="0" xfId="2" applyNumberFormat="1" applyFont="1" applyAlignment="1">
      <alignment horizontal="center"/>
    </xf>
    <xf numFmtId="43" fontId="7" fillId="0" borderId="0" xfId="2" applyFont="1" applyAlignment="1">
      <alignment horizontal="center"/>
    </xf>
    <xf numFmtId="0" fontId="6" fillId="0" borderId="0" xfId="6" applyFont="1" applyAlignment="1">
      <alignment horizontal="center"/>
    </xf>
    <xf numFmtId="0" fontId="6" fillId="0" borderId="0" xfId="6" quotePrefix="1" applyFont="1" applyAlignment="1">
      <alignment horizontal="center"/>
    </xf>
    <xf numFmtId="49" fontId="6" fillId="0" borderId="0" xfId="6" quotePrefix="1" applyNumberFormat="1" applyFont="1" applyAlignment="1">
      <alignment horizontal="center"/>
    </xf>
    <xf numFmtId="49" fontId="6" fillId="0" borderId="0" xfId="6" applyNumberFormat="1" applyFont="1" applyAlignment="1">
      <alignment horizontal="center"/>
    </xf>
    <xf numFmtId="41" fontId="6" fillId="0" borderId="0" xfId="2" applyNumberFormat="1" applyFont="1" applyFill="1" applyAlignment="1">
      <alignment horizontal="center"/>
    </xf>
    <xf numFmtId="41" fontId="6" fillId="0" borderId="5" xfId="2" applyNumberFormat="1" applyFont="1" applyFill="1" applyBorder="1" applyAlignment="1">
      <alignment horizontal="center"/>
    </xf>
    <xf numFmtId="0" fontId="7" fillId="0" borderId="0" xfId="6" applyFont="1" applyAlignment="1">
      <alignment horizontal="left"/>
    </xf>
    <xf numFmtId="37" fontId="7" fillId="0" borderId="0" xfId="6" applyNumberFormat="1" applyFont="1" applyAlignment="1">
      <alignment horizontal="center"/>
    </xf>
    <xf numFmtId="43" fontId="7" fillId="0" borderId="0" xfId="2" applyFont="1" applyBorder="1" applyAlignment="1">
      <alignment horizontal="center"/>
    </xf>
    <xf numFmtId="0" fontId="7" fillId="2" borderId="11" xfId="6" applyFont="1" applyFill="1" applyBorder="1"/>
    <xf numFmtId="37" fontId="7" fillId="2" borderId="3" xfId="5" applyNumberFormat="1" applyFont="1" applyFill="1" applyBorder="1"/>
    <xf numFmtId="37" fontId="7" fillId="0" borderId="5" xfId="1" applyNumberFormat="1" applyFont="1" applyBorder="1" applyAlignment="1">
      <alignment horizontal="center" wrapText="1"/>
    </xf>
    <xf numFmtId="37" fontId="7" fillId="0" borderId="7" xfId="1" applyNumberFormat="1" applyFont="1" applyBorder="1" applyAlignment="1">
      <alignment horizontal="center" wrapText="1"/>
    </xf>
    <xf numFmtId="164" fontId="6" fillId="0" borderId="0" xfId="2" applyNumberFormat="1" applyFont="1" applyFill="1" applyBorder="1"/>
    <xf numFmtId="14" fontId="6" fillId="0" borderId="0" xfId="6" applyNumberFormat="1" applyFont="1" applyAlignment="1">
      <alignment horizontal="left"/>
    </xf>
    <xf numFmtId="0" fontId="10" fillId="0" borderId="0" xfId="6" quotePrefix="1" applyFont="1" applyAlignment="1">
      <alignment horizontal="center"/>
    </xf>
    <xf numFmtId="37" fontId="6" fillId="0" borderId="0" xfId="5" applyNumberFormat="1" applyAlignment="1">
      <alignment horizontal="center"/>
    </xf>
    <xf numFmtId="43" fontId="10" fillId="0" borderId="0" xfId="2" applyFont="1" applyAlignment="1">
      <alignment horizontal="center"/>
    </xf>
    <xf numFmtId="0" fontId="6" fillId="0" borderId="0" xfId="7" applyAlignment="1">
      <alignment horizontal="center" vertical="center"/>
    </xf>
    <xf numFmtId="43" fontId="6" fillId="0" borderId="0" xfId="7" applyNumberFormat="1" applyAlignment="1">
      <alignment horizontal="center" vertical="center"/>
    </xf>
    <xf numFmtId="43" fontId="10" fillId="0" borderId="0" xfId="2" applyFont="1" applyAlignment="1">
      <alignment horizontal="center" vertical="center"/>
    </xf>
    <xf numFmtId="43" fontId="6" fillId="0" borderId="0" xfId="2" applyFont="1" applyFill="1" applyBorder="1" applyAlignment="1">
      <alignment horizontal="center"/>
    </xf>
    <xf numFmtId="0" fontId="10" fillId="0" borderId="0" xfId="6" applyFont="1" applyAlignment="1">
      <alignment horizontal="center" vertical="center"/>
    </xf>
    <xf numFmtId="41" fontId="6" fillId="0" borderId="0" xfId="2" applyNumberFormat="1" applyFont="1" applyBorder="1"/>
    <xf numFmtId="41" fontId="7" fillId="0" borderId="0" xfId="2" applyNumberFormat="1" applyFont="1" applyBorder="1"/>
    <xf numFmtId="0" fontId="6" fillId="0" borderId="0" xfId="6" applyFont="1" applyAlignment="1">
      <alignment horizontal="left"/>
    </xf>
    <xf numFmtId="37" fontId="6" fillId="0" borderId="3" xfId="5" applyNumberFormat="1" applyBorder="1" applyAlignment="1">
      <alignment horizontal="centerContinuous"/>
    </xf>
    <xf numFmtId="43" fontId="6" fillId="0" borderId="0" xfId="2" applyFont="1" applyFill="1"/>
    <xf numFmtId="0" fontId="6" fillId="0" borderId="0" xfId="4" applyAlignment="1">
      <alignment horizontal="center"/>
    </xf>
    <xf numFmtId="43" fontId="7" fillId="0" borderId="0" xfId="2" applyFont="1" applyFill="1" applyAlignment="1">
      <alignment horizontal="center"/>
    </xf>
    <xf numFmtId="0" fontId="11" fillId="0" borderId="0" xfId="6" applyFont="1" applyAlignment="1">
      <alignment horizontal="center"/>
    </xf>
    <xf numFmtId="43" fontId="6" fillId="0" borderId="6" xfId="3" applyNumberFormat="1" applyFont="1" applyFill="1" applyBorder="1" applyAlignment="1">
      <alignment horizontal="center"/>
    </xf>
    <xf numFmtId="2" fontId="6" fillId="0" borderId="0" xfId="6" applyNumberFormat="1" applyFont="1"/>
    <xf numFmtId="0" fontId="6" fillId="0" borderId="0" xfId="4" quotePrefix="1" applyAlignment="1">
      <alignment horizontal="center"/>
    </xf>
    <xf numFmtId="0" fontId="12" fillId="0" borderId="0" xfId="6" applyFont="1"/>
    <xf numFmtId="43" fontId="12" fillId="0" borderId="0" xfId="2" applyFont="1"/>
    <xf numFmtId="0" fontId="13" fillId="0" borderId="0" xfId="8" applyFont="1"/>
    <xf numFmtId="37" fontId="12" fillId="0" borderId="0" xfId="5" applyNumberFormat="1" applyFont="1"/>
    <xf numFmtId="37" fontId="12" fillId="0" borderId="7" xfId="5" applyNumberFormat="1" applyFont="1" applyBorder="1" applyAlignment="1">
      <alignment horizontal="left" vertical="center"/>
    </xf>
    <xf numFmtId="43" fontId="12" fillId="0" borderId="7" xfId="2" applyFont="1" applyFill="1" applyBorder="1" applyAlignment="1">
      <alignment horizontal="left" vertical="center"/>
    </xf>
    <xf numFmtId="43" fontId="12" fillId="0" borderId="7" xfId="2" applyFont="1" applyBorder="1" applyAlignment="1">
      <alignment horizontal="left" vertical="center"/>
    </xf>
    <xf numFmtId="37" fontId="12" fillId="0" borderId="7" xfId="5" applyNumberFormat="1" applyFont="1" applyBorder="1"/>
    <xf numFmtId="0" fontId="12" fillId="0" borderId="7" xfId="8" applyFont="1" applyBorder="1"/>
    <xf numFmtId="43" fontId="12" fillId="0" borderId="0" xfId="2" applyFont="1" applyFill="1"/>
    <xf numFmtId="0" fontId="12" fillId="0" borderId="7" xfId="0" applyFont="1" applyBorder="1" applyAlignment="1">
      <alignment horizontal="left" vertical="center"/>
    </xf>
    <xf numFmtId="164" fontId="12" fillId="0" borderId="7" xfId="2" applyNumberFormat="1" applyFont="1" applyBorder="1" applyAlignment="1">
      <alignment horizontal="left" vertical="center"/>
    </xf>
    <xf numFmtId="0" fontId="14" fillId="0" borderId="0" xfId="8" applyFont="1"/>
    <xf numFmtId="0" fontId="15" fillId="0" borderId="0" xfId="8" applyFont="1"/>
    <xf numFmtId="165" fontId="15" fillId="0" borderId="0" xfId="8" applyNumberFormat="1" applyFont="1" applyAlignment="1">
      <alignment horizontal="left"/>
    </xf>
    <xf numFmtId="0" fontId="14" fillId="2" borderId="2" xfId="8" applyFont="1" applyFill="1" applyBorder="1"/>
    <xf numFmtId="0" fontId="14" fillId="2" borderId="8" xfId="8" applyFont="1" applyFill="1" applyBorder="1"/>
    <xf numFmtId="0" fontId="16" fillId="0" borderId="0" xfId="0" applyFont="1"/>
    <xf numFmtId="0" fontId="14" fillId="2" borderId="7" xfId="8" applyFont="1" applyFill="1" applyBorder="1"/>
    <xf numFmtId="0" fontId="14" fillId="2" borderId="1" xfId="8" applyFont="1" applyFill="1" applyBorder="1"/>
    <xf numFmtId="0" fontId="14" fillId="2" borderId="11" xfId="8" applyFont="1" applyFill="1" applyBorder="1"/>
    <xf numFmtId="0" fontId="14" fillId="2" borderId="9" xfId="8" applyFont="1" applyFill="1" applyBorder="1"/>
    <xf numFmtId="37" fontId="15" fillId="0" borderId="0" xfId="5" applyNumberFormat="1" applyFont="1"/>
    <xf numFmtId="0" fontId="16" fillId="3" borderId="0" xfId="0" applyFont="1" applyFill="1"/>
    <xf numFmtId="0" fontId="15" fillId="0" borderId="0" xfId="0" applyFont="1"/>
    <xf numFmtId="164" fontId="14" fillId="4" borderId="7" xfId="13" applyNumberFormat="1" applyFont="1" applyFill="1" applyBorder="1" applyAlignment="1">
      <alignment horizontal="center" vertical="center" wrapText="1"/>
    </xf>
    <xf numFmtId="0" fontId="15" fillId="0" borderId="7" xfId="4" applyFont="1" applyBorder="1"/>
    <xf numFmtId="164" fontId="16" fillId="3" borderId="7" xfId="13" applyNumberFormat="1" applyFont="1" applyFill="1" applyBorder="1"/>
    <xf numFmtId="164" fontId="16" fillId="3" borderId="7" xfId="13" applyNumberFormat="1" applyFont="1" applyFill="1" applyBorder="1" applyAlignment="1">
      <alignment horizontal="center" vertical="center"/>
    </xf>
    <xf numFmtId="164" fontId="15" fillId="0" borderId="7" xfId="4" applyNumberFormat="1" applyFont="1" applyBorder="1"/>
    <xf numFmtId="0" fontId="15" fillId="0" borderId="7" xfId="4" applyFont="1" applyBorder="1" applyAlignment="1">
      <alignment horizontal="center" vertical="center"/>
    </xf>
    <xf numFmtId="164" fontId="16" fillId="0" borderId="7" xfId="13" applyNumberFormat="1" applyFont="1" applyFill="1" applyBorder="1" applyAlignment="1">
      <alignment horizontal="center" vertical="center"/>
    </xf>
    <xf numFmtId="0" fontId="17" fillId="0" borderId="0" xfId="14" applyFont="1"/>
    <xf numFmtId="0" fontId="15" fillId="0" borderId="15" xfId="0" applyFont="1" applyBorder="1" applyAlignment="1">
      <alignment vertical="center"/>
    </xf>
    <xf numFmtId="0" fontId="17" fillId="0" borderId="16" xfId="14" applyFont="1" applyBorder="1"/>
    <xf numFmtId="164" fontId="17" fillId="0" borderId="17" xfId="15" applyNumberFormat="1" applyFont="1" applyBorder="1"/>
    <xf numFmtId="0" fontId="17" fillId="0" borderId="17" xfId="14" applyFont="1" applyBorder="1"/>
    <xf numFmtId="0" fontId="17" fillId="0" borderId="17" xfId="14" applyFont="1" applyBorder="1" applyAlignment="1">
      <alignment horizontal="center"/>
    </xf>
    <xf numFmtId="0" fontId="17" fillId="0" borderId="18" xfId="14" applyFont="1" applyBorder="1" applyAlignment="1">
      <alignment horizontal="center"/>
    </xf>
    <xf numFmtId="164" fontId="15" fillId="0" borderId="2" xfId="2" applyNumberFormat="1" applyFont="1" applyFill="1" applyBorder="1" applyAlignment="1">
      <alignment vertical="center"/>
    </xf>
    <xf numFmtId="0" fontId="17" fillId="0" borderId="7" xfId="0" applyFont="1" applyBorder="1"/>
    <xf numFmtId="164" fontId="17" fillId="0" borderId="0" xfId="15" applyNumberFormat="1" applyFont="1" applyBorder="1"/>
    <xf numFmtId="0" fontId="17" fillId="0" borderId="0" xfId="14" applyFont="1" applyAlignment="1">
      <alignment horizontal="center"/>
    </xf>
    <xf numFmtId="0" fontId="17" fillId="0" borderId="20" xfId="14" applyFont="1" applyBorder="1" applyAlignment="1">
      <alignment horizontal="center"/>
    </xf>
    <xf numFmtId="164" fontId="15" fillId="0" borderId="21" xfId="2" applyNumberFormat="1" applyFont="1" applyFill="1" applyBorder="1" applyAlignment="1">
      <alignment vertical="center"/>
    </xf>
    <xf numFmtId="0" fontId="17" fillId="0" borderId="22" xfId="14" applyFont="1" applyBorder="1"/>
    <xf numFmtId="164" fontId="15" fillId="0" borderId="22" xfId="2" applyNumberFormat="1" applyFont="1" applyFill="1" applyBorder="1" applyAlignment="1">
      <alignment vertical="center"/>
    </xf>
    <xf numFmtId="0" fontId="17" fillId="0" borderId="21" xfId="14" applyFont="1" applyBorder="1" applyAlignment="1">
      <alignment horizontal="center"/>
    </xf>
    <xf numFmtId="0" fontId="15" fillId="0" borderId="22" xfId="4" applyFont="1" applyBorder="1"/>
    <xf numFmtId="0" fontId="15" fillId="0" borderId="22" xfId="4" applyFont="1" applyBorder="1" applyAlignment="1">
      <alignment horizontal="left" vertical="center"/>
    </xf>
    <xf numFmtId="0" fontId="18" fillId="0" borderId="22" xfId="14" applyFont="1" applyBorder="1"/>
    <xf numFmtId="0" fontId="17" fillId="0" borderId="23" xfId="14" applyFont="1" applyBorder="1" applyAlignment="1">
      <alignment horizontal="center"/>
    </xf>
    <xf numFmtId="0" fontId="15" fillId="0" borderId="16" xfId="0" applyFont="1" applyBorder="1" applyAlignment="1">
      <alignment vertical="center"/>
    </xf>
    <xf numFmtId="164" fontId="15" fillId="0" borderId="7" xfId="2" applyNumberFormat="1" applyFont="1" applyFill="1" applyBorder="1" applyAlignment="1">
      <alignment vertical="center"/>
    </xf>
    <xf numFmtId="0" fontId="17" fillId="0" borderId="1" xfId="14" applyFont="1" applyBorder="1"/>
    <xf numFmtId="0" fontId="19" fillId="0" borderId="1" xfId="14" applyFont="1" applyBorder="1" applyAlignment="1">
      <alignment horizontal="center"/>
    </xf>
    <xf numFmtId="0" fontId="17" fillId="0" borderId="1" xfId="14" applyFont="1" applyBorder="1" applyAlignment="1">
      <alignment horizontal="center"/>
    </xf>
    <xf numFmtId="37" fontId="14" fillId="2" borderId="1" xfId="5" applyNumberFormat="1" applyFont="1" applyFill="1" applyBorder="1" applyAlignment="1">
      <alignment horizontal="centerContinuous" wrapText="1"/>
    </xf>
    <xf numFmtId="37" fontId="14" fillId="2" borderId="1" xfId="5" applyNumberFormat="1" applyFont="1" applyFill="1" applyBorder="1" applyAlignment="1">
      <alignment horizontal="centerContinuous"/>
    </xf>
    <xf numFmtId="37" fontId="14" fillId="2" borderId="12" xfId="5" applyNumberFormat="1" applyFont="1" applyFill="1" applyBorder="1" applyAlignment="1">
      <alignment horizontal="centerContinuous"/>
    </xf>
    <xf numFmtId="37" fontId="14" fillId="2" borderId="12" xfId="5" applyNumberFormat="1" applyFont="1" applyFill="1" applyBorder="1" applyAlignment="1">
      <alignment horizontal="centerContinuous" wrapText="1"/>
    </xf>
    <xf numFmtId="0" fontId="15" fillId="0" borderId="5" xfId="8" applyFont="1" applyBorder="1"/>
    <xf numFmtId="0" fontId="13" fillId="0" borderId="5" xfId="8" applyFont="1" applyBorder="1"/>
    <xf numFmtId="0" fontId="14" fillId="2" borderId="4" xfId="8" applyFont="1" applyFill="1" applyBorder="1"/>
    <xf numFmtId="0" fontId="14" fillId="2" borderId="28" xfId="8" applyFont="1" applyFill="1" applyBorder="1"/>
    <xf numFmtId="165" fontId="13" fillId="0" borderId="0" xfId="8" applyNumberFormat="1" applyFont="1" applyAlignment="1">
      <alignment horizontal="left"/>
    </xf>
    <xf numFmtId="0" fontId="14" fillId="5" borderId="28" xfId="8" applyFont="1" applyFill="1" applyBorder="1"/>
    <xf numFmtId="0" fontId="14" fillId="5" borderId="4" xfId="8" applyFont="1" applyFill="1" applyBorder="1"/>
    <xf numFmtId="0" fontId="14" fillId="5" borderId="2" xfId="8" applyFont="1" applyFill="1" applyBorder="1"/>
    <xf numFmtId="0" fontId="14" fillId="5" borderId="8" xfId="8" applyFont="1" applyFill="1" applyBorder="1"/>
    <xf numFmtId="37" fontId="14" fillId="5" borderId="7" xfId="5" applyNumberFormat="1" applyFont="1" applyFill="1" applyBorder="1" applyAlignment="1">
      <alignment horizontal="centerContinuous" wrapText="1"/>
    </xf>
    <xf numFmtId="0" fontId="17" fillId="0" borderId="28" xfId="14" applyFont="1" applyBorder="1"/>
    <xf numFmtId="0" fontId="17" fillId="0" borderId="28" xfId="14" applyFont="1" applyBorder="1" applyAlignment="1">
      <alignment horizontal="center"/>
    </xf>
    <xf numFmtId="0" fontId="17" fillId="0" borderId="7" xfId="14" applyFont="1" applyBorder="1"/>
    <xf numFmtId="0" fontId="17" fillId="0" borderId="1" xfId="14" applyFont="1" applyBorder="1" applyAlignment="1">
      <alignment horizontal="right"/>
    </xf>
    <xf numFmtId="0" fontId="17" fillId="0" borderId="22" xfId="14" applyFont="1" applyBorder="1" applyAlignment="1">
      <alignment horizontal="center"/>
    </xf>
    <xf numFmtId="43" fontId="15" fillId="0" borderId="22" xfId="2" applyFont="1" applyFill="1" applyBorder="1" applyAlignment="1">
      <alignment vertical="center"/>
    </xf>
    <xf numFmtId="164" fontId="17" fillId="0" borderId="7" xfId="15" applyNumberFormat="1" applyFont="1" applyBorder="1"/>
    <xf numFmtId="0" fontId="17" fillId="0" borderId="16" xfId="0" applyFont="1" applyBorder="1"/>
    <xf numFmtId="164" fontId="15" fillId="0" borderId="16" xfId="2" applyNumberFormat="1" applyFont="1" applyFill="1" applyBorder="1" applyAlignment="1">
      <alignment vertical="center"/>
    </xf>
    <xf numFmtId="0" fontId="17" fillId="0" borderId="29" xfId="14" applyFont="1" applyBorder="1"/>
    <xf numFmtId="0" fontId="17" fillId="0" borderId="30" xfId="14" applyFont="1" applyBorder="1"/>
    <xf numFmtId="0" fontId="17" fillId="0" borderId="31" xfId="14" applyFont="1" applyBorder="1"/>
    <xf numFmtId="164" fontId="15" fillId="0" borderId="32" xfId="2" applyNumberFormat="1" applyFont="1" applyFill="1" applyBorder="1" applyAlignment="1">
      <alignment vertical="center"/>
    </xf>
    <xf numFmtId="0" fontId="17" fillId="0" borderId="30" xfId="0" applyFont="1" applyBorder="1"/>
    <xf numFmtId="164" fontId="15" fillId="0" borderId="3" xfId="2" applyNumberFormat="1" applyFont="1" applyFill="1" applyBorder="1" applyAlignment="1">
      <alignment vertical="center"/>
    </xf>
    <xf numFmtId="0" fontId="17" fillId="0" borderId="31" xfId="0" applyFont="1" applyBorder="1"/>
    <xf numFmtId="164" fontId="15" fillId="0" borderId="33" xfId="2" applyNumberFormat="1" applyFont="1" applyFill="1" applyBorder="1" applyAlignment="1">
      <alignment vertical="center"/>
    </xf>
    <xf numFmtId="37" fontId="14" fillId="5" borderId="9" xfId="5" applyNumberFormat="1" applyFont="1" applyFill="1" applyBorder="1" applyAlignment="1">
      <alignment horizontal="centerContinuous" vertical="center" wrapText="1"/>
    </xf>
    <xf numFmtId="37" fontId="14" fillId="5" borderId="7" xfId="5" applyNumberFormat="1" applyFont="1" applyFill="1" applyBorder="1" applyAlignment="1">
      <alignment horizontal="centerContinuous" vertical="center"/>
    </xf>
    <xf numFmtId="0" fontId="13" fillId="6" borderId="0" xfId="8" applyFont="1" applyFill="1"/>
    <xf numFmtId="0" fontId="17" fillId="6" borderId="0" xfId="14" applyFont="1" applyFill="1"/>
    <xf numFmtId="0" fontId="12" fillId="3" borderId="0" xfId="6" applyFont="1" applyFill="1"/>
    <xf numFmtId="0" fontId="12" fillId="3" borderId="7" xfId="0" applyFont="1" applyFill="1" applyBorder="1" applyAlignment="1">
      <alignment horizontal="left" vertical="center" wrapText="1"/>
    </xf>
    <xf numFmtId="0" fontId="20" fillId="0" borderId="0" xfId="6" applyFont="1" applyAlignment="1">
      <alignment horizontal="left" vertical="top"/>
    </xf>
    <xf numFmtId="0" fontId="21" fillId="0" borderId="0" xfId="6" applyFont="1" applyAlignment="1">
      <alignment horizontal="left" vertical="top"/>
    </xf>
    <xf numFmtId="43" fontId="21" fillId="0" borderId="0" xfId="2" applyFont="1" applyAlignment="1">
      <alignment horizontal="left" vertical="top"/>
    </xf>
    <xf numFmtId="0" fontId="20" fillId="2" borderId="7" xfId="6" applyFont="1" applyFill="1" applyBorder="1" applyAlignment="1">
      <alignment horizontal="left" vertical="top"/>
    </xf>
    <xf numFmtId="0" fontId="20" fillId="2" borderId="1" xfId="6" applyFont="1" applyFill="1" applyBorder="1" applyAlignment="1">
      <alignment horizontal="left" vertical="top"/>
    </xf>
    <xf numFmtId="0" fontId="20" fillId="2" borderId="2" xfId="6" applyFont="1" applyFill="1" applyBorder="1" applyAlignment="1">
      <alignment horizontal="left" vertical="top"/>
    </xf>
    <xf numFmtId="0" fontId="20" fillId="2" borderId="8" xfId="6" applyFont="1" applyFill="1" applyBorder="1" applyAlignment="1">
      <alignment horizontal="left" vertical="top"/>
    </xf>
    <xf numFmtId="0" fontId="20" fillId="2" borderId="11" xfId="6" applyFont="1" applyFill="1" applyBorder="1" applyAlignment="1">
      <alignment horizontal="left" vertical="top"/>
    </xf>
    <xf numFmtId="0" fontId="20" fillId="2" borderId="9" xfId="6" applyFont="1" applyFill="1" applyBorder="1" applyAlignment="1">
      <alignment horizontal="left" vertical="top"/>
    </xf>
    <xf numFmtId="37" fontId="21" fillId="0" borderId="7" xfId="5" applyNumberFormat="1" applyFont="1" applyBorder="1" applyAlignment="1">
      <alignment horizontal="left" vertical="top"/>
    </xf>
    <xf numFmtId="0" fontId="21" fillId="3" borderId="7" xfId="0" applyFont="1" applyFill="1" applyBorder="1" applyAlignment="1">
      <alignment horizontal="left" vertical="top"/>
    </xf>
    <xf numFmtId="0" fontId="21" fillId="0" borderId="7" xfId="4" applyFont="1" applyBorder="1" applyAlignment="1">
      <alignment horizontal="left" vertical="top" wrapText="1"/>
    </xf>
    <xf numFmtId="43" fontId="21" fillId="0" borderId="7" xfId="2" applyFont="1" applyBorder="1" applyAlignment="1">
      <alignment horizontal="left" vertical="top"/>
    </xf>
    <xf numFmtId="164" fontId="21" fillId="0" borderId="7" xfId="2" applyNumberFormat="1" applyFont="1" applyBorder="1" applyAlignment="1">
      <alignment horizontal="left" vertical="top"/>
    </xf>
    <xf numFmtId="0" fontId="20" fillId="0" borderId="0" xfId="8" applyFont="1"/>
    <xf numFmtId="0" fontId="21" fillId="0" borderId="0" xfId="8" applyFont="1"/>
    <xf numFmtId="0" fontId="21" fillId="0" borderId="0" xfId="0" applyFont="1"/>
    <xf numFmtId="0" fontId="20" fillId="2" borderId="7" xfId="8" applyFont="1" applyFill="1" applyBorder="1"/>
    <xf numFmtId="0" fontId="20" fillId="2" borderId="1" xfId="8" applyFont="1" applyFill="1" applyBorder="1"/>
    <xf numFmtId="0" fontId="20" fillId="2" borderId="2" xfId="8" applyFont="1" applyFill="1" applyBorder="1"/>
    <xf numFmtId="0" fontId="20" fillId="2" borderId="8" xfId="8" applyFont="1" applyFill="1" applyBorder="1"/>
    <xf numFmtId="0" fontId="20" fillId="2" borderId="11" xfId="8" applyFont="1" applyFill="1" applyBorder="1"/>
    <xf numFmtId="0" fontId="20" fillId="2" borderId="9" xfId="8" applyFont="1" applyFill="1" applyBorder="1"/>
    <xf numFmtId="164" fontId="21" fillId="3" borderId="7" xfId="2" applyNumberFormat="1" applyFont="1" applyFill="1" applyBorder="1"/>
    <xf numFmtId="43" fontId="21" fillId="3" borderId="7" xfId="2" applyFont="1" applyFill="1" applyBorder="1" applyAlignment="1">
      <alignment horizontal="center"/>
    </xf>
    <xf numFmtId="43" fontId="21" fillId="3" borderId="7" xfId="2" applyFont="1" applyFill="1" applyBorder="1"/>
    <xf numFmtId="0" fontId="21" fillId="3" borderId="7" xfId="8" applyFont="1" applyFill="1" applyBorder="1" applyAlignment="1">
      <alignment horizontal="center" vertical="top"/>
    </xf>
    <xf numFmtId="164" fontId="21" fillId="3" borderId="7" xfId="2" applyNumberFormat="1" applyFont="1" applyFill="1" applyBorder="1" applyAlignment="1">
      <alignment horizontal="center" vertical="top"/>
    </xf>
    <xf numFmtId="43" fontId="21" fillId="3" borderId="7" xfId="2" applyFont="1" applyFill="1" applyBorder="1" applyAlignment="1">
      <alignment horizontal="center" vertical="top"/>
    </xf>
    <xf numFmtId="43" fontId="20" fillId="3" borderId="7" xfId="2" applyFont="1" applyFill="1" applyBorder="1" applyAlignment="1">
      <alignment horizontal="center" vertical="top"/>
    </xf>
    <xf numFmtId="164" fontId="21" fillId="3" borderId="7" xfId="2" applyNumberFormat="1" applyFont="1" applyFill="1" applyBorder="1" applyAlignment="1">
      <alignment horizontal="left" vertical="top"/>
    </xf>
    <xf numFmtId="43" fontId="21" fillId="3" borderId="7" xfId="2" applyFont="1" applyFill="1" applyBorder="1" applyAlignment="1">
      <alignment horizontal="left" vertical="top"/>
    </xf>
    <xf numFmtId="37" fontId="21" fillId="3" borderId="7" xfId="8" applyNumberFormat="1" applyFont="1" applyFill="1" applyBorder="1" applyAlignment="1">
      <alignment horizontal="center" vertical="top"/>
    </xf>
    <xf numFmtId="37" fontId="21" fillId="0" borderId="7" xfId="5" applyNumberFormat="1" applyFont="1" applyBorder="1" applyAlignment="1">
      <alignment horizontal="center" vertical="top"/>
    </xf>
    <xf numFmtId="0" fontId="20" fillId="3" borderId="4" xfId="8" applyFont="1" applyFill="1" applyBorder="1" applyAlignment="1">
      <alignment horizontal="center" vertical="top"/>
    </xf>
    <xf numFmtId="0" fontId="21" fillId="0" borderId="0" xfId="8" applyFont="1" applyAlignment="1">
      <alignment horizontal="center" vertical="top"/>
    </xf>
    <xf numFmtId="0" fontId="21" fillId="0" borderId="0" xfId="0" applyFont="1" applyAlignment="1">
      <alignment horizontal="center" vertical="top"/>
    </xf>
    <xf numFmtId="0" fontId="20" fillId="2" borderId="1" xfId="8" applyFont="1" applyFill="1" applyBorder="1" applyAlignment="1">
      <alignment horizontal="center" vertical="top"/>
    </xf>
    <xf numFmtId="0" fontId="20" fillId="2" borderId="8" xfId="8" applyFont="1" applyFill="1" applyBorder="1" applyAlignment="1">
      <alignment horizontal="center" vertical="top"/>
    </xf>
    <xf numFmtId="0" fontId="20" fillId="2" borderId="11" xfId="8" applyFont="1" applyFill="1" applyBorder="1" applyAlignment="1">
      <alignment horizontal="center" vertical="top"/>
    </xf>
    <xf numFmtId="0" fontId="20" fillId="2" borderId="9" xfId="8" applyFont="1" applyFill="1" applyBorder="1" applyAlignment="1">
      <alignment horizontal="center" vertical="top"/>
    </xf>
    <xf numFmtId="0" fontId="20" fillId="2" borderId="7" xfId="8" applyFont="1" applyFill="1" applyBorder="1" applyAlignment="1">
      <alignment horizontal="left" vertical="top"/>
    </xf>
    <xf numFmtId="0" fontId="20" fillId="2" borderId="2" xfId="8" applyFont="1" applyFill="1" applyBorder="1" applyAlignment="1">
      <alignment horizontal="left" vertical="top"/>
    </xf>
    <xf numFmtId="0" fontId="20" fillId="2" borderId="1" xfId="8" applyFont="1" applyFill="1" applyBorder="1" applyAlignment="1">
      <alignment horizontal="left" vertical="top"/>
    </xf>
    <xf numFmtId="0" fontId="20" fillId="3" borderId="7" xfId="8" applyFont="1" applyFill="1" applyBorder="1" applyAlignment="1">
      <alignment horizontal="left" vertical="top"/>
    </xf>
    <xf numFmtId="0" fontId="21" fillId="3" borderId="0" xfId="0" applyFont="1" applyFill="1" applyAlignment="1">
      <alignment horizontal="center" vertical="top"/>
    </xf>
    <xf numFmtId="0" fontId="20" fillId="3" borderId="4" xfId="8" applyFont="1" applyFill="1" applyBorder="1"/>
    <xf numFmtId="0" fontId="20" fillId="3" borderId="7" xfId="8" applyFont="1" applyFill="1" applyBorder="1"/>
    <xf numFmtId="0" fontId="21" fillId="3" borderId="0" xfId="0" applyFont="1" applyFill="1"/>
    <xf numFmtId="43" fontId="21" fillId="0" borderId="7" xfId="2" applyFont="1" applyBorder="1" applyAlignment="1">
      <alignment horizontal="center"/>
    </xf>
    <xf numFmtId="37" fontId="21" fillId="3" borderId="7" xfId="8" applyNumberFormat="1" applyFont="1" applyFill="1" applyBorder="1" applyAlignment="1">
      <alignment horizontal="left" vertical="top"/>
    </xf>
    <xf numFmtId="0" fontId="21" fillId="0" borderId="7" xfId="0" applyFont="1" applyBorder="1"/>
    <xf numFmtId="37" fontId="21" fillId="0" borderId="7" xfId="5" applyNumberFormat="1" applyFont="1" applyBorder="1" applyAlignment="1">
      <alignment horizontal="center" vertical="center"/>
    </xf>
    <xf numFmtId="0" fontId="20" fillId="0" borderId="0" xfId="8" applyFont="1" applyAlignment="1">
      <alignment horizontal="left" vertical="top"/>
    </xf>
    <xf numFmtId="0" fontId="13" fillId="0" borderId="0" xfId="6" applyFont="1" applyAlignment="1">
      <alignment horizontal="left"/>
    </xf>
    <xf numFmtId="0" fontId="14" fillId="0" borderId="0" xfId="8" applyFont="1" applyAlignment="1">
      <alignment horizontal="left"/>
    </xf>
    <xf numFmtId="0" fontId="12" fillId="0" borderId="0" xfId="6" applyFont="1" applyAlignment="1">
      <alignment horizontal="left"/>
    </xf>
    <xf numFmtId="37" fontId="12" fillId="0" borderId="7" xfId="5" applyNumberFormat="1" applyFont="1" applyBorder="1" applyAlignment="1">
      <alignment horizontal="center" vertical="center"/>
    </xf>
    <xf numFmtId="164" fontId="21" fillId="0" borderId="0" xfId="2" applyNumberFormat="1" applyFont="1" applyAlignment="1">
      <alignment horizontal="left" vertical="top"/>
    </xf>
    <xf numFmtId="164" fontId="21" fillId="0" borderId="7" xfId="2" applyNumberFormat="1" applyFont="1" applyFill="1" applyBorder="1" applyAlignment="1">
      <alignment horizontal="left" vertical="top"/>
    </xf>
    <xf numFmtId="164" fontId="12" fillId="0" borderId="0" xfId="6" applyNumberFormat="1" applyFont="1"/>
    <xf numFmtId="164" fontId="12" fillId="0" borderId="0" xfId="2" applyNumberFormat="1" applyFont="1"/>
    <xf numFmtId="164" fontId="12" fillId="0" borderId="0" xfId="2" applyNumberFormat="1" applyFont="1" applyFill="1"/>
    <xf numFmtId="0" fontId="20" fillId="0" borderId="28" xfId="6" applyFont="1" applyBorder="1" applyAlignment="1">
      <alignment horizontal="left" vertical="top"/>
    </xf>
    <xf numFmtId="0" fontId="20" fillId="0" borderId="4" xfId="6" applyFont="1" applyBorder="1" applyAlignment="1">
      <alignment horizontal="left" vertical="top"/>
    </xf>
    <xf numFmtId="0" fontId="21" fillId="0" borderId="0" xfId="6" applyFont="1"/>
    <xf numFmtId="0" fontId="21" fillId="0" borderId="0" xfId="4" applyFont="1"/>
    <xf numFmtId="0" fontId="21" fillId="0" borderId="7" xfId="4" applyFont="1" applyBorder="1"/>
    <xf numFmtId="164" fontId="21" fillId="0" borderId="7" xfId="13" applyNumberFormat="1" applyFont="1" applyFill="1" applyBorder="1"/>
    <xf numFmtId="164" fontId="21" fillId="0" borderId="7" xfId="13" applyNumberFormat="1" applyFont="1" applyBorder="1"/>
    <xf numFmtId="0" fontId="21" fillId="0" borderId="7" xfId="4" applyFont="1" applyBorder="1" applyAlignment="1">
      <alignment horizontal="center"/>
    </xf>
    <xf numFmtId="164" fontId="21" fillId="0" borderId="7" xfId="2" applyNumberFormat="1" applyFont="1" applyFill="1" applyBorder="1" applyAlignment="1">
      <alignment horizontal="left" vertical="center"/>
    </xf>
    <xf numFmtId="164" fontId="21" fillId="0" borderId="7" xfId="2" applyNumberFormat="1" applyFont="1" applyBorder="1" applyAlignment="1">
      <alignment horizontal="left" vertical="center"/>
    </xf>
    <xf numFmtId="37" fontId="21" fillId="0" borderId="7" xfId="5" applyNumberFormat="1" applyFont="1" applyBorder="1" applyAlignment="1">
      <alignment horizontal="left" vertical="center"/>
    </xf>
    <xf numFmtId="0" fontId="20" fillId="2" borderId="7" xfId="6" applyFont="1" applyFill="1" applyBorder="1" applyAlignment="1">
      <alignment horizontal="center" vertical="center" wrapText="1"/>
    </xf>
    <xf numFmtId="0" fontId="21" fillId="3" borderId="7" xfId="8" applyFont="1" applyFill="1" applyBorder="1" applyAlignment="1">
      <alignment horizontal="center" vertical="center"/>
    </xf>
    <xf numFmtId="164" fontId="21" fillId="3" borderId="7" xfId="2" applyNumberFormat="1" applyFont="1" applyFill="1" applyBorder="1" applyAlignment="1">
      <alignment vertical="center"/>
    </xf>
    <xf numFmtId="164" fontId="21" fillId="3" borderId="7" xfId="2" applyNumberFormat="1" applyFont="1" applyFill="1" applyBorder="1" applyAlignment="1">
      <alignment horizontal="center" vertical="center"/>
    </xf>
    <xf numFmtId="43" fontId="21" fillId="3" borderId="7" xfId="2" applyFont="1" applyFill="1" applyBorder="1" applyAlignment="1">
      <alignment horizontal="center" vertical="center"/>
    </xf>
    <xf numFmtId="43" fontId="20" fillId="3" borderId="7" xfId="2" applyFont="1" applyFill="1" applyBorder="1" applyAlignment="1">
      <alignment horizontal="center" vertical="center"/>
    </xf>
    <xf numFmtId="0" fontId="21" fillId="3" borderId="0" xfId="6" applyFont="1" applyFill="1" applyAlignment="1">
      <alignment horizontal="left" vertical="top"/>
    </xf>
    <xf numFmtId="37" fontId="12" fillId="3" borderId="7" xfId="5" applyNumberFormat="1" applyFont="1" applyFill="1" applyBorder="1" applyAlignment="1">
      <alignment horizontal="left" vertical="center"/>
    </xf>
    <xf numFmtId="37" fontId="7" fillId="2" borderId="10" xfId="5" applyNumberFormat="1" applyFont="1" applyFill="1" applyBorder="1" applyAlignment="1">
      <alignment horizontal="centerContinuous"/>
    </xf>
    <xf numFmtId="165" fontId="20" fillId="0" borderId="0" xfId="6" applyNumberFormat="1" applyFont="1" applyAlignment="1">
      <alignment horizontal="left" vertical="top"/>
    </xf>
    <xf numFmtId="37" fontId="12" fillId="0" borderId="1" xfId="5" applyNumberFormat="1" applyFont="1" applyBorder="1" applyAlignment="1">
      <alignment horizontal="center" vertical="center"/>
    </xf>
    <xf numFmtId="43" fontId="12" fillId="0" borderId="1" xfId="2" applyFont="1" applyFill="1" applyBorder="1" applyAlignment="1">
      <alignment horizontal="left" vertical="center"/>
    </xf>
    <xf numFmtId="43" fontId="12" fillId="0" borderId="1" xfId="2" applyFont="1" applyBorder="1" applyAlignment="1">
      <alignment horizontal="left" vertical="center"/>
    </xf>
    <xf numFmtId="37" fontId="21" fillId="0" borderId="1" xfId="5" applyNumberFormat="1" applyFont="1" applyBorder="1" applyAlignment="1">
      <alignment horizontal="center" vertical="center"/>
    </xf>
    <xf numFmtId="37" fontId="12" fillId="0" borderId="1" xfId="5" applyNumberFormat="1" applyFont="1" applyBorder="1" applyAlignment="1">
      <alignment horizontal="left" vertical="center"/>
    </xf>
    <xf numFmtId="43" fontId="21" fillId="0" borderId="1" xfId="2" applyFont="1" applyBorder="1" applyAlignment="1">
      <alignment horizontal="center"/>
    </xf>
    <xf numFmtId="37" fontId="12" fillId="0" borderId="1" xfId="5" applyNumberFormat="1" applyFont="1" applyBorder="1"/>
    <xf numFmtId="0" fontId="20" fillId="2" borderId="28" xfId="8" applyFont="1" applyFill="1" applyBorder="1"/>
    <xf numFmtId="0" fontId="20" fillId="2" borderId="3" xfId="8" applyFont="1" applyFill="1" applyBorder="1"/>
    <xf numFmtId="0" fontId="20" fillId="2" borderId="5" xfId="8" applyFont="1" applyFill="1" applyBorder="1"/>
    <xf numFmtId="0" fontId="20" fillId="2" borderId="10" xfId="8" applyFont="1" applyFill="1" applyBorder="1"/>
    <xf numFmtId="165" fontId="20" fillId="0" borderId="0" xfId="8" applyNumberFormat="1" applyFont="1" applyAlignment="1">
      <alignment horizontal="left"/>
    </xf>
    <xf numFmtId="43" fontId="21" fillId="3" borderId="7" xfId="2" applyFont="1" applyFill="1" applyBorder="1" applyAlignment="1">
      <alignment horizontal="left" vertical="top" wrapText="1"/>
    </xf>
    <xf numFmtId="0" fontId="0" fillId="0" borderId="7" xfId="0" applyBorder="1"/>
    <xf numFmtId="0" fontId="23" fillId="0" borderId="7" xfId="0" applyFont="1" applyBorder="1"/>
    <xf numFmtId="0" fontId="23" fillId="0" borderId="0" xfId="0" applyFont="1" applyAlignment="1">
      <alignment horizontal="center"/>
    </xf>
    <xf numFmtId="37" fontId="21" fillId="3" borderId="0" xfId="8" applyNumberFormat="1" applyFont="1" applyFill="1" applyAlignment="1">
      <alignment horizontal="center" vertical="center"/>
    </xf>
    <xf numFmtId="0" fontId="23" fillId="0" borderId="0" xfId="0" applyFont="1"/>
    <xf numFmtId="164" fontId="21" fillId="3" borderId="0" xfId="2" applyNumberFormat="1" applyFont="1" applyFill="1" applyBorder="1" applyAlignment="1">
      <alignment horizontal="center" vertical="center"/>
    </xf>
    <xf numFmtId="43" fontId="21" fillId="3" borderId="0" xfId="2" applyFont="1" applyFill="1" applyBorder="1" applyAlignment="1">
      <alignment horizontal="center"/>
    </xf>
    <xf numFmtId="0" fontId="22" fillId="0" borderId="7" xfId="4" applyFont="1" applyBorder="1" applyAlignment="1">
      <alignment vertical="center" wrapText="1"/>
    </xf>
    <xf numFmtId="37" fontId="7" fillId="0" borderId="7" xfId="5" applyNumberFormat="1" applyFont="1" applyBorder="1" applyAlignment="1">
      <alignment horizontal="left" vertical="center" wrapText="1"/>
    </xf>
    <xf numFmtId="37" fontId="7" fillId="0" borderId="9" xfId="5" applyNumberFormat="1" applyFont="1" applyBorder="1" applyAlignment="1">
      <alignment horizontal="left" vertical="center" wrapText="1"/>
    </xf>
    <xf numFmtId="37" fontId="7" fillId="0" borderId="9" xfId="1" applyNumberFormat="1" applyFont="1" applyBorder="1" applyAlignment="1">
      <alignment horizontal="left" vertical="center" wrapText="1"/>
    </xf>
    <xf numFmtId="37" fontId="7" fillId="0" borderId="10" xfId="1" applyNumberFormat="1" applyFont="1" applyBorder="1" applyAlignment="1">
      <alignment horizontal="left" vertical="center" wrapText="1"/>
    </xf>
    <xf numFmtId="37" fontId="7" fillId="0" borderId="5" xfId="1" applyNumberFormat="1" applyFont="1" applyBorder="1" applyAlignment="1">
      <alignment horizontal="left" vertical="center" wrapText="1"/>
    </xf>
    <xf numFmtId="43" fontId="7" fillId="0" borderId="9" xfId="2" applyFont="1" applyFill="1" applyBorder="1" applyAlignment="1">
      <alignment horizontal="left" vertical="center" wrapText="1"/>
    </xf>
    <xf numFmtId="43" fontId="7" fillId="0" borderId="5" xfId="2" applyFont="1" applyFill="1" applyBorder="1" applyAlignment="1">
      <alignment horizontal="left" vertical="center" wrapText="1"/>
    </xf>
    <xf numFmtId="43" fontId="7" fillId="0" borderId="7" xfId="2" applyFont="1" applyFill="1" applyBorder="1" applyAlignment="1">
      <alignment horizontal="left" vertical="center" wrapText="1"/>
    </xf>
    <xf numFmtId="43" fontId="7" fillId="0" borderId="8" xfId="2" applyFont="1" applyFill="1" applyBorder="1" applyAlignment="1">
      <alignment horizontal="left" vertical="center" wrapText="1"/>
    </xf>
    <xf numFmtId="37" fontId="6" fillId="0" borderId="0" xfId="5" applyNumberFormat="1" applyAlignment="1">
      <alignment horizontal="left" vertical="center" wrapText="1"/>
    </xf>
    <xf numFmtId="37" fontId="12" fillId="0" borderId="0" xfId="5" applyNumberFormat="1" applyFont="1" applyAlignment="1">
      <alignment horizontal="center" vertical="center" wrapText="1"/>
    </xf>
    <xf numFmtId="37" fontId="20" fillId="0" borderId="7" xfId="5" applyNumberFormat="1" applyFont="1" applyBorder="1" applyAlignment="1">
      <alignment horizontal="left" vertical="center" wrapText="1"/>
    </xf>
    <xf numFmtId="37" fontId="20" fillId="0" borderId="7" xfId="1" applyNumberFormat="1" applyFont="1" applyBorder="1" applyAlignment="1">
      <alignment horizontal="left" vertical="center" wrapText="1"/>
    </xf>
    <xf numFmtId="43" fontId="20" fillId="0" borderId="7" xfId="2" applyFont="1" applyFill="1" applyBorder="1" applyAlignment="1">
      <alignment horizontal="left" vertical="center" wrapText="1"/>
    </xf>
    <xf numFmtId="37" fontId="15" fillId="0" borderId="0" xfId="5" applyNumberFormat="1" applyFont="1" applyAlignment="1">
      <alignment horizontal="left" vertical="center" wrapText="1"/>
    </xf>
    <xf numFmtId="0" fontId="0" fillId="0" borderId="0" xfId="0" applyAlignment="1">
      <alignment horizontal="left" vertical="center"/>
    </xf>
    <xf numFmtId="37" fontId="24" fillId="7" borderId="1" xfId="5" applyNumberFormat="1" applyFont="1" applyFill="1" applyBorder="1" applyAlignment="1">
      <alignment horizontal="center" vertical="center" wrapText="1"/>
    </xf>
    <xf numFmtId="37" fontId="24" fillId="7" borderId="12" xfId="5" applyNumberFormat="1" applyFont="1" applyFill="1" applyBorder="1" applyAlignment="1">
      <alignment horizontal="center" vertical="center" wrapText="1"/>
    </xf>
    <xf numFmtId="37" fontId="24" fillId="7" borderId="12" xfId="1" applyNumberFormat="1" applyFont="1" applyFill="1" applyBorder="1" applyAlignment="1">
      <alignment horizontal="center" vertical="center" wrapText="1"/>
    </xf>
    <xf numFmtId="37" fontId="24" fillId="7" borderId="13" xfId="1" applyNumberFormat="1" applyFont="1" applyFill="1" applyBorder="1" applyAlignment="1">
      <alignment horizontal="center" vertical="center" wrapText="1"/>
    </xf>
    <xf numFmtId="37" fontId="24" fillId="7" borderId="0" xfId="1" applyNumberFormat="1" applyFont="1" applyFill="1" applyBorder="1" applyAlignment="1">
      <alignment horizontal="center" vertical="center" wrapText="1"/>
    </xf>
    <xf numFmtId="164" fontId="24" fillId="7" borderId="12" xfId="2" applyNumberFormat="1" applyFont="1" applyFill="1" applyBorder="1" applyAlignment="1">
      <alignment horizontal="center" vertical="center" wrapText="1"/>
    </xf>
    <xf numFmtId="164" fontId="24" fillId="7" borderId="0" xfId="2" applyNumberFormat="1" applyFont="1" applyFill="1" applyBorder="1" applyAlignment="1">
      <alignment horizontal="center" vertical="center" wrapText="1"/>
    </xf>
    <xf numFmtId="164" fontId="24" fillId="7" borderId="1" xfId="2" applyNumberFormat="1" applyFont="1" applyFill="1" applyBorder="1" applyAlignment="1">
      <alignment horizontal="center" vertical="center" wrapText="1"/>
    </xf>
    <xf numFmtId="43" fontId="24" fillId="7" borderId="4" xfId="2" applyFont="1" applyFill="1" applyBorder="1" applyAlignment="1">
      <alignment horizontal="center" vertical="center" wrapText="1"/>
    </xf>
    <xf numFmtId="0" fontId="20" fillId="0" borderId="0" xfId="8" applyFont="1" applyAlignment="1">
      <alignment horizontal="left" vertical="top"/>
    </xf>
    <xf numFmtId="0" fontId="21" fillId="0" borderId="7" xfId="9" applyFont="1" applyBorder="1" applyAlignment="1">
      <alignment wrapText="1"/>
    </xf>
    <xf numFmtId="0" fontId="21" fillId="0" borderId="7" xfId="9" applyFont="1" applyBorder="1"/>
    <xf numFmtId="164" fontId="1" fillId="0" borderId="7" xfId="16" applyNumberFormat="1" applyFont="1" applyBorder="1"/>
    <xf numFmtId="0" fontId="26" fillId="0" borderId="7" xfId="17" applyFont="1" applyBorder="1" applyAlignment="1">
      <alignment horizontal="left" vertical="top" wrapText="1"/>
    </xf>
    <xf numFmtId="0" fontId="26" fillId="0" borderId="7" xfId="17" applyFont="1" applyBorder="1"/>
    <xf numFmtId="37" fontId="21" fillId="3" borderId="0" xfId="8" applyNumberFormat="1" applyFont="1" applyFill="1" applyBorder="1" applyAlignment="1">
      <alignment horizontal="left" vertical="top"/>
    </xf>
    <xf numFmtId="43" fontId="21" fillId="3" borderId="0" xfId="2" applyFont="1" applyFill="1" applyBorder="1" applyAlignment="1">
      <alignment horizontal="center" vertical="top"/>
    </xf>
    <xf numFmtId="43" fontId="21" fillId="3" borderId="0" xfId="2" applyFont="1" applyFill="1" applyBorder="1" applyAlignment="1">
      <alignment horizontal="left" vertical="top" wrapText="1"/>
    </xf>
    <xf numFmtId="0" fontId="26" fillId="0" borderId="34" xfId="17" applyFont="1" applyBorder="1" applyAlignment="1">
      <alignment horizontal="left" vertical="center" wrapText="1"/>
    </xf>
    <xf numFmtId="164" fontId="26" fillId="0" borderId="7" xfId="9" applyNumberFormat="1" applyFont="1" applyBorder="1"/>
    <xf numFmtId="0" fontId="26" fillId="0" borderId="7" xfId="9" applyFont="1" applyBorder="1"/>
    <xf numFmtId="0" fontId="26" fillId="0" borderId="7" xfId="9" applyFont="1" applyBorder="1" applyAlignment="1">
      <alignment wrapText="1"/>
    </xf>
    <xf numFmtId="0" fontId="21" fillId="0" borderId="1" xfId="9" applyFont="1" applyBorder="1" applyAlignment="1">
      <alignment wrapText="1"/>
    </xf>
    <xf numFmtId="0" fontId="21" fillId="0" borderId="1" xfId="9" applyFont="1" applyBorder="1"/>
    <xf numFmtId="164" fontId="1" fillId="0" borderId="1" xfId="16" applyNumberFormat="1" applyFont="1" applyBorder="1"/>
    <xf numFmtId="0" fontId="12" fillId="0" borderId="7" xfId="6" applyFont="1" applyBorder="1"/>
    <xf numFmtId="0" fontId="6" fillId="0" borderId="7" xfId="4" applyBorder="1" applyAlignment="1">
      <alignment horizontal="center" vertical="center"/>
    </xf>
    <xf numFmtId="0" fontId="6" fillId="0" borderId="7" xfId="4" applyBorder="1" applyAlignment="1">
      <alignment horizontal="center" vertical="center" wrapText="1"/>
    </xf>
    <xf numFmtId="0" fontId="21" fillId="3" borderId="1" xfId="8" applyFont="1" applyFill="1" applyBorder="1" applyAlignment="1">
      <alignment horizontal="center" vertical="center"/>
    </xf>
    <xf numFmtId="0" fontId="6" fillId="0" borderId="1" xfId="4" applyBorder="1" applyAlignment="1">
      <alignment horizontal="center" vertical="center"/>
    </xf>
    <xf numFmtId="0" fontId="6" fillId="0" borderId="1" xfId="4" applyBorder="1" applyAlignment="1">
      <alignment horizontal="center" vertical="center" wrapText="1"/>
    </xf>
    <xf numFmtId="0" fontId="23" fillId="0" borderId="1" xfId="0" applyFont="1" applyBorder="1"/>
    <xf numFmtId="164" fontId="21" fillId="3" borderId="1" xfId="2" applyNumberFormat="1" applyFont="1" applyFill="1" applyBorder="1" applyAlignment="1">
      <alignment horizontal="center" vertical="center"/>
    </xf>
    <xf numFmtId="43" fontId="21" fillId="3" borderId="1" xfId="2" applyFont="1" applyFill="1" applyBorder="1" applyAlignment="1">
      <alignment horizontal="center" vertical="center"/>
    </xf>
    <xf numFmtId="43" fontId="21" fillId="3" borderId="1" xfId="2" applyFont="1" applyFill="1" applyBorder="1" applyAlignment="1">
      <alignment horizontal="center"/>
    </xf>
    <xf numFmtId="0" fontId="0" fillId="0" borderId="1" xfId="0" applyBorder="1"/>
    <xf numFmtId="0" fontId="23" fillId="0" borderId="7" xfId="0" applyFont="1" applyBorder="1" applyAlignment="1">
      <alignment horizontal="center"/>
    </xf>
    <xf numFmtId="0" fontId="6" fillId="0" borderId="7" xfId="4" applyBorder="1"/>
    <xf numFmtId="0" fontId="10" fillId="0" borderId="0" xfId="6" quotePrefix="1" applyFont="1" applyAlignment="1">
      <alignment horizontal="center"/>
    </xf>
    <xf numFmtId="37" fontId="20" fillId="2" borderId="10" xfId="5" applyNumberFormat="1" applyFont="1" applyFill="1" applyBorder="1" applyAlignment="1">
      <alignment horizontal="center" vertical="top"/>
    </xf>
    <xf numFmtId="37" fontId="20" fillId="2" borderId="5" xfId="5" applyNumberFormat="1" applyFont="1" applyFill="1" applyBorder="1" applyAlignment="1">
      <alignment horizontal="center" vertical="top"/>
    </xf>
    <xf numFmtId="0" fontId="20" fillId="0" borderId="13" xfId="8" applyFont="1" applyBorder="1" applyAlignment="1">
      <alignment horizontal="left" vertical="top"/>
    </xf>
    <xf numFmtId="0" fontId="20" fillId="0" borderId="0" xfId="8" applyFont="1" applyAlignment="1">
      <alignment horizontal="left" vertical="top"/>
    </xf>
    <xf numFmtId="166" fontId="20" fillId="0" borderId="13" xfId="8" applyNumberFormat="1" applyFont="1" applyBorder="1" applyAlignment="1">
      <alignment horizontal="left" vertical="top"/>
    </xf>
    <xf numFmtId="166" fontId="20" fillId="0" borderId="0" xfId="8" applyNumberFormat="1" applyFont="1" applyAlignment="1">
      <alignment horizontal="left" vertical="top"/>
    </xf>
    <xf numFmtId="0" fontId="20" fillId="0" borderId="0" xfId="8" applyFont="1" applyBorder="1" applyAlignment="1">
      <alignment horizontal="left" vertical="top"/>
    </xf>
    <xf numFmtId="166" fontId="20" fillId="0" borderId="0" xfId="8" applyNumberFormat="1" applyFont="1" applyBorder="1" applyAlignment="1">
      <alignment horizontal="left" vertical="top"/>
    </xf>
    <xf numFmtId="37" fontId="14" fillId="5" borderId="2" xfId="5" applyNumberFormat="1" applyFont="1" applyFill="1" applyBorder="1" applyAlignment="1">
      <alignment horizontal="center" vertical="center" wrapText="1"/>
    </xf>
    <xf numFmtId="37" fontId="14" fillId="5" borderId="8" xfId="5" applyNumberFormat="1" applyFont="1" applyFill="1" applyBorder="1" applyAlignment="1">
      <alignment horizontal="center" vertical="center" wrapText="1"/>
    </xf>
    <xf numFmtId="0" fontId="17" fillId="0" borderId="27" xfId="14" applyFont="1" applyBorder="1" applyAlignment="1">
      <alignment horizontal="center"/>
    </xf>
    <xf numFmtId="0" fontId="17" fillId="0" borderId="26" xfId="14" applyFont="1" applyBorder="1" applyAlignment="1">
      <alignment horizontal="center"/>
    </xf>
    <xf numFmtId="0" fontId="17" fillId="0" borderId="25" xfId="14" applyFont="1" applyBorder="1" applyAlignment="1">
      <alignment horizontal="center"/>
    </xf>
    <xf numFmtId="0" fontId="17" fillId="0" borderId="24" xfId="14" applyFont="1" applyBorder="1" applyAlignment="1">
      <alignment horizontal="center"/>
    </xf>
    <xf numFmtId="0" fontId="17" fillId="0" borderId="19" xfId="14" applyFont="1" applyBorder="1" applyAlignment="1">
      <alignment horizontal="center"/>
    </xf>
    <xf numFmtId="0" fontId="17" fillId="0" borderId="14" xfId="14" applyFont="1" applyBorder="1" applyAlignment="1">
      <alignment horizontal="center"/>
    </xf>
    <xf numFmtId="37" fontId="14" fillId="2" borderId="28" xfId="5" applyNumberFormat="1" applyFont="1" applyFill="1" applyBorder="1" applyAlignment="1">
      <alignment horizontal="center" vertical="center" wrapText="1"/>
    </xf>
    <xf numFmtId="37" fontId="14" fillId="2" borderId="4" xfId="5" applyNumberFormat="1" applyFont="1" applyFill="1" applyBorder="1" applyAlignment="1">
      <alignment horizontal="center" vertical="center" wrapText="1"/>
    </xf>
    <xf numFmtId="37" fontId="14" fillId="2" borderId="7" xfId="5" applyNumberFormat="1" applyFont="1" applyFill="1" applyBorder="1" applyAlignment="1">
      <alignment horizontal="center"/>
    </xf>
    <xf numFmtId="37" fontId="20" fillId="2" borderId="2" xfId="5" applyNumberFormat="1" applyFont="1" applyFill="1" applyBorder="1" applyAlignment="1">
      <alignment horizontal="center"/>
    </xf>
    <xf numFmtId="37" fontId="20" fillId="2" borderId="3" xfId="5" applyNumberFormat="1" applyFont="1" applyFill="1" applyBorder="1" applyAlignment="1">
      <alignment horizontal="center"/>
    </xf>
    <xf numFmtId="37" fontId="20" fillId="2" borderId="5" xfId="5" applyNumberFormat="1" applyFont="1" applyFill="1" applyBorder="1" applyAlignment="1">
      <alignment horizontal="center"/>
    </xf>
    <xf numFmtId="37" fontId="20" fillId="2" borderId="10" xfId="5" applyNumberFormat="1" applyFont="1" applyFill="1" applyBorder="1" applyAlignment="1">
      <alignment horizontal="center"/>
    </xf>
    <xf numFmtId="37" fontId="20" fillId="2" borderId="2" xfId="5" applyNumberFormat="1" applyFont="1" applyFill="1" applyBorder="1" applyAlignment="1">
      <alignment horizontal="center" vertical="top"/>
    </xf>
    <xf numFmtId="37" fontId="20" fillId="2" borderId="3" xfId="5" applyNumberFormat="1" applyFont="1" applyFill="1" applyBorder="1" applyAlignment="1">
      <alignment horizontal="center" vertical="top"/>
    </xf>
    <xf numFmtId="0" fontId="6" fillId="0" borderId="0" xfId="7" applyAlignment="1">
      <alignment vertical="top" wrapText="1"/>
    </xf>
    <xf numFmtId="0" fontId="0" fillId="0" borderId="0" xfId="0" applyAlignment="1">
      <alignment wrapText="1"/>
    </xf>
  </cellXfs>
  <cellStyles count="18">
    <cellStyle name="Column_Title" xfId="1" xr:uid="{00000000-0005-0000-0000-000000000000}"/>
    <cellStyle name="Comma" xfId="2" builtinId="3"/>
    <cellStyle name="Comma [0]" xfId="3" builtinId="6"/>
    <cellStyle name="Comma 2" xfId="10" xr:uid="{00000000-0005-0000-0000-000003000000}"/>
    <cellStyle name="Comma 2 2" xfId="12" xr:uid="{00000000-0005-0000-0000-000004000000}"/>
    <cellStyle name="Comma 2 2 2" xfId="15" xr:uid="{00000000-0005-0000-0000-000005000000}"/>
    <cellStyle name="Comma 2 3" xfId="13" xr:uid="{00000000-0005-0000-0000-000006000000}"/>
    <cellStyle name="Comma 3" xfId="16" xr:uid="{A0BDE400-BC19-4E1D-A52C-8DA771C982A1}"/>
    <cellStyle name="Normal" xfId="0" builtinId="0"/>
    <cellStyle name="Normal 2" xfId="4" xr:uid="{00000000-0005-0000-0000-000008000000}"/>
    <cellStyle name="Normal 2 2" xfId="17" xr:uid="{EA7457D4-3023-42EA-B402-47FC1E401B6C}"/>
    <cellStyle name="Normal 3" xfId="9" xr:uid="{00000000-0005-0000-0000-000009000000}"/>
    <cellStyle name="Normal 3 2" xfId="11" xr:uid="{00000000-0005-0000-0000-00000A000000}"/>
    <cellStyle name="Normal 3 2 2" xfId="14" xr:uid="{00000000-0005-0000-0000-00000B000000}"/>
    <cellStyle name="Normal_FA Movement" xfId="5" xr:uid="{00000000-0005-0000-0000-00000C000000}"/>
    <cellStyle name="Normal_Inventory Count Sheet" xfId="6" xr:uid="{00000000-0005-0000-0000-00000D000000}"/>
    <cellStyle name="Normal_Inventory Count Sheet 2" xfId="8" xr:uid="{00000000-0005-0000-0000-00000E000000}"/>
    <cellStyle name="Normal_SHEET1" xfId="7" xr:uid="{00000000-0005-0000-0000-00000F000000}"/>
  </cellStyles>
  <dxfs count="25">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00CC"/>
      <color rgb="FF49D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 Id="rId27"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0</xdr:colOff>
          <xdr:row>30</xdr:row>
          <xdr:rowOff>114300</xdr:rowOff>
        </xdr:from>
        <xdr:to>
          <xdr:col>13</xdr:col>
          <xdr:colOff>1003300</xdr:colOff>
          <xdr:row>43</xdr:row>
          <xdr:rowOff>82550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36</xdr:row>
          <xdr:rowOff>63500</xdr:rowOff>
        </xdr:from>
        <xdr:to>
          <xdr:col>13</xdr:col>
          <xdr:colOff>1054100</xdr:colOff>
          <xdr:row>39</xdr:row>
          <xdr:rowOff>31750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13</xdr:col>
      <xdr:colOff>59531</xdr:colOff>
      <xdr:row>11</xdr:row>
      <xdr:rowOff>130968</xdr:rowOff>
    </xdr:from>
    <xdr:to>
      <xdr:col>13</xdr:col>
      <xdr:colOff>416719</xdr:colOff>
      <xdr:row>12</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8490406" y="2512218"/>
          <a:ext cx="357188"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196850</xdr:colOff>
          <xdr:row>8</xdr:row>
          <xdr:rowOff>107950</xdr:rowOff>
        </xdr:from>
        <xdr:to>
          <xdr:col>12</xdr:col>
          <xdr:colOff>0</xdr:colOff>
          <xdr:row>11</xdr:row>
          <xdr:rowOff>63500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3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82550</xdr:colOff>
          <xdr:row>9</xdr:row>
          <xdr:rowOff>107950</xdr:rowOff>
        </xdr:from>
        <xdr:to>
          <xdr:col>11</xdr:col>
          <xdr:colOff>996950</xdr:colOff>
          <xdr:row>14</xdr:row>
          <xdr:rowOff>139700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400-000002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pcteamu1\Desktop\unit-03\Combined%20Database%20Unit-3%20&amp;%20Uni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pcteamu1\Desktop\Unit-01%20Database%20for%20Daily%20Reports\U-01%20Production%20data\Production%20database%201-1-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pcteamu1\Desktop\Unit-01%20Database%20for%20Daily%20Reports\U-01\Users\anowerh\Desktop\Copy%20of%20Copy%20of%20Consolidated%20databas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Users\Anowerh\Desktop\Unit-01\Prod%20Report%20%20colorwise%20September'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fsahjahan/Desktop/Stock%20counting_Epic/EGMCL%202/Stock%20count%20sheet%20(Updat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fsahjahan/Desktop/Stock%20counting_Epic/Stock%20counting_Epic_2020/1.%20Inventory%20report_EGMCL%202019/Stock%20count%20sheet_EGMC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ax%20Team/Desktop/EPIC/Epic%20Inventory%20report_2020/Epic%20Innentory-2020/Inevntory%20report-EGMCL/Stock%20count%20sheet_EGMC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mmollah/Desktop/EPIC/EPIC%20Reporting/Stock%20count%20sheet_CIP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r Sum"/>
      <sheetName val="Dailly Data"/>
      <sheetName val="Linewise Finishing Data"/>
      <sheetName val="Validation"/>
      <sheetName val="Cal"/>
      <sheetName val="Sewing&amp;Finishing with line cost"/>
      <sheetName val="Finishing Build Up "/>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Prod -Summary"/>
      <sheetName val="Cal"/>
      <sheetName val="Validation"/>
      <sheetName val="Finishing Build Up "/>
      <sheetName val="Cutting Build Up"/>
      <sheetName val="Line Info"/>
      <sheetName val="Sewing Build Up"/>
      <sheetName val="Linewise Finishing Data"/>
      <sheetName val="Line Wise Sewing Data"/>
      <sheetName val="Sheet1"/>
      <sheetName val="Odr Sum"/>
      <sheetName val="Dailly Data"/>
      <sheetName val="Unit-1"/>
      <sheetName val="Sewing WIP"/>
      <sheetName val="Finishing WIP"/>
      <sheetName val="WIP"/>
      <sheetName val="Colorwise Report"/>
      <sheetName val="Upto date Production Report"/>
      <sheetName val=" Summary"/>
      <sheetName val="Washing Report"/>
      <sheetName val="EGMCL Unit-1 (Sewing)"/>
      <sheetName val="EGMCL Unit-1 (Finishing)"/>
      <sheetName val="EGMCL Unit-1(Sewing With-Cost) "/>
      <sheetName val="Order Data Linewise Fin"/>
      <sheetName val="Daily Production 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er"/>
      <sheetName val="Build Up"/>
      <sheetName val="Consolidated Report"/>
      <sheetName val="Comments"/>
      <sheetName val="Daily Data"/>
      <sheetName val="Build Up vs Actual"/>
      <sheetName val="Wash Style Transition"/>
      <sheetName val="Revenue Chart"/>
      <sheetName val="WIP Reduction"/>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WIP (2)"/>
      <sheetName val="Cal"/>
      <sheetName val="Validation"/>
      <sheetName val="Finishing Build Up "/>
      <sheetName val="Sewing Build Up"/>
      <sheetName val="Cutting Build Up"/>
      <sheetName val="Line Info"/>
      <sheetName val="Odr Sum"/>
      <sheetName val="Dailly Data"/>
      <sheetName val="Order Data Linewise Sew"/>
      <sheetName val="Order Data Linewise Fin"/>
      <sheetName val="Unit-1"/>
      <sheetName val=" Summary"/>
      <sheetName val="Sewing"/>
      <sheetName val="Finishing"/>
      <sheetName val="Sewing TGT"/>
      <sheetName val=" WIP"/>
      <sheetName val="Daily Production Format"/>
      <sheetName val="Daily Production Format (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rnhill Jusco (OS) (PY)"/>
      <sheetName val="Raw Materials (OS )"/>
      <sheetName val="Raw Materials (US) "/>
      <sheetName val="WIP (US)"/>
      <sheetName val="WIP (OS)"/>
      <sheetName val="Finished Goods (OS)"/>
      <sheetName val="Finished Goods (US)"/>
      <sheetName val="Consumable Stock (OS)"/>
      <sheetName val="Spare Loose Tools Stock (OS)"/>
      <sheetName val="Carton Stock Status (OS)"/>
      <sheetName val="Kornhill Jusco (US) (PY)"/>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rnhill Jusco (OS) (PY)"/>
      <sheetName val="Raw Materials (US) "/>
      <sheetName val="Raw Materials (0S) "/>
      <sheetName val="WIP (US)"/>
      <sheetName val="WIP (OS)"/>
      <sheetName val="Finished Goods (US)"/>
      <sheetName val="Finished Goods (OS)"/>
      <sheetName val="Kornhill Jusco (US) (PY)"/>
      <sheetName val="Tickmark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rnhill Jusco (OS) (PY)"/>
      <sheetName val="Raw Materials (Fabrics) "/>
      <sheetName val="Raw Materials (Trims) "/>
      <sheetName val="WIP"/>
      <sheetName val="Finished Goods"/>
      <sheetName val="Spare parts"/>
      <sheetName val="Kornhill Jusco (US) (PY)"/>
      <sheetName val="Tickmarks"/>
    </sheetNames>
    <sheetDataSet>
      <sheetData sheetId="0"/>
      <sheetData sheetId="1"/>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rnhill Jusco (OS) (PY)"/>
      <sheetName val="Raw Materials (OS )"/>
      <sheetName val="Raw Materials (US) "/>
      <sheetName val="WIP (OS)"/>
      <sheetName val="WIP (US)"/>
      <sheetName val="Finished Goods (OS)"/>
      <sheetName val="Finished Goods (US)"/>
      <sheetName val="Kornhill Jusco (US) (PY)"/>
      <sheetName val="Tickmarks"/>
    </sheetNames>
    <sheetDataSet>
      <sheetData sheetId="0"/>
      <sheetData sheetId="1" refreshError="1"/>
      <sheetData sheetId="2" refreshError="1"/>
      <sheetData sheetId="3"/>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L549"/>
  <sheetViews>
    <sheetView zoomScale="80" zoomScaleNormal="80" workbookViewId="0">
      <pane ySplit="8" topLeftCell="A9" activePane="bottomLeft" state="frozen"/>
      <selection pane="bottomLeft" activeCell="G33" sqref="G33"/>
    </sheetView>
  </sheetViews>
  <sheetFormatPr defaultColWidth="9" defaultRowHeight="12.5" x14ac:dyDescent="0.25"/>
  <cols>
    <col min="1" max="1" width="9" style="30" customWidth="1"/>
    <col min="2" max="2" width="14.08984375" style="30" customWidth="1"/>
    <col min="3" max="3" width="8.7265625" style="30" customWidth="1"/>
    <col min="4" max="4" width="15" style="30" customWidth="1"/>
    <col min="5" max="5" width="10.08984375" style="30" hidden="1" customWidth="1"/>
    <col min="6" max="6" width="12.08984375" style="30" hidden="1" customWidth="1"/>
    <col min="7" max="7" width="12.08984375" style="30" customWidth="1"/>
    <col min="8" max="8" width="3.08984375" style="30" customWidth="1"/>
    <col min="9" max="9" width="10.7265625" style="30" customWidth="1"/>
    <col min="10" max="10" width="27.08984375" style="30" customWidth="1"/>
    <col min="11" max="11" width="8.6328125" style="30" customWidth="1"/>
    <col min="12" max="12" width="11.26953125" style="28" bestFit="1" customWidth="1"/>
    <col min="13" max="13" width="10.08984375" style="28" bestFit="1" customWidth="1"/>
    <col min="14" max="14" width="10.08984375" style="22" bestFit="1" customWidth="1"/>
    <col min="15" max="15" width="13.08984375" style="22" customWidth="1"/>
    <col min="16" max="16" width="13.90625" style="22" bestFit="1" customWidth="1"/>
    <col min="17" max="17" width="15.453125" style="22" bestFit="1" customWidth="1"/>
    <col min="18" max="18" width="19.08984375" style="24" bestFit="1" customWidth="1"/>
    <col min="19" max="19" width="11.90625" style="22" bestFit="1" customWidth="1"/>
    <col min="20" max="16384" width="9" style="30"/>
  </cols>
  <sheetData>
    <row r="1" spans="1:19" ht="13" x14ac:dyDescent="0.3">
      <c r="A1" s="1" t="s">
        <v>0</v>
      </c>
      <c r="C1" s="1"/>
      <c r="D1" s="1"/>
      <c r="E1" s="1"/>
      <c r="F1" s="1"/>
      <c r="K1" s="28"/>
      <c r="M1" s="22"/>
      <c r="Q1" s="31"/>
      <c r="S1" s="30"/>
    </row>
    <row r="2" spans="1:19" ht="13" x14ac:dyDescent="0.3">
      <c r="A2" s="32" t="s">
        <v>1</v>
      </c>
      <c r="B2" s="32"/>
      <c r="C2" s="30" t="s">
        <v>2</v>
      </c>
      <c r="E2" s="1"/>
      <c r="F2" s="1"/>
      <c r="K2" s="28"/>
      <c r="M2" s="22"/>
      <c r="Q2" s="31"/>
      <c r="S2" s="30"/>
    </row>
    <row r="3" spans="1:19" ht="13" x14ac:dyDescent="0.3">
      <c r="A3" s="32" t="s">
        <v>3</v>
      </c>
      <c r="B3" s="33"/>
      <c r="C3" s="30" t="s">
        <v>4</v>
      </c>
      <c r="E3" s="1"/>
      <c r="F3" s="1"/>
      <c r="K3" s="28"/>
      <c r="M3" s="22"/>
      <c r="Q3" s="31"/>
      <c r="S3" s="30"/>
    </row>
    <row r="4" spans="1:19" ht="13" x14ac:dyDescent="0.3">
      <c r="A4" s="34" t="s">
        <v>5</v>
      </c>
      <c r="B4" s="35"/>
      <c r="C4" s="68" t="s">
        <v>6</v>
      </c>
      <c r="E4" s="1"/>
      <c r="F4" s="1"/>
      <c r="J4" s="67"/>
      <c r="K4" s="28"/>
      <c r="M4" s="22"/>
      <c r="Q4" s="31"/>
      <c r="S4" s="30"/>
    </row>
    <row r="5" spans="1:19" ht="13" x14ac:dyDescent="0.3">
      <c r="A5" s="32" t="s">
        <v>7</v>
      </c>
      <c r="B5" s="36"/>
      <c r="C5" s="30" t="s">
        <v>8</v>
      </c>
      <c r="E5" s="1"/>
      <c r="F5" s="1"/>
      <c r="K5" s="28"/>
      <c r="M5" s="22"/>
      <c r="Q5" s="31"/>
      <c r="S5" s="30"/>
    </row>
    <row r="6" spans="1:19" ht="13" x14ac:dyDescent="0.3">
      <c r="A6" s="32" t="s">
        <v>9</v>
      </c>
      <c r="B6" s="32"/>
      <c r="C6" s="30" t="s">
        <v>10</v>
      </c>
      <c r="D6" s="38"/>
      <c r="E6" s="37"/>
      <c r="F6" s="37"/>
      <c r="G6" s="38"/>
      <c r="H6" s="38"/>
      <c r="I6" s="38"/>
      <c r="J6" s="38"/>
      <c r="K6" s="28"/>
      <c r="M6" s="22"/>
      <c r="Q6" s="31"/>
      <c r="S6" s="30"/>
    </row>
    <row r="7" spans="1:19" s="2" customFormat="1" ht="13" x14ac:dyDescent="0.3">
      <c r="A7" s="3" t="s">
        <v>11</v>
      </c>
      <c r="B7" s="4"/>
      <c r="C7" s="10"/>
      <c r="D7" s="11"/>
      <c r="E7" s="11"/>
      <c r="F7" s="12"/>
      <c r="G7" s="10"/>
      <c r="H7" s="10"/>
      <c r="I7" s="11"/>
      <c r="J7" s="27"/>
      <c r="K7" s="39"/>
      <c r="L7" s="20"/>
      <c r="M7" s="40"/>
      <c r="N7" s="20"/>
      <c r="O7" s="20"/>
      <c r="P7" s="41"/>
      <c r="Q7" s="21"/>
      <c r="R7" s="70"/>
    </row>
    <row r="8" spans="1:19" s="50" customFormat="1" ht="39" x14ac:dyDescent="0.3">
      <c r="A8" s="42" t="s">
        <v>12</v>
      </c>
      <c r="B8" s="43" t="s">
        <v>13</v>
      </c>
      <c r="C8" s="44" t="s">
        <v>14</v>
      </c>
      <c r="D8" s="44" t="s">
        <v>15</v>
      </c>
      <c r="E8" s="44" t="s">
        <v>16</v>
      </c>
      <c r="F8" s="44" t="s">
        <v>17</v>
      </c>
      <c r="G8" s="44" t="s">
        <v>18</v>
      </c>
      <c r="H8" s="44"/>
      <c r="I8" s="44" t="s">
        <v>19</v>
      </c>
      <c r="J8" s="44" t="s">
        <v>20</v>
      </c>
      <c r="K8" s="45" t="s">
        <v>21</v>
      </c>
      <c r="L8" s="46" t="s">
        <v>22</v>
      </c>
      <c r="M8" s="47" t="s">
        <v>23</v>
      </c>
      <c r="N8" s="48" t="s">
        <v>24</v>
      </c>
      <c r="O8" s="49" t="s">
        <v>25</v>
      </c>
      <c r="P8" s="49" t="s">
        <v>26</v>
      </c>
      <c r="Q8" s="48" t="s">
        <v>27</v>
      </c>
      <c r="R8" s="48" t="s">
        <v>28</v>
      </c>
    </row>
    <row r="9" spans="1:19" s="2" customFormat="1" ht="15" customHeight="1" x14ac:dyDescent="0.3">
      <c r="B9" s="19"/>
      <c r="D9" s="30"/>
      <c r="E9" s="30"/>
      <c r="F9" s="30"/>
      <c r="J9" s="51"/>
      <c r="K9" s="28"/>
      <c r="L9" s="52"/>
      <c r="M9" s="22"/>
      <c r="N9" s="53" t="s">
        <v>29</v>
      </c>
      <c r="O9" s="53" t="s">
        <v>29</v>
      </c>
      <c r="P9" s="53"/>
      <c r="Q9" s="53" t="s">
        <v>29</v>
      </c>
      <c r="R9" s="53"/>
    </row>
    <row r="10" spans="1:19" x14ac:dyDescent="0.25">
      <c r="A10" s="54">
        <v>1</v>
      </c>
      <c r="B10" s="55" t="s">
        <v>30</v>
      </c>
      <c r="C10" s="6" t="s">
        <v>31</v>
      </c>
      <c r="D10" s="54" t="s">
        <v>32</v>
      </c>
      <c r="E10" s="54">
        <v>100747</v>
      </c>
      <c r="F10" s="54">
        <v>1</v>
      </c>
      <c r="G10" s="56" t="s">
        <v>33</v>
      </c>
      <c r="H10" s="56"/>
      <c r="I10" s="57" t="s">
        <v>34</v>
      </c>
      <c r="J10" s="54" t="s">
        <v>35</v>
      </c>
      <c r="K10" s="58">
        <v>8</v>
      </c>
      <c r="L10" s="58">
        <v>8</v>
      </c>
      <c r="M10" s="24">
        <f>+K10-L10</f>
        <v>0</v>
      </c>
      <c r="N10" s="23">
        <v>299</v>
      </c>
      <c r="O10" s="23">
        <f>M10*N10</f>
        <v>0</v>
      </c>
      <c r="P10" s="24" t="s">
        <v>36</v>
      </c>
      <c r="Q10" s="24">
        <f>N10*L10</f>
        <v>2392</v>
      </c>
      <c r="S10" s="30"/>
    </row>
    <row r="11" spans="1:19" x14ac:dyDescent="0.25">
      <c r="A11" s="54"/>
      <c r="B11" s="55" t="s">
        <v>37</v>
      </c>
      <c r="C11" s="6" t="s">
        <v>31</v>
      </c>
      <c r="D11" s="54" t="s">
        <v>38</v>
      </c>
      <c r="E11" s="54">
        <v>119126</v>
      </c>
      <c r="F11" s="54">
        <v>2</v>
      </c>
      <c r="G11" s="56" t="s">
        <v>33</v>
      </c>
      <c r="H11" s="56"/>
      <c r="I11" s="57" t="s">
        <v>34</v>
      </c>
      <c r="J11" s="54" t="s">
        <v>35</v>
      </c>
      <c r="K11" s="59">
        <v>6</v>
      </c>
      <c r="L11" s="59">
        <v>6</v>
      </c>
      <c r="M11" s="24">
        <f>+K11-L11</f>
        <v>0</v>
      </c>
      <c r="N11" s="23">
        <v>299</v>
      </c>
      <c r="O11" s="23">
        <f>M11*N11</f>
        <v>0</v>
      </c>
      <c r="P11" s="24" t="s">
        <v>36</v>
      </c>
      <c r="Q11" s="24">
        <f>N11*L11</f>
        <v>1794</v>
      </c>
      <c r="S11" s="30"/>
    </row>
    <row r="12" spans="1:19" x14ac:dyDescent="0.25">
      <c r="A12" s="54"/>
      <c r="B12" s="55"/>
      <c r="C12" s="6"/>
      <c r="D12" s="54" t="s">
        <v>39</v>
      </c>
      <c r="E12" s="54"/>
      <c r="F12" s="54"/>
      <c r="G12" s="56"/>
      <c r="H12" s="56"/>
      <c r="I12" s="57"/>
      <c r="J12" s="54"/>
      <c r="K12" s="29"/>
      <c r="L12" s="29">
        <f>SUM(L10:L11)</f>
        <v>14</v>
      </c>
      <c r="M12" s="24"/>
      <c r="N12" s="23"/>
      <c r="O12" s="23"/>
      <c r="P12" s="24"/>
      <c r="Q12" s="24"/>
      <c r="S12" s="30"/>
    </row>
    <row r="13" spans="1:19" x14ac:dyDescent="0.25">
      <c r="A13" s="54"/>
      <c r="B13" s="54"/>
      <c r="C13" s="6"/>
      <c r="D13" s="54"/>
      <c r="E13" s="54"/>
      <c r="F13" s="54"/>
      <c r="G13" s="56"/>
      <c r="H13" s="56"/>
      <c r="I13" s="57"/>
      <c r="K13" s="58"/>
      <c r="L13" s="58"/>
      <c r="M13" s="24"/>
      <c r="N13" s="23"/>
      <c r="O13" s="23"/>
      <c r="P13" s="24"/>
      <c r="Q13" s="24"/>
      <c r="S13" s="30"/>
    </row>
    <row r="14" spans="1:19" x14ac:dyDescent="0.25">
      <c r="A14" s="54">
        <v>1</v>
      </c>
      <c r="B14" s="55" t="s">
        <v>40</v>
      </c>
      <c r="C14" s="6" t="s">
        <v>31</v>
      </c>
      <c r="D14" s="54" t="s">
        <v>32</v>
      </c>
      <c r="E14" s="54">
        <v>100751</v>
      </c>
      <c r="F14" s="54">
        <v>6</v>
      </c>
      <c r="G14" s="56" t="s">
        <v>41</v>
      </c>
      <c r="H14" s="56"/>
      <c r="I14" s="57" t="s">
        <v>34</v>
      </c>
      <c r="J14" s="54" t="s">
        <v>42</v>
      </c>
      <c r="K14" s="58">
        <v>8</v>
      </c>
      <c r="L14" s="58">
        <v>8</v>
      </c>
      <c r="M14" s="24">
        <f>+K14-L14</f>
        <v>0</v>
      </c>
      <c r="N14" s="23">
        <v>399</v>
      </c>
      <c r="O14" s="23">
        <f>M14*N14</f>
        <v>0</v>
      </c>
      <c r="P14" s="24" t="s">
        <v>36</v>
      </c>
      <c r="Q14" s="24">
        <f>N14*L14</f>
        <v>3192</v>
      </c>
      <c r="S14" s="30"/>
    </row>
    <row r="15" spans="1:19" x14ac:dyDescent="0.25">
      <c r="A15" s="54"/>
      <c r="B15" s="55" t="s">
        <v>43</v>
      </c>
      <c r="C15" s="6" t="s">
        <v>31</v>
      </c>
      <c r="D15" s="54" t="s">
        <v>38</v>
      </c>
      <c r="E15" s="54">
        <v>119120</v>
      </c>
      <c r="F15" s="54">
        <v>4</v>
      </c>
      <c r="G15" s="56" t="s">
        <v>41</v>
      </c>
      <c r="H15" s="56"/>
      <c r="I15" s="57" t="s">
        <v>34</v>
      </c>
      <c r="J15" s="54" t="s">
        <v>42</v>
      </c>
      <c r="K15" s="59">
        <v>4</v>
      </c>
      <c r="L15" s="59">
        <v>4</v>
      </c>
      <c r="M15" s="24">
        <f>+K15-L15</f>
        <v>0</v>
      </c>
      <c r="N15" s="23">
        <v>399</v>
      </c>
      <c r="O15" s="23">
        <f>M15*N15</f>
        <v>0</v>
      </c>
      <c r="P15" s="24" t="s">
        <v>36</v>
      </c>
      <c r="Q15" s="24">
        <f>N15*L15</f>
        <v>1596</v>
      </c>
      <c r="S15" s="30"/>
    </row>
    <row r="16" spans="1:19" x14ac:dyDescent="0.25">
      <c r="A16" s="54"/>
      <c r="B16" s="54"/>
      <c r="C16" s="6"/>
      <c r="D16" s="54" t="s">
        <v>39</v>
      </c>
      <c r="E16" s="54"/>
      <c r="F16" s="54"/>
      <c r="G16" s="56"/>
      <c r="H16" s="56"/>
      <c r="I16" s="57"/>
      <c r="J16" s="54"/>
      <c r="K16" s="58"/>
      <c r="L16" s="29">
        <f>SUM(L14:L15)</f>
        <v>12</v>
      </c>
      <c r="M16" s="24"/>
      <c r="N16" s="23"/>
      <c r="O16" s="23"/>
      <c r="P16" s="24"/>
      <c r="Q16" s="24"/>
      <c r="S16" s="30"/>
    </row>
    <row r="17" spans="1:19" x14ac:dyDescent="0.25">
      <c r="A17" s="54"/>
      <c r="B17" s="54"/>
      <c r="C17" s="6"/>
      <c r="D17" s="54"/>
      <c r="E17" s="54"/>
      <c r="F17" s="54"/>
      <c r="G17" s="56"/>
      <c r="H17" s="56"/>
      <c r="I17" s="57"/>
      <c r="J17" s="54"/>
      <c r="K17" s="58"/>
      <c r="L17" s="58"/>
      <c r="M17" s="24"/>
      <c r="N17" s="23"/>
      <c r="O17" s="23"/>
      <c r="P17" s="24"/>
      <c r="Q17" s="24"/>
      <c r="S17" s="30"/>
    </row>
    <row r="18" spans="1:19" x14ac:dyDescent="0.25">
      <c r="A18" s="54">
        <v>1</v>
      </c>
      <c r="B18" s="55" t="s">
        <v>44</v>
      </c>
      <c r="C18" s="6" t="s">
        <v>31</v>
      </c>
      <c r="D18" s="54" t="s">
        <v>32</v>
      </c>
      <c r="E18" s="55">
        <v>100755</v>
      </c>
      <c r="F18" s="54">
        <v>3</v>
      </c>
      <c r="G18" s="56" t="s">
        <v>45</v>
      </c>
      <c r="H18" s="56"/>
      <c r="I18" s="57" t="s">
        <v>34</v>
      </c>
      <c r="J18" s="54" t="s">
        <v>46</v>
      </c>
      <c r="K18" s="29">
        <v>24</v>
      </c>
      <c r="L18" s="29">
        <v>24</v>
      </c>
      <c r="M18" s="24">
        <f>+K18-L18</f>
        <v>0</v>
      </c>
      <c r="N18" s="23">
        <v>399</v>
      </c>
      <c r="O18" s="23">
        <f>M18*N18</f>
        <v>0</v>
      </c>
      <c r="P18" s="24" t="s">
        <v>36</v>
      </c>
      <c r="Q18" s="24">
        <f>N18*L18</f>
        <v>9576</v>
      </c>
      <c r="S18" s="30"/>
    </row>
    <row r="19" spans="1:19" x14ac:dyDescent="0.25">
      <c r="A19" s="54"/>
      <c r="B19" s="55" t="s">
        <v>47</v>
      </c>
      <c r="C19" s="6" t="s">
        <v>31</v>
      </c>
      <c r="D19" s="54" t="s">
        <v>38</v>
      </c>
      <c r="E19" s="55">
        <v>119145</v>
      </c>
      <c r="F19" s="54">
        <v>1</v>
      </c>
      <c r="G19" s="56" t="s">
        <v>45</v>
      </c>
      <c r="H19" s="56"/>
      <c r="I19" s="57" t="s">
        <v>34</v>
      </c>
      <c r="J19" s="54" t="s">
        <v>46</v>
      </c>
      <c r="K19" s="59">
        <v>7</v>
      </c>
      <c r="L19" s="59">
        <v>7</v>
      </c>
      <c r="M19" s="24">
        <f>+K19-L19</f>
        <v>0</v>
      </c>
      <c r="N19" s="23">
        <v>399</v>
      </c>
      <c r="O19" s="23">
        <f>M19*N19</f>
        <v>0</v>
      </c>
      <c r="P19" s="24" t="s">
        <v>36</v>
      </c>
      <c r="Q19" s="24">
        <f>N19*L19</f>
        <v>2793</v>
      </c>
      <c r="S19" s="30"/>
    </row>
    <row r="20" spans="1:19" x14ac:dyDescent="0.25">
      <c r="A20" s="54"/>
      <c r="B20" s="55"/>
      <c r="C20" s="6"/>
      <c r="D20" s="54" t="s">
        <v>39</v>
      </c>
      <c r="E20" s="55"/>
      <c r="F20" s="54"/>
      <c r="G20" s="56"/>
      <c r="H20" s="56"/>
      <c r="I20" s="57"/>
      <c r="J20" s="54"/>
      <c r="K20" s="29"/>
      <c r="L20" s="29">
        <f>SUM(L18:L19)</f>
        <v>31</v>
      </c>
      <c r="M20" s="24"/>
      <c r="N20" s="23"/>
      <c r="O20" s="23"/>
      <c r="P20" s="24"/>
      <c r="Q20" s="24"/>
      <c r="S20" s="30"/>
    </row>
    <row r="21" spans="1:19" x14ac:dyDescent="0.25">
      <c r="A21" s="54"/>
      <c r="B21" s="54"/>
      <c r="C21" s="6"/>
      <c r="D21" s="54"/>
      <c r="E21" s="55"/>
      <c r="F21" s="55"/>
      <c r="G21" s="56"/>
      <c r="H21" s="56"/>
      <c r="I21" s="57"/>
      <c r="J21" s="54"/>
      <c r="K21" s="29"/>
      <c r="L21" s="29"/>
      <c r="M21" s="24"/>
      <c r="N21" s="23"/>
      <c r="O21" s="23"/>
      <c r="P21" s="24"/>
      <c r="Q21" s="24"/>
      <c r="S21" s="30"/>
    </row>
    <row r="22" spans="1:19" x14ac:dyDescent="0.25">
      <c r="A22" s="54">
        <v>1</v>
      </c>
      <c r="B22" s="55" t="s">
        <v>48</v>
      </c>
      <c r="C22" s="6" t="s">
        <v>31</v>
      </c>
      <c r="D22" s="54" t="s">
        <v>32</v>
      </c>
      <c r="E22" s="55">
        <v>100768</v>
      </c>
      <c r="F22" s="55">
        <v>1</v>
      </c>
      <c r="G22" s="56" t="s">
        <v>49</v>
      </c>
      <c r="H22" s="56"/>
      <c r="I22" s="57" t="s">
        <v>50</v>
      </c>
      <c r="J22" s="54" t="s">
        <v>51</v>
      </c>
      <c r="K22" s="29">
        <v>8</v>
      </c>
      <c r="L22" s="29">
        <v>8</v>
      </c>
      <c r="M22" s="24">
        <f>+K22-L22</f>
        <v>0</v>
      </c>
      <c r="N22" s="23">
        <v>799</v>
      </c>
      <c r="O22" s="23">
        <f>M22*N22</f>
        <v>0</v>
      </c>
      <c r="P22" s="24" t="s">
        <v>36</v>
      </c>
      <c r="Q22" s="24">
        <f>N22*L22</f>
        <v>6392</v>
      </c>
      <c r="S22" s="30"/>
    </row>
    <row r="23" spans="1:19" x14ac:dyDescent="0.25">
      <c r="A23" s="54"/>
      <c r="B23" s="55" t="s">
        <v>52</v>
      </c>
      <c r="C23" s="6" t="s">
        <v>31</v>
      </c>
      <c r="D23" s="54" t="s">
        <v>38</v>
      </c>
      <c r="E23" s="55">
        <v>119138</v>
      </c>
      <c r="F23" s="54">
        <v>3</v>
      </c>
      <c r="G23" s="56" t="s">
        <v>49</v>
      </c>
      <c r="H23" s="56"/>
      <c r="I23" s="57" t="s">
        <v>50</v>
      </c>
      <c r="J23" s="54" t="s">
        <v>51</v>
      </c>
      <c r="K23" s="59">
        <v>4</v>
      </c>
      <c r="L23" s="59">
        <v>4</v>
      </c>
      <c r="M23" s="24">
        <f>+K23-L23</f>
        <v>0</v>
      </c>
      <c r="N23" s="23">
        <v>799</v>
      </c>
      <c r="O23" s="23">
        <f>M23*N23</f>
        <v>0</v>
      </c>
      <c r="P23" s="24" t="s">
        <v>36</v>
      </c>
      <c r="Q23" s="24">
        <f>N23*L23</f>
        <v>3196</v>
      </c>
      <c r="S23" s="30"/>
    </row>
    <row r="24" spans="1:19" x14ac:dyDescent="0.25">
      <c r="A24" s="54"/>
      <c r="B24" s="55"/>
      <c r="C24" s="6"/>
      <c r="D24" s="54" t="s">
        <v>39</v>
      </c>
      <c r="E24" s="55"/>
      <c r="F24" s="54"/>
      <c r="G24" s="56"/>
      <c r="H24" s="56"/>
      <c r="I24" s="57"/>
      <c r="J24" s="54"/>
      <c r="K24" s="29"/>
      <c r="L24" s="29">
        <f>SUM(L22:L23)</f>
        <v>12</v>
      </c>
      <c r="M24" s="24"/>
      <c r="N24" s="23"/>
      <c r="O24" s="23"/>
      <c r="P24" s="24"/>
      <c r="Q24" s="24"/>
      <c r="S24" s="30"/>
    </row>
    <row r="25" spans="1:19" x14ac:dyDescent="0.25">
      <c r="A25" s="54"/>
      <c r="B25" s="54"/>
      <c r="C25" s="6"/>
      <c r="D25" s="54"/>
      <c r="E25" s="55"/>
      <c r="F25" s="55"/>
      <c r="G25" s="56"/>
      <c r="H25" s="56"/>
      <c r="I25" s="57"/>
      <c r="J25" s="54"/>
      <c r="K25" s="29"/>
      <c r="L25" s="29"/>
      <c r="M25" s="24"/>
      <c r="N25" s="23"/>
      <c r="O25" s="23"/>
      <c r="P25" s="24"/>
      <c r="Q25" s="24"/>
      <c r="S25" s="30"/>
    </row>
    <row r="26" spans="1:19" x14ac:dyDescent="0.25">
      <c r="A26" s="54">
        <v>1</v>
      </c>
      <c r="B26" s="55" t="s">
        <v>53</v>
      </c>
      <c r="C26" s="6" t="s">
        <v>31</v>
      </c>
      <c r="D26" s="54" t="s">
        <v>32</v>
      </c>
      <c r="E26" s="55">
        <v>100769</v>
      </c>
      <c r="F26" s="55">
        <v>1</v>
      </c>
      <c r="G26" s="56" t="s">
        <v>54</v>
      </c>
      <c r="H26" s="56"/>
      <c r="I26" s="57" t="s">
        <v>50</v>
      </c>
      <c r="J26" s="54" t="s">
        <v>55</v>
      </c>
      <c r="K26" s="29">
        <v>13</v>
      </c>
      <c r="L26" s="29">
        <v>13</v>
      </c>
      <c r="M26" s="24">
        <f>+K26-L26</f>
        <v>0</v>
      </c>
      <c r="N26" s="23">
        <v>199</v>
      </c>
      <c r="O26" s="23">
        <f>M26*N26</f>
        <v>0</v>
      </c>
      <c r="P26" s="24" t="s">
        <v>36</v>
      </c>
      <c r="Q26" s="24">
        <f>N26*L26</f>
        <v>2587</v>
      </c>
      <c r="S26" s="30"/>
    </row>
    <row r="27" spans="1:19" x14ac:dyDescent="0.25">
      <c r="A27" s="54"/>
      <c r="B27" s="55" t="s">
        <v>56</v>
      </c>
      <c r="C27" s="6" t="s">
        <v>31</v>
      </c>
      <c r="D27" s="54" t="s">
        <v>38</v>
      </c>
      <c r="E27" s="55">
        <v>119129</v>
      </c>
      <c r="F27" s="55" t="s">
        <v>57</v>
      </c>
      <c r="G27" s="56" t="s">
        <v>54</v>
      </c>
      <c r="H27" s="56"/>
      <c r="I27" s="57" t="s">
        <v>50</v>
      </c>
      <c r="J27" s="54" t="s">
        <v>55</v>
      </c>
      <c r="K27" s="59">
        <f>5+5+5+6</f>
        <v>21</v>
      </c>
      <c r="L27" s="59">
        <f>5+5+5+6</f>
        <v>21</v>
      </c>
      <c r="M27" s="24">
        <f>+K27-L27</f>
        <v>0</v>
      </c>
      <c r="N27" s="23">
        <v>199</v>
      </c>
      <c r="O27" s="23">
        <f>M27*N27</f>
        <v>0</v>
      </c>
      <c r="P27" s="24" t="s">
        <v>36</v>
      </c>
      <c r="Q27" s="24">
        <f>N27*L27</f>
        <v>4179</v>
      </c>
      <c r="S27" s="30"/>
    </row>
    <row r="28" spans="1:19" x14ac:dyDescent="0.25">
      <c r="A28" s="54"/>
      <c r="B28" s="55"/>
      <c r="C28" s="6"/>
      <c r="D28" s="54" t="s">
        <v>39</v>
      </c>
      <c r="E28" s="55"/>
      <c r="F28" s="54"/>
      <c r="G28" s="55"/>
      <c r="H28" s="55"/>
      <c r="I28" s="56"/>
      <c r="J28" s="54"/>
      <c r="K28" s="29"/>
      <c r="L28" s="29">
        <f>SUM(L26:L27)</f>
        <v>34</v>
      </c>
      <c r="M28" s="24"/>
      <c r="N28" s="23"/>
      <c r="O28" s="23"/>
      <c r="P28" s="24"/>
      <c r="Q28" s="24"/>
      <c r="S28" s="30"/>
    </row>
    <row r="29" spans="1:19" x14ac:dyDescent="0.25">
      <c r="A29" s="54"/>
      <c r="B29" s="54"/>
      <c r="C29" s="6"/>
      <c r="D29" s="54"/>
      <c r="E29" s="55"/>
      <c r="F29" s="55"/>
      <c r="G29" s="56"/>
      <c r="H29" s="56"/>
      <c r="I29" s="57"/>
      <c r="J29" s="54"/>
      <c r="K29" s="29"/>
      <c r="L29" s="29"/>
      <c r="M29" s="24"/>
      <c r="N29" s="23"/>
      <c r="O29" s="23"/>
      <c r="P29" s="24"/>
      <c r="Q29" s="24"/>
      <c r="S29" s="30"/>
    </row>
    <row r="30" spans="1:19" x14ac:dyDescent="0.25">
      <c r="A30" s="54">
        <v>1</v>
      </c>
      <c r="B30" s="55" t="s">
        <v>58</v>
      </c>
      <c r="C30" s="6" t="s">
        <v>31</v>
      </c>
      <c r="D30" s="54" t="s">
        <v>32</v>
      </c>
      <c r="E30" s="55">
        <v>100772</v>
      </c>
      <c r="F30" s="54">
        <v>1</v>
      </c>
      <c r="G30" s="56" t="s">
        <v>59</v>
      </c>
      <c r="H30" s="56"/>
      <c r="I30" s="57" t="s">
        <v>50</v>
      </c>
      <c r="J30" s="54" t="s">
        <v>60</v>
      </c>
      <c r="K30" s="29">
        <v>10</v>
      </c>
      <c r="L30" s="29">
        <v>10</v>
      </c>
      <c r="M30" s="24">
        <f>+K30-L30</f>
        <v>0</v>
      </c>
      <c r="N30" s="23">
        <v>1199</v>
      </c>
      <c r="O30" s="23">
        <f>M30*N30</f>
        <v>0</v>
      </c>
      <c r="P30" s="24" t="s">
        <v>36</v>
      </c>
      <c r="Q30" s="24">
        <f>N30*L30</f>
        <v>11990</v>
      </c>
      <c r="S30" s="30"/>
    </row>
    <row r="31" spans="1:19" x14ac:dyDescent="0.25">
      <c r="A31" s="54"/>
      <c r="B31" s="55" t="s">
        <v>61</v>
      </c>
      <c r="C31" s="6" t="s">
        <v>31</v>
      </c>
      <c r="D31" s="54" t="s">
        <v>38</v>
      </c>
      <c r="E31" s="55">
        <v>119137</v>
      </c>
      <c r="F31" s="54">
        <v>3</v>
      </c>
      <c r="G31" s="56" t="s">
        <v>59</v>
      </c>
      <c r="H31" s="56"/>
      <c r="I31" s="57" t="s">
        <v>50</v>
      </c>
      <c r="J31" s="54" t="s">
        <v>60</v>
      </c>
      <c r="K31" s="59">
        <v>7</v>
      </c>
      <c r="L31" s="59">
        <v>7</v>
      </c>
      <c r="M31" s="24">
        <f>+K31-L31</f>
        <v>0</v>
      </c>
      <c r="N31" s="23">
        <v>1199</v>
      </c>
      <c r="O31" s="23">
        <f>M31*N31</f>
        <v>0</v>
      </c>
      <c r="P31" s="24" t="s">
        <v>36</v>
      </c>
      <c r="Q31" s="24">
        <f>N31*L31</f>
        <v>8393</v>
      </c>
      <c r="S31" s="30"/>
    </row>
    <row r="32" spans="1:19" x14ac:dyDescent="0.25">
      <c r="A32" s="54"/>
      <c r="B32" s="55"/>
      <c r="C32" s="6"/>
      <c r="D32" s="54" t="s">
        <v>39</v>
      </c>
      <c r="E32" s="55"/>
      <c r="F32" s="54"/>
      <c r="G32" s="55"/>
      <c r="H32" s="55"/>
      <c r="I32" s="57"/>
      <c r="J32" s="54"/>
      <c r="K32" s="29"/>
      <c r="L32" s="29">
        <f>SUM(L30:L31)</f>
        <v>17</v>
      </c>
      <c r="M32" s="24"/>
      <c r="N32" s="23"/>
      <c r="O32" s="23"/>
      <c r="P32" s="24"/>
      <c r="Q32" s="24"/>
      <c r="S32" s="30"/>
    </row>
    <row r="33" spans="1:19" x14ac:dyDescent="0.25">
      <c r="A33" s="54"/>
      <c r="B33" s="54"/>
      <c r="C33" s="6"/>
      <c r="D33" s="54"/>
      <c r="E33" s="55"/>
      <c r="F33" s="55"/>
      <c r="G33" s="56"/>
      <c r="H33" s="56"/>
      <c r="I33" s="57"/>
      <c r="J33" s="54"/>
      <c r="K33" s="29"/>
      <c r="L33" s="29"/>
      <c r="M33" s="24"/>
      <c r="N33" s="23"/>
      <c r="O33" s="23"/>
      <c r="P33" s="24"/>
      <c r="Q33" s="24"/>
      <c r="S33" s="30"/>
    </row>
    <row r="34" spans="1:19" x14ac:dyDescent="0.25">
      <c r="A34" s="54">
        <v>1</v>
      </c>
      <c r="B34" s="55" t="s">
        <v>62</v>
      </c>
      <c r="C34" s="6" t="s">
        <v>31</v>
      </c>
      <c r="D34" s="54" t="s">
        <v>32</v>
      </c>
      <c r="E34" s="55">
        <v>100701</v>
      </c>
      <c r="F34" s="54">
        <v>1</v>
      </c>
      <c r="G34" s="56" t="s">
        <v>63</v>
      </c>
      <c r="H34" s="56"/>
      <c r="I34" s="57" t="s">
        <v>64</v>
      </c>
      <c r="J34" s="54" t="s">
        <v>65</v>
      </c>
      <c r="K34" s="29">
        <v>27</v>
      </c>
      <c r="L34" s="29">
        <v>27</v>
      </c>
      <c r="M34" s="24">
        <f>+K34-L34</f>
        <v>0</v>
      </c>
      <c r="N34" s="23">
        <v>99.9</v>
      </c>
      <c r="O34" s="23">
        <f>M34*N34</f>
        <v>0</v>
      </c>
      <c r="P34" s="24" t="s">
        <v>36</v>
      </c>
      <c r="Q34" s="24">
        <f>N34*L34</f>
        <v>2697.3</v>
      </c>
      <c r="S34" s="30"/>
    </row>
    <row r="35" spans="1:19" x14ac:dyDescent="0.25">
      <c r="A35" s="54"/>
      <c r="B35" s="55" t="s">
        <v>66</v>
      </c>
      <c r="C35" s="6" t="s">
        <v>31</v>
      </c>
      <c r="D35" s="54" t="s">
        <v>38</v>
      </c>
      <c r="E35" s="55">
        <v>114746</v>
      </c>
      <c r="F35" s="54">
        <v>2</v>
      </c>
      <c r="G35" s="56" t="s">
        <v>63</v>
      </c>
      <c r="H35" s="56"/>
      <c r="I35" s="57" t="s">
        <v>64</v>
      </c>
      <c r="J35" s="54" t="s">
        <v>65</v>
      </c>
      <c r="K35" s="59">
        <v>9</v>
      </c>
      <c r="L35" s="59">
        <v>9</v>
      </c>
      <c r="M35" s="24">
        <f>+K35-L35</f>
        <v>0</v>
      </c>
      <c r="N35" s="23">
        <v>99.9</v>
      </c>
      <c r="O35" s="23">
        <f>M35*N35</f>
        <v>0</v>
      </c>
      <c r="P35" s="24" t="s">
        <v>36</v>
      </c>
      <c r="Q35" s="24">
        <f>N35*L35</f>
        <v>899.1</v>
      </c>
      <c r="S35" s="30"/>
    </row>
    <row r="36" spans="1:19" x14ac:dyDescent="0.25">
      <c r="A36" s="54"/>
      <c r="B36" s="55"/>
      <c r="C36" s="6"/>
      <c r="D36" s="54" t="s">
        <v>39</v>
      </c>
      <c r="E36" s="55"/>
      <c r="F36" s="54"/>
      <c r="G36" s="57"/>
      <c r="H36" s="57"/>
      <c r="I36" s="57"/>
      <c r="J36" s="54"/>
      <c r="K36" s="29"/>
      <c r="L36" s="29">
        <f>SUM(L34:L35)</f>
        <v>36</v>
      </c>
      <c r="M36" s="24"/>
      <c r="N36" s="23"/>
      <c r="O36" s="23"/>
      <c r="P36" s="24"/>
      <c r="Q36" s="24"/>
      <c r="S36" s="30"/>
    </row>
    <row r="37" spans="1:19" x14ac:dyDescent="0.25">
      <c r="A37" s="54"/>
      <c r="B37" s="54"/>
      <c r="C37" s="6"/>
      <c r="D37" s="54"/>
      <c r="E37" s="55"/>
      <c r="F37" s="55"/>
      <c r="G37" s="56"/>
      <c r="H37" s="56"/>
      <c r="I37" s="57"/>
      <c r="J37" s="54"/>
      <c r="K37" s="29"/>
      <c r="L37" s="29"/>
      <c r="M37" s="24"/>
      <c r="N37" s="23"/>
      <c r="O37" s="23"/>
      <c r="P37" s="24"/>
      <c r="Q37" s="24"/>
      <c r="S37" s="30"/>
    </row>
    <row r="38" spans="1:19" x14ac:dyDescent="0.25">
      <c r="A38" s="54">
        <v>1</v>
      </c>
      <c r="B38" s="55" t="s">
        <v>67</v>
      </c>
      <c r="C38" s="6" t="s">
        <v>31</v>
      </c>
      <c r="D38" s="54" t="s">
        <v>32</v>
      </c>
      <c r="E38" s="55">
        <v>100705</v>
      </c>
      <c r="F38" s="54">
        <v>1</v>
      </c>
      <c r="G38" s="56" t="s">
        <v>68</v>
      </c>
      <c r="H38" s="56"/>
      <c r="I38" s="57" t="s">
        <v>64</v>
      </c>
      <c r="J38" s="54" t="s">
        <v>69</v>
      </c>
      <c r="K38" s="29">
        <v>16</v>
      </c>
      <c r="L38" s="29">
        <v>16</v>
      </c>
      <c r="M38" s="24">
        <f>+K38-L38</f>
        <v>0</v>
      </c>
      <c r="N38" s="23">
        <v>149</v>
      </c>
      <c r="O38" s="23">
        <f>M38*N38</f>
        <v>0</v>
      </c>
      <c r="P38" s="24" t="s">
        <v>36</v>
      </c>
      <c r="Q38" s="24">
        <f>N38*L38</f>
        <v>2384</v>
      </c>
      <c r="S38" s="30"/>
    </row>
    <row r="39" spans="1:19" x14ac:dyDescent="0.25">
      <c r="A39" s="54"/>
      <c r="B39" s="55" t="s">
        <v>70</v>
      </c>
      <c r="C39" s="6" t="s">
        <v>31</v>
      </c>
      <c r="D39" s="54" t="s">
        <v>38</v>
      </c>
      <c r="E39" s="55">
        <v>114749</v>
      </c>
      <c r="F39" s="54">
        <v>9</v>
      </c>
      <c r="G39" s="56" t="s">
        <v>68</v>
      </c>
      <c r="H39" s="56"/>
      <c r="I39" s="57" t="s">
        <v>64</v>
      </c>
      <c r="J39" s="54" t="s">
        <v>69</v>
      </c>
      <c r="K39" s="59">
        <v>5</v>
      </c>
      <c r="L39" s="59">
        <v>5</v>
      </c>
      <c r="M39" s="24">
        <f>+K39-L39</f>
        <v>0</v>
      </c>
      <c r="N39" s="23">
        <v>149</v>
      </c>
      <c r="O39" s="23">
        <f>M39*N39</f>
        <v>0</v>
      </c>
      <c r="P39" s="24" t="s">
        <v>36</v>
      </c>
      <c r="Q39" s="24">
        <f>N39*L39</f>
        <v>745</v>
      </c>
      <c r="S39" s="30"/>
    </row>
    <row r="40" spans="1:19" x14ac:dyDescent="0.25">
      <c r="A40" s="54"/>
      <c r="B40" s="54"/>
      <c r="C40" s="6"/>
      <c r="D40" s="54" t="s">
        <v>39</v>
      </c>
      <c r="E40" s="55"/>
      <c r="F40" s="54"/>
      <c r="G40" s="55"/>
      <c r="H40" s="55"/>
      <c r="I40" s="57"/>
      <c r="J40" s="54"/>
      <c r="K40" s="29"/>
      <c r="L40" s="29">
        <f>SUM(L38:L39)</f>
        <v>21</v>
      </c>
      <c r="M40" s="24"/>
      <c r="N40" s="23"/>
      <c r="O40" s="23"/>
      <c r="P40" s="24"/>
      <c r="Q40" s="24"/>
      <c r="S40" s="30"/>
    </row>
    <row r="41" spans="1:19" x14ac:dyDescent="0.25">
      <c r="A41" s="54"/>
      <c r="B41" s="54"/>
      <c r="C41" s="6"/>
      <c r="D41" s="54"/>
      <c r="E41" s="55"/>
      <c r="F41" s="55"/>
      <c r="G41" s="56"/>
      <c r="H41" s="56"/>
      <c r="I41" s="57"/>
      <c r="J41" s="54"/>
      <c r="K41" s="29"/>
      <c r="L41" s="29"/>
      <c r="M41" s="24"/>
      <c r="N41" s="23"/>
      <c r="O41" s="23"/>
      <c r="P41" s="24"/>
      <c r="Q41" s="24"/>
      <c r="S41" s="30"/>
    </row>
    <row r="42" spans="1:19" x14ac:dyDescent="0.25">
      <c r="A42" s="54">
        <v>1</v>
      </c>
      <c r="B42" s="55" t="s">
        <v>71</v>
      </c>
      <c r="C42" s="6" t="s">
        <v>72</v>
      </c>
      <c r="D42" s="54" t="s">
        <v>32</v>
      </c>
      <c r="E42" s="55">
        <v>200112</v>
      </c>
      <c r="F42" s="55">
        <v>3</v>
      </c>
      <c r="G42" s="56" t="s">
        <v>73</v>
      </c>
      <c r="H42" s="56"/>
      <c r="I42" s="57" t="s">
        <v>74</v>
      </c>
      <c r="J42" s="54" t="s">
        <v>75</v>
      </c>
      <c r="K42" s="58">
        <v>264</v>
      </c>
      <c r="L42" s="58">
        <v>264</v>
      </c>
      <c r="M42" s="24">
        <f>+K42-L42</f>
        <v>0</v>
      </c>
      <c r="N42" s="23">
        <v>15.2</v>
      </c>
      <c r="O42" s="23">
        <f>M42*N42</f>
        <v>0</v>
      </c>
      <c r="P42" s="24" t="s">
        <v>36</v>
      </c>
      <c r="Q42" s="24">
        <f>N42*L42</f>
        <v>4012.7999999999997</v>
      </c>
      <c r="S42" s="30"/>
    </row>
    <row r="43" spans="1:19" ht="13" x14ac:dyDescent="0.3">
      <c r="A43" s="54"/>
      <c r="B43" s="55" t="s">
        <v>76</v>
      </c>
      <c r="C43" s="6" t="s">
        <v>72</v>
      </c>
      <c r="D43" s="54" t="s">
        <v>38</v>
      </c>
      <c r="E43" s="55">
        <v>240019</v>
      </c>
      <c r="F43" s="54">
        <v>4</v>
      </c>
      <c r="G43" s="56" t="s">
        <v>73</v>
      </c>
      <c r="H43" s="56"/>
      <c r="I43" s="57" t="s">
        <v>74</v>
      </c>
      <c r="J43" s="54" t="s">
        <v>75</v>
      </c>
      <c r="K43" s="59">
        <v>205</v>
      </c>
      <c r="L43" s="59">
        <v>205</v>
      </c>
      <c r="M43" s="24">
        <f>+K43-L43</f>
        <v>0</v>
      </c>
      <c r="N43" s="23">
        <v>15.2</v>
      </c>
      <c r="O43" s="23">
        <f>M43*N43</f>
        <v>0</v>
      </c>
      <c r="P43" s="24" t="s">
        <v>36</v>
      </c>
      <c r="Q43" s="24">
        <f>N43*L43</f>
        <v>3116</v>
      </c>
      <c r="R43" s="71"/>
      <c r="S43" s="30"/>
    </row>
    <row r="44" spans="1:19" x14ac:dyDescent="0.25">
      <c r="A44" s="54"/>
      <c r="B44" s="54"/>
      <c r="C44" s="6"/>
      <c r="D44" s="54" t="s">
        <v>39</v>
      </c>
      <c r="E44" s="55"/>
      <c r="F44" s="55"/>
      <c r="G44" s="56"/>
      <c r="H44" s="56"/>
      <c r="I44" s="57"/>
      <c r="J44" s="54"/>
      <c r="K44" s="29"/>
      <c r="L44" s="29">
        <f>SUM(L42:L43)</f>
        <v>469</v>
      </c>
      <c r="M44" s="24"/>
      <c r="N44" s="23"/>
      <c r="O44" s="23"/>
      <c r="P44" s="24"/>
      <c r="Q44" s="24"/>
      <c r="S44" s="30"/>
    </row>
    <row r="45" spans="1:19" x14ac:dyDescent="0.25">
      <c r="A45" s="54"/>
      <c r="B45" s="54"/>
      <c r="C45" s="6"/>
      <c r="D45" s="54"/>
      <c r="E45" s="55"/>
      <c r="F45" s="54"/>
      <c r="G45" s="56"/>
      <c r="H45" s="56"/>
      <c r="I45" s="57"/>
      <c r="J45" s="54"/>
      <c r="K45" s="29"/>
      <c r="L45" s="29"/>
      <c r="M45" s="24"/>
      <c r="N45" s="23"/>
      <c r="O45" s="23"/>
      <c r="P45" s="24"/>
      <c r="Q45" s="24"/>
      <c r="S45" s="30"/>
    </row>
    <row r="46" spans="1:19" x14ac:dyDescent="0.25">
      <c r="A46" s="54">
        <v>1</v>
      </c>
      <c r="B46" s="55" t="s">
        <v>77</v>
      </c>
      <c r="C46" s="6" t="s">
        <v>72</v>
      </c>
      <c r="D46" s="54" t="s">
        <v>32</v>
      </c>
      <c r="E46" s="55">
        <v>200158</v>
      </c>
      <c r="F46" s="55">
        <v>10</v>
      </c>
      <c r="G46" s="56" t="s">
        <v>78</v>
      </c>
      <c r="H46" s="56"/>
      <c r="I46" s="57" t="s">
        <v>74</v>
      </c>
      <c r="J46" s="54" t="s">
        <v>79</v>
      </c>
      <c r="K46" s="58">
        <v>120</v>
      </c>
      <c r="L46" s="58">
        <v>120</v>
      </c>
      <c r="M46" s="24">
        <f>+K46-L46</f>
        <v>0</v>
      </c>
      <c r="N46" s="23">
        <v>9.8000000000000007</v>
      </c>
      <c r="O46" s="23">
        <f>M46*N46</f>
        <v>0</v>
      </c>
      <c r="P46" s="24" t="s">
        <v>36</v>
      </c>
      <c r="Q46" s="24">
        <f>N46*L46</f>
        <v>1176</v>
      </c>
      <c r="S46" s="30"/>
    </row>
    <row r="47" spans="1:19" x14ac:dyDescent="0.25">
      <c r="A47" s="54"/>
      <c r="B47" s="55" t="s">
        <v>80</v>
      </c>
      <c r="C47" s="6" t="s">
        <v>72</v>
      </c>
      <c r="D47" s="54" t="s">
        <v>38</v>
      </c>
      <c r="E47" s="55">
        <v>289215</v>
      </c>
      <c r="F47" s="54">
        <v>13</v>
      </c>
      <c r="G47" s="56" t="s">
        <v>78</v>
      </c>
      <c r="H47" s="56"/>
      <c r="I47" s="57" t="s">
        <v>74</v>
      </c>
      <c r="J47" s="54" t="s">
        <v>79</v>
      </c>
      <c r="K47" s="59">
        <v>93</v>
      </c>
      <c r="L47" s="59">
        <v>93</v>
      </c>
      <c r="M47" s="24">
        <f>+K47-L47</f>
        <v>0</v>
      </c>
      <c r="N47" s="23">
        <v>9.8000000000000007</v>
      </c>
      <c r="O47" s="23">
        <f>M47*N47</f>
        <v>0</v>
      </c>
      <c r="P47" s="24" t="s">
        <v>36</v>
      </c>
      <c r="Q47" s="24">
        <f>N47*L47</f>
        <v>911.40000000000009</v>
      </c>
      <c r="S47" s="86"/>
    </row>
    <row r="48" spans="1:19" x14ac:dyDescent="0.25">
      <c r="A48" s="54"/>
      <c r="B48" s="54"/>
      <c r="C48" s="6"/>
      <c r="D48" s="54" t="s">
        <v>39</v>
      </c>
      <c r="E48" s="55"/>
      <c r="F48" s="55"/>
      <c r="G48" s="56"/>
      <c r="H48" s="56"/>
      <c r="I48" s="57"/>
      <c r="J48" s="54"/>
      <c r="K48" s="29"/>
      <c r="L48" s="29">
        <f>SUM(L46:L47)</f>
        <v>213</v>
      </c>
      <c r="M48" s="24"/>
      <c r="N48" s="23"/>
      <c r="O48" s="23"/>
      <c r="P48" s="24"/>
      <c r="Q48" s="24"/>
      <c r="S48" s="30"/>
    </row>
    <row r="49" spans="1:19" x14ac:dyDescent="0.25">
      <c r="A49" s="54"/>
      <c r="B49" s="54"/>
      <c r="C49" s="6"/>
      <c r="D49" s="54"/>
      <c r="E49" s="55"/>
      <c r="F49" s="54"/>
      <c r="G49" s="56"/>
      <c r="H49" s="56"/>
      <c r="I49" s="57"/>
      <c r="J49" s="54"/>
      <c r="K49" s="29"/>
      <c r="L49" s="29"/>
      <c r="M49" s="24"/>
      <c r="N49" s="23"/>
      <c r="O49" s="23"/>
      <c r="P49" s="24"/>
      <c r="Q49" s="24"/>
      <c r="S49" s="30"/>
    </row>
    <row r="50" spans="1:19" x14ac:dyDescent="0.25">
      <c r="A50" s="54">
        <v>1</v>
      </c>
      <c r="B50" s="55" t="s">
        <v>81</v>
      </c>
      <c r="C50" s="6" t="s">
        <v>72</v>
      </c>
      <c r="D50" s="54" t="s">
        <v>32</v>
      </c>
      <c r="E50" s="55">
        <v>200159</v>
      </c>
      <c r="F50" s="55">
        <v>6</v>
      </c>
      <c r="G50" s="56" t="s">
        <v>82</v>
      </c>
      <c r="H50" s="56"/>
      <c r="I50" s="57" t="s">
        <v>83</v>
      </c>
      <c r="J50" s="54" t="s">
        <v>84</v>
      </c>
      <c r="K50" s="58">
        <v>96</v>
      </c>
      <c r="L50" s="58">
        <v>96</v>
      </c>
      <c r="M50" s="24">
        <f>+K50-L50</f>
        <v>0</v>
      </c>
      <c r="N50" s="23">
        <v>29.9</v>
      </c>
      <c r="O50" s="23">
        <f>M50*N50</f>
        <v>0</v>
      </c>
      <c r="P50" s="24" t="s">
        <v>36</v>
      </c>
      <c r="Q50" s="24">
        <f>N50*L50</f>
        <v>2870.3999999999996</v>
      </c>
    </row>
    <row r="51" spans="1:19" x14ac:dyDescent="0.25">
      <c r="A51" s="54"/>
      <c r="B51" s="55" t="s">
        <v>85</v>
      </c>
      <c r="C51" s="6" t="s">
        <v>72</v>
      </c>
      <c r="D51" s="54" t="s">
        <v>38</v>
      </c>
      <c r="E51" s="55">
        <v>231010</v>
      </c>
      <c r="F51" s="54">
        <v>13</v>
      </c>
      <c r="G51" s="56" t="s">
        <v>82</v>
      </c>
      <c r="H51" s="56"/>
      <c r="I51" s="57" t="s">
        <v>83</v>
      </c>
      <c r="J51" s="54" t="s">
        <v>84</v>
      </c>
      <c r="K51" s="59">
        <v>22</v>
      </c>
      <c r="L51" s="59">
        <v>22</v>
      </c>
      <c r="M51" s="24">
        <f>+K51-L51</f>
        <v>0</v>
      </c>
      <c r="N51" s="23">
        <v>29.9</v>
      </c>
      <c r="O51" s="23">
        <f>M51*N51</f>
        <v>0</v>
      </c>
      <c r="P51" s="24" t="s">
        <v>36</v>
      </c>
      <c r="Q51" s="24">
        <f>N51*L51</f>
        <v>657.8</v>
      </c>
      <c r="S51" s="30"/>
    </row>
    <row r="52" spans="1:19" x14ac:dyDescent="0.25">
      <c r="A52" s="54"/>
      <c r="B52" s="54"/>
      <c r="C52" s="6"/>
      <c r="D52" s="54" t="s">
        <v>39</v>
      </c>
      <c r="E52" s="55"/>
      <c r="F52" s="55"/>
      <c r="G52" s="56"/>
      <c r="H52" s="56"/>
      <c r="I52" s="57"/>
      <c r="J52" s="54"/>
      <c r="K52" s="29"/>
      <c r="L52" s="29">
        <f>SUM(L50:L51)</f>
        <v>118</v>
      </c>
      <c r="M52" s="24"/>
      <c r="N52" s="23"/>
      <c r="O52" s="23"/>
      <c r="P52" s="24"/>
      <c r="Q52" s="24"/>
      <c r="S52" s="30"/>
    </row>
    <row r="53" spans="1:19" x14ac:dyDescent="0.25">
      <c r="A53" s="54"/>
      <c r="B53" s="54"/>
      <c r="C53" s="6"/>
      <c r="D53" s="54"/>
      <c r="E53" s="55"/>
      <c r="F53" s="54"/>
      <c r="G53" s="56"/>
      <c r="H53" s="56"/>
      <c r="I53" s="57"/>
      <c r="J53" s="54"/>
      <c r="K53" s="29"/>
      <c r="L53" s="29"/>
      <c r="M53" s="24"/>
      <c r="N53" s="23"/>
      <c r="O53" s="23"/>
      <c r="P53" s="24"/>
      <c r="Q53" s="24"/>
      <c r="S53" s="30"/>
    </row>
    <row r="54" spans="1:19" ht="13" x14ac:dyDescent="0.3">
      <c r="A54" s="54">
        <v>1</v>
      </c>
      <c r="B54" s="55" t="s">
        <v>86</v>
      </c>
      <c r="C54" s="6" t="s">
        <v>72</v>
      </c>
      <c r="D54" s="54" t="s">
        <v>32</v>
      </c>
      <c r="E54" s="55">
        <v>200172</v>
      </c>
      <c r="F54" s="55">
        <v>8</v>
      </c>
      <c r="G54" s="56" t="s">
        <v>87</v>
      </c>
      <c r="H54" s="56"/>
      <c r="I54" s="57" t="s">
        <v>74</v>
      </c>
      <c r="J54" s="54" t="s">
        <v>88</v>
      </c>
      <c r="K54" s="58">
        <v>64</v>
      </c>
      <c r="L54" s="58">
        <v>64</v>
      </c>
      <c r="M54" s="24">
        <f>+K54-L54</f>
        <v>0</v>
      </c>
      <c r="N54" s="23">
        <v>20.5</v>
      </c>
      <c r="O54" s="23">
        <f>M54*N54</f>
        <v>0</v>
      </c>
      <c r="P54" s="24" t="s">
        <v>36</v>
      </c>
      <c r="Q54" s="24">
        <f>N54*L54</f>
        <v>1312</v>
      </c>
      <c r="R54" s="71"/>
      <c r="S54" s="30"/>
    </row>
    <row r="55" spans="1:19" ht="13" x14ac:dyDescent="0.3">
      <c r="A55" s="54"/>
      <c r="B55" s="55" t="s">
        <v>89</v>
      </c>
      <c r="C55" s="6" t="s">
        <v>72</v>
      </c>
      <c r="D55" s="54" t="s">
        <v>38</v>
      </c>
      <c r="E55" s="55">
        <v>289205</v>
      </c>
      <c r="F55" s="54">
        <v>2</v>
      </c>
      <c r="G55" s="56" t="s">
        <v>87</v>
      </c>
      <c r="H55" s="56"/>
      <c r="I55" s="57" t="s">
        <v>74</v>
      </c>
      <c r="J55" s="54" t="s">
        <v>88</v>
      </c>
      <c r="K55" s="59">
        <v>38</v>
      </c>
      <c r="L55" s="59">
        <v>38</v>
      </c>
      <c r="M55" s="24">
        <f>+K55-L55</f>
        <v>0</v>
      </c>
      <c r="N55" s="23">
        <v>20.5</v>
      </c>
      <c r="O55" s="23">
        <f>M55*N55</f>
        <v>0</v>
      </c>
      <c r="P55" s="24" t="s">
        <v>36</v>
      </c>
      <c r="Q55" s="24">
        <f>N55*L55</f>
        <v>779</v>
      </c>
      <c r="R55" s="71"/>
      <c r="S55" s="30"/>
    </row>
    <row r="56" spans="1:19" x14ac:dyDescent="0.25">
      <c r="A56" s="54"/>
      <c r="B56" s="54"/>
      <c r="C56" s="6"/>
      <c r="D56" s="54" t="s">
        <v>39</v>
      </c>
      <c r="E56" s="55"/>
      <c r="F56" s="55"/>
      <c r="G56" s="56"/>
      <c r="H56" s="56"/>
      <c r="I56" s="57"/>
      <c r="J56" s="54"/>
      <c r="K56" s="29"/>
      <c r="L56" s="29">
        <f>SUM(L54:L55)</f>
        <v>102</v>
      </c>
      <c r="M56" s="24"/>
      <c r="N56" s="23"/>
      <c r="O56" s="23"/>
      <c r="P56" s="24"/>
      <c r="Q56" s="24"/>
      <c r="S56" s="30"/>
    </row>
    <row r="57" spans="1:19" x14ac:dyDescent="0.25">
      <c r="A57" s="54"/>
      <c r="B57" s="54"/>
      <c r="C57" s="6"/>
      <c r="D57" s="54"/>
      <c r="E57" s="55"/>
      <c r="F57" s="54"/>
      <c r="G57" s="56"/>
      <c r="H57" s="56"/>
      <c r="I57" s="57"/>
      <c r="J57" s="54"/>
      <c r="K57" s="29"/>
      <c r="L57" s="29"/>
      <c r="M57" s="24"/>
      <c r="N57" s="23"/>
      <c r="O57" s="23"/>
      <c r="P57" s="24"/>
      <c r="Q57" s="24"/>
      <c r="R57" s="54"/>
      <c r="S57" s="30"/>
    </row>
    <row r="58" spans="1:19" x14ac:dyDescent="0.25">
      <c r="A58" s="54">
        <v>1</v>
      </c>
      <c r="B58" s="55" t="s">
        <v>90</v>
      </c>
      <c r="C58" s="6" t="s">
        <v>72</v>
      </c>
      <c r="D58" s="54" t="s">
        <v>32</v>
      </c>
      <c r="E58" s="55">
        <v>200033</v>
      </c>
      <c r="F58" s="55">
        <v>3</v>
      </c>
      <c r="G58" s="56" t="s">
        <v>91</v>
      </c>
      <c r="H58" s="56"/>
      <c r="I58" s="57" t="s">
        <v>92</v>
      </c>
      <c r="J58" s="54" t="s">
        <v>93</v>
      </c>
      <c r="K58" s="58">
        <v>6</v>
      </c>
      <c r="L58" s="58">
        <v>6</v>
      </c>
      <c r="M58" s="24">
        <f>+K58-L58</f>
        <v>0</v>
      </c>
      <c r="N58" s="23">
        <v>329</v>
      </c>
      <c r="O58" s="23">
        <f>M58*N58</f>
        <v>0</v>
      </c>
      <c r="P58" s="24" t="s">
        <v>36</v>
      </c>
      <c r="Q58" s="24">
        <f>N58*L58</f>
        <v>1974</v>
      </c>
      <c r="R58" s="54"/>
      <c r="S58" s="30"/>
    </row>
    <row r="59" spans="1:19" x14ac:dyDescent="0.25">
      <c r="A59" s="54"/>
      <c r="B59" s="55" t="s">
        <v>94</v>
      </c>
      <c r="C59" s="6" t="s">
        <v>72</v>
      </c>
      <c r="D59" s="54" t="s">
        <v>38</v>
      </c>
      <c r="E59" s="55">
        <v>288009</v>
      </c>
      <c r="F59" s="54">
        <v>4</v>
      </c>
      <c r="G59" s="56" t="s">
        <v>91</v>
      </c>
      <c r="H59" s="56"/>
      <c r="I59" s="57" t="s">
        <v>92</v>
      </c>
      <c r="J59" s="54" t="s">
        <v>93</v>
      </c>
      <c r="K59" s="59">
        <v>1</v>
      </c>
      <c r="L59" s="59">
        <v>1</v>
      </c>
      <c r="M59" s="24">
        <f>+K59-L59</f>
        <v>0</v>
      </c>
      <c r="N59" s="23">
        <v>329</v>
      </c>
      <c r="O59" s="23">
        <f>M59*N59</f>
        <v>0</v>
      </c>
      <c r="P59" s="24" t="s">
        <v>36</v>
      </c>
      <c r="Q59" s="24">
        <f>N59*L59</f>
        <v>329</v>
      </c>
      <c r="R59" s="54"/>
      <c r="S59" s="30"/>
    </row>
    <row r="60" spans="1:19" x14ac:dyDescent="0.25">
      <c r="A60" s="54"/>
      <c r="B60" s="54"/>
      <c r="C60" s="6"/>
      <c r="D60" s="54" t="s">
        <v>39</v>
      </c>
      <c r="E60" s="55"/>
      <c r="F60" s="55"/>
      <c r="G60" s="56"/>
      <c r="H60" s="56"/>
      <c r="I60" s="57"/>
      <c r="J60" s="54"/>
      <c r="K60" s="29"/>
      <c r="L60" s="29">
        <f>SUM(L58:L59)</f>
        <v>7</v>
      </c>
      <c r="M60" s="24"/>
      <c r="N60" s="23"/>
      <c r="O60" s="23"/>
      <c r="P60" s="24"/>
      <c r="Q60" s="24"/>
      <c r="R60" s="54"/>
      <c r="S60" s="30"/>
    </row>
    <row r="61" spans="1:19" x14ac:dyDescent="0.25">
      <c r="A61" s="54"/>
      <c r="B61" s="54"/>
      <c r="C61" s="6"/>
      <c r="D61" s="54"/>
      <c r="E61" s="55"/>
      <c r="F61" s="54"/>
      <c r="G61" s="56"/>
      <c r="H61" s="56"/>
      <c r="I61" s="57"/>
      <c r="J61" s="54"/>
      <c r="K61" s="29"/>
      <c r="L61" s="29"/>
      <c r="M61" s="24"/>
      <c r="N61" s="23"/>
      <c r="O61" s="23"/>
      <c r="P61" s="24"/>
      <c r="Q61" s="24"/>
      <c r="R61" s="54"/>
      <c r="S61" s="30"/>
    </row>
    <row r="62" spans="1:19" x14ac:dyDescent="0.25">
      <c r="A62" s="54">
        <v>1</v>
      </c>
      <c r="B62" s="55" t="s">
        <v>95</v>
      </c>
      <c r="C62" s="6" t="s">
        <v>72</v>
      </c>
      <c r="D62" s="54" t="s">
        <v>32</v>
      </c>
      <c r="E62" s="55">
        <v>200034</v>
      </c>
      <c r="F62" s="55">
        <v>4</v>
      </c>
      <c r="G62" s="56" t="s">
        <v>96</v>
      </c>
      <c r="H62" s="56"/>
      <c r="I62" s="57" t="s">
        <v>92</v>
      </c>
      <c r="J62" s="54" t="s">
        <v>97</v>
      </c>
      <c r="K62" s="58">
        <v>24</v>
      </c>
      <c r="L62" s="58">
        <v>24</v>
      </c>
      <c r="M62" s="24">
        <f>+K62-L62</f>
        <v>0</v>
      </c>
      <c r="N62" s="23">
        <v>329</v>
      </c>
      <c r="O62" s="23">
        <f>M62*N62</f>
        <v>0</v>
      </c>
      <c r="P62" s="24" t="s">
        <v>36</v>
      </c>
      <c r="Q62" s="24">
        <f>N62*L62</f>
        <v>7896</v>
      </c>
      <c r="R62" s="54"/>
      <c r="S62" s="30"/>
    </row>
    <row r="63" spans="1:19" ht="13" x14ac:dyDescent="0.3">
      <c r="A63" s="54"/>
      <c r="B63" s="341" t="str">
        <f>Tickmarks!$A$3</f>
        <v>{a}</v>
      </c>
      <c r="C63" s="341"/>
      <c r="D63" s="341"/>
      <c r="E63" s="341"/>
      <c r="F63" s="341"/>
      <c r="G63" s="341"/>
      <c r="H63" s="341"/>
      <c r="I63" s="341"/>
      <c r="J63" s="341"/>
      <c r="K63" s="59">
        <v>0</v>
      </c>
      <c r="L63" s="59">
        <v>0</v>
      </c>
      <c r="M63" s="24">
        <f>+K63-L63</f>
        <v>0</v>
      </c>
      <c r="N63" s="23">
        <v>0</v>
      </c>
      <c r="O63" s="23">
        <f>M63*N63</f>
        <v>0</v>
      </c>
      <c r="P63" s="24" t="s">
        <v>36</v>
      </c>
      <c r="Q63" s="24">
        <f>N63*L63</f>
        <v>0</v>
      </c>
      <c r="R63" s="54"/>
      <c r="S63" s="30"/>
    </row>
    <row r="64" spans="1:19" x14ac:dyDescent="0.25">
      <c r="A64" s="54"/>
      <c r="B64" s="54"/>
      <c r="C64" s="6"/>
      <c r="D64" s="54" t="s">
        <v>39</v>
      </c>
      <c r="E64" s="55"/>
      <c r="F64" s="55"/>
      <c r="G64" s="56"/>
      <c r="H64" s="56"/>
      <c r="I64" s="57"/>
      <c r="J64" s="54"/>
      <c r="K64" s="29"/>
      <c r="L64" s="29">
        <f>SUM(L62:L63)</f>
        <v>24</v>
      </c>
      <c r="M64" s="24"/>
      <c r="N64" s="23"/>
      <c r="O64" s="23"/>
      <c r="P64" s="24"/>
      <c r="Q64" s="24"/>
      <c r="R64" s="54"/>
      <c r="S64" s="30"/>
    </row>
    <row r="65" spans="1:19" x14ac:dyDescent="0.25">
      <c r="A65" s="54"/>
      <c r="B65" s="54"/>
      <c r="C65" s="6"/>
      <c r="D65" s="54"/>
      <c r="E65" s="55"/>
      <c r="F65" s="54"/>
      <c r="G65" s="56"/>
      <c r="H65" s="56"/>
      <c r="I65" s="57"/>
      <c r="J65" s="54"/>
      <c r="K65" s="29"/>
      <c r="L65" s="29"/>
      <c r="M65" s="24"/>
      <c r="N65" s="23"/>
      <c r="O65" s="23"/>
      <c r="P65" s="24"/>
      <c r="Q65" s="24"/>
      <c r="R65" s="54"/>
      <c r="S65" s="30"/>
    </row>
    <row r="66" spans="1:19" x14ac:dyDescent="0.25">
      <c r="A66" s="54">
        <v>1</v>
      </c>
      <c r="B66" s="55" t="s">
        <v>98</v>
      </c>
      <c r="C66" s="6" t="s">
        <v>72</v>
      </c>
      <c r="D66" s="54" t="s">
        <v>32</v>
      </c>
      <c r="E66" s="55">
        <v>200034</v>
      </c>
      <c r="F66" s="55">
        <v>4</v>
      </c>
      <c r="G66" s="56" t="s">
        <v>99</v>
      </c>
      <c r="H66" s="56"/>
      <c r="I66" s="57" t="s">
        <v>100</v>
      </c>
      <c r="J66" s="54" t="s">
        <v>101</v>
      </c>
      <c r="K66" s="58">
        <v>19</v>
      </c>
      <c r="L66" s="58">
        <v>19</v>
      </c>
      <c r="M66" s="24">
        <f>+K66-L66</f>
        <v>0</v>
      </c>
      <c r="N66" s="23">
        <v>368</v>
      </c>
      <c r="O66" s="23">
        <f>M66*N66</f>
        <v>0</v>
      </c>
      <c r="P66" s="24" t="s">
        <v>36</v>
      </c>
      <c r="Q66" s="24">
        <f>N66*L66</f>
        <v>6992</v>
      </c>
      <c r="R66" s="54"/>
      <c r="S66" s="30"/>
    </row>
    <row r="67" spans="1:19" x14ac:dyDescent="0.25">
      <c r="A67" s="54"/>
      <c r="B67" s="55" t="s">
        <v>102</v>
      </c>
      <c r="C67" s="6" t="s">
        <v>72</v>
      </c>
      <c r="D67" s="54" t="s">
        <v>38</v>
      </c>
      <c r="E67" s="55">
        <v>206104</v>
      </c>
      <c r="F67" s="54">
        <v>15</v>
      </c>
      <c r="G67" s="56" t="s">
        <v>99</v>
      </c>
      <c r="H67" s="56"/>
      <c r="I67" s="57" t="s">
        <v>100</v>
      </c>
      <c r="J67" s="54" t="s">
        <v>101</v>
      </c>
      <c r="K67" s="59">
        <v>1</v>
      </c>
      <c r="L67" s="59">
        <v>1</v>
      </c>
      <c r="M67" s="24">
        <f>+K67-L67</f>
        <v>0</v>
      </c>
      <c r="N67" s="23">
        <v>368</v>
      </c>
      <c r="O67" s="23">
        <f>M67*N67</f>
        <v>0</v>
      </c>
      <c r="P67" s="24" t="s">
        <v>36</v>
      </c>
      <c r="Q67" s="24">
        <f>N67*L67</f>
        <v>368</v>
      </c>
      <c r="R67" s="54"/>
      <c r="S67" s="30"/>
    </row>
    <row r="68" spans="1:19" x14ac:dyDescent="0.25">
      <c r="A68" s="54"/>
      <c r="B68" s="54"/>
      <c r="C68" s="6"/>
      <c r="D68" s="54" t="s">
        <v>39</v>
      </c>
      <c r="E68" s="55"/>
      <c r="F68" s="55"/>
      <c r="G68" s="56"/>
      <c r="H68" s="56"/>
      <c r="I68" s="57"/>
      <c r="J68" s="54"/>
      <c r="K68" s="29"/>
      <c r="L68" s="29">
        <f>SUM(L66:L67)</f>
        <v>20</v>
      </c>
      <c r="M68" s="24"/>
      <c r="N68" s="23"/>
      <c r="O68" s="23"/>
      <c r="P68" s="24"/>
      <c r="Q68" s="24"/>
      <c r="R68" s="54"/>
      <c r="S68" s="30"/>
    </row>
    <row r="69" spans="1:19" x14ac:dyDescent="0.25">
      <c r="A69" s="54"/>
      <c r="B69" s="54"/>
      <c r="C69" s="6"/>
      <c r="D69" s="54"/>
      <c r="E69" s="55"/>
      <c r="F69" s="54"/>
      <c r="G69" s="56"/>
      <c r="H69" s="56"/>
      <c r="I69" s="57"/>
      <c r="J69" s="54"/>
      <c r="K69" s="29"/>
      <c r="L69" s="29"/>
      <c r="M69" s="24"/>
      <c r="N69" s="23"/>
      <c r="O69" s="23"/>
      <c r="P69" s="24"/>
      <c r="Q69" s="24"/>
      <c r="R69" s="54"/>
      <c r="S69" s="30"/>
    </row>
    <row r="70" spans="1:19" x14ac:dyDescent="0.25">
      <c r="A70" s="54">
        <v>1</v>
      </c>
      <c r="B70" s="55" t="s">
        <v>103</v>
      </c>
      <c r="C70" s="6" t="s">
        <v>72</v>
      </c>
      <c r="D70" s="54" t="s">
        <v>32</v>
      </c>
      <c r="E70" s="55">
        <v>200037</v>
      </c>
      <c r="F70" s="55">
        <v>1</v>
      </c>
      <c r="G70" s="56" t="s">
        <v>104</v>
      </c>
      <c r="H70" s="56"/>
      <c r="I70" s="57" t="s">
        <v>105</v>
      </c>
      <c r="J70" s="54" t="s">
        <v>106</v>
      </c>
      <c r="K70" s="58">
        <v>15</v>
      </c>
      <c r="L70" s="58">
        <v>15</v>
      </c>
      <c r="M70" s="24">
        <f>+K70-L70</f>
        <v>0</v>
      </c>
      <c r="N70" s="23">
        <v>139.9</v>
      </c>
      <c r="O70" s="23">
        <f>M70*N70</f>
        <v>0</v>
      </c>
      <c r="P70" s="24" t="s">
        <v>36</v>
      </c>
      <c r="Q70" s="24">
        <f>N70*L70</f>
        <v>2098.5</v>
      </c>
      <c r="R70" s="54"/>
      <c r="S70" s="30"/>
    </row>
    <row r="71" spans="1:19" x14ac:dyDescent="0.25">
      <c r="A71" s="54"/>
      <c r="B71" s="55" t="s">
        <v>107</v>
      </c>
      <c r="C71" s="6" t="s">
        <v>72</v>
      </c>
      <c r="D71" s="54" t="s">
        <v>38</v>
      </c>
      <c r="E71" s="55">
        <v>214101</v>
      </c>
      <c r="F71" s="54">
        <v>11</v>
      </c>
      <c r="G71" s="56" t="s">
        <v>104</v>
      </c>
      <c r="H71" s="56"/>
      <c r="I71" s="57" t="s">
        <v>105</v>
      </c>
      <c r="J71" s="54" t="s">
        <v>106</v>
      </c>
      <c r="K71" s="59">
        <v>5</v>
      </c>
      <c r="L71" s="59">
        <v>5</v>
      </c>
      <c r="M71" s="24">
        <f>+K71-L71</f>
        <v>0</v>
      </c>
      <c r="N71" s="23">
        <v>139.9</v>
      </c>
      <c r="O71" s="23">
        <f>M71*N71</f>
        <v>0</v>
      </c>
      <c r="P71" s="24" t="s">
        <v>36</v>
      </c>
      <c r="Q71" s="24">
        <f>N71*L71</f>
        <v>699.5</v>
      </c>
      <c r="R71" s="54"/>
      <c r="S71" s="30"/>
    </row>
    <row r="72" spans="1:19" x14ac:dyDescent="0.25">
      <c r="A72" s="54"/>
      <c r="B72" s="54"/>
      <c r="C72" s="6"/>
      <c r="D72" s="54" t="s">
        <v>39</v>
      </c>
      <c r="E72" s="55"/>
      <c r="F72" s="55"/>
      <c r="G72" s="56"/>
      <c r="H72" s="56"/>
      <c r="I72" s="57"/>
      <c r="J72" s="54"/>
      <c r="K72" s="29"/>
      <c r="L72" s="29">
        <f>SUM(L70:L71)</f>
        <v>20</v>
      </c>
      <c r="M72" s="24"/>
      <c r="N72" s="23"/>
      <c r="O72" s="23"/>
      <c r="P72" s="24"/>
      <c r="Q72" s="24"/>
      <c r="R72" s="54"/>
      <c r="S72" s="30"/>
    </row>
    <row r="73" spans="1:19" x14ac:dyDescent="0.25">
      <c r="A73" s="54"/>
      <c r="B73" s="54"/>
      <c r="C73" s="6"/>
      <c r="D73" s="54"/>
      <c r="E73" s="55"/>
      <c r="F73" s="54"/>
      <c r="G73" s="56"/>
      <c r="H73" s="56"/>
      <c r="I73" s="57"/>
      <c r="J73" s="54"/>
      <c r="K73" s="29"/>
      <c r="L73" s="29"/>
      <c r="M73" s="24"/>
      <c r="N73" s="23"/>
      <c r="O73" s="23"/>
      <c r="P73" s="24"/>
      <c r="Q73" s="24"/>
      <c r="R73" s="54"/>
      <c r="S73" s="30"/>
    </row>
    <row r="74" spans="1:19" ht="13" x14ac:dyDescent="0.3">
      <c r="A74" s="79" t="s">
        <v>108</v>
      </c>
      <c r="B74" s="19"/>
      <c r="C74" s="6"/>
      <c r="D74" s="54"/>
      <c r="E74" s="54"/>
      <c r="F74" s="54"/>
      <c r="G74" s="56"/>
      <c r="H74" s="56"/>
      <c r="I74" s="54"/>
      <c r="J74" s="54"/>
      <c r="K74" s="29"/>
      <c r="L74" s="29"/>
      <c r="M74" s="23"/>
      <c r="N74" s="23"/>
      <c r="O74" s="23"/>
      <c r="P74" s="54"/>
      <c r="Q74" s="7"/>
      <c r="R74" s="54"/>
      <c r="S74" s="30"/>
    </row>
    <row r="75" spans="1:19" x14ac:dyDescent="0.25">
      <c r="A75" s="54">
        <v>1</v>
      </c>
      <c r="B75" s="54" t="s">
        <v>109</v>
      </c>
      <c r="C75" s="6" t="s">
        <v>110</v>
      </c>
      <c r="D75" s="54" t="s">
        <v>32</v>
      </c>
      <c r="E75" s="54">
        <v>300054</v>
      </c>
      <c r="F75" s="54">
        <v>4</v>
      </c>
      <c r="G75" s="56" t="s">
        <v>111</v>
      </c>
      <c r="H75" s="56"/>
      <c r="I75" s="54">
        <v>242</v>
      </c>
      <c r="J75" s="54" t="s">
        <v>112</v>
      </c>
      <c r="K75" s="58">
        <v>1</v>
      </c>
      <c r="L75" s="58">
        <v>1</v>
      </c>
      <c r="M75" s="23">
        <f>K75-L75</f>
        <v>0</v>
      </c>
      <c r="N75" s="23">
        <v>1970</v>
      </c>
      <c r="O75" s="23">
        <f>M75*N75</f>
        <v>0</v>
      </c>
      <c r="P75" s="54" t="s">
        <v>36</v>
      </c>
      <c r="Q75" s="23">
        <f>N75*L75</f>
        <v>1970</v>
      </c>
      <c r="R75" s="54"/>
      <c r="S75" s="30"/>
    </row>
    <row r="76" spans="1:19" x14ac:dyDescent="0.25">
      <c r="A76" s="54"/>
      <c r="B76" s="54" t="s">
        <v>113</v>
      </c>
      <c r="C76" s="6" t="s">
        <v>110</v>
      </c>
      <c r="D76" s="54" t="s">
        <v>38</v>
      </c>
      <c r="E76" s="54">
        <v>323158</v>
      </c>
      <c r="F76" s="54">
        <v>14</v>
      </c>
      <c r="G76" s="82" t="s">
        <v>111</v>
      </c>
      <c r="H76" s="82"/>
      <c r="I76" s="82">
        <v>242</v>
      </c>
      <c r="J76" s="82" t="s">
        <v>112</v>
      </c>
      <c r="K76" s="59">
        <v>1</v>
      </c>
      <c r="L76" s="59">
        <v>1</v>
      </c>
      <c r="M76" s="23">
        <f>K76-L76</f>
        <v>0</v>
      </c>
      <c r="N76" s="23">
        <v>1970</v>
      </c>
      <c r="O76" s="23">
        <f>M76*N76</f>
        <v>0</v>
      </c>
      <c r="P76" s="54" t="s">
        <v>36</v>
      </c>
      <c r="Q76" s="23">
        <f>N76*L76</f>
        <v>1970</v>
      </c>
      <c r="R76" s="54"/>
      <c r="S76" s="30"/>
    </row>
    <row r="77" spans="1:19" x14ac:dyDescent="0.25">
      <c r="A77" s="54"/>
      <c r="B77" s="54"/>
      <c r="C77" s="6"/>
      <c r="D77" s="54" t="s">
        <v>39</v>
      </c>
      <c r="E77" s="54"/>
      <c r="F77" s="54"/>
      <c r="G77" s="56"/>
      <c r="H77" s="56"/>
      <c r="I77" s="54"/>
      <c r="J77" s="54"/>
      <c r="K77" s="58"/>
      <c r="L77" s="58">
        <v>2</v>
      </c>
      <c r="M77" s="23"/>
      <c r="N77" s="23"/>
      <c r="O77" s="23"/>
      <c r="P77" s="54"/>
      <c r="Q77" s="7"/>
      <c r="R77" s="54"/>
      <c r="S77" s="30"/>
    </row>
    <row r="78" spans="1:19" x14ac:dyDescent="0.25">
      <c r="A78" s="54"/>
      <c r="B78" s="54"/>
      <c r="C78" s="6"/>
      <c r="D78" s="54"/>
      <c r="E78" s="54"/>
      <c r="F78" s="54"/>
      <c r="G78" s="56"/>
      <c r="H78" s="56"/>
      <c r="I78" s="54"/>
      <c r="J78" s="54"/>
      <c r="K78" s="58"/>
      <c r="L78" s="58"/>
      <c r="M78" s="23"/>
      <c r="N78" s="23"/>
      <c r="O78" s="23"/>
      <c r="P78" s="54"/>
      <c r="Q78" s="7"/>
      <c r="R78" s="54"/>
      <c r="S78" s="30"/>
    </row>
    <row r="79" spans="1:19" x14ac:dyDescent="0.25">
      <c r="A79" s="54">
        <v>1</v>
      </c>
      <c r="B79" s="54" t="s">
        <v>114</v>
      </c>
      <c r="C79" s="6" t="s">
        <v>110</v>
      </c>
      <c r="D79" s="54" t="s">
        <v>32</v>
      </c>
      <c r="E79" s="54">
        <v>300730</v>
      </c>
      <c r="F79" s="54">
        <v>1</v>
      </c>
      <c r="G79" s="56" t="s">
        <v>115</v>
      </c>
      <c r="H79" s="56"/>
      <c r="I79" s="54">
        <v>263</v>
      </c>
      <c r="J79" s="54" t="s">
        <v>116</v>
      </c>
      <c r="K79" s="58">
        <v>8</v>
      </c>
      <c r="L79" s="58">
        <v>8</v>
      </c>
      <c r="M79" s="23">
        <f>K79-L79</f>
        <v>0</v>
      </c>
      <c r="N79" s="23">
        <v>2380</v>
      </c>
      <c r="O79" s="23">
        <f>M79*N79</f>
        <v>0</v>
      </c>
      <c r="P79" s="54" t="s">
        <v>36</v>
      </c>
      <c r="Q79" s="23">
        <f>N79*L79</f>
        <v>19040</v>
      </c>
      <c r="R79" s="54"/>
      <c r="S79" s="30"/>
    </row>
    <row r="80" spans="1:19" x14ac:dyDescent="0.25">
      <c r="A80" s="54"/>
      <c r="B80" s="54" t="s">
        <v>117</v>
      </c>
      <c r="C80" s="6" t="s">
        <v>110</v>
      </c>
      <c r="D80" s="54" t="s">
        <v>38</v>
      </c>
      <c r="E80" s="54">
        <v>326114</v>
      </c>
      <c r="F80" s="54">
        <v>2</v>
      </c>
      <c r="G80" s="82" t="s">
        <v>115</v>
      </c>
      <c r="H80" s="82"/>
      <c r="I80" s="82">
        <v>263</v>
      </c>
      <c r="J80" s="82" t="s">
        <v>116</v>
      </c>
      <c r="K80" s="59">
        <v>1</v>
      </c>
      <c r="L80" s="59">
        <v>1</v>
      </c>
      <c r="M80" s="23">
        <f>K80-L80</f>
        <v>0</v>
      </c>
      <c r="N80" s="23">
        <v>2380</v>
      </c>
      <c r="O80" s="23">
        <f>M80*N80</f>
        <v>0</v>
      </c>
      <c r="P80" s="54" t="s">
        <v>36</v>
      </c>
      <c r="Q80" s="23">
        <f>N80*L80</f>
        <v>2380</v>
      </c>
      <c r="R80" s="54"/>
      <c r="S80" s="30"/>
    </row>
    <row r="81" spans="1:19" x14ac:dyDescent="0.25">
      <c r="A81" s="54"/>
      <c r="B81" s="54"/>
      <c r="C81" s="6"/>
      <c r="D81" s="54" t="s">
        <v>39</v>
      </c>
      <c r="E81" s="54"/>
      <c r="F81" s="54"/>
      <c r="G81" s="56"/>
      <c r="H81" s="56"/>
      <c r="I81" s="54"/>
      <c r="J81" s="54"/>
      <c r="K81" s="29"/>
      <c r="L81" s="58">
        <v>9</v>
      </c>
      <c r="M81" s="23"/>
      <c r="N81" s="23"/>
      <c r="O81" s="23"/>
      <c r="P81" s="54"/>
      <c r="Q81" s="23"/>
      <c r="R81" s="30"/>
      <c r="S81" s="30"/>
    </row>
    <row r="82" spans="1:19" x14ac:dyDescent="0.25">
      <c r="A82" s="54"/>
      <c r="B82" s="54"/>
      <c r="C82" s="6"/>
      <c r="D82" s="54"/>
      <c r="E82" s="54"/>
      <c r="F82" s="54"/>
      <c r="G82" s="56"/>
      <c r="H82" s="56"/>
      <c r="I82" s="54"/>
      <c r="J82" s="54"/>
      <c r="K82" s="58"/>
      <c r="L82" s="58"/>
      <c r="M82" s="23"/>
      <c r="N82" s="23"/>
      <c r="O82" s="23"/>
      <c r="P82" s="54"/>
      <c r="Q82" s="7"/>
      <c r="R82" s="54"/>
      <c r="S82" s="30"/>
    </row>
    <row r="83" spans="1:19" x14ac:dyDescent="0.25">
      <c r="A83" s="54">
        <v>1</v>
      </c>
      <c r="B83" s="54" t="s">
        <v>118</v>
      </c>
      <c r="C83" s="6" t="s">
        <v>110</v>
      </c>
      <c r="D83" s="54" t="s">
        <v>32</v>
      </c>
      <c r="E83" s="54">
        <v>3008341</v>
      </c>
      <c r="F83" s="54">
        <v>2</v>
      </c>
      <c r="G83" s="56" t="s">
        <v>119</v>
      </c>
      <c r="H83" s="56"/>
      <c r="I83" s="54">
        <v>291</v>
      </c>
      <c r="J83" s="54" t="s">
        <v>120</v>
      </c>
      <c r="K83" s="58">
        <v>1</v>
      </c>
      <c r="L83" s="58">
        <v>1</v>
      </c>
      <c r="M83" s="23">
        <f>K83-L83</f>
        <v>0</v>
      </c>
      <c r="N83" s="23">
        <v>1198</v>
      </c>
      <c r="O83" s="23">
        <f>M83*N83</f>
        <v>0</v>
      </c>
      <c r="P83" s="54" t="s">
        <v>36</v>
      </c>
      <c r="Q83" s="23">
        <f>N83*L83</f>
        <v>1198</v>
      </c>
      <c r="R83" s="54"/>
      <c r="S83" s="30"/>
    </row>
    <row r="84" spans="1:19" ht="13" x14ac:dyDescent="0.3">
      <c r="A84" s="54"/>
      <c r="B84" s="84" t="str">
        <f>Tickmarks!$A$3</f>
        <v>{a}</v>
      </c>
      <c r="C84" s="6" t="s">
        <v>110</v>
      </c>
      <c r="D84" s="54" t="s">
        <v>38</v>
      </c>
      <c r="E84" s="54"/>
      <c r="F84" s="54"/>
      <c r="G84" s="82"/>
      <c r="H84" s="82"/>
      <c r="I84" s="82"/>
      <c r="J84" s="82"/>
      <c r="K84" s="59"/>
      <c r="L84" s="59"/>
      <c r="M84" s="23"/>
      <c r="N84" s="23"/>
      <c r="O84" s="23">
        <f>M84*N84</f>
        <v>0</v>
      </c>
      <c r="P84" s="54" t="s">
        <v>36</v>
      </c>
      <c r="Q84" s="23">
        <f>N84*L84</f>
        <v>0</v>
      </c>
      <c r="R84" s="54"/>
      <c r="S84" s="30"/>
    </row>
    <row r="85" spans="1:19" x14ac:dyDescent="0.25">
      <c r="A85" s="54"/>
      <c r="B85" s="54"/>
      <c r="C85" s="6"/>
      <c r="D85" s="54" t="s">
        <v>39</v>
      </c>
      <c r="E85" s="54"/>
      <c r="F85" s="54"/>
      <c r="G85" s="56"/>
      <c r="H85" s="56"/>
      <c r="I85" s="54"/>
      <c r="J85" s="54"/>
      <c r="K85" s="58"/>
      <c r="L85" s="58">
        <v>1</v>
      </c>
      <c r="M85" s="23"/>
      <c r="N85" s="23"/>
      <c r="O85" s="23"/>
      <c r="P85" s="54"/>
      <c r="Q85" s="7"/>
      <c r="R85" s="54"/>
      <c r="S85" s="30"/>
    </row>
    <row r="86" spans="1:19" x14ac:dyDescent="0.25">
      <c r="A86" s="54"/>
      <c r="B86" s="54"/>
      <c r="C86" s="6"/>
      <c r="D86" s="54"/>
      <c r="E86" s="54"/>
      <c r="F86" s="54"/>
      <c r="G86" s="56"/>
      <c r="H86" s="56"/>
      <c r="I86" s="54"/>
      <c r="J86" s="54"/>
      <c r="K86" s="58"/>
      <c r="L86" s="58"/>
      <c r="M86" s="23"/>
      <c r="N86" s="23"/>
      <c r="O86" s="23"/>
      <c r="P86" s="54"/>
      <c r="Q86" s="7"/>
      <c r="R86" s="54"/>
      <c r="S86" s="30"/>
    </row>
    <row r="87" spans="1:19" ht="13" x14ac:dyDescent="0.3">
      <c r="A87" s="54">
        <v>1</v>
      </c>
      <c r="B87" s="84" t="str">
        <f>Tickmarks!$A$5</f>
        <v>{b}</v>
      </c>
      <c r="C87" s="6" t="s">
        <v>110</v>
      </c>
      <c r="D87" s="54" t="s">
        <v>32</v>
      </c>
      <c r="E87" s="54"/>
      <c r="F87" s="54"/>
      <c r="G87" s="56"/>
      <c r="H87" s="56"/>
      <c r="I87" s="54"/>
      <c r="J87" s="54"/>
      <c r="K87" s="58"/>
      <c r="L87" s="58"/>
      <c r="M87" s="23"/>
      <c r="N87" s="23"/>
      <c r="O87" s="23"/>
      <c r="P87" s="54"/>
      <c r="Q87" s="23"/>
      <c r="R87" s="54"/>
      <c r="S87" s="30"/>
    </row>
    <row r="88" spans="1:19" x14ac:dyDescent="0.25">
      <c r="A88" s="54"/>
      <c r="B88" s="54" t="s">
        <v>121</v>
      </c>
      <c r="C88" s="6" t="s">
        <v>110</v>
      </c>
      <c r="D88" s="54" t="s">
        <v>38</v>
      </c>
      <c r="E88" s="54">
        <v>328105</v>
      </c>
      <c r="F88" s="54">
        <v>4</v>
      </c>
      <c r="G88" s="87" t="s">
        <v>122</v>
      </c>
      <c r="H88" s="87"/>
      <c r="I88" s="82">
        <v>281</v>
      </c>
      <c r="J88" s="82" t="s">
        <v>123</v>
      </c>
      <c r="K88" s="59">
        <v>1</v>
      </c>
      <c r="L88" s="59">
        <v>1</v>
      </c>
      <c r="M88" s="23">
        <f>K88-L88</f>
        <v>0</v>
      </c>
      <c r="N88" s="23">
        <v>11590</v>
      </c>
      <c r="O88" s="23">
        <f>M88*N88</f>
        <v>0</v>
      </c>
      <c r="P88" s="54" t="s">
        <v>36</v>
      </c>
      <c r="Q88" s="23">
        <f>N88*L88</f>
        <v>11590</v>
      </c>
      <c r="R88" s="54"/>
      <c r="S88" s="30"/>
    </row>
    <row r="89" spans="1:19" x14ac:dyDescent="0.25">
      <c r="A89" s="54"/>
      <c r="B89" s="54"/>
      <c r="C89" s="6"/>
      <c r="D89" s="54" t="s">
        <v>39</v>
      </c>
      <c r="E89" s="54"/>
      <c r="F89" s="54"/>
      <c r="G89" s="56"/>
      <c r="H89" s="56"/>
      <c r="I89" s="54"/>
      <c r="J89" s="54"/>
      <c r="K89" s="58"/>
      <c r="L89" s="58">
        <v>1</v>
      </c>
      <c r="M89" s="23"/>
      <c r="N89" s="23"/>
      <c r="O89" s="23"/>
      <c r="P89" s="54"/>
      <c r="Q89" s="7"/>
      <c r="R89" s="54"/>
      <c r="S89" s="30"/>
    </row>
    <row r="90" spans="1:19" x14ac:dyDescent="0.25">
      <c r="A90" s="54"/>
      <c r="B90" s="54"/>
      <c r="C90" s="6"/>
      <c r="D90" s="54"/>
      <c r="E90" s="54"/>
      <c r="F90" s="54"/>
      <c r="G90" s="56"/>
      <c r="H90" s="56"/>
      <c r="I90" s="54"/>
      <c r="J90" s="54"/>
      <c r="K90" s="58"/>
      <c r="L90" s="58"/>
      <c r="M90" s="23"/>
      <c r="N90" s="23"/>
      <c r="O90" s="23"/>
      <c r="P90" s="54"/>
      <c r="Q90" s="7"/>
      <c r="R90" s="54"/>
      <c r="S90" s="30"/>
    </row>
    <row r="91" spans="1:19" x14ac:dyDescent="0.25">
      <c r="A91" s="54">
        <v>1</v>
      </c>
      <c r="B91" s="54" t="s">
        <v>124</v>
      </c>
      <c r="C91" s="6" t="s">
        <v>110</v>
      </c>
      <c r="D91" s="54" t="s">
        <v>32</v>
      </c>
      <c r="E91" s="54">
        <v>300060</v>
      </c>
      <c r="F91" s="54">
        <v>6</v>
      </c>
      <c r="G91" s="56" t="s">
        <v>125</v>
      </c>
      <c r="H91" s="56"/>
      <c r="I91" s="54">
        <v>242</v>
      </c>
      <c r="J91" s="54" t="s">
        <v>126</v>
      </c>
      <c r="K91" s="58">
        <v>1</v>
      </c>
      <c r="L91" s="58">
        <v>1</v>
      </c>
      <c r="M91" s="23">
        <f>K91-L91</f>
        <v>0</v>
      </c>
      <c r="N91" s="23">
        <v>2188</v>
      </c>
      <c r="O91" s="23">
        <f>M91*N91</f>
        <v>0</v>
      </c>
      <c r="P91" s="54" t="s">
        <v>36</v>
      </c>
      <c r="Q91" s="23">
        <f>N91*L91</f>
        <v>2188</v>
      </c>
      <c r="R91" s="54"/>
      <c r="S91" s="30"/>
    </row>
    <row r="92" spans="1:19" x14ac:dyDescent="0.25">
      <c r="A92" s="54"/>
      <c r="B92" s="54" t="s">
        <v>127</v>
      </c>
      <c r="C92" s="6" t="s">
        <v>110</v>
      </c>
      <c r="D92" s="54" t="s">
        <v>38</v>
      </c>
      <c r="E92" s="54">
        <v>323186</v>
      </c>
      <c r="F92" s="54">
        <v>4</v>
      </c>
      <c r="G92" s="82" t="s">
        <v>125</v>
      </c>
      <c r="H92" s="82"/>
      <c r="I92" s="82">
        <v>242</v>
      </c>
      <c r="J92" s="82" t="s">
        <v>126</v>
      </c>
      <c r="K92" s="59">
        <v>1</v>
      </c>
      <c r="L92" s="59">
        <v>1</v>
      </c>
      <c r="M92" s="23">
        <f>K92-L92</f>
        <v>0</v>
      </c>
      <c r="N92" s="23">
        <v>2188</v>
      </c>
      <c r="O92" s="23">
        <f>M92*N92</f>
        <v>0</v>
      </c>
      <c r="P92" s="54" t="s">
        <v>36</v>
      </c>
      <c r="Q92" s="23">
        <f>N92*L92</f>
        <v>2188</v>
      </c>
      <c r="R92" s="54"/>
      <c r="S92" s="30"/>
    </row>
    <row r="93" spans="1:19" x14ac:dyDescent="0.25">
      <c r="A93" s="54"/>
      <c r="B93" s="54"/>
      <c r="C93" s="6"/>
      <c r="D93" s="54" t="s">
        <v>39</v>
      </c>
      <c r="E93" s="54"/>
      <c r="F93" s="54"/>
      <c r="G93" s="56"/>
      <c r="H93" s="56"/>
      <c r="I93" s="54"/>
      <c r="J93" s="54"/>
      <c r="K93" s="58"/>
      <c r="L93" s="58">
        <v>2</v>
      </c>
      <c r="M93" s="23"/>
      <c r="N93" s="23"/>
      <c r="O93" s="23"/>
      <c r="P93" s="54"/>
      <c r="Q93" s="7"/>
      <c r="R93" s="54"/>
      <c r="S93" s="30"/>
    </row>
    <row r="94" spans="1:19" x14ac:dyDescent="0.25">
      <c r="A94" s="54"/>
      <c r="B94" s="54"/>
      <c r="C94" s="6"/>
      <c r="D94" s="54"/>
      <c r="E94" s="54"/>
      <c r="F94" s="54"/>
      <c r="G94" s="56"/>
      <c r="H94" s="56"/>
      <c r="I94" s="54"/>
      <c r="J94" s="54"/>
      <c r="K94" s="58"/>
      <c r="L94" s="58"/>
      <c r="M94" s="23"/>
      <c r="N94" s="23"/>
      <c r="O94" s="23"/>
      <c r="P94" s="54"/>
      <c r="Q94" s="7"/>
      <c r="R94" s="54"/>
      <c r="S94" s="30"/>
    </row>
    <row r="95" spans="1:19" x14ac:dyDescent="0.25">
      <c r="A95" s="54">
        <v>1</v>
      </c>
      <c r="B95" s="54" t="s">
        <v>128</v>
      </c>
      <c r="C95" s="6" t="s">
        <v>110</v>
      </c>
      <c r="D95" s="54" t="s">
        <v>32</v>
      </c>
      <c r="E95" s="54">
        <v>300829</v>
      </c>
      <c r="F95" s="54">
        <v>1</v>
      </c>
      <c r="G95" s="56" t="s">
        <v>129</v>
      </c>
      <c r="H95" s="56"/>
      <c r="I95" s="54">
        <v>291</v>
      </c>
      <c r="J95" s="54" t="s">
        <v>130</v>
      </c>
      <c r="K95" s="58">
        <v>1</v>
      </c>
      <c r="L95" s="58">
        <v>1</v>
      </c>
      <c r="M95" s="23">
        <f>K95-L95</f>
        <v>0</v>
      </c>
      <c r="N95" s="23">
        <v>12495</v>
      </c>
      <c r="O95" s="23">
        <f>M95*N95</f>
        <v>0</v>
      </c>
      <c r="P95" s="54" t="s">
        <v>36</v>
      </c>
      <c r="Q95" s="23">
        <f>N95*L95</f>
        <v>12495</v>
      </c>
      <c r="R95" s="54"/>
      <c r="S95" s="30"/>
    </row>
    <row r="96" spans="1:19" ht="13" x14ac:dyDescent="0.3">
      <c r="A96" s="54"/>
      <c r="B96" s="84" t="str">
        <f>Tickmarks!$A$3</f>
        <v>{a}</v>
      </c>
      <c r="C96" s="6" t="s">
        <v>110</v>
      </c>
      <c r="D96" s="54" t="s">
        <v>38</v>
      </c>
      <c r="E96" s="54"/>
      <c r="F96" s="54"/>
      <c r="G96" s="82"/>
      <c r="H96" s="82"/>
      <c r="I96" s="82"/>
      <c r="J96" s="82"/>
      <c r="K96" s="59"/>
      <c r="L96" s="59"/>
      <c r="M96" s="23"/>
      <c r="N96" s="23"/>
      <c r="O96" s="23">
        <f>M96*N96</f>
        <v>0</v>
      </c>
      <c r="P96" s="54" t="s">
        <v>36</v>
      </c>
      <c r="Q96" s="23">
        <f>N96*L96</f>
        <v>0</v>
      </c>
      <c r="R96" s="54"/>
      <c r="S96" s="30"/>
    </row>
    <row r="97" spans="1:19" x14ac:dyDescent="0.25">
      <c r="A97" s="54"/>
      <c r="B97" s="54"/>
      <c r="C97" s="6"/>
      <c r="D97" s="54" t="s">
        <v>39</v>
      </c>
      <c r="E97" s="54"/>
      <c r="F97" s="54"/>
      <c r="G97" s="56"/>
      <c r="H97" s="56"/>
      <c r="I97" s="54"/>
      <c r="J97" s="54"/>
      <c r="K97" s="58"/>
      <c r="L97" s="58">
        <v>1</v>
      </c>
      <c r="M97" s="23"/>
      <c r="N97" s="23"/>
      <c r="O97" s="23"/>
      <c r="P97" s="54"/>
      <c r="Q97" s="7"/>
      <c r="R97" s="54"/>
      <c r="S97" s="30"/>
    </row>
    <row r="98" spans="1:19" x14ac:dyDescent="0.25">
      <c r="A98" s="54"/>
      <c r="B98" s="54"/>
      <c r="C98" s="6"/>
      <c r="D98" s="54"/>
      <c r="E98" s="54"/>
      <c r="F98" s="54"/>
      <c r="G98" s="56"/>
      <c r="H98" s="56"/>
      <c r="I98" s="54"/>
      <c r="J98" s="54"/>
      <c r="K98" s="58"/>
      <c r="L98" s="58"/>
      <c r="M98" s="23"/>
      <c r="N98" s="23"/>
      <c r="O98" s="23"/>
      <c r="P98" s="54"/>
      <c r="Q98" s="7"/>
      <c r="R98" s="54"/>
      <c r="S98" s="30"/>
    </row>
    <row r="99" spans="1:19" ht="13" x14ac:dyDescent="0.3">
      <c r="A99" s="54">
        <v>1</v>
      </c>
      <c r="B99" s="84" t="str">
        <f>Tickmarks!$A$5</f>
        <v>{b}</v>
      </c>
      <c r="C99" s="6" t="s">
        <v>110</v>
      </c>
      <c r="D99" s="54" t="s">
        <v>32</v>
      </c>
      <c r="E99" s="54"/>
      <c r="F99" s="54"/>
      <c r="G99" s="56"/>
      <c r="H99" s="56"/>
      <c r="I99" s="54"/>
      <c r="J99" s="54"/>
      <c r="K99" s="58"/>
      <c r="L99" s="58"/>
      <c r="M99" s="23"/>
      <c r="N99" s="23"/>
      <c r="O99" s="23"/>
      <c r="P99" s="54"/>
      <c r="Q99" s="23"/>
      <c r="R99" s="54"/>
      <c r="S99" s="30"/>
    </row>
    <row r="100" spans="1:19" x14ac:dyDescent="0.25">
      <c r="A100" s="54"/>
      <c r="B100" s="54" t="s">
        <v>131</v>
      </c>
      <c r="C100" s="6" t="s">
        <v>110</v>
      </c>
      <c r="D100" s="54" t="s">
        <v>38</v>
      </c>
      <c r="E100" s="54">
        <v>326702</v>
      </c>
      <c r="F100" s="54">
        <v>1</v>
      </c>
      <c r="G100" s="87" t="s">
        <v>132</v>
      </c>
      <c r="H100" s="87"/>
      <c r="I100" s="82">
        <v>267</v>
      </c>
      <c r="J100" s="82" t="s">
        <v>133</v>
      </c>
      <c r="K100" s="59">
        <v>1</v>
      </c>
      <c r="L100" s="59">
        <v>1</v>
      </c>
      <c r="M100" s="23">
        <f>K100-L100</f>
        <v>0</v>
      </c>
      <c r="N100" s="23">
        <v>14390</v>
      </c>
      <c r="O100" s="23">
        <f>M100*N100</f>
        <v>0</v>
      </c>
      <c r="P100" s="54" t="s">
        <v>36</v>
      </c>
      <c r="Q100" s="23">
        <f>N100*L100</f>
        <v>14390</v>
      </c>
      <c r="R100" s="54"/>
      <c r="S100" s="30"/>
    </row>
    <row r="101" spans="1:19" x14ac:dyDescent="0.25">
      <c r="A101" s="54"/>
      <c r="B101" s="54"/>
      <c r="C101" s="6"/>
      <c r="D101" s="54" t="s">
        <v>39</v>
      </c>
      <c r="E101" s="54"/>
      <c r="F101" s="54"/>
      <c r="G101" s="56"/>
      <c r="H101" s="56"/>
      <c r="I101" s="54"/>
      <c r="J101" s="54"/>
      <c r="K101" s="58"/>
      <c r="L101" s="58">
        <v>1</v>
      </c>
      <c r="M101" s="23"/>
      <c r="N101" s="23"/>
      <c r="O101" s="23"/>
      <c r="P101" s="54"/>
      <c r="Q101" s="7"/>
      <c r="R101" s="54"/>
      <c r="S101" s="30"/>
    </row>
    <row r="102" spans="1:19" x14ac:dyDescent="0.25">
      <c r="A102" s="54"/>
      <c r="B102" s="54"/>
      <c r="C102" s="6"/>
      <c r="D102" s="54"/>
      <c r="E102" s="54"/>
      <c r="F102" s="54"/>
      <c r="G102" s="56"/>
      <c r="H102" s="56"/>
      <c r="I102" s="54"/>
      <c r="J102" s="54"/>
      <c r="K102" s="58"/>
      <c r="L102" s="58"/>
      <c r="M102" s="23"/>
      <c r="N102" s="23"/>
      <c r="O102" s="23"/>
      <c r="P102" s="54"/>
      <c r="Q102" s="7"/>
      <c r="R102" s="54"/>
      <c r="S102" s="30"/>
    </row>
    <row r="103" spans="1:19" ht="13" x14ac:dyDescent="0.3">
      <c r="A103" s="54">
        <v>1</v>
      </c>
      <c r="B103" s="84" t="str">
        <f>Tickmarks!$A$5</f>
        <v>{b}</v>
      </c>
      <c r="C103" s="6" t="s">
        <v>110</v>
      </c>
      <c r="D103" s="54" t="s">
        <v>32</v>
      </c>
      <c r="E103" s="54"/>
      <c r="F103" s="54"/>
      <c r="G103" s="56"/>
      <c r="H103" s="56"/>
      <c r="I103" s="54"/>
      <c r="J103" s="54"/>
      <c r="K103" s="58"/>
      <c r="L103" s="58"/>
      <c r="M103" s="23"/>
      <c r="N103" s="23"/>
      <c r="O103" s="23"/>
      <c r="P103" s="54"/>
      <c r="Q103" s="23"/>
      <c r="R103" s="54"/>
      <c r="S103" s="30"/>
    </row>
    <row r="104" spans="1:19" x14ac:dyDescent="0.25">
      <c r="A104" s="54"/>
      <c r="B104" s="54" t="s">
        <v>134</v>
      </c>
      <c r="C104" s="6" t="s">
        <v>110</v>
      </c>
      <c r="D104" s="54" t="s">
        <v>38</v>
      </c>
      <c r="E104" s="54">
        <v>328103</v>
      </c>
      <c r="F104" s="54">
        <v>5</v>
      </c>
      <c r="G104" s="87" t="s">
        <v>135</v>
      </c>
      <c r="H104" s="87"/>
      <c r="I104" s="82">
        <v>281</v>
      </c>
      <c r="J104" s="82" t="s">
        <v>136</v>
      </c>
      <c r="K104" s="59">
        <v>1</v>
      </c>
      <c r="L104" s="59">
        <v>1</v>
      </c>
      <c r="M104" s="23">
        <f>K104-L104</f>
        <v>0</v>
      </c>
      <c r="N104" s="23">
        <v>32990</v>
      </c>
      <c r="O104" s="23">
        <f>M104*N104</f>
        <v>0</v>
      </c>
      <c r="P104" s="54" t="s">
        <v>36</v>
      </c>
      <c r="Q104" s="23">
        <f>N104*L104</f>
        <v>32990</v>
      </c>
      <c r="R104" s="54"/>
      <c r="S104" s="30"/>
    </row>
    <row r="105" spans="1:19" x14ac:dyDescent="0.25">
      <c r="A105" s="54"/>
      <c r="B105" s="54"/>
      <c r="C105" s="6"/>
      <c r="D105" s="54" t="s">
        <v>39</v>
      </c>
      <c r="E105" s="54"/>
      <c r="F105" s="54"/>
      <c r="G105" s="82"/>
      <c r="H105" s="82"/>
      <c r="I105" s="82"/>
      <c r="J105" s="82"/>
      <c r="K105" s="29"/>
      <c r="L105" s="58">
        <v>1</v>
      </c>
      <c r="M105" s="23"/>
      <c r="N105" s="23"/>
      <c r="O105" s="23"/>
      <c r="P105" s="54"/>
      <c r="Q105" s="7"/>
      <c r="R105" s="54"/>
      <c r="S105" s="30"/>
    </row>
    <row r="106" spans="1:19" x14ac:dyDescent="0.25">
      <c r="A106" s="79"/>
      <c r="B106" s="54"/>
      <c r="C106" s="6"/>
      <c r="D106" s="54"/>
      <c r="E106" s="54"/>
      <c r="F106" s="54"/>
      <c r="G106" s="56"/>
      <c r="H106" s="56"/>
      <c r="I106" s="54"/>
      <c r="J106" s="54"/>
      <c r="K106" s="29"/>
      <c r="L106" s="30"/>
      <c r="M106" s="30"/>
      <c r="N106" s="30"/>
      <c r="O106" s="30"/>
      <c r="P106" s="30"/>
      <c r="Q106" s="30"/>
      <c r="R106" s="54"/>
      <c r="S106" s="30"/>
    </row>
    <row r="107" spans="1:19" x14ac:dyDescent="0.25">
      <c r="A107" s="54">
        <v>1</v>
      </c>
      <c r="B107" s="54" t="s">
        <v>137</v>
      </c>
      <c r="C107" s="6" t="s">
        <v>110</v>
      </c>
      <c r="D107" s="54" t="s">
        <v>32</v>
      </c>
      <c r="E107" s="54">
        <v>300829</v>
      </c>
      <c r="F107" s="54">
        <v>6</v>
      </c>
      <c r="G107" s="56" t="s">
        <v>138</v>
      </c>
      <c r="H107" s="56"/>
      <c r="I107" s="54">
        <v>291</v>
      </c>
      <c r="J107" s="54" t="s">
        <v>139</v>
      </c>
      <c r="K107" s="58">
        <v>1</v>
      </c>
      <c r="L107" s="58">
        <v>1</v>
      </c>
      <c r="M107" s="23">
        <f>K107-L107</f>
        <v>0</v>
      </c>
      <c r="N107" s="23">
        <v>28200</v>
      </c>
      <c r="O107" s="23">
        <f>M107*N107</f>
        <v>0</v>
      </c>
      <c r="P107" s="54" t="s">
        <v>36</v>
      </c>
      <c r="Q107" s="23">
        <f>N107*L107</f>
        <v>28200</v>
      </c>
      <c r="R107" s="54"/>
      <c r="S107" s="30"/>
    </row>
    <row r="108" spans="1:19" ht="13" x14ac:dyDescent="0.3">
      <c r="A108" s="54"/>
      <c r="B108" s="84" t="str">
        <f>Tickmarks!$A$3</f>
        <v>{a}</v>
      </c>
      <c r="C108" s="6" t="s">
        <v>110</v>
      </c>
      <c r="D108" s="54" t="s">
        <v>38</v>
      </c>
      <c r="E108" s="54"/>
      <c r="F108" s="54"/>
      <c r="G108" s="82"/>
      <c r="H108" s="82"/>
      <c r="I108" s="82"/>
      <c r="J108" s="82"/>
      <c r="K108" s="59"/>
      <c r="L108" s="59"/>
      <c r="M108" s="23"/>
      <c r="N108" s="23"/>
      <c r="O108" s="23"/>
      <c r="P108" s="54"/>
      <c r="Q108" s="23"/>
      <c r="R108" s="54"/>
      <c r="S108" s="30"/>
    </row>
    <row r="109" spans="1:19" ht="13" thickBot="1" x14ac:dyDescent="0.3">
      <c r="A109" s="54"/>
      <c r="B109" s="54"/>
      <c r="C109" s="6"/>
      <c r="D109" s="54" t="s">
        <v>39</v>
      </c>
      <c r="E109" s="54"/>
      <c r="F109" s="54"/>
      <c r="G109" s="56"/>
      <c r="H109" s="56"/>
      <c r="I109" s="54"/>
      <c r="J109" s="54"/>
      <c r="K109" s="58"/>
      <c r="L109" s="58">
        <v>1</v>
      </c>
      <c r="M109" s="23"/>
      <c r="N109" s="23"/>
      <c r="O109" s="23"/>
      <c r="P109" s="54"/>
      <c r="Q109" s="85">
        <f>SUM(Q10:Q108)</f>
        <v>230596.8</v>
      </c>
      <c r="R109" s="54"/>
      <c r="S109" s="30"/>
    </row>
    <row r="110" spans="1:19" s="8" customFormat="1" ht="14" thickTop="1" thickBot="1" x14ac:dyDescent="0.35">
      <c r="A110" s="18">
        <f>SUM(A10:A109)</f>
        <v>25</v>
      </c>
      <c r="B110" s="60"/>
      <c r="D110" s="60"/>
      <c r="E110" s="60"/>
      <c r="F110" s="60"/>
      <c r="G110" s="9"/>
      <c r="H110" s="9"/>
      <c r="I110" s="9"/>
      <c r="J110" s="61"/>
      <c r="K110" s="29"/>
      <c r="L110" s="29"/>
      <c r="M110" s="75"/>
      <c r="N110" s="62"/>
      <c r="O110" s="75"/>
      <c r="P110" s="75"/>
      <c r="Q110" s="26"/>
      <c r="R110" s="53"/>
    </row>
    <row r="111" spans="1:19" s="8" customFormat="1" ht="13.5" thickTop="1" x14ac:dyDescent="0.3">
      <c r="A111" s="9"/>
      <c r="B111" s="60"/>
      <c r="D111" s="60"/>
      <c r="E111" s="60"/>
      <c r="F111" s="60"/>
      <c r="G111" s="9"/>
      <c r="H111" s="9"/>
      <c r="I111" s="9"/>
      <c r="J111" s="61"/>
      <c r="K111" s="29"/>
      <c r="L111" s="29"/>
      <c r="M111" s="75"/>
      <c r="N111" s="62"/>
      <c r="O111" s="75"/>
      <c r="P111" s="75"/>
      <c r="Q111" s="26"/>
      <c r="R111" s="53"/>
    </row>
    <row r="112" spans="1:19" x14ac:dyDescent="0.25">
      <c r="A112" s="54"/>
      <c r="K112" s="29"/>
      <c r="L112" s="29"/>
      <c r="M112" s="81"/>
      <c r="O112" s="81"/>
      <c r="P112" s="81"/>
      <c r="Q112" s="31"/>
      <c r="S112" s="30"/>
    </row>
    <row r="113" spans="1:19" x14ac:dyDescent="0.25">
      <c r="K113" s="77"/>
      <c r="L113" s="77"/>
      <c r="M113" s="81"/>
      <c r="O113" s="81"/>
      <c r="P113" s="81"/>
      <c r="Q113" s="31"/>
      <c r="S113" s="30"/>
    </row>
    <row r="114" spans="1:19" ht="13" x14ac:dyDescent="0.3">
      <c r="A114" s="1" t="s">
        <v>140</v>
      </c>
      <c r="D114" s="1"/>
      <c r="E114" s="1"/>
      <c r="F114" s="1"/>
      <c r="K114" s="77"/>
      <c r="L114" s="77"/>
      <c r="M114" s="22"/>
      <c r="O114" s="81"/>
      <c r="P114" s="81"/>
      <c r="Q114" s="31"/>
      <c r="S114" s="30"/>
    </row>
    <row r="115" spans="1:19" x14ac:dyDescent="0.25">
      <c r="K115" s="77"/>
      <c r="L115" s="77"/>
      <c r="M115" s="22"/>
      <c r="O115" s="81"/>
      <c r="P115" s="81"/>
      <c r="Q115" s="31"/>
      <c r="S115" s="30"/>
    </row>
    <row r="116" spans="1:19" ht="13" x14ac:dyDescent="0.3">
      <c r="A116" s="1" t="s">
        <v>141</v>
      </c>
      <c r="C116" s="1"/>
      <c r="D116" s="1"/>
      <c r="E116" s="1"/>
      <c r="F116" s="1"/>
      <c r="G116" s="1"/>
      <c r="H116" s="1"/>
      <c r="I116" s="1"/>
      <c r="J116" s="1"/>
      <c r="K116" s="78"/>
      <c r="L116" s="77"/>
      <c r="M116" s="22"/>
      <c r="O116" s="81"/>
      <c r="P116" s="81"/>
      <c r="Q116" s="31"/>
      <c r="S116" s="30"/>
    </row>
    <row r="117" spans="1:19" x14ac:dyDescent="0.25">
      <c r="K117" s="77"/>
      <c r="L117" s="77"/>
      <c r="M117" s="22"/>
      <c r="O117" s="81"/>
      <c r="P117" s="81"/>
      <c r="Q117" s="31"/>
      <c r="S117" s="30"/>
    </row>
    <row r="118" spans="1:19" x14ac:dyDescent="0.25">
      <c r="K118" s="77"/>
      <c r="L118" s="77"/>
      <c r="M118" s="22"/>
      <c r="O118" s="81"/>
      <c r="P118" s="81"/>
      <c r="Q118" s="31"/>
      <c r="S118" s="30"/>
    </row>
    <row r="119" spans="1:19" x14ac:dyDescent="0.25">
      <c r="K119" s="77"/>
      <c r="L119" s="77"/>
      <c r="M119" s="22"/>
      <c r="O119" s="81"/>
      <c r="P119" s="81"/>
      <c r="Q119" s="31"/>
      <c r="S119" s="30"/>
    </row>
    <row r="120" spans="1:19" x14ac:dyDescent="0.25">
      <c r="K120" s="77"/>
      <c r="L120" s="77"/>
      <c r="M120" s="22"/>
      <c r="O120" s="81"/>
      <c r="P120" s="81"/>
      <c r="Q120" s="31"/>
      <c r="S120" s="30"/>
    </row>
    <row r="121" spans="1:19" x14ac:dyDescent="0.25">
      <c r="K121" s="77"/>
      <c r="L121" s="77"/>
      <c r="M121" s="22"/>
      <c r="Q121" s="31"/>
      <c r="S121" s="30"/>
    </row>
    <row r="122" spans="1:19" x14ac:dyDescent="0.25">
      <c r="K122" s="77"/>
      <c r="L122" s="77"/>
      <c r="M122" s="22"/>
      <c r="Q122" s="31"/>
      <c r="S122" s="30"/>
    </row>
    <row r="123" spans="1:19" x14ac:dyDescent="0.25">
      <c r="K123" s="77"/>
      <c r="L123" s="77"/>
      <c r="M123" s="22"/>
      <c r="Q123" s="31"/>
      <c r="S123" s="30"/>
    </row>
    <row r="124" spans="1:19" x14ac:dyDescent="0.25">
      <c r="K124" s="77"/>
      <c r="L124" s="77"/>
      <c r="M124" s="22"/>
      <c r="Q124" s="31"/>
      <c r="S124" s="30"/>
    </row>
    <row r="125" spans="1:19" x14ac:dyDescent="0.25">
      <c r="K125" s="77"/>
      <c r="L125" s="77"/>
      <c r="M125" s="22"/>
      <c r="Q125" s="31"/>
      <c r="S125" s="30"/>
    </row>
    <row r="126" spans="1:19" x14ac:dyDescent="0.25">
      <c r="K126" s="77"/>
      <c r="L126" s="77"/>
      <c r="M126" s="22"/>
      <c r="Q126" s="31"/>
      <c r="S126" s="30"/>
    </row>
    <row r="127" spans="1:19" x14ac:dyDescent="0.25">
      <c r="K127" s="77"/>
      <c r="L127" s="77"/>
      <c r="M127" s="22"/>
      <c r="Q127" s="31"/>
      <c r="S127" s="30"/>
    </row>
    <row r="128" spans="1:19" x14ac:dyDescent="0.25">
      <c r="K128" s="77"/>
      <c r="L128" s="77"/>
      <c r="M128" s="22"/>
      <c r="Q128" s="31"/>
      <c r="S128" s="30"/>
    </row>
    <row r="129" spans="11:19" x14ac:dyDescent="0.25">
      <c r="K129" s="77"/>
      <c r="L129" s="77"/>
      <c r="M129" s="22"/>
      <c r="Q129" s="31"/>
      <c r="S129" s="30"/>
    </row>
    <row r="130" spans="11:19" x14ac:dyDescent="0.25">
      <c r="K130" s="77"/>
      <c r="L130" s="77"/>
      <c r="M130" s="22"/>
      <c r="Q130" s="31"/>
      <c r="S130" s="30"/>
    </row>
    <row r="131" spans="11:19" x14ac:dyDescent="0.25">
      <c r="K131" s="77"/>
      <c r="L131" s="77"/>
      <c r="M131" s="22"/>
      <c r="Q131" s="31"/>
      <c r="S131" s="30"/>
    </row>
    <row r="132" spans="11:19" x14ac:dyDescent="0.25">
      <c r="K132" s="77"/>
      <c r="L132" s="77"/>
      <c r="M132" s="22"/>
      <c r="Q132" s="31"/>
      <c r="S132" s="30"/>
    </row>
    <row r="133" spans="11:19" x14ac:dyDescent="0.25">
      <c r="K133" s="77"/>
      <c r="L133" s="77"/>
      <c r="M133" s="22"/>
      <c r="Q133" s="31"/>
      <c r="S133" s="30"/>
    </row>
    <row r="134" spans="11:19" x14ac:dyDescent="0.25">
      <c r="K134" s="77"/>
      <c r="L134" s="77"/>
      <c r="M134" s="22"/>
      <c r="Q134" s="31"/>
      <c r="S134" s="30"/>
    </row>
    <row r="135" spans="11:19" x14ac:dyDescent="0.25">
      <c r="K135" s="77"/>
      <c r="L135" s="77"/>
      <c r="M135" s="22"/>
      <c r="Q135" s="31"/>
      <c r="S135" s="30"/>
    </row>
    <row r="136" spans="11:19" x14ac:dyDescent="0.25">
      <c r="K136" s="77"/>
      <c r="L136" s="77"/>
      <c r="M136" s="22"/>
      <c r="Q136" s="31"/>
      <c r="S136" s="30"/>
    </row>
    <row r="137" spans="11:19" x14ac:dyDescent="0.25">
      <c r="L137" s="77"/>
    </row>
    <row r="138" spans="11:19" x14ac:dyDescent="0.25">
      <c r="L138" s="77"/>
    </row>
    <row r="139" spans="11:19" x14ac:dyDescent="0.25">
      <c r="L139" s="77"/>
    </row>
    <row r="541" spans="38:38" x14ac:dyDescent="0.25">
      <c r="AL541" s="30" t="s">
        <v>142</v>
      </c>
    </row>
    <row r="549" spans="11:11" x14ac:dyDescent="0.25">
      <c r="K549" s="30" t="s">
        <v>143</v>
      </c>
    </row>
  </sheetData>
  <mergeCells count="1">
    <mergeCell ref="B63:J63"/>
  </mergeCells>
  <printOptions gridLines="1"/>
  <pageMargins left="0.39370078740157483" right="0.39370078740157483" top="0.39370078740157483" bottom="0.39370078740157483" header="0.51181102362204722" footer="0.51181102362204722"/>
  <pageSetup paperSize="9" scale="60" orientation="landscape" r:id="rId1"/>
  <headerFooter alignWithMargins="0">
    <oddHeader>&amp;L
Aeon Stocktake summary 2007&amp;RPreparer: KL 19/11/2007
Reviewer: [                    ]
5461-1: &amp;P/&amp;N</oddHeader>
    <oddFooter>&amp;LAeon Stores (HK) - 31.12.2007 (final audit) 
Period End: 31/12/2007&amp;R&amp;D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13"/>
  <sheetViews>
    <sheetView view="pageBreakPreview" zoomScale="84" zoomScaleNormal="100" zoomScaleSheetLayoutView="84" workbookViewId="0">
      <selection activeCell="F3" sqref="F3"/>
    </sheetView>
  </sheetViews>
  <sheetFormatPr defaultRowHeight="15" x14ac:dyDescent="0.3"/>
  <cols>
    <col min="3" max="3" width="44.36328125" bestFit="1" customWidth="1"/>
    <col min="7" max="7" width="10.26953125" customWidth="1"/>
    <col min="8" max="8" width="13.08984375" customWidth="1"/>
    <col min="9" max="9" width="10.08984375" customWidth="1"/>
    <col min="10" max="10" width="10.453125" customWidth="1"/>
    <col min="12" max="12" width="9" customWidth="1"/>
  </cols>
  <sheetData>
    <row r="1" spans="1:12" x14ac:dyDescent="0.3">
      <c r="A1" s="235" t="s">
        <v>257</v>
      </c>
      <c r="B1" s="216"/>
      <c r="C1" s="217"/>
      <c r="D1" s="218"/>
      <c r="E1" s="218"/>
      <c r="F1" s="218"/>
      <c r="G1" s="218"/>
      <c r="H1" s="218"/>
      <c r="I1" s="218"/>
      <c r="J1" s="218"/>
      <c r="K1" s="218"/>
      <c r="L1" s="218"/>
    </row>
    <row r="2" spans="1:12" x14ac:dyDescent="0.3">
      <c r="A2" s="223" t="s">
        <v>1</v>
      </c>
      <c r="B2" s="219"/>
      <c r="C2" s="312" t="s">
        <v>386</v>
      </c>
      <c r="D2" s="218"/>
      <c r="E2" s="218"/>
      <c r="F2" s="218"/>
      <c r="G2" s="218"/>
      <c r="H2" s="218"/>
      <c r="I2" s="218"/>
      <c r="J2" s="218"/>
      <c r="K2" s="218"/>
      <c r="L2" s="218"/>
    </row>
    <row r="3" spans="1:12" x14ac:dyDescent="0.3">
      <c r="A3" s="224" t="s">
        <v>3</v>
      </c>
      <c r="B3" s="220"/>
      <c r="C3" s="265" t="s">
        <v>388</v>
      </c>
      <c r="D3" s="218"/>
      <c r="E3" s="218"/>
      <c r="F3" s="218"/>
      <c r="G3" s="218"/>
      <c r="H3" s="218"/>
      <c r="I3" s="218"/>
      <c r="J3" s="218"/>
      <c r="K3" s="218"/>
      <c r="L3" s="218"/>
    </row>
    <row r="4" spans="1:12" ht="15.5" x14ac:dyDescent="0.35">
      <c r="A4" s="224" t="s">
        <v>5</v>
      </c>
      <c r="B4" s="221"/>
      <c r="C4" s="277">
        <v>44746</v>
      </c>
      <c r="D4" s="218"/>
      <c r="E4" s="218"/>
      <c r="F4" s="218"/>
      <c r="G4" s="218"/>
      <c r="H4" s="218"/>
      <c r="I4" s="218"/>
      <c r="J4" s="218"/>
      <c r="K4" s="218"/>
      <c r="L4" s="218"/>
    </row>
    <row r="5" spans="1:12" ht="15.5" x14ac:dyDescent="0.35">
      <c r="A5" s="223" t="s">
        <v>7</v>
      </c>
      <c r="B5" s="222"/>
      <c r="C5" s="196" t="s">
        <v>387</v>
      </c>
      <c r="D5" s="227"/>
      <c r="E5" s="218"/>
      <c r="F5" s="218"/>
      <c r="G5" s="218"/>
      <c r="H5" s="218"/>
      <c r="I5" s="218"/>
      <c r="J5" s="218"/>
      <c r="K5" s="218"/>
      <c r="L5" s="218"/>
    </row>
    <row r="6" spans="1:12" x14ac:dyDescent="0.3">
      <c r="A6" s="225" t="s">
        <v>9</v>
      </c>
      <c r="B6" s="219"/>
      <c r="C6" s="226" t="s">
        <v>447</v>
      </c>
      <c r="D6" s="218"/>
      <c r="E6" s="218"/>
      <c r="F6" s="218"/>
      <c r="G6" s="218"/>
      <c r="H6" s="218"/>
      <c r="I6" s="218"/>
      <c r="J6" s="218"/>
      <c r="K6" s="218"/>
      <c r="L6" s="218"/>
    </row>
    <row r="7" spans="1:12" x14ac:dyDescent="0.3">
      <c r="A7" s="365" t="s">
        <v>11</v>
      </c>
      <c r="B7" s="366"/>
      <c r="C7" s="366"/>
      <c r="D7" s="366"/>
      <c r="E7" s="366"/>
      <c r="F7" s="366"/>
      <c r="G7" s="366"/>
      <c r="H7" s="366"/>
      <c r="I7" s="366"/>
      <c r="J7" s="366"/>
      <c r="K7" s="366"/>
      <c r="L7" s="366"/>
    </row>
    <row r="8" spans="1:12" s="302" customFormat="1" ht="43.5" x14ac:dyDescent="0.3">
      <c r="A8" s="298" t="s">
        <v>253</v>
      </c>
      <c r="B8" s="299" t="s">
        <v>254</v>
      </c>
      <c r="C8" s="299" t="s">
        <v>255</v>
      </c>
      <c r="D8" s="299" t="s">
        <v>256</v>
      </c>
      <c r="E8" s="299" t="s">
        <v>21</v>
      </c>
      <c r="F8" s="299" t="s">
        <v>150</v>
      </c>
      <c r="G8" s="300" t="s">
        <v>23</v>
      </c>
      <c r="H8" s="300" t="s">
        <v>151</v>
      </c>
      <c r="I8" s="300" t="s">
        <v>152</v>
      </c>
      <c r="J8" s="300" t="s">
        <v>153</v>
      </c>
      <c r="K8" s="299" t="s">
        <v>26</v>
      </c>
      <c r="L8" s="298" t="s">
        <v>28</v>
      </c>
    </row>
    <row r="9" spans="1:12" x14ac:dyDescent="0.3">
      <c r="A9" s="208">
        <v>1</v>
      </c>
      <c r="B9" s="340" t="s">
        <v>439</v>
      </c>
      <c r="C9" s="192" t="s">
        <v>442</v>
      </c>
      <c r="D9" s="214" t="s">
        <v>445</v>
      </c>
      <c r="E9" s="209">
        <v>1436</v>
      </c>
      <c r="F9" s="209">
        <v>1436</v>
      </c>
      <c r="G9" s="209">
        <f>F9-E9</f>
        <v>0</v>
      </c>
      <c r="H9" s="209">
        <f>F9-E9</f>
        <v>0</v>
      </c>
      <c r="I9" s="209">
        <v>0</v>
      </c>
      <c r="J9" s="209">
        <f>H9-I9</f>
        <v>0</v>
      </c>
      <c r="K9" s="210" t="s">
        <v>36</v>
      </c>
      <c r="L9" s="211"/>
    </row>
    <row r="10" spans="1:12" x14ac:dyDescent="0.3">
      <c r="A10" s="208">
        <v>2</v>
      </c>
      <c r="B10" s="340" t="s">
        <v>440</v>
      </c>
      <c r="C10" s="192" t="s">
        <v>443</v>
      </c>
      <c r="D10" s="214" t="s">
        <v>445</v>
      </c>
      <c r="E10" s="209">
        <v>743</v>
      </c>
      <c r="F10" s="209">
        <v>743</v>
      </c>
      <c r="G10" s="209">
        <f t="shared" ref="G10:G11" si="0">F10-E10</f>
        <v>0</v>
      </c>
      <c r="H10" s="209">
        <f t="shared" ref="H10:H11" si="1">F10-E10</f>
        <v>0</v>
      </c>
      <c r="I10" s="209">
        <v>0</v>
      </c>
      <c r="J10" s="209">
        <f t="shared" ref="J10:J11" si="2">H10-I10</f>
        <v>0</v>
      </c>
      <c r="K10" s="210" t="s">
        <v>36</v>
      </c>
      <c r="L10" s="210"/>
    </row>
    <row r="11" spans="1:12" x14ac:dyDescent="0.3">
      <c r="A11" s="208">
        <v>3</v>
      </c>
      <c r="B11" s="340" t="s">
        <v>441</v>
      </c>
      <c r="C11" s="192" t="s">
        <v>444</v>
      </c>
      <c r="D11" s="214" t="s">
        <v>445</v>
      </c>
      <c r="E11" s="209">
        <v>2350</v>
      </c>
      <c r="F11" s="209">
        <v>2350</v>
      </c>
      <c r="G11" s="209">
        <f t="shared" si="0"/>
        <v>0</v>
      </c>
      <c r="H11" s="209">
        <f t="shared" si="1"/>
        <v>0</v>
      </c>
      <c r="I11" s="209">
        <v>0</v>
      </c>
      <c r="J11" s="209">
        <f t="shared" si="2"/>
        <v>0</v>
      </c>
      <c r="K11" s="210" t="s">
        <v>36</v>
      </c>
      <c r="L11" s="255"/>
    </row>
    <row r="13" spans="1:12" ht="15.5" x14ac:dyDescent="0.35">
      <c r="A13" s="196" t="s">
        <v>141</v>
      </c>
    </row>
  </sheetData>
  <mergeCells count="1">
    <mergeCell ref="A7:L7"/>
  </mergeCells>
  <pageMargins left="0.7" right="0.7" top="0.75" bottom="0.75" header="0.3" footer="0.3"/>
  <pageSetup paperSize="9" scale="6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1">
    <tabColor rgb="FFFF0000"/>
  </sheetPr>
  <dimension ref="A1:Q232"/>
  <sheetViews>
    <sheetView zoomScale="80" zoomScaleNormal="80" workbookViewId="0">
      <pane ySplit="8" topLeftCell="A9" activePane="bottomLeft" state="frozenSplit"/>
      <selection pane="bottomLeft" activeCell="J108" sqref="J108"/>
    </sheetView>
  </sheetViews>
  <sheetFormatPr defaultColWidth="9" defaultRowHeight="12.5" x14ac:dyDescent="0.25"/>
  <cols>
    <col min="1" max="1" width="9" style="30"/>
    <col min="2" max="2" width="14.26953125" style="30" customWidth="1"/>
    <col min="3" max="3" width="13.08984375" style="30" customWidth="1"/>
    <col min="4" max="4" width="15" style="30" customWidth="1"/>
    <col min="5" max="5" width="12.90625" style="30" customWidth="1"/>
    <col min="6" max="7" width="12.08984375" style="30" customWidth="1"/>
    <col min="8" max="8" width="10.26953125" style="30" customWidth="1"/>
    <col min="9" max="9" width="38.08984375" style="30" customWidth="1"/>
    <col min="10" max="10" width="23.08984375" style="30" bestFit="1" customWidth="1"/>
    <col min="11" max="11" width="10.90625" style="30" bestFit="1" customWidth="1"/>
    <col min="12" max="12" width="9.6328125" style="30" bestFit="1" customWidth="1"/>
    <col min="13" max="13" width="9.6328125" style="22" bestFit="1" customWidth="1"/>
    <col min="14" max="14" width="14" style="30" customWidth="1"/>
    <col min="15" max="15" width="13.26953125" style="22" bestFit="1" customWidth="1"/>
    <col min="16" max="16" width="14" style="30" customWidth="1"/>
    <col min="17" max="17" width="20" style="30" bestFit="1" customWidth="1"/>
    <col min="18" max="18" width="8.26953125" style="30" bestFit="1" customWidth="1"/>
    <col min="19" max="16384" width="9" style="30"/>
  </cols>
  <sheetData>
    <row r="1" spans="1:17" ht="13" x14ac:dyDescent="0.3">
      <c r="A1" s="1" t="s">
        <v>258</v>
      </c>
      <c r="C1" s="1"/>
      <c r="D1" s="1"/>
      <c r="E1" s="1"/>
      <c r="F1" s="1"/>
      <c r="L1" s="22"/>
      <c r="M1" s="30"/>
      <c r="N1" s="22"/>
      <c r="O1" s="30"/>
    </row>
    <row r="2" spans="1:17" ht="13" x14ac:dyDescent="0.3">
      <c r="A2" s="32" t="s">
        <v>1</v>
      </c>
      <c r="B2" s="33"/>
      <c r="C2" s="30" t="s">
        <v>2</v>
      </c>
      <c r="E2" s="1"/>
      <c r="F2" s="1"/>
      <c r="L2" s="22"/>
      <c r="M2" s="30"/>
      <c r="N2" s="22"/>
      <c r="O2" s="30"/>
    </row>
    <row r="3" spans="1:17" ht="13" x14ac:dyDescent="0.3">
      <c r="A3" s="34" t="s">
        <v>3</v>
      </c>
      <c r="B3" s="35"/>
      <c r="C3" s="30" t="s">
        <v>4</v>
      </c>
      <c r="E3" s="1"/>
      <c r="F3" s="1"/>
      <c r="L3" s="22"/>
      <c r="M3" s="30"/>
      <c r="N3" s="22"/>
      <c r="O3" s="30"/>
    </row>
    <row r="4" spans="1:17" ht="13" x14ac:dyDescent="0.3">
      <c r="A4" s="34" t="s">
        <v>5</v>
      </c>
      <c r="B4" s="63"/>
      <c r="C4" s="68" t="s">
        <v>6</v>
      </c>
      <c r="E4" s="1"/>
      <c r="F4" s="1"/>
      <c r="L4" s="22"/>
      <c r="M4" s="30"/>
      <c r="N4" s="22"/>
      <c r="O4" s="30"/>
    </row>
    <row r="5" spans="1:17" ht="13" x14ac:dyDescent="0.3">
      <c r="A5" s="32" t="s">
        <v>7</v>
      </c>
      <c r="B5" s="36"/>
      <c r="C5" s="30" t="s">
        <v>8</v>
      </c>
      <c r="E5" s="1"/>
      <c r="F5" s="1"/>
      <c r="L5" s="22"/>
      <c r="M5" s="30"/>
      <c r="N5" s="22"/>
      <c r="O5" s="30"/>
    </row>
    <row r="6" spans="1:17" ht="13" x14ac:dyDescent="0.3">
      <c r="A6" s="32" t="s">
        <v>9</v>
      </c>
      <c r="B6" s="32"/>
      <c r="C6" s="30" t="s">
        <v>10</v>
      </c>
      <c r="E6" s="37"/>
      <c r="F6" s="37"/>
      <c r="G6" s="38"/>
      <c r="H6" s="38"/>
      <c r="I6" s="38"/>
      <c r="L6" s="22"/>
      <c r="M6" s="30"/>
      <c r="N6" s="22"/>
      <c r="O6" s="30"/>
    </row>
    <row r="7" spans="1:17" s="2" customFormat="1" ht="13" x14ac:dyDescent="0.3">
      <c r="A7" s="3" t="s">
        <v>11</v>
      </c>
      <c r="B7" s="3"/>
      <c r="C7" s="80"/>
      <c r="D7" s="10"/>
      <c r="E7" s="11"/>
      <c r="F7" s="11"/>
      <c r="G7" s="12"/>
      <c r="H7" s="12"/>
      <c r="I7" s="11"/>
      <c r="J7" s="4"/>
      <c r="K7" s="10"/>
      <c r="L7" s="20"/>
      <c r="M7" s="10"/>
      <c r="N7" s="20"/>
      <c r="O7" s="4"/>
      <c r="P7" s="64"/>
      <c r="Q7" s="5"/>
    </row>
    <row r="8" spans="1:17" s="50" customFormat="1" ht="53.25" customHeight="1" x14ac:dyDescent="0.3">
      <c r="A8" s="42" t="s">
        <v>12</v>
      </c>
      <c r="B8" s="43" t="s">
        <v>13</v>
      </c>
      <c r="C8" s="44" t="s">
        <v>14</v>
      </c>
      <c r="D8" s="44" t="s">
        <v>15</v>
      </c>
      <c r="E8" s="44" t="s">
        <v>16</v>
      </c>
      <c r="F8" s="44" t="s">
        <v>17</v>
      </c>
      <c r="G8" s="44" t="s">
        <v>18</v>
      </c>
      <c r="H8" s="44" t="s">
        <v>19</v>
      </c>
      <c r="I8" s="44" t="s">
        <v>20</v>
      </c>
      <c r="J8" s="43" t="s">
        <v>21</v>
      </c>
      <c r="K8" s="65" t="s">
        <v>22</v>
      </c>
      <c r="L8" s="47" t="s">
        <v>23</v>
      </c>
      <c r="M8" s="66" t="s">
        <v>24</v>
      </c>
      <c r="N8" s="49" t="s">
        <v>25</v>
      </c>
      <c r="O8" s="65" t="s">
        <v>26</v>
      </c>
      <c r="P8" s="66" t="s">
        <v>27</v>
      </c>
      <c r="Q8" s="42" t="s">
        <v>28</v>
      </c>
    </row>
    <row r="9" spans="1:17" s="2" customFormat="1" ht="15" customHeight="1" x14ac:dyDescent="0.3">
      <c r="B9" s="19"/>
      <c r="D9" s="30"/>
      <c r="E9" s="30"/>
      <c r="F9" s="30"/>
      <c r="I9" s="51"/>
      <c r="K9" s="51"/>
      <c r="L9" s="22"/>
      <c r="M9" s="51" t="s">
        <v>29</v>
      </c>
      <c r="N9" s="53" t="s">
        <v>29</v>
      </c>
      <c r="O9" s="51"/>
      <c r="P9" s="51" t="s">
        <v>29</v>
      </c>
      <c r="Q9" s="51"/>
    </row>
    <row r="10" spans="1:17" x14ac:dyDescent="0.25">
      <c r="A10" s="54">
        <v>1</v>
      </c>
      <c r="B10" s="55" t="s">
        <v>259</v>
      </c>
      <c r="C10" s="6" t="s">
        <v>31</v>
      </c>
      <c r="D10" s="54" t="s">
        <v>32</v>
      </c>
      <c r="E10" s="54">
        <v>100706</v>
      </c>
      <c r="F10" s="54">
        <v>3</v>
      </c>
      <c r="G10" s="56" t="s">
        <v>260</v>
      </c>
      <c r="H10" s="57" t="s">
        <v>64</v>
      </c>
      <c r="I10" s="54" t="s">
        <v>261</v>
      </c>
      <c r="J10" s="29">
        <v>5</v>
      </c>
      <c r="K10" s="29">
        <v>5</v>
      </c>
      <c r="L10" s="24">
        <f>+J10-K10</f>
        <v>0</v>
      </c>
      <c r="M10" s="23">
        <v>149</v>
      </c>
      <c r="N10" s="23">
        <f>L10*M10</f>
        <v>0</v>
      </c>
      <c r="O10" s="24" t="s">
        <v>36</v>
      </c>
      <c r="P10" s="24">
        <f>M10*K10</f>
        <v>745</v>
      </c>
      <c r="Q10" s="22"/>
    </row>
    <row r="11" spans="1:17" x14ac:dyDescent="0.25">
      <c r="A11" s="54"/>
      <c r="B11" s="55" t="s">
        <v>262</v>
      </c>
      <c r="C11" s="6" t="s">
        <v>31</v>
      </c>
      <c r="D11" s="54" t="s">
        <v>38</v>
      </c>
      <c r="E11" s="54">
        <v>114749</v>
      </c>
      <c r="F11" s="54">
        <v>5</v>
      </c>
      <c r="G11" s="56" t="s">
        <v>260</v>
      </c>
      <c r="H11" s="57" t="s">
        <v>64</v>
      </c>
      <c r="I11" s="54" t="s">
        <v>261</v>
      </c>
      <c r="J11" s="59">
        <v>6</v>
      </c>
      <c r="K11" s="59">
        <v>6</v>
      </c>
      <c r="L11" s="24">
        <f>+J11-K11</f>
        <v>0</v>
      </c>
      <c r="M11" s="23">
        <v>149</v>
      </c>
      <c r="N11" s="23">
        <f>L11*M11</f>
        <v>0</v>
      </c>
      <c r="O11" s="24" t="s">
        <v>36</v>
      </c>
      <c r="P11" s="24">
        <f>M11*K11</f>
        <v>894</v>
      </c>
      <c r="Q11" s="22"/>
    </row>
    <row r="12" spans="1:17" x14ac:dyDescent="0.25">
      <c r="A12" s="54"/>
      <c r="B12" s="54"/>
      <c r="C12" s="6"/>
      <c r="D12" s="54" t="s">
        <v>39</v>
      </c>
      <c r="E12" s="54"/>
      <c r="F12" s="54"/>
      <c r="G12" s="56"/>
      <c r="H12" s="57"/>
      <c r="J12" s="29"/>
      <c r="K12" s="29">
        <f>SUM(K10:K11)</f>
        <v>11</v>
      </c>
      <c r="L12" s="24"/>
      <c r="M12" s="23"/>
      <c r="N12" s="23"/>
      <c r="O12" s="24"/>
      <c r="P12" s="24"/>
      <c r="Q12" s="22"/>
    </row>
    <row r="13" spans="1:17" x14ac:dyDescent="0.25">
      <c r="A13" s="54"/>
      <c r="B13" s="54"/>
      <c r="C13" s="6"/>
      <c r="D13" s="54"/>
      <c r="E13" s="54"/>
      <c r="F13" s="54"/>
      <c r="G13" s="56"/>
      <c r="H13" s="57"/>
      <c r="I13" s="54"/>
      <c r="J13" s="29"/>
      <c r="K13" s="29"/>
      <c r="L13" s="24"/>
      <c r="M13" s="23"/>
      <c r="N13" s="23"/>
      <c r="O13" s="24"/>
      <c r="P13" s="24"/>
      <c r="Q13" s="22"/>
    </row>
    <row r="14" spans="1:17" x14ac:dyDescent="0.25">
      <c r="A14" s="54">
        <v>1</v>
      </c>
      <c r="B14" s="55" t="s">
        <v>263</v>
      </c>
      <c r="C14" s="6" t="s">
        <v>31</v>
      </c>
      <c r="D14" s="54" t="s">
        <v>32</v>
      </c>
      <c r="E14" s="54">
        <v>100708</v>
      </c>
      <c r="F14" s="54">
        <v>5</v>
      </c>
      <c r="G14" s="56" t="s">
        <v>264</v>
      </c>
      <c r="H14" s="57" t="s">
        <v>64</v>
      </c>
      <c r="I14" s="54" t="s">
        <v>265</v>
      </c>
      <c r="J14" s="29">
        <v>4</v>
      </c>
      <c r="K14" s="29">
        <v>4</v>
      </c>
      <c r="L14" s="24">
        <f>+J14-K14</f>
        <v>0</v>
      </c>
      <c r="M14" s="23">
        <v>499</v>
      </c>
      <c r="N14" s="23">
        <f>L14*M14</f>
        <v>0</v>
      </c>
      <c r="O14" s="24" t="s">
        <v>36</v>
      </c>
      <c r="P14" s="24">
        <f>M14*K14</f>
        <v>1996</v>
      </c>
      <c r="Q14" s="22"/>
    </row>
    <row r="15" spans="1:17" x14ac:dyDescent="0.25">
      <c r="A15" s="54"/>
      <c r="B15" s="55" t="s">
        <v>266</v>
      </c>
      <c r="C15" s="6" t="s">
        <v>31</v>
      </c>
      <c r="D15" s="54" t="s">
        <v>38</v>
      </c>
      <c r="E15" s="54">
        <v>114747</v>
      </c>
      <c r="F15" s="54" t="s">
        <v>267</v>
      </c>
      <c r="G15" s="56" t="s">
        <v>264</v>
      </c>
      <c r="H15" s="57" t="s">
        <v>64</v>
      </c>
      <c r="I15" s="54" t="s">
        <v>265</v>
      </c>
      <c r="J15" s="59">
        <f>3+3</f>
        <v>6</v>
      </c>
      <c r="K15" s="59">
        <f>3+3</f>
        <v>6</v>
      </c>
      <c r="L15" s="24">
        <f>+J15-K15</f>
        <v>0</v>
      </c>
      <c r="M15" s="23">
        <v>499</v>
      </c>
      <c r="N15" s="23">
        <f>L15*M15</f>
        <v>0</v>
      </c>
      <c r="O15" s="24" t="s">
        <v>36</v>
      </c>
      <c r="P15" s="24">
        <f>M15*K15</f>
        <v>2994</v>
      </c>
      <c r="Q15" s="22"/>
    </row>
    <row r="16" spans="1:17" x14ac:dyDescent="0.25">
      <c r="A16" s="54"/>
      <c r="B16" s="54"/>
      <c r="C16" s="6"/>
      <c r="D16" s="54" t="s">
        <v>39</v>
      </c>
      <c r="E16" s="54"/>
      <c r="F16" s="54"/>
      <c r="I16" s="54"/>
      <c r="J16" s="29"/>
      <c r="K16" s="29">
        <f>SUM(K14:K15)</f>
        <v>10</v>
      </c>
      <c r="L16" s="24"/>
      <c r="M16" s="23"/>
      <c r="N16" s="23"/>
      <c r="O16" s="24"/>
      <c r="P16" s="24"/>
      <c r="Q16" s="22"/>
    </row>
    <row r="17" spans="1:17" x14ac:dyDescent="0.25">
      <c r="A17" s="54"/>
      <c r="B17" s="54"/>
      <c r="C17" s="6"/>
      <c r="D17" s="54"/>
      <c r="E17" s="54"/>
      <c r="F17" s="54"/>
      <c r="G17" s="56"/>
      <c r="H17" s="57"/>
      <c r="I17" s="54"/>
      <c r="J17" s="29"/>
      <c r="K17" s="29"/>
      <c r="L17" s="24"/>
      <c r="M17" s="23"/>
      <c r="N17" s="23"/>
      <c r="O17" s="24"/>
      <c r="P17" s="24"/>
      <c r="Q17" s="22"/>
    </row>
    <row r="18" spans="1:17" x14ac:dyDescent="0.25">
      <c r="A18" s="54">
        <v>1</v>
      </c>
      <c r="B18" s="55" t="s">
        <v>268</v>
      </c>
      <c r="C18" s="6" t="s">
        <v>31</v>
      </c>
      <c r="D18" s="54" t="s">
        <v>32</v>
      </c>
      <c r="E18" s="55">
        <v>100709</v>
      </c>
      <c r="F18" s="54">
        <v>2</v>
      </c>
      <c r="G18" s="56" t="s">
        <v>269</v>
      </c>
      <c r="H18" s="57" t="s">
        <v>64</v>
      </c>
      <c r="I18" s="54" t="s">
        <v>270</v>
      </c>
      <c r="J18" s="29">
        <v>7</v>
      </c>
      <c r="K18" s="29">
        <v>7</v>
      </c>
      <c r="L18" s="24">
        <f>+J18-K18</f>
        <v>0</v>
      </c>
      <c r="M18" s="23">
        <v>399</v>
      </c>
      <c r="N18" s="23">
        <f>L18*M18</f>
        <v>0</v>
      </c>
      <c r="O18" s="24" t="s">
        <v>36</v>
      </c>
      <c r="P18" s="24">
        <f>M18*K18</f>
        <v>2793</v>
      </c>
      <c r="Q18" s="22"/>
    </row>
    <row r="19" spans="1:17" x14ac:dyDescent="0.25">
      <c r="A19" s="54"/>
      <c r="B19" s="55" t="s">
        <v>271</v>
      </c>
      <c r="C19" s="6" t="s">
        <v>31</v>
      </c>
      <c r="D19" s="54" t="s">
        <v>38</v>
      </c>
      <c r="E19" s="55">
        <v>114741</v>
      </c>
      <c r="F19" s="54">
        <v>5</v>
      </c>
      <c r="G19" s="56" t="s">
        <v>269</v>
      </c>
      <c r="H19" s="57" t="s">
        <v>64</v>
      </c>
      <c r="I19" s="54" t="s">
        <v>270</v>
      </c>
      <c r="J19" s="59">
        <v>7</v>
      </c>
      <c r="K19" s="59">
        <v>7</v>
      </c>
      <c r="L19" s="24">
        <f>+J19-K19</f>
        <v>0</v>
      </c>
      <c r="M19" s="23">
        <v>399</v>
      </c>
      <c r="N19" s="23">
        <f>L19*M19</f>
        <v>0</v>
      </c>
      <c r="O19" s="24" t="s">
        <v>36</v>
      </c>
      <c r="P19" s="24">
        <f>M19*K19</f>
        <v>2793</v>
      </c>
      <c r="Q19" s="22"/>
    </row>
    <row r="20" spans="1:17" ht="13" x14ac:dyDescent="0.3">
      <c r="A20" s="54"/>
      <c r="B20" s="69"/>
      <c r="C20" s="6"/>
      <c r="D20" s="54" t="s">
        <v>39</v>
      </c>
      <c r="E20" s="55"/>
      <c r="F20" s="54"/>
      <c r="G20" s="56"/>
      <c r="H20" s="57"/>
      <c r="I20" s="54"/>
      <c r="J20" s="29"/>
      <c r="K20" s="29">
        <f>SUM(K18:K19)</f>
        <v>14</v>
      </c>
      <c r="L20" s="24"/>
      <c r="M20" s="23"/>
      <c r="N20" s="23"/>
      <c r="O20" s="24"/>
      <c r="P20" s="24"/>
      <c r="Q20" s="22"/>
    </row>
    <row r="21" spans="1:17" x14ac:dyDescent="0.25">
      <c r="A21" s="54"/>
      <c r="B21" s="54"/>
      <c r="C21" s="6"/>
      <c r="D21" s="54"/>
      <c r="E21" s="55"/>
      <c r="F21" s="55"/>
      <c r="G21" s="56"/>
      <c r="H21" s="57"/>
      <c r="I21" s="54"/>
      <c r="J21" s="29"/>
      <c r="K21" s="29"/>
      <c r="L21" s="24"/>
      <c r="M21" s="23"/>
      <c r="N21" s="23"/>
      <c r="O21" s="24"/>
      <c r="P21" s="24"/>
      <c r="Q21" s="22"/>
    </row>
    <row r="22" spans="1:17" x14ac:dyDescent="0.25">
      <c r="A22" s="54">
        <v>1</v>
      </c>
      <c r="B22" s="55" t="s">
        <v>272</v>
      </c>
      <c r="C22" s="6" t="s">
        <v>31</v>
      </c>
      <c r="D22" s="54" t="s">
        <v>32</v>
      </c>
      <c r="E22" s="55">
        <v>100710</v>
      </c>
      <c r="F22" s="55">
        <v>3</v>
      </c>
      <c r="G22" s="56" t="s">
        <v>273</v>
      </c>
      <c r="H22" s="57" t="s">
        <v>64</v>
      </c>
      <c r="I22" s="54" t="s">
        <v>270</v>
      </c>
      <c r="J22" s="29">
        <v>10</v>
      </c>
      <c r="K22" s="29">
        <v>10</v>
      </c>
      <c r="L22" s="24">
        <f>+J22-K22</f>
        <v>0</v>
      </c>
      <c r="M22" s="23">
        <v>399</v>
      </c>
      <c r="N22" s="23">
        <f>L22*M22</f>
        <v>0</v>
      </c>
      <c r="O22" s="24" t="s">
        <v>36</v>
      </c>
      <c r="P22" s="24">
        <f>M22*K22</f>
        <v>3990</v>
      </c>
      <c r="Q22" s="22"/>
    </row>
    <row r="23" spans="1:17" x14ac:dyDescent="0.25">
      <c r="A23" s="54"/>
      <c r="B23" s="55" t="s">
        <v>271</v>
      </c>
      <c r="C23" s="6" t="s">
        <v>31</v>
      </c>
      <c r="D23" s="54" t="s">
        <v>38</v>
      </c>
      <c r="E23" s="55">
        <v>114741</v>
      </c>
      <c r="F23" s="54">
        <v>4</v>
      </c>
      <c r="G23" s="56" t="s">
        <v>273</v>
      </c>
      <c r="H23" s="57" t="s">
        <v>64</v>
      </c>
      <c r="I23" s="54" t="s">
        <v>270</v>
      </c>
      <c r="J23" s="59">
        <v>12</v>
      </c>
      <c r="K23" s="59">
        <v>12</v>
      </c>
      <c r="L23" s="24">
        <f>+J23-K23</f>
        <v>0</v>
      </c>
      <c r="M23" s="23">
        <v>399</v>
      </c>
      <c r="N23" s="23">
        <f>L23*M23</f>
        <v>0</v>
      </c>
      <c r="O23" s="24" t="s">
        <v>36</v>
      </c>
      <c r="P23" s="24">
        <f>M23*K23</f>
        <v>4788</v>
      </c>
      <c r="Q23" s="22"/>
    </row>
    <row r="24" spans="1:17" x14ac:dyDescent="0.25">
      <c r="A24" s="54"/>
      <c r="B24" s="55"/>
      <c r="C24" s="6"/>
      <c r="D24" s="54" t="s">
        <v>39</v>
      </c>
      <c r="E24" s="55"/>
      <c r="F24" s="54"/>
      <c r="G24" s="56"/>
      <c r="H24" s="57"/>
      <c r="I24" s="54"/>
      <c r="J24" s="29"/>
      <c r="K24" s="29">
        <f>SUM(K22:K23)</f>
        <v>22</v>
      </c>
      <c r="L24" s="24"/>
      <c r="M24" s="23"/>
      <c r="N24" s="23"/>
      <c r="O24" s="24"/>
      <c r="P24" s="24"/>
      <c r="Q24" s="22"/>
    </row>
    <row r="25" spans="1:17" x14ac:dyDescent="0.25">
      <c r="A25" s="54"/>
      <c r="B25" s="54"/>
      <c r="C25" s="6"/>
      <c r="D25" s="54"/>
      <c r="E25" s="55"/>
      <c r="F25" s="55"/>
      <c r="G25" s="56"/>
      <c r="H25" s="57"/>
      <c r="I25" s="54"/>
      <c r="J25" s="29"/>
      <c r="K25" s="29"/>
      <c r="L25" s="24"/>
      <c r="M25" s="23"/>
      <c r="N25" s="23"/>
      <c r="O25" s="24"/>
      <c r="P25" s="24"/>
      <c r="Q25" s="22"/>
    </row>
    <row r="26" spans="1:17" x14ac:dyDescent="0.25">
      <c r="A26" s="54">
        <v>1</v>
      </c>
      <c r="B26" s="55" t="s">
        <v>274</v>
      </c>
      <c r="C26" s="6" t="s">
        <v>31</v>
      </c>
      <c r="D26" s="54" t="s">
        <v>32</v>
      </c>
      <c r="E26" s="55">
        <v>100401</v>
      </c>
      <c r="F26" s="55">
        <v>5</v>
      </c>
      <c r="G26" s="56" t="s">
        <v>275</v>
      </c>
      <c r="H26" s="57" t="s">
        <v>276</v>
      </c>
      <c r="I26" s="54" t="s">
        <v>277</v>
      </c>
      <c r="J26" s="29">
        <v>1</v>
      </c>
      <c r="K26" s="29">
        <v>1</v>
      </c>
      <c r="L26" s="24">
        <f>+J26-K26</f>
        <v>0</v>
      </c>
      <c r="M26" s="23">
        <v>990</v>
      </c>
      <c r="N26" s="23">
        <f>L26*M26</f>
        <v>0</v>
      </c>
      <c r="O26" s="24" t="s">
        <v>36</v>
      </c>
      <c r="P26" s="24">
        <f>M26*K26</f>
        <v>990</v>
      </c>
      <c r="Q26" s="22"/>
    </row>
    <row r="27" spans="1:17" x14ac:dyDescent="0.25">
      <c r="A27" s="54"/>
      <c r="B27" s="55" t="s">
        <v>278</v>
      </c>
      <c r="C27" s="6" t="s">
        <v>31</v>
      </c>
      <c r="D27" s="54" t="s">
        <v>38</v>
      </c>
      <c r="E27" s="55">
        <v>113221</v>
      </c>
      <c r="F27" s="55">
        <v>11</v>
      </c>
      <c r="G27" s="56" t="s">
        <v>275</v>
      </c>
      <c r="H27" s="57" t="s">
        <v>276</v>
      </c>
      <c r="I27" s="54" t="s">
        <v>277</v>
      </c>
      <c r="J27" s="59">
        <v>1</v>
      </c>
      <c r="K27" s="59">
        <v>1</v>
      </c>
      <c r="L27" s="24">
        <f>+J27-K27</f>
        <v>0</v>
      </c>
      <c r="M27" s="23">
        <v>990</v>
      </c>
      <c r="N27" s="23">
        <f>L27*M27</f>
        <v>0</v>
      </c>
      <c r="O27" s="24" t="s">
        <v>36</v>
      </c>
      <c r="P27" s="24">
        <f>M27*K27</f>
        <v>990</v>
      </c>
      <c r="Q27" s="22"/>
    </row>
    <row r="28" spans="1:17" x14ac:dyDescent="0.25">
      <c r="A28" s="54"/>
      <c r="B28" s="55"/>
      <c r="C28" s="6"/>
      <c r="D28" s="54" t="s">
        <v>39</v>
      </c>
      <c r="E28" s="55"/>
      <c r="F28" s="54"/>
      <c r="G28" s="55"/>
      <c r="H28" s="56"/>
      <c r="I28" s="54"/>
      <c r="J28" s="29"/>
      <c r="K28" s="29">
        <f>SUM(K26:K27)</f>
        <v>2</v>
      </c>
      <c r="L28" s="24"/>
      <c r="M28" s="23"/>
      <c r="N28" s="23"/>
      <c r="O28" s="24"/>
      <c r="P28" s="24"/>
      <c r="Q28" s="22"/>
    </row>
    <row r="29" spans="1:17" x14ac:dyDescent="0.25">
      <c r="A29" s="54"/>
      <c r="B29" s="54"/>
      <c r="C29" s="6"/>
      <c r="D29" s="54"/>
      <c r="E29" s="55"/>
      <c r="F29" s="55"/>
      <c r="G29" s="56"/>
      <c r="H29" s="57"/>
      <c r="I29" s="54"/>
      <c r="J29" s="29"/>
      <c r="K29" s="29"/>
      <c r="L29" s="24"/>
      <c r="M29" s="23"/>
      <c r="N29" s="23"/>
      <c r="O29" s="24"/>
      <c r="P29" s="24"/>
      <c r="Q29" s="22"/>
    </row>
    <row r="30" spans="1:17" x14ac:dyDescent="0.25">
      <c r="A30" s="54">
        <v>1</v>
      </c>
      <c r="B30" s="55" t="s">
        <v>279</v>
      </c>
      <c r="C30" s="6" t="s">
        <v>31</v>
      </c>
      <c r="D30" s="54" t="s">
        <v>32</v>
      </c>
      <c r="E30" s="55">
        <v>100409</v>
      </c>
      <c r="F30" s="54">
        <v>9</v>
      </c>
      <c r="G30" s="56" t="s">
        <v>280</v>
      </c>
      <c r="H30" s="57" t="s">
        <v>281</v>
      </c>
      <c r="I30" s="54" t="s">
        <v>282</v>
      </c>
      <c r="J30" s="29">
        <v>5</v>
      </c>
      <c r="K30" s="29">
        <v>5</v>
      </c>
      <c r="L30" s="24">
        <f>+J30-K30</f>
        <v>0</v>
      </c>
      <c r="M30" s="23">
        <v>599</v>
      </c>
      <c r="N30" s="23">
        <f>L30*M30</f>
        <v>0</v>
      </c>
      <c r="O30" s="24" t="s">
        <v>36</v>
      </c>
      <c r="P30" s="24">
        <f>M30*K30</f>
        <v>2995</v>
      </c>
      <c r="Q30" s="22"/>
    </row>
    <row r="31" spans="1:17" x14ac:dyDescent="0.25">
      <c r="A31" s="54"/>
      <c r="B31" s="55" t="s">
        <v>283</v>
      </c>
      <c r="C31" s="6" t="s">
        <v>31</v>
      </c>
      <c r="D31" s="54" t="s">
        <v>38</v>
      </c>
      <c r="E31" s="55">
        <v>113204</v>
      </c>
      <c r="F31" s="54">
        <v>2</v>
      </c>
      <c r="G31" s="56" t="s">
        <v>280</v>
      </c>
      <c r="H31" s="57" t="s">
        <v>281</v>
      </c>
      <c r="I31" s="54" t="s">
        <v>282</v>
      </c>
      <c r="J31" s="59">
        <v>1</v>
      </c>
      <c r="K31" s="59">
        <v>1</v>
      </c>
      <c r="L31" s="24">
        <f>+J31-K31</f>
        <v>0</v>
      </c>
      <c r="M31" s="23">
        <v>599</v>
      </c>
      <c r="N31" s="23">
        <f>L31*M31</f>
        <v>0</v>
      </c>
      <c r="O31" s="24" t="s">
        <v>36</v>
      </c>
      <c r="P31" s="24">
        <f>M31*K31</f>
        <v>599</v>
      </c>
      <c r="Q31" s="22"/>
    </row>
    <row r="32" spans="1:17" x14ac:dyDescent="0.25">
      <c r="A32" s="54"/>
      <c r="B32" s="55"/>
      <c r="C32" s="6"/>
      <c r="D32" s="54" t="s">
        <v>39</v>
      </c>
      <c r="E32" s="55"/>
      <c r="F32" s="54"/>
      <c r="G32" s="55"/>
      <c r="H32" s="57"/>
      <c r="I32" s="54"/>
      <c r="J32" s="29"/>
      <c r="K32" s="29">
        <f>SUM(K30:K31)</f>
        <v>6</v>
      </c>
      <c r="L32" s="24"/>
      <c r="M32" s="23"/>
      <c r="N32" s="23"/>
      <c r="O32" s="24"/>
      <c r="P32" s="24"/>
      <c r="Q32" s="22"/>
    </row>
    <row r="33" spans="1:17" x14ac:dyDescent="0.25">
      <c r="A33" s="54"/>
      <c r="B33" s="54"/>
      <c r="C33" s="6"/>
      <c r="D33" s="54"/>
      <c r="E33" s="55"/>
      <c r="F33" s="55"/>
      <c r="G33" s="56"/>
      <c r="H33" s="57"/>
      <c r="I33" s="54"/>
      <c r="J33" s="29"/>
      <c r="K33" s="29"/>
      <c r="L33" s="24"/>
      <c r="M33" s="23"/>
      <c r="N33" s="23"/>
      <c r="O33" s="24"/>
      <c r="P33" s="24"/>
      <c r="Q33" s="22"/>
    </row>
    <row r="34" spans="1:17" x14ac:dyDescent="0.25">
      <c r="A34" s="54">
        <v>1</v>
      </c>
      <c r="B34" s="55" t="s">
        <v>284</v>
      </c>
      <c r="C34" s="6" t="s">
        <v>31</v>
      </c>
      <c r="D34" s="54" t="s">
        <v>32</v>
      </c>
      <c r="E34" s="55">
        <v>100413</v>
      </c>
      <c r="F34" s="54">
        <v>1</v>
      </c>
      <c r="G34" s="56" t="s">
        <v>285</v>
      </c>
      <c r="H34" s="57" t="s">
        <v>276</v>
      </c>
      <c r="I34" s="54" t="s">
        <v>286</v>
      </c>
      <c r="J34" s="29">
        <v>25</v>
      </c>
      <c r="K34" s="29">
        <v>25</v>
      </c>
      <c r="L34" s="24">
        <f>+J34-K34</f>
        <v>0</v>
      </c>
      <c r="M34" s="23">
        <v>169</v>
      </c>
      <c r="N34" s="23">
        <f>L34*M34</f>
        <v>0</v>
      </c>
      <c r="O34" s="24" t="s">
        <v>36</v>
      </c>
      <c r="P34" s="24">
        <f>M34*K34</f>
        <v>4225</v>
      </c>
      <c r="Q34" s="22"/>
    </row>
    <row r="35" spans="1:17" x14ac:dyDescent="0.25">
      <c r="A35" s="54"/>
      <c r="B35" s="55" t="s">
        <v>287</v>
      </c>
      <c r="C35" s="6" t="s">
        <v>31</v>
      </c>
      <c r="D35" s="54" t="s">
        <v>38</v>
      </c>
      <c r="E35" s="55">
        <v>113207</v>
      </c>
      <c r="F35" s="54">
        <v>1</v>
      </c>
      <c r="G35" s="56" t="s">
        <v>285</v>
      </c>
      <c r="H35" s="57" t="s">
        <v>276</v>
      </c>
      <c r="I35" s="54" t="s">
        <v>286</v>
      </c>
      <c r="J35" s="59">
        <v>4</v>
      </c>
      <c r="K35" s="59">
        <v>4</v>
      </c>
      <c r="L35" s="24">
        <f>+J35-K35</f>
        <v>0</v>
      </c>
      <c r="M35" s="23">
        <v>169</v>
      </c>
      <c r="N35" s="23">
        <f>L35*M35</f>
        <v>0</v>
      </c>
      <c r="O35" s="24" t="s">
        <v>36</v>
      </c>
      <c r="P35" s="24">
        <f>M35*K35</f>
        <v>676</v>
      </c>
      <c r="Q35" s="22"/>
    </row>
    <row r="36" spans="1:17" x14ac:dyDescent="0.25">
      <c r="A36" s="54"/>
      <c r="B36" s="55"/>
      <c r="C36" s="6"/>
      <c r="D36" s="54" t="s">
        <v>39</v>
      </c>
      <c r="E36" s="55"/>
      <c r="F36" s="54"/>
      <c r="G36" s="57"/>
      <c r="H36" s="57"/>
      <c r="I36" s="54"/>
      <c r="J36" s="29"/>
      <c r="K36" s="29">
        <f>SUM(K34:K35)</f>
        <v>29</v>
      </c>
      <c r="L36" s="24"/>
      <c r="M36" s="23"/>
      <c r="N36" s="23"/>
      <c r="O36" s="24"/>
      <c r="P36" s="24"/>
      <c r="Q36" s="22"/>
    </row>
    <row r="37" spans="1:17" x14ac:dyDescent="0.25">
      <c r="A37" s="54"/>
      <c r="B37" s="54"/>
      <c r="C37" s="6"/>
      <c r="D37" s="54"/>
      <c r="E37" s="55"/>
      <c r="F37" s="55"/>
      <c r="G37" s="56"/>
      <c r="H37" s="57"/>
      <c r="I37" s="54"/>
      <c r="J37" s="29"/>
      <c r="K37" s="29"/>
      <c r="L37" s="24"/>
      <c r="M37" s="23"/>
      <c r="N37" s="23"/>
      <c r="O37" s="24"/>
      <c r="P37" s="24"/>
      <c r="Q37" s="22"/>
    </row>
    <row r="38" spans="1:17" x14ac:dyDescent="0.25">
      <c r="A38" s="54">
        <v>1</v>
      </c>
      <c r="B38" s="55" t="s">
        <v>288</v>
      </c>
      <c r="C38" s="6" t="s">
        <v>31</v>
      </c>
      <c r="D38" s="54" t="s">
        <v>32</v>
      </c>
      <c r="E38" s="55">
        <v>100415</v>
      </c>
      <c r="F38" s="54">
        <v>4</v>
      </c>
      <c r="G38" s="56" t="s">
        <v>289</v>
      </c>
      <c r="H38" s="57" t="s">
        <v>290</v>
      </c>
      <c r="I38" s="54" t="s">
        <v>291</v>
      </c>
      <c r="J38" s="29">
        <v>7</v>
      </c>
      <c r="K38" s="29">
        <v>7</v>
      </c>
      <c r="L38" s="24">
        <f>+J38-K38</f>
        <v>0</v>
      </c>
      <c r="M38" s="23">
        <v>499</v>
      </c>
      <c r="N38" s="23">
        <f>L38*M38</f>
        <v>0</v>
      </c>
      <c r="O38" s="24" t="s">
        <v>36</v>
      </c>
      <c r="P38" s="24">
        <f>M38*K38</f>
        <v>3493</v>
      </c>
      <c r="Q38" s="22"/>
    </row>
    <row r="39" spans="1:17" x14ac:dyDescent="0.25">
      <c r="A39" s="54"/>
      <c r="B39" s="55" t="s">
        <v>292</v>
      </c>
      <c r="C39" s="6" t="s">
        <v>31</v>
      </c>
      <c r="D39" s="54" t="s">
        <v>38</v>
      </c>
      <c r="E39" s="55">
        <v>113211</v>
      </c>
      <c r="F39" s="54">
        <v>6</v>
      </c>
      <c r="G39" s="56" t="s">
        <v>289</v>
      </c>
      <c r="H39" s="57" t="s">
        <v>290</v>
      </c>
      <c r="I39" s="54" t="s">
        <v>291</v>
      </c>
      <c r="J39" s="59">
        <v>1</v>
      </c>
      <c r="K39" s="59">
        <v>1</v>
      </c>
      <c r="L39" s="24">
        <f>+J39-K39</f>
        <v>0</v>
      </c>
      <c r="M39" s="23">
        <v>499</v>
      </c>
      <c r="N39" s="23">
        <f>L39*M39</f>
        <v>0</v>
      </c>
      <c r="O39" s="24" t="s">
        <v>36</v>
      </c>
      <c r="P39" s="24">
        <f>M39*K39</f>
        <v>499</v>
      </c>
      <c r="Q39" s="22"/>
    </row>
    <row r="40" spans="1:17" x14ac:dyDescent="0.25">
      <c r="A40" s="54"/>
      <c r="B40" s="54"/>
      <c r="C40" s="6"/>
      <c r="D40" s="54" t="s">
        <v>39</v>
      </c>
      <c r="E40" s="55"/>
      <c r="F40" s="54"/>
      <c r="G40" s="55"/>
      <c r="H40" s="57"/>
      <c r="I40" s="54"/>
      <c r="J40" s="29"/>
      <c r="K40" s="29">
        <f>SUM(K38:K39)</f>
        <v>8</v>
      </c>
      <c r="L40" s="24"/>
      <c r="M40" s="23"/>
      <c r="N40" s="23"/>
      <c r="O40" s="24"/>
      <c r="P40" s="24"/>
      <c r="Q40" s="22"/>
    </row>
    <row r="41" spans="1:17" x14ac:dyDescent="0.25">
      <c r="A41" s="54"/>
      <c r="B41" s="54"/>
      <c r="E41" s="55"/>
      <c r="F41" s="55"/>
      <c r="G41" s="56"/>
      <c r="H41" s="57"/>
      <c r="I41" s="54"/>
      <c r="J41" s="29"/>
      <c r="K41" s="29"/>
      <c r="L41" s="24"/>
      <c r="M41" s="23"/>
      <c r="N41" s="23"/>
      <c r="O41" s="24"/>
      <c r="P41" s="24"/>
      <c r="Q41" s="22"/>
    </row>
    <row r="42" spans="1:17" x14ac:dyDescent="0.25">
      <c r="A42" s="54">
        <v>1</v>
      </c>
      <c r="B42" s="55" t="s">
        <v>293</v>
      </c>
      <c r="C42" s="6" t="s">
        <v>72</v>
      </c>
      <c r="D42" s="54" t="s">
        <v>32</v>
      </c>
      <c r="E42" s="55">
        <v>200073</v>
      </c>
      <c r="F42" s="55">
        <v>7</v>
      </c>
      <c r="G42" s="56" t="s">
        <v>294</v>
      </c>
      <c r="H42" s="57" t="s">
        <v>295</v>
      </c>
      <c r="I42" s="54" t="s">
        <v>296</v>
      </c>
      <c r="J42" s="58">
        <v>12</v>
      </c>
      <c r="K42" s="58">
        <v>12</v>
      </c>
      <c r="L42" s="24">
        <f>+J42-K42</f>
        <v>0</v>
      </c>
      <c r="M42" s="23">
        <v>179.9</v>
      </c>
      <c r="N42" s="23">
        <f>L42*M42</f>
        <v>0</v>
      </c>
      <c r="O42" s="24" t="s">
        <v>36</v>
      </c>
      <c r="P42" s="24">
        <f>M42*K42</f>
        <v>2158.8000000000002</v>
      </c>
    </row>
    <row r="43" spans="1:17" x14ac:dyDescent="0.25">
      <c r="A43" s="54"/>
      <c r="B43" s="55" t="s">
        <v>297</v>
      </c>
      <c r="C43" s="6" t="s">
        <v>72</v>
      </c>
      <c r="D43" s="54" t="s">
        <v>38</v>
      </c>
      <c r="E43" s="55">
        <v>228102</v>
      </c>
      <c r="F43" s="54">
        <v>9</v>
      </c>
      <c r="G43" s="56" t="s">
        <v>294</v>
      </c>
      <c r="H43" s="57" t="s">
        <v>295</v>
      </c>
      <c r="I43" s="54" t="s">
        <v>296</v>
      </c>
      <c r="J43" s="59">
        <v>1</v>
      </c>
      <c r="K43" s="59">
        <v>1</v>
      </c>
      <c r="L43" s="24">
        <f>+J43-K43</f>
        <v>0</v>
      </c>
      <c r="M43" s="23">
        <v>179.9</v>
      </c>
      <c r="N43" s="23">
        <f>L43*M43</f>
        <v>0</v>
      </c>
      <c r="O43" s="24" t="s">
        <v>36</v>
      </c>
      <c r="P43" s="24">
        <f>M43*K43</f>
        <v>179.9</v>
      </c>
      <c r="Q43" s="22"/>
    </row>
    <row r="44" spans="1:17" ht="13" x14ac:dyDescent="0.25">
      <c r="A44" s="54"/>
      <c r="B44" s="54"/>
      <c r="C44" s="6"/>
      <c r="D44" s="54" t="s">
        <v>39</v>
      </c>
      <c r="E44" s="55"/>
      <c r="F44" s="55"/>
      <c r="G44" s="56"/>
      <c r="H44" s="57"/>
      <c r="I44" s="54"/>
      <c r="J44" s="29"/>
      <c r="K44" s="29">
        <f>SUM(K42:K43)</f>
        <v>13</v>
      </c>
      <c r="L44" s="24"/>
      <c r="M44" s="23"/>
      <c r="N44" s="23"/>
      <c r="O44" s="24"/>
      <c r="P44" s="24"/>
      <c r="Q44" s="74"/>
    </row>
    <row r="45" spans="1:17" x14ac:dyDescent="0.25">
      <c r="A45" s="54"/>
      <c r="B45" s="54"/>
      <c r="C45" s="6"/>
      <c r="D45" s="54"/>
      <c r="E45" s="55"/>
      <c r="F45" s="54"/>
      <c r="G45" s="56"/>
      <c r="H45" s="57"/>
      <c r="I45" s="54"/>
      <c r="J45" s="29"/>
      <c r="K45" s="29"/>
      <c r="L45" s="24"/>
      <c r="M45" s="23"/>
      <c r="N45" s="23"/>
      <c r="O45" s="24"/>
      <c r="P45" s="24"/>
      <c r="Q45" s="22"/>
    </row>
    <row r="46" spans="1:17" x14ac:dyDescent="0.25">
      <c r="A46" s="54">
        <v>1</v>
      </c>
      <c r="B46" s="55" t="s">
        <v>298</v>
      </c>
      <c r="C46" s="6" t="s">
        <v>72</v>
      </c>
      <c r="D46" s="54" t="s">
        <v>32</v>
      </c>
      <c r="E46" s="55">
        <v>200073</v>
      </c>
      <c r="F46" s="55">
        <v>2</v>
      </c>
      <c r="G46" s="56" t="s">
        <v>299</v>
      </c>
      <c r="H46" s="57" t="s">
        <v>300</v>
      </c>
      <c r="I46" s="54" t="s">
        <v>301</v>
      </c>
      <c r="J46" s="58">
        <v>16</v>
      </c>
      <c r="K46" s="58">
        <v>16</v>
      </c>
      <c r="L46" s="24">
        <f>+J46-K46</f>
        <v>0</v>
      </c>
      <c r="M46" s="23">
        <v>226</v>
      </c>
      <c r="N46" s="23">
        <f>L46*M46</f>
        <v>0</v>
      </c>
      <c r="O46" s="24" t="s">
        <v>36</v>
      </c>
      <c r="P46" s="24">
        <f>M46*K46</f>
        <v>3616</v>
      </c>
      <c r="Q46" s="22"/>
    </row>
    <row r="47" spans="1:17" x14ac:dyDescent="0.25">
      <c r="A47" s="54"/>
      <c r="B47" s="55" t="s">
        <v>302</v>
      </c>
      <c r="C47" s="6" t="s">
        <v>72</v>
      </c>
      <c r="D47" s="54" t="s">
        <v>38</v>
      </c>
      <c r="E47" s="55">
        <v>288011</v>
      </c>
      <c r="F47" s="54">
        <v>7</v>
      </c>
      <c r="G47" s="56" t="s">
        <v>299</v>
      </c>
      <c r="H47" s="57" t="s">
        <v>300</v>
      </c>
      <c r="I47" s="54" t="s">
        <v>301</v>
      </c>
      <c r="J47" s="59">
        <v>3</v>
      </c>
      <c r="K47" s="59">
        <v>3</v>
      </c>
      <c r="L47" s="24">
        <f>+J47-K47</f>
        <v>0</v>
      </c>
      <c r="M47" s="23">
        <v>226</v>
      </c>
      <c r="N47" s="23">
        <f>L47*M47</f>
        <v>0</v>
      </c>
      <c r="O47" s="24" t="s">
        <v>36</v>
      </c>
      <c r="P47" s="24">
        <f>M47*K47</f>
        <v>678</v>
      </c>
      <c r="Q47" s="22"/>
    </row>
    <row r="48" spans="1:17" ht="13" x14ac:dyDescent="0.3">
      <c r="A48" s="54"/>
      <c r="B48" s="54"/>
      <c r="C48" s="6"/>
      <c r="D48" s="54" t="s">
        <v>39</v>
      </c>
      <c r="E48" s="55"/>
      <c r="F48" s="55"/>
      <c r="G48" s="56"/>
      <c r="H48" s="57"/>
      <c r="I48" s="54"/>
      <c r="J48" s="29"/>
      <c r="K48" s="29">
        <f>SUM(K46:K47)</f>
        <v>19</v>
      </c>
      <c r="L48" s="24"/>
      <c r="M48" s="23"/>
      <c r="N48" s="23"/>
      <c r="O48" s="24"/>
      <c r="P48" s="24"/>
      <c r="Q48" s="71"/>
    </row>
    <row r="49" spans="1:17" x14ac:dyDescent="0.25">
      <c r="A49" s="54"/>
      <c r="B49" s="54"/>
      <c r="C49" s="6"/>
      <c r="D49" s="54"/>
      <c r="E49" s="55"/>
      <c r="F49" s="54"/>
      <c r="G49" s="56"/>
      <c r="H49" s="57"/>
      <c r="I49" s="54"/>
      <c r="J49" s="29"/>
      <c r="K49" s="29"/>
      <c r="L49" s="24"/>
      <c r="M49" s="23"/>
      <c r="N49" s="23"/>
      <c r="O49" s="24"/>
      <c r="P49" s="24"/>
      <c r="Q49" s="22"/>
    </row>
    <row r="50" spans="1:17" x14ac:dyDescent="0.25">
      <c r="A50" s="54">
        <v>1</v>
      </c>
      <c r="B50" s="55" t="s">
        <v>303</v>
      </c>
      <c r="C50" s="6" t="s">
        <v>72</v>
      </c>
      <c r="D50" s="54" t="s">
        <v>32</v>
      </c>
      <c r="E50" s="55">
        <v>200160</v>
      </c>
      <c r="F50" s="55">
        <v>7</v>
      </c>
      <c r="G50" s="56" t="s">
        <v>304</v>
      </c>
      <c r="H50" s="57" t="s">
        <v>305</v>
      </c>
      <c r="I50" s="54" t="s">
        <v>306</v>
      </c>
      <c r="J50" s="58">
        <v>18</v>
      </c>
      <c r="K50" s="58">
        <v>18</v>
      </c>
      <c r="L50" s="24">
        <f>+J50-K50</f>
        <v>0</v>
      </c>
      <c r="M50" s="23">
        <v>700</v>
      </c>
      <c r="N50" s="23">
        <f>L50*M50</f>
        <v>0</v>
      </c>
      <c r="O50" s="24" t="s">
        <v>36</v>
      </c>
      <c r="P50" s="24">
        <f>M50*K50</f>
        <v>12600</v>
      </c>
      <c r="Q50" s="22"/>
    </row>
    <row r="51" spans="1:17" x14ac:dyDescent="0.25">
      <c r="A51" s="54"/>
      <c r="B51" s="55" t="s">
        <v>307</v>
      </c>
      <c r="C51" s="6" t="s">
        <v>72</v>
      </c>
      <c r="D51" s="54" t="s">
        <v>38</v>
      </c>
      <c r="E51" s="55">
        <v>288011</v>
      </c>
      <c r="F51" s="54">
        <v>1</v>
      </c>
      <c r="G51" s="56" t="s">
        <v>304</v>
      </c>
      <c r="H51" s="57" t="s">
        <v>305</v>
      </c>
      <c r="I51" s="54" t="s">
        <v>306</v>
      </c>
      <c r="J51" s="59">
        <v>3</v>
      </c>
      <c r="K51" s="59">
        <v>3</v>
      </c>
      <c r="L51" s="24">
        <f>+J51-K51</f>
        <v>0</v>
      </c>
      <c r="M51" s="23">
        <v>700</v>
      </c>
      <c r="N51" s="23">
        <f>L51*M51</f>
        <v>0</v>
      </c>
      <c r="O51" s="24" t="s">
        <v>36</v>
      </c>
      <c r="P51" s="24">
        <f>M51*K51</f>
        <v>2100</v>
      </c>
      <c r="Q51" s="22"/>
    </row>
    <row r="52" spans="1:17" x14ac:dyDescent="0.25">
      <c r="A52" s="54"/>
      <c r="B52" s="54"/>
      <c r="C52" s="6"/>
      <c r="D52" s="54" t="s">
        <v>39</v>
      </c>
      <c r="E52" s="55"/>
      <c r="F52" s="55"/>
      <c r="G52" s="56"/>
      <c r="H52" s="57"/>
      <c r="I52" s="54"/>
      <c r="J52" s="29"/>
      <c r="K52" s="29">
        <f>SUM(K50:K51)</f>
        <v>21</v>
      </c>
      <c r="L52" s="24"/>
      <c r="M52" s="23"/>
      <c r="N52" s="23"/>
      <c r="O52" s="24"/>
      <c r="P52" s="24"/>
      <c r="Q52" s="22"/>
    </row>
    <row r="53" spans="1:17" x14ac:dyDescent="0.25">
      <c r="A53" s="54"/>
      <c r="B53" s="54"/>
      <c r="C53" s="6"/>
      <c r="D53" s="54"/>
      <c r="E53" s="55"/>
      <c r="F53" s="54"/>
      <c r="G53" s="56"/>
      <c r="H53" s="57"/>
      <c r="I53" s="54"/>
      <c r="J53" s="29"/>
      <c r="K53" s="29"/>
      <c r="L53" s="24"/>
      <c r="M53" s="23"/>
      <c r="N53" s="23"/>
      <c r="O53" s="24"/>
      <c r="P53" s="24"/>
      <c r="Q53" s="22"/>
    </row>
    <row r="54" spans="1:17" x14ac:dyDescent="0.25">
      <c r="A54" s="54">
        <v>1</v>
      </c>
      <c r="B54" s="55" t="s">
        <v>308</v>
      </c>
      <c r="C54" s="6" t="s">
        <v>72</v>
      </c>
      <c r="D54" s="54" t="s">
        <v>32</v>
      </c>
      <c r="E54" s="55">
        <v>200160</v>
      </c>
      <c r="F54" s="55">
        <v>2</v>
      </c>
      <c r="G54" s="56" t="s">
        <v>309</v>
      </c>
      <c r="H54" s="57" t="s">
        <v>310</v>
      </c>
      <c r="I54" s="54" t="s">
        <v>311</v>
      </c>
      <c r="J54" s="58">
        <v>1</v>
      </c>
      <c r="K54" s="58">
        <v>1</v>
      </c>
      <c r="L54" s="24">
        <f>+J54-K54</f>
        <v>0</v>
      </c>
      <c r="M54" s="23">
        <v>3988</v>
      </c>
      <c r="N54" s="23">
        <f>L54*M54</f>
        <v>0</v>
      </c>
      <c r="O54" s="24" t="s">
        <v>36</v>
      </c>
      <c r="P54" s="24">
        <f>M54*K54</f>
        <v>3988</v>
      </c>
      <c r="Q54" s="22"/>
    </row>
    <row r="55" spans="1:17" ht="13" x14ac:dyDescent="0.3">
      <c r="A55" s="54"/>
      <c r="B55" s="341" t="str">
        <f>Tickmarks!$A$3</f>
        <v>{a}</v>
      </c>
      <c r="C55" s="341"/>
      <c r="D55" s="341"/>
      <c r="E55" s="341"/>
      <c r="F55" s="341"/>
      <c r="G55" s="341"/>
      <c r="H55" s="341"/>
      <c r="I55" s="341"/>
      <c r="J55" s="59">
        <v>0</v>
      </c>
      <c r="K55" s="59">
        <v>0</v>
      </c>
      <c r="L55" s="24">
        <f>+J55-K55</f>
        <v>0</v>
      </c>
      <c r="M55" s="23">
        <v>0</v>
      </c>
      <c r="N55" s="23">
        <f>L55*M55</f>
        <v>0</v>
      </c>
      <c r="O55" s="24" t="s">
        <v>36</v>
      </c>
      <c r="P55" s="24">
        <f>M55*K55</f>
        <v>0</v>
      </c>
      <c r="Q55" s="22"/>
    </row>
    <row r="56" spans="1:17" x14ac:dyDescent="0.25">
      <c r="A56" s="54"/>
      <c r="B56" s="54"/>
      <c r="C56" s="6"/>
      <c r="D56" s="54" t="s">
        <v>39</v>
      </c>
      <c r="E56" s="55"/>
      <c r="F56" s="55"/>
      <c r="G56" s="56"/>
      <c r="H56" s="57"/>
      <c r="I56" s="54"/>
      <c r="J56" s="29"/>
      <c r="K56" s="29">
        <f>SUM(K54:K55)</f>
        <v>1</v>
      </c>
      <c r="L56" s="24"/>
      <c r="M56" s="23"/>
      <c r="N56" s="23"/>
      <c r="O56" s="24"/>
      <c r="P56" s="24"/>
      <c r="Q56" s="22"/>
    </row>
    <row r="57" spans="1:17" x14ac:dyDescent="0.25">
      <c r="A57" s="54"/>
      <c r="B57" s="54"/>
      <c r="C57" s="6"/>
      <c r="D57" s="54"/>
      <c r="E57" s="55"/>
      <c r="F57" s="54"/>
      <c r="G57" s="56"/>
      <c r="H57" s="57"/>
      <c r="I57" s="54"/>
      <c r="J57" s="29"/>
      <c r="K57" s="29"/>
      <c r="L57" s="24"/>
      <c r="M57" s="23"/>
      <c r="N57" s="23"/>
      <c r="O57" s="24"/>
      <c r="P57" s="24"/>
      <c r="Q57" s="22"/>
    </row>
    <row r="58" spans="1:17" x14ac:dyDescent="0.25">
      <c r="A58" s="54">
        <v>1</v>
      </c>
      <c r="B58" s="55" t="s">
        <v>308</v>
      </c>
      <c r="C58" s="6" t="s">
        <v>72</v>
      </c>
      <c r="D58" s="54" t="s">
        <v>32</v>
      </c>
      <c r="E58" s="55">
        <v>200160</v>
      </c>
      <c r="F58" s="55">
        <v>5</v>
      </c>
      <c r="G58" s="56" t="s">
        <v>312</v>
      </c>
      <c r="H58" s="57" t="s">
        <v>310</v>
      </c>
      <c r="I58" s="54" t="s">
        <v>313</v>
      </c>
      <c r="J58" s="58">
        <v>3</v>
      </c>
      <c r="K58" s="58">
        <v>3</v>
      </c>
      <c r="L58" s="24">
        <f>+J58-K58</f>
        <v>0</v>
      </c>
      <c r="M58" s="23">
        <v>2390</v>
      </c>
      <c r="N58" s="23">
        <f>L58*M58</f>
        <v>0</v>
      </c>
      <c r="O58" s="24" t="s">
        <v>36</v>
      </c>
      <c r="P58" s="24">
        <f>M58*K58</f>
        <v>7170</v>
      </c>
    </row>
    <row r="59" spans="1:17" ht="13" x14ac:dyDescent="0.3">
      <c r="A59" s="54"/>
      <c r="B59" s="341" t="str">
        <f>Tickmarks!$A$3</f>
        <v>{a}</v>
      </c>
      <c r="C59" s="341"/>
      <c r="D59" s="341"/>
      <c r="E59" s="341"/>
      <c r="F59" s="341"/>
      <c r="G59" s="341"/>
      <c r="H59" s="341"/>
      <c r="I59" s="341"/>
      <c r="J59" s="59">
        <v>0</v>
      </c>
      <c r="K59" s="59">
        <v>0</v>
      </c>
      <c r="L59" s="24">
        <f>+J59-K59</f>
        <v>0</v>
      </c>
      <c r="M59" s="23">
        <v>0</v>
      </c>
      <c r="N59" s="23">
        <f>L59*M59</f>
        <v>0</v>
      </c>
      <c r="O59" s="24" t="s">
        <v>36</v>
      </c>
      <c r="P59" s="24">
        <f>M59*K59</f>
        <v>0</v>
      </c>
    </row>
    <row r="60" spans="1:17" x14ac:dyDescent="0.25">
      <c r="A60" s="54"/>
      <c r="B60" s="54"/>
      <c r="C60" s="6"/>
      <c r="D60" s="54" t="s">
        <v>39</v>
      </c>
      <c r="E60" s="55"/>
      <c r="F60" s="55"/>
      <c r="G60" s="56"/>
      <c r="H60" s="57"/>
      <c r="I60" s="54"/>
      <c r="J60" s="29"/>
      <c r="K60" s="29">
        <f>SUM(K58:K59)</f>
        <v>3</v>
      </c>
      <c r="L60" s="24"/>
      <c r="M60" s="23"/>
      <c r="N60" s="23"/>
      <c r="O60" s="24"/>
      <c r="P60" s="24"/>
    </row>
    <row r="61" spans="1:17" x14ac:dyDescent="0.25">
      <c r="A61" s="54"/>
      <c r="B61" s="54"/>
      <c r="C61" s="6"/>
      <c r="D61" s="54"/>
      <c r="E61" s="55"/>
      <c r="F61" s="54"/>
      <c r="G61" s="56"/>
      <c r="H61" s="57"/>
      <c r="I61" s="54"/>
      <c r="J61" s="29"/>
      <c r="K61" s="29"/>
      <c r="L61" s="24"/>
      <c r="M61" s="23"/>
      <c r="N61" s="23"/>
      <c r="O61" s="24"/>
      <c r="P61" s="24"/>
    </row>
    <row r="62" spans="1:17" x14ac:dyDescent="0.25">
      <c r="A62" s="54">
        <v>1</v>
      </c>
      <c r="B62" s="55" t="s">
        <v>314</v>
      </c>
      <c r="C62" s="6" t="s">
        <v>72</v>
      </c>
      <c r="D62" s="54" t="s">
        <v>32</v>
      </c>
      <c r="E62" s="55">
        <v>200160</v>
      </c>
      <c r="F62" s="55">
        <v>5</v>
      </c>
      <c r="G62" s="56" t="s">
        <v>315</v>
      </c>
      <c r="H62" s="57" t="s">
        <v>310</v>
      </c>
      <c r="I62" s="54" t="s">
        <v>316</v>
      </c>
      <c r="J62" s="58">
        <v>2</v>
      </c>
      <c r="K62" s="58">
        <v>2</v>
      </c>
      <c r="L62" s="24">
        <f>+J62-K62</f>
        <v>0</v>
      </c>
      <c r="M62" s="23">
        <v>8928</v>
      </c>
      <c r="N62" s="23">
        <f>L62*M62</f>
        <v>0</v>
      </c>
      <c r="O62" s="24" t="s">
        <v>36</v>
      </c>
      <c r="P62" s="24">
        <f>M62*K62</f>
        <v>17856</v>
      </c>
    </row>
    <row r="63" spans="1:17" ht="13" x14ac:dyDescent="0.3">
      <c r="A63" s="54"/>
      <c r="B63" s="341" t="str">
        <f>Tickmarks!$A$3</f>
        <v>{a}</v>
      </c>
      <c r="C63" s="341"/>
      <c r="D63" s="341"/>
      <c r="E63" s="341"/>
      <c r="F63" s="341"/>
      <c r="G63" s="341"/>
      <c r="H63" s="341"/>
      <c r="I63" s="341"/>
      <c r="J63" s="59">
        <v>0</v>
      </c>
      <c r="K63" s="59">
        <v>0</v>
      </c>
      <c r="L63" s="24">
        <f>+J63-K63</f>
        <v>0</v>
      </c>
      <c r="M63" s="23">
        <v>0</v>
      </c>
      <c r="N63" s="23">
        <f>L63*M63</f>
        <v>0</v>
      </c>
      <c r="O63" s="24" t="s">
        <v>36</v>
      </c>
      <c r="P63" s="24">
        <f>M63*K63</f>
        <v>0</v>
      </c>
    </row>
    <row r="64" spans="1:17" x14ac:dyDescent="0.25">
      <c r="A64" s="54"/>
      <c r="B64" s="54"/>
      <c r="C64" s="6"/>
      <c r="D64" s="54" t="s">
        <v>39</v>
      </c>
      <c r="E64" s="55"/>
      <c r="F64" s="55"/>
      <c r="G64" s="56"/>
      <c r="H64" s="57"/>
      <c r="I64" s="54"/>
      <c r="J64" s="29"/>
      <c r="K64" s="29">
        <f>SUM(K62:K63)</f>
        <v>2</v>
      </c>
      <c r="L64" s="24"/>
      <c r="M64" s="23"/>
      <c r="N64" s="23"/>
      <c r="O64" s="24"/>
      <c r="P64" s="24"/>
    </row>
    <row r="65" spans="1:17" x14ac:dyDescent="0.25">
      <c r="A65" s="54"/>
      <c r="B65" s="54"/>
      <c r="C65" s="6"/>
      <c r="D65" s="54"/>
      <c r="E65" s="55"/>
      <c r="F65" s="54"/>
      <c r="G65" s="56"/>
      <c r="H65" s="57"/>
      <c r="I65" s="54"/>
      <c r="J65" s="29"/>
      <c r="K65" s="29"/>
      <c r="L65" s="24"/>
      <c r="M65" s="23"/>
      <c r="N65" s="23"/>
      <c r="O65" s="24"/>
      <c r="P65" s="24"/>
    </row>
    <row r="66" spans="1:17" x14ac:dyDescent="0.25">
      <c r="A66" s="54">
        <v>1</v>
      </c>
      <c r="B66" s="55" t="s">
        <v>317</v>
      </c>
      <c r="C66" s="6" t="s">
        <v>72</v>
      </c>
      <c r="D66" s="54" t="s">
        <v>32</v>
      </c>
      <c r="E66" s="55">
        <v>200161</v>
      </c>
      <c r="F66" s="55">
        <v>8</v>
      </c>
      <c r="G66" s="56" t="s">
        <v>318</v>
      </c>
      <c r="H66" s="57" t="s">
        <v>319</v>
      </c>
      <c r="I66" s="54" t="s">
        <v>320</v>
      </c>
      <c r="J66" s="58">
        <v>16</v>
      </c>
      <c r="K66" s="58">
        <v>16</v>
      </c>
      <c r="L66" s="24">
        <f>+J66-K66</f>
        <v>0</v>
      </c>
      <c r="M66" s="23">
        <v>248</v>
      </c>
      <c r="N66" s="23">
        <f>L66*M66</f>
        <v>0</v>
      </c>
      <c r="O66" s="24" t="s">
        <v>36</v>
      </c>
      <c r="P66" s="24">
        <f>M66*K66</f>
        <v>3968</v>
      </c>
    </row>
    <row r="67" spans="1:17" x14ac:dyDescent="0.25">
      <c r="A67" s="54"/>
      <c r="B67" s="55" t="s">
        <v>321</v>
      </c>
      <c r="C67" s="6" t="s">
        <v>72</v>
      </c>
      <c r="D67" s="54" t="s">
        <v>38</v>
      </c>
      <c r="E67" s="55">
        <v>288012</v>
      </c>
      <c r="F67" s="54">
        <v>14</v>
      </c>
      <c r="G67" s="56" t="s">
        <v>318</v>
      </c>
      <c r="H67" s="57" t="s">
        <v>319</v>
      </c>
      <c r="I67" s="54" t="s">
        <v>320</v>
      </c>
      <c r="J67" s="59">
        <v>3</v>
      </c>
      <c r="K67" s="59">
        <v>3</v>
      </c>
      <c r="L67" s="24">
        <f>+J67-K67</f>
        <v>0</v>
      </c>
      <c r="M67" s="23">
        <v>248</v>
      </c>
      <c r="N67" s="23">
        <f>L67*M67</f>
        <v>0</v>
      </c>
      <c r="O67" s="24" t="s">
        <v>36</v>
      </c>
      <c r="P67" s="24">
        <f>M67*K67</f>
        <v>744</v>
      </c>
    </row>
    <row r="68" spans="1:17" x14ac:dyDescent="0.25">
      <c r="A68" s="54"/>
      <c r="B68" s="54"/>
      <c r="C68" s="6"/>
      <c r="D68" s="54" t="s">
        <v>39</v>
      </c>
      <c r="E68" s="55"/>
      <c r="F68" s="55"/>
      <c r="G68" s="56"/>
      <c r="H68" s="57"/>
      <c r="I68" s="54"/>
      <c r="J68" s="29"/>
      <c r="K68" s="29">
        <f>SUM(K66:K67)</f>
        <v>19</v>
      </c>
      <c r="L68" s="24"/>
      <c r="M68" s="23"/>
      <c r="N68" s="23"/>
      <c r="O68" s="24"/>
      <c r="P68" s="24"/>
    </row>
    <row r="69" spans="1:17" x14ac:dyDescent="0.25">
      <c r="A69" s="54"/>
      <c r="B69" s="54"/>
      <c r="C69" s="6"/>
      <c r="D69" s="54"/>
      <c r="E69" s="55"/>
      <c r="F69" s="54"/>
      <c r="G69" s="56"/>
      <c r="H69" s="57"/>
      <c r="I69" s="54"/>
      <c r="J69" s="29"/>
      <c r="K69" s="29"/>
      <c r="L69" s="24"/>
      <c r="M69" s="23"/>
      <c r="N69" s="23"/>
      <c r="O69" s="24"/>
      <c r="P69" s="24"/>
    </row>
    <row r="70" spans="1:17" x14ac:dyDescent="0.25">
      <c r="A70" s="54">
        <v>1</v>
      </c>
      <c r="B70" s="55" t="s">
        <v>322</v>
      </c>
      <c r="C70" s="6" t="s">
        <v>72</v>
      </c>
      <c r="D70" s="54" t="s">
        <v>32</v>
      </c>
      <c r="E70" s="55">
        <v>200161</v>
      </c>
      <c r="F70" s="55">
        <v>1</v>
      </c>
      <c r="G70" s="56" t="s">
        <v>323</v>
      </c>
      <c r="H70" s="57" t="s">
        <v>319</v>
      </c>
      <c r="I70" s="54" t="s">
        <v>324</v>
      </c>
      <c r="J70" s="58">
        <v>14</v>
      </c>
      <c r="K70" s="58">
        <v>14</v>
      </c>
      <c r="L70" s="24">
        <f>+J70-K70</f>
        <v>0</v>
      </c>
      <c r="M70" s="23">
        <v>238</v>
      </c>
      <c r="N70" s="23">
        <f>L70*M70</f>
        <v>0</v>
      </c>
      <c r="O70" s="24" t="s">
        <v>36</v>
      </c>
      <c r="P70" s="24">
        <f>M70*K70</f>
        <v>3332</v>
      </c>
    </row>
    <row r="71" spans="1:17" x14ac:dyDescent="0.25">
      <c r="A71" s="54"/>
      <c r="B71" s="55" t="s">
        <v>321</v>
      </c>
      <c r="C71" s="6" t="s">
        <v>72</v>
      </c>
      <c r="D71" s="54" t="s">
        <v>38</v>
      </c>
      <c r="E71" s="55">
        <v>288012</v>
      </c>
      <c r="F71" s="54">
        <v>9</v>
      </c>
      <c r="G71" s="56" t="s">
        <v>323</v>
      </c>
      <c r="H71" s="57" t="s">
        <v>319</v>
      </c>
      <c r="I71" s="54" t="s">
        <v>324</v>
      </c>
      <c r="J71" s="59">
        <v>3</v>
      </c>
      <c r="K71" s="59">
        <v>3</v>
      </c>
      <c r="L71" s="24">
        <f>+J71-K71</f>
        <v>0</v>
      </c>
      <c r="M71" s="23">
        <v>238</v>
      </c>
      <c r="N71" s="23">
        <f>L71*M71</f>
        <v>0</v>
      </c>
      <c r="O71" s="24" t="s">
        <v>36</v>
      </c>
      <c r="P71" s="24">
        <f>M71*K71</f>
        <v>714</v>
      </c>
    </row>
    <row r="72" spans="1:17" ht="13" x14ac:dyDescent="0.25">
      <c r="A72" s="54"/>
      <c r="B72" s="54"/>
      <c r="C72" s="6"/>
      <c r="D72" s="54" t="s">
        <v>39</v>
      </c>
      <c r="E72" s="55"/>
      <c r="F72" s="55"/>
      <c r="G72" s="56"/>
      <c r="H72" s="57"/>
      <c r="I72" s="54"/>
      <c r="J72" s="29"/>
      <c r="K72" s="29">
        <f>SUM(K70:K71)</f>
        <v>17</v>
      </c>
      <c r="L72" s="24"/>
      <c r="M72" s="23"/>
      <c r="N72" s="23"/>
      <c r="O72" s="24"/>
      <c r="P72" s="24"/>
      <c r="Q72" s="76"/>
    </row>
    <row r="73" spans="1:17" x14ac:dyDescent="0.25">
      <c r="A73" s="54"/>
      <c r="B73" s="54"/>
      <c r="C73" s="6"/>
      <c r="D73" s="54"/>
      <c r="E73" s="55"/>
      <c r="F73" s="54"/>
      <c r="G73" s="56"/>
      <c r="H73" s="57"/>
      <c r="I73" s="54"/>
      <c r="J73" s="29"/>
      <c r="K73" s="29"/>
      <c r="L73" s="24"/>
      <c r="M73" s="23"/>
      <c r="N73" s="23"/>
      <c r="O73" s="23"/>
      <c r="P73" s="24"/>
    </row>
    <row r="74" spans="1:17" x14ac:dyDescent="0.25">
      <c r="A74" s="79" t="s">
        <v>108</v>
      </c>
      <c r="B74" s="54"/>
      <c r="C74" s="6"/>
      <c r="D74" s="54"/>
      <c r="E74" s="54"/>
      <c r="F74" s="54"/>
      <c r="G74" s="56"/>
      <c r="H74" s="54"/>
      <c r="I74" s="54"/>
      <c r="J74" s="29"/>
      <c r="K74" s="29"/>
      <c r="L74" s="23"/>
      <c r="M74" s="23"/>
      <c r="N74" s="23"/>
      <c r="O74" s="54"/>
      <c r="P74" s="7"/>
    </row>
    <row r="75" spans="1:17" x14ac:dyDescent="0.25">
      <c r="A75" s="54">
        <v>1</v>
      </c>
      <c r="B75" s="54" t="s">
        <v>325</v>
      </c>
      <c r="C75" s="6" t="s">
        <v>110</v>
      </c>
      <c r="D75" s="54" t="s">
        <v>32</v>
      </c>
      <c r="E75" s="54">
        <v>300111</v>
      </c>
      <c r="F75" s="54">
        <v>13</v>
      </c>
      <c r="G75" s="56" t="s">
        <v>326</v>
      </c>
      <c r="H75" s="54">
        <v>204</v>
      </c>
      <c r="I75" s="54" t="s">
        <v>327</v>
      </c>
      <c r="J75" s="58">
        <v>4</v>
      </c>
      <c r="K75" s="58">
        <v>4</v>
      </c>
      <c r="L75" s="23">
        <v>0</v>
      </c>
      <c r="M75" s="23">
        <v>610</v>
      </c>
      <c r="N75" s="23">
        <v>0</v>
      </c>
      <c r="O75" s="54" t="s">
        <v>36</v>
      </c>
      <c r="P75" s="23">
        <f>M75*K75</f>
        <v>2440</v>
      </c>
      <c r="Q75" s="54"/>
    </row>
    <row r="76" spans="1:17" x14ac:dyDescent="0.25">
      <c r="A76" s="54"/>
      <c r="B76" s="54" t="s">
        <v>328</v>
      </c>
      <c r="C76" s="6" t="s">
        <v>110</v>
      </c>
      <c r="D76" s="54" t="s">
        <v>38</v>
      </c>
      <c r="E76" s="54">
        <v>320156</v>
      </c>
      <c r="F76" s="54">
        <v>6</v>
      </c>
      <c r="G76" s="82" t="s">
        <v>326</v>
      </c>
      <c r="H76" s="82">
        <v>204</v>
      </c>
      <c r="I76" s="82" t="s">
        <v>327</v>
      </c>
      <c r="J76" s="59">
        <v>1</v>
      </c>
      <c r="K76" s="59">
        <v>1</v>
      </c>
      <c r="L76" s="23">
        <v>0</v>
      </c>
      <c r="M76" s="23">
        <v>610</v>
      </c>
      <c r="N76" s="23">
        <v>0</v>
      </c>
      <c r="O76" s="54" t="s">
        <v>36</v>
      </c>
      <c r="P76" s="23">
        <f>M76*K76</f>
        <v>610</v>
      </c>
      <c r="Q76" s="54"/>
    </row>
    <row r="77" spans="1:17" x14ac:dyDescent="0.25">
      <c r="A77" s="54"/>
      <c r="B77" s="54"/>
      <c r="C77" s="6"/>
      <c r="D77" s="54" t="s">
        <v>39</v>
      </c>
      <c r="E77" s="54"/>
      <c r="F77" s="54"/>
      <c r="G77" s="56"/>
      <c r="H77" s="54"/>
      <c r="I77" s="54"/>
      <c r="J77" s="58"/>
      <c r="K77" s="58">
        <v>5</v>
      </c>
      <c r="L77" s="23"/>
      <c r="M77" s="23"/>
      <c r="N77" s="23"/>
      <c r="O77" s="54"/>
      <c r="P77" s="7"/>
      <c r="Q77" s="54"/>
    </row>
    <row r="78" spans="1:17" x14ac:dyDescent="0.25">
      <c r="A78" s="54"/>
      <c r="B78" s="54"/>
      <c r="C78" s="6"/>
      <c r="D78" s="54"/>
      <c r="E78" s="54"/>
      <c r="F78" s="54"/>
      <c r="G78" s="56"/>
      <c r="H78" s="54"/>
      <c r="I78" s="54"/>
      <c r="J78" s="58"/>
      <c r="K78" s="58"/>
      <c r="L78" s="23"/>
      <c r="M78" s="23"/>
      <c r="N78" s="23"/>
      <c r="O78" s="54"/>
      <c r="P78" s="7"/>
      <c r="Q78" s="54"/>
    </row>
    <row r="79" spans="1:17" x14ac:dyDescent="0.25">
      <c r="A79" s="54">
        <v>1</v>
      </c>
      <c r="B79" s="54" t="s">
        <v>325</v>
      </c>
      <c r="C79" s="6" t="s">
        <v>110</v>
      </c>
      <c r="D79" s="54" t="s">
        <v>32</v>
      </c>
      <c r="E79" s="54">
        <v>300111</v>
      </c>
      <c r="F79" s="54">
        <v>9</v>
      </c>
      <c r="G79" s="56" t="s">
        <v>329</v>
      </c>
      <c r="H79" s="54">
        <v>202</v>
      </c>
      <c r="I79" s="54" t="s">
        <v>330</v>
      </c>
      <c r="J79" s="58">
        <v>7</v>
      </c>
      <c r="K79" s="58">
        <v>7</v>
      </c>
      <c r="L79" s="23">
        <v>0</v>
      </c>
      <c r="M79" s="23">
        <v>1140</v>
      </c>
      <c r="N79" s="23">
        <v>0</v>
      </c>
      <c r="O79" s="54" t="s">
        <v>36</v>
      </c>
      <c r="P79" s="23">
        <f>M79*K79</f>
        <v>7980</v>
      </c>
      <c r="Q79" s="54"/>
    </row>
    <row r="80" spans="1:17" x14ac:dyDescent="0.25">
      <c r="A80" s="54"/>
      <c r="B80" s="54" t="s">
        <v>331</v>
      </c>
      <c r="C80" s="6" t="s">
        <v>110</v>
      </c>
      <c r="D80" s="54" t="s">
        <v>38</v>
      </c>
      <c r="E80" s="54">
        <v>320169</v>
      </c>
      <c r="F80" s="54">
        <v>5</v>
      </c>
      <c r="G80" s="82" t="s">
        <v>329</v>
      </c>
      <c r="H80" s="82">
        <v>202</v>
      </c>
      <c r="I80" s="82" t="s">
        <v>330</v>
      </c>
      <c r="J80" s="59">
        <v>4</v>
      </c>
      <c r="K80" s="59">
        <v>4</v>
      </c>
      <c r="L80" s="23">
        <v>0</v>
      </c>
      <c r="M80" s="23">
        <v>1140</v>
      </c>
      <c r="N80" s="23">
        <v>0</v>
      </c>
      <c r="O80" s="54" t="s">
        <v>36</v>
      </c>
      <c r="P80" s="23">
        <f>M80*K80</f>
        <v>4560</v>
      </c>
      <c r="Q80" s="54"/>
    </row>
    <row r="81" spans="1:17" x14ac:dyDescent="0.25">
      <c r="A81" s="54"/>
      <c r="B81" s="54"/>
      <c r="C81" s="6"/>
      <c r="D81" s="54" t="s">
        <v>39</v>
      </c>
      <c r="E81" s="54"/>
      <c r="F81" s="54"/>
      <c r="G81" s="56"/>
      <c r="H81" s="54"/>
      <c r="I81" s="54"/>
      <c r="J81" s="58"/>
      <c r="K81" s="58">
        <v>11</v>
      </c>
      <c r="L81" s="23"/>
      <c r="M81" s="23"/>
      <c r="N81" s="23"/>
      <c r="O81" s="54"/>
      <c r="P81" s="7"/>
      <c r="Q81" s="54"/>
    </row>
    <row r="82" spans="1:17" x14ac:dyDescent="0.25">
      <c r="A82" s="54"/>
      <c r="B82" s="54"/>
      <c r="C82" s="6"/>
      <c r="D82" s="54"/>
      <c r="E82" s="54"/>
      <c r="F82" s="54"/>
      <c r="G82" s="56"/>
      <c r="H82" s="54"/>
      <c r="I82" s="54"/>
      <c r="J82" s="58"/>
      <c r="K82" s="58"/>
      <c r="L82" s="23"/>
      <c r="M82" s="23"/>
      <c r="N82" s="23"/>
      <c r="O82" s="54"/>
      <c r="P82" s="7"/>
      <c r="Q82" s="54"/>
    </row>
    <row r="83" spans="1:17" x14ac:dyDescent="0.25">
      <c r="A83" s="54">
        <v>1</v>
      </c>
      <c r="B83" s="54" t="s">
        <v>332</v>
      </c>
      <c r="C83" s="6" t="s">
        <v>110</v>
      </c>
      <c r="D83" s="54" t="s">
        <v>32</v>
      </c>
      <c r="E83" s="54">
        <v>300724</v>
      </c>
      <c r="F83" s="54">
        <v>4</v>
      </c>
      <c r="G83" s="56" t="s">
        <v>333</v>
      </c>
      <c r="H83" s="54">
        <v>275</v>
      </c>
      <c r="I83" s="54" t="s">
        <v>334</v>
      </c>
      <c r="J83" s="58">
        <v>1</v>
      </c>
      <c r="K83" s="58">
        <v>1</v>
      </c>
      <c r="L83" s="23">
        <v>0</v>
      </c>
      <c r="M83" s="23">
        <v>6090</v>
      </c>
      <c r="N83" s="23">
        <v>0</v>
      </c>
      <c r="O83" s="54" t="s">
        <v>36</v>
      </c>
      <c r="P83" s="23">
        <f>M83*K83</f>
        <v>6090</v>
      </c>
      <c r="Q83" s="54"/>
    </row>
    <row r="84" spans="1:17" ht="13" x14ac:dyDescent="0.3">
      <c r="A84" s="54"/>
      <c r="B84" s="84" t="s">
        <v>335</v>
      </c>
      <c r="C84" s="6" t="s">
        <v>110</v>
      </c>
      <c r="D84" s="54" t="s">
        <v>38</v>
      </c>
      <c r="E84" s="54">
        <v>326702</v>
      </c>
      <c r="F84" s="54">
        <v>1</v>
      </c>
      <c r="G84" s="82" t="s">
        <v>333</v>
      </c>
      <c r="H84" s="82">
        <v>275</v>
      </c>
      <c r="I84" s="82" t="s">
        <v>334</v>
      </c>
      <c r="J84" s="59">
        <v>1</v>
      </c>
      <c r="K84" s="59">
        <v>1</v>
      </c>
      <c r="L84" s="23">
        <v>0</v>
      </c>
      <c r="M84" s="23">
        <v>6090</v>
      </c>
      <c r="N84" s="23">
        <v>0</v>
      </c>
      <c r="O84" s="54" t="s">
        <v>36</v>
      </c>
      <c r="P84" s="23">
        <f>M84*K84</f>
        <v>6090</v>
      </c>
      <c r="Q84" s="54"/>
    </row>
    <row r="85" spans="1:17" x14ac:dyDescent="0.25">
      <c r="A85" s="54"/>
      <c r="B85" s="54"/>
      <c r="C85" s="6"/>
      <c r="D85" s="54" t="s">
        <v>39</v>
      </c>
      <c r="E85" s="54"/>
      <c r="F85" s="54"/>
      <c r="G85" s="56"/>
      <c r="H85" s="54"/>
      <c r="I85" s="54"/>
      <c r="J85" s="58"/>
      <c r="K85" s="58">
        <v>2</v>
      </c>
      <c r="L85" s="23"/>
      <c r="M85" s="23"/>
      <c r="N85" s="23"/>
      <c r="O85" s="54"/>
      <c r="P85" s="7"/>
      <c r="Q85" s="54"/>
    </row>
    <row r="86" spans="1:17" x14ac:dyDescent="0.25">
      <c r="A86" s="54"/>
      <c r="B86" s="54"/>
      <c r="C86" s="6"/>
      <c r="D86" s="54"/>
      <c r="E86" s="54"/>
      <c r="F86" s="54"/>
      <c r="G86" s="56"/>
      <c r="H86" s="54"/>
      <c r="I86" s="54"/>
      <c r="J86" s="58"/>
      <c r="K86" s="58"/>
      <c r="L86" s="23"/>
      <c r="M86" s="23"/>
      <c r="N86" s="23"/>
      <c r="O86" s="54"/>
      <c r="P86" s="7"/>
      <c r="Q86" s="54"/>
    </row>
    <row r="87" spans="1:17" x14ac:dyDescent="0.25">
      <c r="A87" s="54">
        <v>1</v>
      </c>
      <c r="B87" s="54" t="s">
        <v>336</v>
      </c>
      <c r="C87" s="6" t="s">
        <v>110</v>
      </c>
      <c r="D87" s="54" t="s">
        <v>32</v>
      </c>
      <c r="E87" s="54">
        <v>300116</v>
      </c>
      <c r="F87" s="54">
        <v>4</v>
      </c>
      <c r="G87" s="56" t="s">
        <v>337</v>
      </c>
      <c r="H87" s="54">
        <v>204</v>
      </c>
      <c r="I87" s="54" t="s">
        <v>338</v>
      </c>
      <c r="J87" s="58">
        <v>6</v>
      </c>
      <c r="K87" s="58">
        <v>6</v>
      </c>
      <c r="L87" s="23">
        <v>0</v>
      </c>
      <c r="M87" s="23">
        <v>965</v>
      </c>
      <c r="N87" s="23">
        <v>0</v>
      </c>
      <c r="O87" s="54" t="s">
        <v>36</v>
      </c>
      <c r="P87" s="23">
        <f>M87*K87</f>
        <v>5790</v>
      </c>
      <c r="Q87" s="54"/>
    </row>
    <row r="88" spans="1:17" x14ac:dyDescent="0.25">
      <c r="A88" s="54"/>
      <c r="B88" s="54" t="s">
        <v>339</v>
      </c>
      <c r="C88" s="6" t="s">
        <v>110</v>
      </c>
      <c r="D88" s="54" t="s">
        <v>38</v>
      </c>
      <c r="E88" s="54">
        <v>320155</v>
      </c>
      <c r="F88" s="54">
        <v>1</v>
      </c>
      <c r="G88" s="82" t="s">
        <v>337</v>
      </c>
      <c r="H88" s="82">
        <v>204</v>
      </c>
      <c r="I88" s="82" t="s">
        <v>338</v>
      </c>
      <c r="J88" s="59">
        <v>3</v>
      </c>
      <c r="K88" s="59">
        <v>3</v>
      </c>
      <c r="L88" s="23">
        <v>0</v>
      </c>
      <c r="M88" s="23">
        <v>965</v>
      </c>
      <c r="N88" s="23">
        <v>0</v>
      </c>
      <c r="O88" s="54" t="s">
        <v>36</v>
      </c>
      <c r="P88" s="23">
        <f>M88*K88</f>
        <v>2895</v>
      </c>
      <c r="Q88" s="54"/>
    </row>
    <row r="89" spans="1:17" x14ac:dyDescent="0.25">
      <c r="A89" s="54"/>
      <c r="B89" s="54"/>
      <c r="C89" s="6"/>
      <c r="D89" s="54" t="s">
        <v>39</v>
      </c>
      <c r="E89" s="54"/>
      <c r="F89" s="54"/>
      <c r="G89" s="56"/>
      <c r="H89" s="54"/>
      <c r="I89" s="54"/>
      <c r="J89" s="58"/>
      <c r="K89" s="58">
        <v>9</v>
      </c>
      <c r="L89" s="23"/>
      <c r="M89" s="23"/>
      <c r="N89" s="23"/>
      <c r="O89" s="54"/>
      <c r="P89" s="7"/>
      <c r="Q89" s="54"/>
    </row>
    <row r="90" spans="1:17" x14ac:dyDescent="0.25">
      <c r="A90" s="54"/>
      <c r="B90" s="54"/>
      <c r="C90" s="6"/>
      <c r="D90" s="54"/>
      <c r="E90" s="54"/>
      <c r="F90" s="54"/>
      <c r="G90" s="56"/>
      <c r="H90" s="54"/>
      <c r="I90" s="54"/>
      <c r="J90" s="58"/>
      <c r="K90" s="58"/>
      <c r="L90" s="23"/>
      <c r="M90" s="23"/>
      <c r="N90" s="23"/>
      <c r="O90" s="54"/>
      <c r="P90" s="7"/>
      <c r="Q90" s="54"/>
    </row>
    <row r="91" spans="1:17" x14ac:dyDescent="0.25">
      <c r="A91" s="54">
        <v>1</v>
      </c>
      <c r="B91" s="54" t="s">
        <v>340</v>
      </c>
      <c r="C91" s="6" t="s">
        <v>110</v>
      </c>
      <c r="D91" s="54" t="s">
        <v>32</v>
      </c>
      <c r="E91" s="54">
        <v>300723</v>
      </c>
      <c r="F91" s="54">
        <v>5</v>
      </c>
      <c r="G91" s="56" t="s">
        <v>341</v>
      </c>
      <c r="H91" s="54">
        <v>270</v>
      </c>
      <c r="I91" s="54" t="s">
        <v>342</v>
      </c>
      <c r="J91" s="58">
        <v>1</v>
      </c>
      <c r="K91" s="58">
        <v>1</v>
      </c>
      <c r="L91" s="23">
        <v>0</v>
      </c>
      <c r="M91" s="23">
        <v>5990</v>
      </c>
      <c r="N91" s="23">
        <v>0</v>
      </c>
      <c r="O91" s="54" t="s">
        <v>36</v>
      </c>
      <c r="P91" s="23">
        <f>M91*K91</f>
        <v>5990</v>
      </c>
      <c r="Q91" s="54"/>
    </row>
    <row r="92" spans="1:17" ht="13" x14ac:dyDescent="0.3">
      <c r="A92" s="54"/>
      <c r="B92" s="84" t="s">
        <v>335</v>
      </c>
      <c r="C92" s="6" t="s">
        <v>110</v>
      </c>
      <c r="D92" s="54" t="s">
        <v>38</v>
      </c>
      <c r="E92" s="54"/>
      <c r="F92" s="54"/>
      <c r="G92" s="82"/>
      <c r="H92" s="82"/>
      <c r="I92" s="82"/>
      <c r="J92" s="59"/>
      <c r="K92" s="59"/>
      <c r="L92" s="23"/>
      <c r="M92" s="23"/>
      <c r="N92" s="23"/>
      <c r="O92" s="54"/>
      <c r="P92" s="23"/>
      <c r="Q92" s="54"/>
    </row>
    <row r="93" spans="1:17" x14ac:dyDescent="0.25">
      <c r="A93" s="54"/>
      <c r="B93" s="54"/>
      <c r="C93" s="6"/>
      <c r="D93" s="54" t="s">
        <v>39</v>
      </c>
      <c r="E93" s="54"/>
      <c r="F93" s="54"/>
      <c r="G93" s="56"/>
      <c r="H93" s="54"/>
      <c r="I93" s="54"/>
      <c r="J93" s="58"/>
      <c r="K93" s="58">
        <v>1</v>
      </c>
      <c r="L93" s="23"/>
      <c r="M93" s="23"/>
      <c r="N93" s="23"/>
      <c r="O93" s="54"/>
      <c r="P93" s="7"/>
      <c r="Q93" s="54"/>
    </row>
    <row r="94" spans="1:17" x14ac:dyDescent="0.25">
      <c r="A94" s="54"/>
      <c r="B94" s="54"/>
      <c r="C94" s="6"/>
      <c r="D94" s="54"/>
      <c r="E94" s="54"/>
      <c r="F94" s="54"/>
      <c r="G94" s="56"/>
      <c r="H94" s="54"/>
      <c r="I94" s="54"/>
      <c r="J94" s="58"/>
      <c r="K94" s="58"/>
      <c r="L94" s="23"/>
      <c r="M94" s="23"/>
      <c r="N94" s="23"/>
      <c r="O94" s="54"/>
      <c r="P94" s="7"/>
      <c r="Q94" s="54"/>
    </row>
    <row r="95" spans="1:17" x14ac:dyDescent="0.25">
      <c r="A95" s="54">
        <v>1</v>
      </c>
      <c r="B95" s="54" t="s">
        <v>343</v>
      </c>
      <c r="C95" s="6" t="s">
        <v>110</v>
      </c>
      <c r="D95" s="54" t="s">
        <v>32</v>
      </c>
      <c r="E95" s="54">
        <v>300115</v>
      </c>
      <c r="F95" s="54">
        <v>2</v>
      </c>
      <c r="G95" s="56" t="s">
        <v>344</v>
      </c>
      <c r="H95" s="54">
        <v>215</v>
      </c>
      <c r="I95" s="54" t="s">
        <v>345</v>
      </c>
      <c r="J95" s="58">
        <v>6</v>
      </c>
      <c r="K95" s="58">
        <v>6</v>
      </c>
      <c r="L95" s="23">
        <v>0</v>
      </c>
      <c r="M95" s="23">
        <v>1890</v>
      </c>
      <c r="N95" s="23">
        <v>0</v>
      </c>
      <c r="O95" s="54" t="s">
        <v>36</v>
      </c>
      <c r="P95" s="23">
        <f>M95*K95</f>
        <v>11340</v>
      </c>
      <c r="Q95" s="54"/>
    </row>
    <row r="96" spans="1:17" x14ac:dyDescent="0.25">
      <c r="A96" s="54"/>
      <c r="B96" s="54" t="s">
        <v>346</v>
      </c>
      <c r="C96" s="6" t="s">
        <v>110</v>
      </c>
      <c r="D96" s="54" t="s">
        <v>38</v>
      </c>
      <c r="E96" s="54">
        <v>320106</v>
      </c>
      <c r="F96" s="54">
        <v>2</v>
      </c>
      <c r="G96" s="82" t="s">
        <v>344</v>
      </c>
      <c r="H96" s="82">
        <v>215</v>
      </c>
      <c r="I96" s="82" t="s">
        <v>345</v>
      </c>
      <c r="J96" s="59">
        <v>1</v>
      </c>
      <c r="K96" s="59">
        <v>1</v>
      </c>
      <c r="L96" s="23">
        <v>0</v>
      </c>
      <c r="M96" s="23">
        <v>1890</v>
      </c>
      <c r="N96" s="23">
        <v>0</v>
      </c>
      <c r="O96" s="54" t="s">
        <v>36</v>
      </c>
      <c r="P96" s="23">
        <f>M96*K96</f>
        <v>1890</v>
      </c>
      <c r="Q96" s="54"/>
    </row>
    <row r="97" spans="1:17" x14ac:dyDescent="0.25">
      <c r="A97" s="54"/>
      <c r="B97" s="54"/>
      <c r="C97" s="6"/>
      <c r="D97" s="54" t="s">
        <v>39</v>
      </c>
      <c r="E97" s="54"/>
      <c r="F97" s="54"/>
      <c r="G97" s="56"/>
      <c r="H97" s="54"/>
      <c r="I97" s="54"/>
      <c r="J97" s="58"/>
      <c r="K97" s="58">
        <v>7</v>
      </c>
      <c r="L97" s="23"/>
      <c r="M97" s="23"/>
      <c r="N97" s="23"/>
      <c r="O97" s="54"/>
      <c r="P97" s="7"/>
    </row>
    <row r="98" spans="1:17" x14ac:dyDescent="0.25">
      <c r="A98" s="54"/>
      <c r="B98" s="54"/>
      <c r="C98" s="6"/>
      <c r="D98" s="54"/>
      <c r="E98" s="54"/>
      <c r="F98" s="54"/>
      <c r="G98" s="56"/>
      <c r="H98" s="54"/>
      <c r="I98" s="54"/>
      <c r="J98" s="58"/>
      <c r="K98" s="58"/>
      <c r="L98" s="23"/>
      <c r="M98" s="23"/>
      <c r="N98" s="23"/>
      <c r="O98" s="54"/>
      <c r="P98" s="7"/>
      <c r="Q98" s="54"/>
    </row>
    <row r="99" spans="1:17" x14ac:dyDescent="0.25">
      <c r="A99" s="54">
        <v>1</v>
      </c>
      <c r="B99" s="54" t="s">
        <v>347</v>
      </c>
      <c r="C99" s="6" t="s">
        <v>110</v>
      </c>
      <c r="D99" s="54" t="s">
        <v>32</v>
      </c>
      <c r="E99" s="54">
        <v>300108</v>
      </c>
      <c r="F99" s="54">
        <v>2</v>
      </c>
      <c r="G99" s="56" t="s">
        <v>348</v>
      </c>
      <c r="H99" s="54">
        <v>216</v>
      </c>
      <c r="I99" s="54" t="s">
        <v>349</v>
      </c>
      <c r="J99" s="58">
        <v>3</v>
      </c>
      <c r="K99" s="58">
        <v>3</v>
      </c>
      <c r="L99" s="23">
        <v>0</v>
      </c>
      <c r="M99" s="23">
        <v>938</v>
      </c>
      <c r="N99" s="23">
        <v>0</v>
      </c>
      <c r="O99" s="54" t="s">
        <v>36</v>
      </c>
      <c r="P99" s="23">
        <f>M99*K99</f>
        <v>2814</v>
      </c>
      <c r="Q99" s="54"/>
    </row>
    <row r="100" spans="1:17" x14ac:dyDescent="0.25">
      <c r="A100" s="54"/>
      <c r="B100" s="54" t="s">
        <v>350</v>
      </c>
      <c r="C100" s="6" t="s">
        <v>110</v>
      </c>
      <c r="D100" s="54" t="s">
        <v>38</v>
      </c>
      <c r="E100" s="54">
        <v>320147</v>
      </c>
      <c r="F100" s="54">
        <v>4</v>
      </c>
      <c r="G100" s="82" t="s">
        <v>348</v>
      </c>
      <c r="H100" s="82">
        <v>216</v>
      </c>
      <c r="I100" s="82" t="s">
        <v>349</v>
      </c>
      <c r="J100" s="59">
        <v>1</v>
      </c>
      <c r="K100" s="59">
        <v>1</v>
      </c>
      <c r="L100" s="23">
        <v>0</v>
      </c>
      <c r="M100" s="23">
        <v>938</v>
      </c>
      <c r="N100" s="23">
        <v>0</v>
      </c>
      <c r="O100" s="54" t="s">
        <v>36</v>
      </c>
      <c r="P100" s="23">
        <f>M100*K100</f>
        <v>938</v>
      </c>
      <c r="Q100" s="54"/>
    </row>
    <row r="101" spans="1:17" x14ac:dyDescent="0.25">
      <c r="A101" s="54"/>
      <c r="B101" s="54"/>
      <c r="C101" s="6"/>
      <c r="D101" s="54" t="s">
        <v>39</v>
      </c>
      <c r="E101" s="54"/>
      <c r="F101" s="54"/>
      <c r="G101" s="56"/>
      <c r="H101" s="54"/>
      <c r="I101" s="54"/>
      <c r="J101" s="58"/>
      <c r="K101" s="58">
        <v>4</v>
      </c>
      <c r="L101" s="23"/>
      <c r="M101" s="23"/>
      <c r="N101" s="23"/>
      <c r="O101" s="54"/>
      <c r="P101" s="7"/>
      <c r="Q101" s="54"/>
    </row>
    <row r="102" spans="1:17" x14ac:dyDescent="0.25">
      <c r="A102" s="54"/>
      <c r="B102" s="54"/>
      <c r="C102" s="6"/>
      <c r="D102" s="54"/>
      <c r="E102" s="54"/>
      <c r="F102" s="54"/>
      <c r="G102" s="56"/>
      <c r="H102" s="54"/>
      <c r="I102" s="54"/>
      <c r="J102" s="58"/>
      <c r="K102" s="58"/>
      <c r="L102" s="23"/>
      <c r="M102" s="23"/>
      <c r="N102" s="23"/>
      <c r="O102" s="54"/>
      <c r="P102" s="7"/>
      <c r="Q102" s="54"/>
    </row>
    <row r="103" spans="1:17" x14ac:dyDescent="0.25">
      <c r="A103" s="54">
        <v>1</v>
      </c>
      <c r="B103" s="54" t="s">
        <v>351</v>
      </c>
      <c r="C103" s="6" t="s">
        <v>110</v>
      </c>
      <c r="D103" s="54" t="s">
        <v>32</v>
      </c>
      <c r="E103" s="54">
        <v>300101</v>
      </c>
      <c r="F103" s="54">
        <v>2</v>
      </c>
      <c r="G103" s="56" t="s">
        <v>352</v>
      </c>
      <c r="H103" s="54">
        <v>216</v>
      </c>
      <c r="I103" s="54" t="s">
        <v>353</v>
      </c>
      <c r="J103" s="58">
        <v>1</v>
      </c>
      <c r="K103" s="58">
        <v>1</v>
      </c>
      <c r="L103" s="23">
        <v>0</v>
      </c>
      <c r="M103" s="23">
        <v>2690</v>
      </c>
      <c r="N103" s="23">
        <v>0</v>
      </c>
      <c r="O103" s="54" t="s">
        <v>36</v>
      </c>
      <c r="P103" s="23">
        <f>M103*K103</f>
        <v>2690</v>
      </c>
      <c r="Q103" s="54"/>
    </row>
    <row r="104" spans="1:17" ht="13" x14ac:dyDescent="0.3">
      <c r="A104" s="54"/>
      <c r="B104" s="84" t="s">
        <v>335</v>
      </c>
      <c r="C104" s="6" t="s">
        <v>110</v>
      </c>
      <c r="D104" s="54" t="s">
        <v>38</v>
      </c>
      <c r="E104" s="54"/>
      <c r="F104" s="54"/>
      <c r="G104" s="82"/>
      <c r="H104" s="82"/>
      <c r="I104" s="82"/>
      <c r="J104" s="59"/>
      <c r="K104" s="59"/>
      <c r="L104" s="23"/>
      <c r="M104" s="23"/>
      <c r="N104" s="23"/>
      <c r="O104" s="54"/>
      <c r="P104" s="23"/>
      <c r="Q104" s="54"/>
    </row>
    <row r="105" spans="1:17" x14ac:dyDescent="0.25">
      <c r="A105" s="54"/>
      <c r="B105" s="54"/>
      <c r="C105" s="6"/>
      <c r="D105" s="54" t="s">
        <v>39</v>
      </c>
      <c r="E105" s="54"/>
      <c r="F105" s="54"/>
      <c r="G105" s="56"/>
      <c r="H105" s="54"/>
      <c r="I105" s="54"/>
      <c r="J105" s="58"/>
      <c r="K105" s="58">
        <v>1</v>
      </c>
      <c r="L105" s="23"/>
      <c r="M105" s="23"/>
      <c r="N105" s="23"/>
      <c r="O105" s="54"/>
      <c r="P105" s="7"/>
      <c r="Q105" s="54"/>
    </row>
    <row r="106" spans="1:17" x14ac:dyDescent="0.25">
      <c r="A106" s="54"/>
      <c r="B106" s="54"/>
      <c r="C106" s="6"/>
      <c r="D106" s="54"/>
      <c r="E106" s="54"/>
      <c r="F106" s="54"/>
      <c r="G106" s="56"/>
      <c r="H106" s="54"/>
      <c r="I106" s="54"/>
      <c r="J106" s="58"/>
      <c r="K106" s="58"/>
      <c r="L106" s="23"/>
      <c r="M106" s="23"/>
      <c r="N106" s="23"/>
      <c r="O106" s="54"/>
      <c r="P106" s="7"/>
      <c r="Q106" s="54"/>
    </row>
    <row r="107" spans="1:17" x14ac:dyDescent="0.25">
      <c r="A107" s="54">
        <v>1</v>
      </c>
      <c r="B107" s="54" t="s">
        <v>354</v>
      </c>
      <c r="C107" s="6" t="s">
        <v>110</v>
      </c>
      <c r="D107" s="54" t="s">
        <v>32</v>
      </c>
      <c r="E107" s="54">
        <v>300120</v>
      </c>
      <c r="F107" s="54">
        <v>1</v>
      </c>
      <c r="G107" s="56" t="s">
        <v>355</v>
      </c>
      <c r="H107" s="54">
        <v>216</v>
      </c>
      <c r="I107" s="54" t="s">
        <v>356</v>
      </c>
      <c r="J107" s="58">
        <v>4</v>
      </c>
      <c r="K107" s="58">
        <v>4</v>
      </c>
      <c r="L107" s="23">
        <v>0</v>
      </c>
      <c r="M107" s="23">
        <v>999</v>
      </c>
      <c r="N107" s="23">
        <v>0</v>
      </c>
      <c r="O107" s="54" t="s">
        <v>36</v>
      </c>
      <c r="P107" s="23">
        <f>M107*K107</f>
        <v>3996</v>
      </c>
      <c r="Q107" s="54"/>
    </row>
    <row r="108" spans="1:17" x14ac:dyDescent="0.25">
      <c r="A108" s="54"/>
      <c r="B108" s="54" t="s">
        <v>357</v>
      </c>
      <c r="C108" s="6" t="s">
        <v>110</v>
      </c>
      <c r="D108" s="54" t="s">
        <v>38</v>
      </c>
      <c r="E108" s="54">
        <v>320148</v>
      </c>
      <c r="F108" s="54">
        <v>2</v>
      </c>
      <c r="G108" s="82" t="s">
        <v>355</v>
      </c>
      <c r="H108" s="82">
        <v>216</v>
      </c>
      <c r="I108" s="82" t="s">
        <v>356</v>
      </c>
      <c r="J108" s="59">
        <v>1</v>
      </c>
      <c r="K108" s="59">
        <v>1</v>
      </c>
      <c r="L108" s="23">
        <v>0</v>
      </c>
      <c r="M108" s="23">
        <v>999</v>
      </c>
      <c r="N108" s="23">
        <v>0</v>
      </c>
      <c r="O108" s="54" t="s">
        <v>36</v>
      </c>
      <c r="P108" s="23">
        <f>M108*K108</f>
        <v>999</v>
      </c>
      <c r="Q108" s="54"/>
    </row>
    <row r="109" spans="1:17" s="8" customFormat="1" ht="13" x14ac:dyDescent="0.3">
      <c r="B109" s="79"/>
      <c r="C109" s="6"/>
      <c r="D109" s="54"/>
      <c r="E109" s="60"/>
      <c r="F109" s="60"/>
      <c r="G109" s="56"/>
      <c r="H109" s="54"/>
      <c r="I109" s="54"/>
      <c r="J109" s="58"/>
      <c r="K109" s="58">
        <v>5</v>
      </c>
      <c r="L109" s="23"/>
      <c r="M109" s="23"/>
      <c r="N109" s="23"/>
      <c r="O109" s="54"/>
      <c r="P109" s="7"/>
      <c r="Q109" s="83"/>
    </row>
    <row r="110" spans="1:17" s="8" customFormat="1" ht="13.5" thickBot="1" x14ac:dyDescent="0.35">
      <c r="B110" s="79"/>
      <c r="C110" s="6"/>
      <c r="D110" s="54"/>
      <c r="E110" s="60"/>
      <c r="F110" s="60"/>
      <c r="G110" s="9"/>
      <c r="H110" s="9"/>
      <c r="I110" s="61"/>
      <c r="J110" s="29"/>
      <c r="K110" s="29"/>
      <c r="L110" s="26"/>
      <c r="M110" s="62"/>
      <c r="N110" s="75"/>
      <c r="O110" s="75"/>
      <c r="P110" s="25">
        <f>SUM(P10:P109)</f>
        <v>161676.70000000001</v>
      </c>
      <c r="Q110" s="53"/>
    </row>
    <row r="111" spans="1:17" s="8" customFormat="1" ht="14" thickTop="1" thickBot="1" x14ac:dyDescent="0.35">
      <c r="A111" s="18">
        <v>25</v>
      </c>
      <c r="B111" s="60"/>
      <c r="D111" s="60"/>
      <c r="E111" s="60"/>
      <c r="F111" s="60"/>
      <c r="G111" s="9"/>
      <c r="H111" s="9"/>
      <c r="I111" s="61"/>
      <c r="J111" s="29"/>
      <c r="K111" s="29"/>
      <c r="L111" s="26"/>
      <c r="M111" s="62"/>
      <c r="N111" s="75"/>
      <c r="O111" s="75"/>
      <c r="P111" s="26"/>
      <c r="Q111" s="53"/>
    </row>
    <row r="112" spans="1:17" s="8" customFormat="1" ht="13.5" thickTop="1" x14ac:dyDescent="0.3">
      <c r="A112" s="9"/>
      <c r="B112" s="60"/>
      <c r="D112" s="60"/>
      <c r="E112" s="60"/>
      <c r="F112" s="60"/>
      <c r="G112" s="9"/>
      <c r="H112" s="9"/>
      <c r="I112" s="61"/>
      <c r="J112" s="29"/>
      <c r="K112" s="29"/>
      <c r="L112" s="26"/>
      <c r="M112" s="62"/>
      <c r="N112" s="75"/>
      <c r="O112" s="75"/>
      <c r="P112" s="26"/>
      <c r="Q112" s="53"/>
    </row>
    <row r="113" spans="1:17" x14ac:dyDescent="0.25">
      <c r="A113" s="54"/>
      <c r="J113" s="29"/>
      <c r="K113" s="29"/>
      <c r="L113" s="22"/>
      <c r="N113" s="81"/>
      <c r="O113" s="81"/>
      <c r="P113" s="31"/>
      <c r="Q113" s="22"/>
    </row>
    <row r="114" spans="1:17" x14ac:dyDescent="0.25">
      <c r="J114" s="77"/>
      <c r="K114" s="77"/>
      <c r="L114" s="22"/>
      <c r="N114" s="81"/>
      <c r="O114" s="81"/>
      <c r="P114" s="31"/>
      <c r="Q114" s="22"/>
    </row>
    <row r="115" spans="1:17" ht="13" x14ac:dyDescent="0.3">
      <c r="A115" s="1" t="s">
        <v>140</v>
      </c>
      <c r="D115" s="1"/>
      <c r="E115" s="1"/>
      <c r="F115" s="1"/>
      <c r="J115" s="77"/>
      <c r="K115" s="77"/>
      <c r="L115" s="22"/>
      <c r="N115" s="81"/>
      <c r="O115" s="81"/>
      <c r="P115" s="31"/>
      <c r="Q115" s="22"/>
    </row>
    <row r="116" spans="1:17" x14ac:dyDescent="0.25">
      <c r="J116" s="77"/>
      <c r="K116" s="77"/>
      <c r="L116" s="22"/>
      <c r="N116" s="81"/>
      <c r="O116" s="81"/>
      <c r="P116" s="31"/>
      <c r="Q116" s="22"/>
    </row>
    <row r="117" spans="1:17" ht="13" x14ac:dyDescent="0.3">
      <c r="A117" s="1" t="s">
        <v>141</v>
      </c>
      <c r="C117" s="1"/>
      <c r="D117" s="1"/>
      <c r="E117" s="1"/>
      <c r="F117" s="1"/>
      <c r="G117" s="1"/>
      <c r="H117" s="1"/>
      <c r="I117" s="1"/>
      <c r="J117" s="78"/>
      <c r="K117" s="77"/>
      <c r="L117" s="22"/>
      <c r="N117" s="81"/>
      <c r="O117" s="81"/>
      <c r="P117" s="31"/>
      <c r="Q117" s="22"/>
    </row>
    <row r="118" spans="1:17" x14ac:dyDescent="0.25">
      <c r="J118" s="77"/>
      <c r="K118" s="77"/>
      <c r="L118" s="22"/>
      <c r="N118" s="81"/>
      <c r="O118" s="81"/>
      <c r="P118" s="31"/>
      <c r="Q118" s="22"/>
    </row>
    <row r="119" spans="1:17" x14ac:dyDescent="0.25">
      <c r="J119" s="28"/>
      <c r="K119" s="28"/>
      <c r="L119" s="22"/>
      <c r="N119" s="81"/>
      <c r="O119" s="81"/>
      <c r="P119" s="31"/>
      <c r="Q119" s="22"/>
    </row>
    <row r="120" spans="1:17" x14ac:dyDescent="0.25">
      <c r="J120" s="28"/>
      <c r="K120" s="28"/>
      <c r="L120" s="22"/>
      <c r="N120" s="81"/>
      <c r="O120" s="81"/>
      <c r="P120" s="31"/>
      <c r="Q120" s="22"/>
    </row>
    <row r="121" spans="1:17" x14ac:dyDescent="0.25">
      <c r="J121" s="28"/>
      <c r="K121" s="28"/>
      <c r="L121" s="22"/>
      <c r="N121" s="81"/>
      <c r="O121" s="81"/>
      <c r="P121" s="31"/>
      <c r="Q121" s="22"/>
    </row>
    <row r="122" spans="1:17" x14ac:dyDescent="0.25">
      <c r="J122" s="28"/>
      <c r="K122" s="28"/>
      <c r="L122" s="22"/>
      <c r="N122" s="81"/>
      <c r="O122" s="81"/>
      <c r="P122" s="31"/>
      <c r="Q122" s="22"/>
    </row>
    <row r="123" spans="1:17" x14ac:dyDescent="0.25">
      <c r="L123" s="22"/>
      <c r="M123" s="30"/>
      <c r="N123" s="81"/>
      <c r="O123" s="30"/>
    </row>
    <row r="124" spans="1:17" x14ac:dyDescent="0.25">
      <c r="L124" s="22"/>
      <c r="M124" s="30"/>
      <c r="N124" s="81"/>
      <c r="O124" s="30"/>
    </row>
    <row r="125" spans="1:17" x14ac:dyDescent="0.25">
      <c r="L125" s="22"/>
      <c r="M125" s="30"/>
      <c r="N125" s="81"/>
      <c r="O125" s="30"/>
    </row>
    <row r="126" spans="1:17" x14ac:dyDescent="0.25">
      <c r="L126" s="22"/>
      <c r="M126" s="30"/>
      <c r="N126" s="81"/>
      <c r="O126" s="30"/>
    </row>
    <row r="127" spans="1:17" x14ac:dyDescent="0.25">
      <c r="L127" s="22"/>
      <c r="M127" s="30"/>
      <c r="N127" s="81"/>
      <c r="O127" s="30"/>
    </row>
    <row r="128" spans="1:17" x14ac:dyDescent="0.25">
      <c r="L128" s="22"/>
      <c r="M128" s="30"/>
      <c r="N128" s="81"/>
      <c r="O128" s="30"/>
    </row>
    <row r="129" spans="12:15" x14ac:dyDescent="0.25">
      <c r="L129" s="22"/>
      <c r="M129" s="30"/>
      <c r="N129" s="81"/>
      <c r="O129" s="30"/>
    </row>
    <row r="130" spans="12:15" x14ac:dyDescent="0.25">
      <c r="L130" s="22"/>
      <c r="M130" s="30"/>
      <c r="N130" s="81"/>
      <c r="O130" s="30"/>
    </row>
    <row r="131" spans="12:15" x14ac:dyDescent="0.25">
      <c r="L131" s="22"/>
      <c r="M131" s="30"/>
      <c r="N131" s="81"/>
      <c r="O131" s="30"/>
    </row>
    <row r="132" spans="12:15" x14ac:dyDescent="0.25">
      <c r="L132" s="22"/>
      <c r="M132" s="30"/>
      <c r="N132" s="81"/>
      <c r="O132" s="30"/>
    </row>
    <row r="133" spans="12:15" x14ac:dyDescent="0.25">
      <c r="L133" s="22"/>
      <c r="M133" s="30"/>
      <c r="N133" s="81"/>
      <c r="O133" s="30"/>
    </row>
    <row r="134" spans="12:15" x14ac:dyDescent="0.25">
      <c r="L134" s="22"/>
      <c r="M134" s="30"/>
      <c r="N134" s="81"/>
      <c r="O134" s="30"/>
    </row>
    <row r="135" spans="12:15" x14ac:dyDescent="0.25">
      <c r="L135" s="22"/>
      <c r="M135" s="30"/>
      <c r="N135" s="81"/>
      <c r="O135" s="30"/>
    </row>
    <row r="136" spans="12:15" x14ac:dyDescent="0.25">
      <c r="L136" s="22"/>
      <c r="M136" s="30"/>
      <c r="N136" s="81"/>
      <c r="O136" s="30"/>
    </row>
    <row r="137" spans="12:15" x14ac:dyDescent="0.25">
      <c r="L137" s="22"/>
      <c r="M137" s="30"/>
      <c r="N137" s="81"/>
      <c r="O137" s="30"/>
    </row>
    <row r="138" spans="12:15" x14ac:dyDescent="0.25">
      <c r="L138" s="22"/>
      <c r="M138" s="30"/>
      <c r="N138" s="81"/>
      <c r="O138" s="30"/>
    </row>
    <row r="139" spans="12:15" x14ac:dyDescent="0.25">
      <c r="L139" s="22"/>
      <c r="M139" s="30"/>
      <c r="N139" s="81"/>
      <c r="O139" s="30"/>
    </row>
    <row r="140" spans="12:15" x14ac:dyDescent="0.25">
      <c r="L140" s="22"/>
      <c r="M140" s="30"/>
      <c r="N140" s="81"/>
      <c r="O140" s="30"/>
    </row>
    <row r="141" spans="12:15" x14ac:dyDescent="0.25">
      <c r="L141" s="22"/>
      <c r="M141" s="30"/>
      <c r="N141" s="81"/>
      <c r="O141" s="30"/>
    </row>
    <row r="142" spans="12:15" x14ac:dyDescent="0.25">
      <c r="L142" s="22"/>
      <c r="M142" s="30"/>
      <c r="N142" s="81"/>
      <c r="O142" s="30"/>
    </row>
    <row r="143" spans="12:15" x14ac:dyDescent="0.25">
      <c r="L143" s="22"/>
      <c r="M143" s="30"/>
      <c r="N143" s="81"/>
      <c r="O143" s="30"/>
    </row>
    <row r="144" spans="12:15" x14ac:dyDescent="0.25">
      <c r="L144" s="22"/>
      <c r="M144" s="30"/>
      <c r="N144" s="81"/>
      <c r="O144" s="30"/>
    </row>
    <row r="145" spans="12:15" x14ac:dyDescent="0.25">
      <c r="L145" s="22"/>
      <c r="M145" s="30"/>
      <c r="N145" s="81"/>
      <c r="O145" s="30"/>
    </row>
    <row r="146" spans="12:15" x14ac:dyDescent="0.25">
      <c r="L146" s="22"/>
      <c r="M146" s="30"/>
      <c r="N146" s="81"/>
      <c r="O146" s="30"/>
    </row>
    <row r="147" spans="12:15" x14ac:dyDescent="0.25">
      <c r="L147" s="22"/>
      <c r="M147" s="30"/>
      <c r="N147" s="81"/>
      <c r="O147" s="30"/>
    </row>
    <row r="148" spans="12:15" x14ac:dyDescent="0.25">
      <c r="L148" s="22"/>
      <c r="M148" s="30"/>
      <c r="N148" s="81"/>
      <c r="O148" s="30"/>
    </row>
    <row r="149" spans="12:15" x14ac:dyDescent="0.25">
      <c r="L149" s="22"/>
      <c r="M149" s="30"/>
      <c r="N149" s="81"/>
      <c r="O149" s="30"/>
    </row>
    <row r="150" spans="12:15" x14ac:dyDescent="0.25">
      <c r="L150" s="22"/>
      <c r="M150" s="30"/>
      <c r="N150" s="81"/>
      <c r="O150" s="30"/>
    </row>
    <row r="151" spans="12:15" x14ac:dyDescent="0.25">
      <c r="L151" s="22"/>
      <c r="M151" s="30"/>
      <c r="N151" s="81"/>
      <c r="O151" s="30"/>
    </row>
    <row r="152" spans="12:15" x14ac:dyDescent="0.25">
      <c r="L152" s="22"/>
      <c r="M152" s="30"/>
      <c r="N152" s="81"/>
      <c r="O152" s="30"/>
    </row>
    <row r="153" spans="12:15" x14ac:dyDescent="0.25">
      <c r="L153" s="22"/>
      <c r="M153" s="30"/>
      <c r="N153" s="81"/>
      <c r="O153" s="30"/>
    </row>
    <row r="154" spans="12:15" x14ac:dyDescent="0.25">
      <c r="L154" s="22"/>
      <c r="M154" s="30"/>
      <c r="N154" s="81"/>
      <c r="O154" s="30"/>
    </row>
    <row r="155" spans="12:15" x14ac:dyDescent="0.25">
      <c r="L155" s="22"/>
      <c r="M155" s="30"/>
      <c r="N155" s="81"/>
      <c r="O155" s="30"/>
    </row>
    <row r="156" spans="12:15" x14ac:dyDescent="0.25">
      <c r="L156" s="22"/>
      <c r="M156" s="30"/>
      <c r="N156" s="22"/>
      <c r="O156" s="30"/>
    </row>
    <row r="157" spans="12:15" x14ac:dyDescent="0.25">
      <c r="L157" s="22"/>
      <c r="M157" s="30"/>
      <c r="N157" s="22"/>
      <c r="O157" s="30"/>
    </row>
    <row r="158" spans="12:15" x14ac:dyDescent="0.25">
      <c r="L158" s="22"/>
      <c r="M158" s="30"/>
      <c r="N158" s="22"/>
      <c r="O158" s="30"/>
    </row>
    <row r="159" spans="12:15" x14ac:dyDescent="0.25">
      <c r="L159" s="22"/>
      <c r="M159" s="30"/>
      <c r="N159" s="22"/>
      <c r="O159" s="30"/>
    </row>
    <row r="160" spans="12:15" x14ac:dyDescent="0.25">
      <c r="L160" s="22"/>
      <c r="M160" s="30"/>
      <c r="N160" s="22"/>
      <c r="O160" s="30"/>
    </row>
    <row r="161" spans="12:15" x14ac:dyDescent="0.25">
      <c r="L161" s="22"/>
      <c r="M161" s="30"/>
      <c r="N161" s="22"/>
      <c r="O161" s="30"/>
    </row>
    <row r="162" spans="12:15" x14ac:dyDescent="0.25">
      <c r="L162" s="22"/>
      <c r="M162" s="30"/>
      <c r="N162" s="22"/>
      <c r="O162" s="30"/>
    </row>
    <row r="163" spans="12:15" x14ac:dyDescent="0.25">
      <c r="L163" s="22"/>
      <c r="M163" s="30"/>
      <c r="N163" s="22"/>
      <c r="O163" s="30"/>
    </row>
    <row r="164" spans="12:15" x14ac:dyDescent="0.25">
      <c r="L164" s="22"/>
      <c r="M164" s="30"/>
      <c r="N164" s="22"/>
      <c r="O164" s="30"/>
    </row>
    <row r="165" spans="12:15" x14ac:dyDescent="0.25">
      <c r="L165" s="22"/>
      <c r="M165" s="30"/>
      <c r="N165" s="22"/>
      <c r="O165" s="30"/>
    </row>
    <row r="166" spans="12:15" x14ac:dyDescent="0.25">
      <c r="L166" s="22"/>
      <c r="M166" s="30"/>
      <c r="N166" s="22"/>
      <c r="O166" s="30"/>
    </row>
    <row r="167" spans="12:15" x14ac:dyDescent="0.25">
      <c r="L167" s="22"/>
      <c r="M167" s="30"/>
      <c r="N167" s="22"/>
      <c r="O167" s="30"/>
    </row>
    <row r="168" spans="12:15" x14ac:dyDescent="0.25">
      <c r="L168" s="22"/>
      <c r="M168" s="30"/>
      <c r="N168" s="22"/>
      <c r="O168" s="30"/>
    </row>
    <row r="169" spans="12:15" x14ac:dyDescent="0.25">
      <c r="L169" s="22"/>
      <c r="M169" s="30"/>
      <c r="N169" s="22"/>
      <c r="O169" s="30"/>
    </row>
    <row r="170" spans="12:15" x14ac:dyDescent="0.25">
      <c r="L170" s="22"/>
      <c r="M170" s="30"/>
      <c r="N170" s="22"/>
      <c r="O170" s="30"/>
    </row>
    <row r="171" spans="12:15" x14ac:dyDescent="0.25">
      <c r="L171" s="22"/>
      <c r="M171" s="30"/>
      <c r="N171" s="22"/>
      <c r="O171" s="30"/>
    </row>
    <row r="172" spans="12:15" x14ac:dyDescent="0.25">
      <c r="L172" s="22"/>
      <c r="M172" s="30"/>
      <c r="N172" s="22"/>
      <c r="O172" s="30"/>
    </row>
    <row r="173" spans="12:15" x14ac:dyDescent="0.25">
      <c r="L173" s="22"/>
      <c r="M173" s="30"/>
      <c r="N173" s="22"/>
      <c r="O173" s="30"/>
    </row>
    <row r="174" spans="12:15" x14ac:dyDescent="0.25">
      <c r="L174" s="22"/>
      <c r="M174" s="30"/>
      <c r="N174" s="22"/>
      <c r="O174" s="30"/>
    </row>
    <row r="175" spans="12:15" x14ac:dyDescent="0.25">
      <c r="L175" s="22"/>
      <c r="M175" s="30"/>
      <c r="N175" s="22"/>
      <c r="O175" s="30"/>
    </row>
    <row r="176" spans="12:15" x14ac:dyDescent="0.25">
      <c r="L176" s="22"/>
      <c r="M176" s="30"/>
      <c r="N176" s="22"/>
      <c r="O176" s="30"/>
    </row>
    <row r="177" spans="12:15" x14ac:dyDescent="0.25">
      <c r="L177" s="22"/>
      <c r="M177" s="30"/>
      <c r="N177" s="22"/>
      <c r="O177" s="30"/>
    </row>
    <row r="178" spans="12:15" x14ac:dyDescent="0.25">
      <c r="L178" s="22"/>
      <c r="M178" s="30"/>
      <c r="N178" s="22"/>
      <c r="O178" s="30"/>
    </row>
    <row r="179" spans="12:15" x14ac:dyDescent="0.25">
      <c r="L179" s="22"/>
      <c r="M179" s="30"/>
      <c r="N179" s="22"/>
      <c r="O179" s="30"/>
    </row>
    <row r="180" spans="12:15" x14ac:dyDescent="0.25">
      <c r="L180" s="22"/>
      <c r="M180" s="30"/>
      <c r="N180" s="22"/>
      <c r="O180" s="30"/>
    </row>
    <row r="181" spans="12:15" x14ac:dyDescent="0.25">
      <c r="L181" s="22"/>
      <c r="M181" s="30"/>
      <c r="N181" s="22"/>
      <c r="O181" s="30"/>
    </row>
    <row r="182" spans="12:15" x14ac:dyDescent="0.25">
      <c r="L182" s="22"/>
      <c r="M182" s="30"/>
      <c r="N182" s="22"/>
      <c r="O182" s="30"/>
    </row>
    <row r="183" spans="12:15" x14ac:dyDescent="0.25">
      <c r="L183" s="22"/>
      <c r="M183" s="30"/>
      <c r="N183" s="22"/>
      <c r="O183" s="30"/>
    </row>
    <row r="184" spans="12:15" x14ac:dyDescent="0.25">
      <c r="L184" s="22"/>
      <c r="M184" s="30"/>
      <c r="N184" s="22"/>
      <c r="O184" s="30"/>
    </row>
    <row r="185" spans="12:15" x14ac:dyDescent="0.25">
      <c r="L185" s="22"/>
      <c r="M185" s="30"/>
      <c r="N185" s="22"/>
      <c r="O185" s="30"/>
    </row>
    <row r="186" spans="12:15" x14ac:dyDescent="0.25">
      <c r="L186" s="22"/>
      <c r="M186" s="30"/>
      <c r="N186" s="22"/>
      <c r="O186" s="30"/>
    </row>
    <row r="187" spans="12:15" x14ac:dyDescent="0.25">
      <c r="L187" s="22"/>
      <c r="M187" s="30"/>
      <c r="N187" s="22"/>
      <c r="O187" s="30"/>
    </row>
    <row r="188" spans="12:15" x14ac:dyDescent="0.25">
      <c r="L188" s="22"/>
      <c r="M188" s="30"/>
      <c r="N188" s="22"/>
      <c r="O188" s="30"/>
    </row>
    <row r="189" spans="12:15" x14ac:dyDescent="0.25">
      <c r="L189" s="22"/>
      <c r="M189" s="30"/>
      <c r="N189" s="22"/>
      <c r="O189" s="30"/>
    </row>
    <row r="190" spans="12:15" x14ac:dyDescent="0.25">
      <c r="L190" s="22"/>
      <c r="M190" s="30"/>
      <c r="N190" s="22"/>
      <c r="O190" s="30"/>
    </row>
    <row r="191" spans="12:15" x14ac:dyDescent="0.25">
      <c r="L191" s="22"/>
      <c r="M191" s="30"/>
      <c r="N191" s="22"/>
      <c r="O191" s="30"/>
    </row>
    <row r="192" spans="12:15" x14ac:dyDescent="0.25">
      <c r="L192" s="22"/>
      <c r="M192" s="30"/>
      <c r="N192" s="22"/>
      <c r="O192" s="30"/>
    </row>
    <row r="193" spans="12:15" x14ac:dyDescent="0.25">
      <c r="L193" s="22"/>
      <c r="M193" s="30"/>
      <c r="N193" s="22"/>
      <c r="O193" s="30"/>
    </row>
    <row r="194" spans="12:15" x14ac:dyDescent="0.25">
      <c r="L194" s="22"/>
      <c r="M194" s="30"/>
      <c r="N194" s="22"/>
      <c r="O194" s="30"/>
    </row>
    <row r="195" spans="12:15" x14ac:dyDescent="0.25">
      <c r="L195" s="22"/>
      <c r="M195" s="30"/>
      <c r="N195" s="22"/>
      <c r="O195" s="30"/>
    </row>
    <row r="196" spans="12:15" x14ac:dyDescent="0.25">
      <c r="L196" s="22"/>
      <c r="M196" s="30"/>
      <c r="N196" s="22"/>
      <c r="O196" s="30"/>
    </row>
    <row r="197" spans="12:15" x14ac:dyDescent="0.25">
      <c r="L197" s="22"/>
      <c r="M197" s="30"/>
      <c r="N197" s="22"/>
      <c r="O197" s="30"/>
    </row>
    <row r="198" spans="12:15" x14ac:dyDescent="0.25">
      <c r="L198" s="22"/>
      <c r="M198" s="30"/>
      <c r="N198" s="22"/>
      <c r="O198" s="30"/>
    </row>
    <row r="199" spans="12:15" x14ac:dyDescent="0.25">
      <c r="L199" s="22"/>
      <c r="M199" s="30"/>
      <c r="N199" s="22"/>
      <c r="O199" s="30"/>
    </row>
    <row r="200" spans="12:15" x14ac:dyDescent="0.25">
      <c r="L200" s="22"/>
      <c r="M200" s="30"/>
      <c r="N200" s="22"/>
      <c r="O200" s="30"/>
    </row>
    <row r="201" spans="12:15" x14ac:dyDescent="0.25">
      <c r="L201" s="22"/>
      <c r="M201" s="30"/>
      <c r="N201" s="22"/>
      <c r="O201" s="30"/>
    </row>
    <row r="202" spans="12:15" x14ac:dyDescent="0.25">
      <c r="L202" s="22"/>
      <c r="M202" s="30"/>
      <c r="N202" s="22"/>
      <c r="O202" s="30"/>
    </row>
    <row r="203" spans="12:15" x14ac:dyDescent="0.25">
      <c r="L203" s="22"/>
      <c r="M203" s="30"/>
      <c r="N203" s="22"/>
      <c r="O203" s="30"/>
    </row>
    <row r="204" spans="12:15" x14ac:dyDescent="0.25">
      <c r="L204" s="22"/>
      <c r="M204" s="30"/>
      <c r="N204" s="22"/>
      <c r="O204" s="30"/>
    </row>
    <row r="205" spans="12:15" x14ac:dyDescent="0.25">
      <c r="L205" s="22"/>
      <c r="M205" s="30"/>
      <c r="N205" s="22"/>
      <c r="O205" s="30"/>
    </row>
    <row r="206" spans="12:15" x14ac:dyDescent="0.25">
      <c r="L206" s="22"/>
      <c r="M206" s="30"/>
      <c r="N206" s="22"/>
      <c r="O206" s="30"/>
    </row>
    <row r="207" spans="12:15" x14ac:dyDescent="0.25">
      <c r="L207" s="22"/>
      <c r="M207" s="30"/>
      <c r="N207" s="22"/>
      <c r="O207" s="30"/>
    </row>
    <row r="208" spans="12:15" x14ac:dyDescent="0.25">
      <c r="L208" s="22"/>
      <c r="M208" s="30"/>
      <c r="N208" s="22"/>
      <c r="O208" s="30"/>
    </row>
    <row r="209" spans="12:15" x14ac:dyDescent="0.25">
      <c r="L209" s="22"/>
      <c r="M209" s="30"/>
      <c r="N209" s="22"/>
      <c r="O209" s="30"/>
    </row>
    <row r="210" spans="12:15" x14ac:dyDescent="0.25">
      <c r="L210" s="22"/>
      <c r="M210" s="30"/>
      <c r="N210" s="22"/>
      <c r="O210" s="30"/>
    </row>
    <row r="211" spans="12:15" x14ac:dyDescent="0.25">
      <c r="L211" s="22"/>
      <c r="M211" s="30"/>
      <c r="N211" s="22"/>
      <c r="O211" s="30"/>
    </row>
    <row r="212" spans="12:15" x14ac:dyDescent="0.25">
      <c r="L212" s="22"/>
      <c r="M212" s="30"/>
      <c r="N212" s="22"/>
      <c r="O212" s="30"/>
    </row>
    <row r="213" spans="12:15" x14ac:dyDescent="0.25">
      <c r="L213" s="22"/>
      <c r="M213" s="30"/>
      <c r="N213" s="22"/>
      <c r="O213" s="30"/>
    </row>
    <row r="214" spans="12:15" x14ac:dyDescent="0.25">
      <c r="L214" s="22"/>
      <c r="M214" s="30"/>
      <c r="N214" s="22"/>
      <c r="O214" s="30"/>
    </row>
    <row r="215" spans="12:15" x14ac:dyDescent="0.25">
      <c r="L215" s="22"/>
      <c r="M215" s="30"/>
      <c r="N215" s="22"/>
      <c r="O215" s="30"/>
    </row>
    <row r="216" spans="12:15" x14ac:dyDescent="0.25">
      <c r="L216" s="22"/>
      <c r="M216" s="30"/>
      <c r="N216" s="22"/>
      <c r="O216" s="30"/>
    </row>
    <row r="217" spans="12:15" x14ac:dyDescent="0.25">
      <c r="L217" s="22"/>
      <c r="M217" s="30"/>
      <c r="N217" s="22"/>
      <c r="O217" s="30"/>
    </row>
    <row r="218" spans="12:15" x14ac:dyDescent="0.25">
      <c r="L218" s="22"/>
      <c r="M218" s="30"/>
      <c r="N218" s="22"/>
      <c r="O218" s="30"/>
    </row>
    <row r="219" spans="12:15" x14ac:dyDescent="0.25">
      <c r="L219" s="22"/>
      <c r="M219" s="30"/>
      <c r="N219" s="22"/>
      <c r="O219" s="30"/>
    </row>
    <row r="220" spans="12:15" x14ac:dyDescent="0.25">
      <c r="L220" s="22"/>
      <c r="M220" s="30"/>
      <c r="N220" s="22"/>
      <c r="O220" s="30"/>
    </row>
    <row r="221" spans="12:15" x14ac:dyDescent="0.25">
      <c r="L221" s="22"/>
      <c r="M221" s="30"/>
      <c r="N221" s="22"/>
      <c r="O221" s="30"/>
    </row>
    <row r="222" spans="12:15" x14ac:dyDescent="0.25">
      <c r="L222" s="22"/>
      <c r="M222" s="30"/>
      <c r="N222" s="22"/>
      <c r="O222" s="30"/>
    </row>
    <row r="223" spans="12:15" x14ac:dyDescent="0.25">
      <c r="L223" s="22"/>
      <c r="M223" s="30"/>
      <c r="N223" s="22"/>
      <c r="O223" s="30"/>
    </row>
    <row r="224" spans="12:15" x14ac:dyDescent="0.25">
      <c r="L224" s="22"/>
      <c r="M224" s="30"/>
      <c r="N224" s="22"/>
      <c r="O224" s="30"/>
    </row>
    <row r="225" spans="12:15" x14ac:dyDescent="0.25">
      <c r="L225" s="22"/>
      <c r="M225" s="30"/>
      <c r="N225" s="22"/>
      <c r="O225" s="30"/>
    </row>
    <row r="226" spans="12:15" x14ac:dyDescent="0.25">
      <c r="L226" s="22"/>
      <c r="M226" s="30"/>
      <c r="N226" s="22"/>
      <c r="O226" s="30"/>
    </row>
    <row r="227" spans="12:15" x14ac:dyDescent="0.25">
      <c r="L227" s="22"/>
      <c r="M227" s="30"/>
      <c r="N227" s="22"/>
      <c r="O227" s="30"/>
    </row>
    <row r="228" spans="12:15" x14ac:dyDescent="0.25">
      <c r="L228" s="22"/>
      <c r="M228" s="30"/>
      <c r="N228" s="22"/>
      <c r="O228" s="30"/>
    </row>
    <row r="229" spans="12:15" x14ac:dyDescent="0.25">
      <c r="L229" s="22"/>
      <c r="M229" s="30"/>
      <c r="N229" s="22"/>
      <c r="O229" s="30"/>
    </row>
    <row r="230" spans="12:15" x14ac:dyDescent="0.25">
      <c r="L230" s="22"/>
      <c r="M230" s="30"/>
      <c r="N230" s="22"/>
      <c r="O230" s="30"/>
    </row>
    <row r="231" spans="12:15" x14ac:dyDescent="0.25">
      <c r="L231" s="22"/>
      <c r="M231" s="30"/>
      <c r="N231" s="22"/>
      <c r="O231" s="30"/>
    </row>
    <row r="232" spans="12:15" x14ac:dyDescent="0.25">
      <c r="L232" s="22"/>
      <c r="M232" s="30"/>
      <c r="N232" s="22"/>
      <c r="O232" s="30"/>
    </row>
  </sheetData>
  <mergeCells count="3">
    <mergeCell ref="B55:I55"/>
    <mergeCell ref="B59:I59"/>
    <mergeCell ref="B63:I63"/>
  </mergeCells>
  <printOptions gridLines="1"/>
  <pageMargins left="0.39370078740157483" right="0.39370078740157483" top="0.39370078740157483" bottom="0.39370078740157483" header="0.51181102362204722" footer="0.51181102362204722"/>
  <pageSetup paperSize="9" scale="60" orientation="landscape" r:id="rId1"/>
  <headerFooter alignWithMargins="0">
    <oddHeader>&amp;L
Aeon Stocktake summary 2007&amp;RPreparer: KL 19/11/2007
Reviewer: [                    ]
5461-1: &amp;P/&amp;N</oddHeader>
    <oddFooter>&amp;LAeon Stores (HK) - 31.12.2007 (final audit) 
Period End: 31/12/2007&amp;R&amp;D &amp;T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I54"/>
  <sheetViews>
    <sheetView showGridLines="0" zoomScaleNormal="100" workbookViewId="0">
      <selection activeCell="B10" sqref="B10"/>
    </sheetView>
  </sheetViews>
  <sheetFormatPr defaultColWidth="8" defaultRowHeight="13" outlineLevelRow="1" x14ac:dyDescent="0.25"/>
  <cols>
    <col min="1" max="1" width="8" style="15" customWidth="1"/>
    <col min="2" max="7" width="8" style="16" customWidth="1"/>
    <col min="8" max="8" width="8" style="17" customWidth="1"/>
    <col min="9" max="9" width="8" style="72"/>
    <col min="10" max="16384" width="8" style="13"/>
  </cols>
  <sheetData>
    <row r="1" spans="1:9" x14ac:dyDescent="0.3">
      <c r="A1" s="14" t="s">
        <v>358</v>
      </c>
    </row>
    <row r="3" spans="1:9" ht="15" outlineLevel="1" x14ac:dyDescent="0.3">
      <c r="A3" s="15" t="s">
        <v>335</v>
      </c>
      <c r="B3" s="367" t="s">
        <v>359</v>
      </c>
      <c r="C3" s="368"/>
      <c r="D3" s="368"/>
      <c r="E3" s="368"/>
      <c r="F3" s="368"/>
      <c r="G3" s="368"/>
      <c r="H3" s="368"/>
    </row>
    <row r="5" spans="1:9" ht="27" customHeight="1" outlineLevel="1" x14ac:dyDescent="0.3">
      <c r="A5" s="15" t="s">
        <v>360</v>
      </c>
      <c r="B5" s="367" t="s">
        <v>361</v>
      </c>
      <c r="C5" s="368"/>
      <c r="D5" s="368"/>
      <c r="E5" s="368"/>
      <c r="F5" s="368"/>
      <c r="G5" s="368"/>
      <c r="H5" s="368"/>
      <c r="I5" s="73">
        <f>'Kornhill Jusco (OS) (PY)'!R54</f>
        <v>0</v>
      </c>
    </row>
    <row r="7" spans="1:9" ht="41.25" hidden="1" customHeight="1" outlineLevel="1" x14ac:dyDescent="0.3">
      <c r="A7" s="15" t="s">
        <v>362</v>
      </c>
      <c r="B7" s="367"/>
      <c r="C7" s="368"/>
      <c r="D7" s="368"/>
      <c r="E7" s="368"/>
      <c r="F7" s="368"/>
      <c r="G7" s="368"/>
      <c r="H7" s="368"/>
    </row>
    <row r="8" spans="1:9" collapsed="1" x14ac:dyDescent="0.25"/>
    <row r="9" spans="1:9" ht="41.25" hidden="1" customHeight="1" outlineLevel="1" x14ac:dyDescent="0.3">
      <c r="A9" s="15" t="s">
        <v>363</v>
      </c>
      <c r="B9" s="367"/>
      <c r="C9" s="368"/>
      <c r="D9" s="368"/>
      <c r="E9" s="368"/>
      <c r="F9" s="368"/>
      <c r="G9" s="368"/>
      <c r="H9" s="368"/>
    </row>
    <row r="10" spans="1:9" collapsed="1" x14ac:dyDescent="0.25"/>
    <row r="11" spans="1:9" ht="41.25" hidden="1" customHeight="1" outlineLevel="1" x14ac:dyDescent="0.3">
      <c r="A11" s="15" t="s">
        <v>364</v>
      </c>
      <c r="B11" s="367"/>
      <c r="C11" s="368"/>
      <c r="D11" s="368"/>
      <c r="E11" s="368"/>
      <c r="F11" s="368"/>
      <c r="G11" s="368"/>
      <c r="H11" s="368"/>
    </row>
    <row r="12" spans="1:9" collapsed="1" x14ac:dyDescent="0.25"/>
    <row r="13" spans="1:9" ht="41.25" hidden="1" customHeight="1" outlineLevel="1" x14ac:dyDescent="0.3">
      <c r="A13" s="15" t="s">
        <v>365</v>
      </c>
      <c r="B13" s="367"/>
      <c r="C13" s="368"/>
      <c r="D13" s="368"/>
      <c r="E13" s="368"/>
      <c r="F13" s="368"/>
      <c r="G13" s="368"/>
      <c r="H13" s="368"/>
    </row>
    <row r="14" spans="1:9" collapsed="1" x14ac:dyDescent="0.25"/>
    <row r="15" spans="1:9" ht="41.25" hidden="1" customHeight="1" outlineLevel="1" x14ac:dyDescent="0.3">
      <c r="A15" s="15" t="s">
        <v>366</v>
      </c>
      <c r="B15" s="367"/>
      <c r="C15" s="368"/>
      <c r="D15" s="368"/>
      <c r="E15" s="368"/>
      <c r="F15" s="368"/>
      <c r="G15" s="368"/>
      <c r="H15" s="368"/>
    </row>
    <row r="16" spans="1:9" collapsed="1" x14ac:dyDescent="0.25"/>
    <row r="17" spans="1:8" ht="41.25" hidden="1" customHeight="1" outlineLevel="1" x14ac:dyDescent="0.3">
      <c r="A17" s="15" t="s">
        <v>367</v>
      </c>
      <c r="B17" s="367"/>
      <c r="C17" s="368"/>
      <c r="D17" s="368"/>
      <c r="E17" s="368"/>
      <c r="F17" s="368"/>
      <c r="G17" s="368"/>
      <c r="H17" s="368"/>
    </row>
    <row r="18" spans="1:8" collapsed="1" x14ac:dyDescent="0.25"/>
    <row r="19" spans="1:8" ht="41.25" hidden="1" customHeight="1" outlineLevel="1" x14ac:dyDescent="0.3">
      <c r="A19" s="15" t="s">
        <v>368</v>
      </c>
      <c r="B19" s="367"/>
      <c r="C19" s="368"/>
      <c r="D19" s="368"/>
      <c r="E19" s="368"/>
      <c r="F19" s="368"/>
      <c r="G19" s="368"/>
      <c r="H19" s="368"/>
    </row>
    <row r="20" spans="1:8" collapsed="1" x14ac:dyDescent="0.25"/>
    <row r="21" spans="1:8" ht="41.25" hidden="1" customHeight="1" outlineLevel="1" x14ac:dyDescent="0.3">
      <c r="A21" s="15" t="s">
        <v>369</v>
      </c>
      <c r="B21" s="367"/>
      <c r="C21" s="368"/>
      <c r="D21" s="368"/>
      <c r="E21" s="368"/>
      <c r="F21" s="368"/>
      <c r="G21" s="368"/>
      <c r="H21" s="368"/>
    </row>
    <row r="22" spans="1:8" collapsed="1" x14ac:dyDescent="0.25"/>
    <row r="23" spans="1:8" ht="41.25" hidden="1" customHeight="1" outlineLevel="1" x14ac:dyDescent="0.3">
      <c r="A23" s="15" t="s">
        <v>370</v>
      </c>
      <c r="B23" s="367"/>
      <c r="C23" s="368"/>
      <c r="D23" s="368"/>
      <c r="E23" s="368"/>
      <c r="F23" s="368"/>
      <c r="G23" s="368"/>
      <c r="H23" s="368"/>
    </row>
    <row r="24" spans="1:8" collapsed="1" x14ac:dyDescent="0.25"/>
    <row r="25" spans="1:8" ht="41.25" hidden="1" customHeight="1" outlineLevel="1" x14ac:dyDescent="0.3">
      <c r="A25" s="15" t="s">
        <v>371</v>
      </c>
      <c r="B25" s="367"/>
      <c r="C25" s="368"/>
      <c r="D25" s="368"/>
      <c r="E25" s="368"/>
      <c r="F25" s="368"/>
      <c r="G25" s="368"/>
      <c r="H25" s="368"/>
    </row>
    <row r="26" spans="1:8" collapsed="1" x14ac:dyDescent="0.25"/>
    <row r="27" spans="1:8" ht="41.25" hidden="1" customHeight="1" outlineLevel="1" x14ac:dyDescent="0.3">
      <c r="A27" s="15" t="s">
        <v>372</v>
      </c>
      <c r="B27" s="367"/>
      <c r="C27" s="368"/>
      <c r="D27" s="368"/>
      <c r="E27" s="368"/>
      <c r="F27" s="368"/>
      <c r="G27" s="368"/>
      <c r="H27" s="368"/>
    </row>
    <row r="28" spans="1:8" collapsed="1" x14ac:dyDescent="0.25"/>
    <row r="29" spans="1:8" ht="41.25" hidden="1" customHeight="1" outlineLevel="1" x14ac:dyDescent="0.3">
      <c r="A29" s="15" t="s">
        <v>373</v>
      </c>
      <c r="B29" s="367"/>
      <c r="C29" s="368"/>
      <c r="D29" s="368"/>
      <c r="E29" s="368"/>
      <c r="F29" s="368"/>
      <c r="G29" s="368"/>
      <c r="H29" s="368"/>
    </row>
    <row r="30" spans="1:8" collapsed="1" x14ac:dyDescent="0.25"/>
    <row r="31" spans="1:8" ht="41.25" hidden="1" customHeight="1" outlineLevel="1" x14ac:dyDescent="0.3">
      <c r="A31" s="15" t="s">
        <v>374</v>
      </c>
      <c r="B31" s="367"/>
      <c r="C31" s="368"/>
      <c r="D31" s="368"/>
      <c r="E31" s="368"/>
      <c r="F31" s="368"/>
      <c r="G31" s="368"/>
      <c r="H31" s="368"/>
    </row>
    <row r="32" spans="1:8" collapsed="1" x14ac:dyDescent="0.25"/>
    <row r="33" spans="1:8" ht="41.25" hidden="1" customHeight="1" outlineLevel="1" x14ac:dyDescent="0.3">
      <c r="A33" s="15" t="s">
        <v>375</v>
      </c>
      <c r="B33" s="367"/>
      <c r="C33" s="368"/>
      <c r="D33" s="368"/>
      <c r="E33" s="368"/>
      <c r="F33" s="368"/>
      <c r="G33" s="368"/>
      <c r="H33" s="368"/>
    </row>
    <row r="34" spans="1:8" collapsed="1" x14ac:dyDescent="0.25"/>
    <row r="35" spans="1:8" ht="41.25" hidden="1" customHeight="1" outlineLevel="1" x14ac:dyDescent="0.3">
      <c r="A35" s="15" t="s">
        <v>376</v>
      </c>
      <c r="B35" s="367"/>
      <c r="C35" s="368"/>
      <c r="D35" s="368"/>
      <c r="E35" s="368"/>
      <c r="F35" s="368"/>
      <c r="G35" s="368"/>
      <c r="H35" s="368"/>
    </row>
    <row r="36" spans="1:8" collapsed="1" x14ac:dyDescent="0.25"/>
    <row r="37" spans="1:8" ht="41.25" hidden="1" customHeight="1" outlineLevel="1" x14ac:dyDescent="0.3">
      <c r="A37" s="15" t="s">
        <v>377</v>
      </c>
      <c r="B37" s="367"/>
      <c r="C37" s="368"/>
      <c r="D37" s="368"/>
      <c r="E37" s="368"/>
      <c r="F37" s="368"/>
      <c r="G37" s="368"/>
      <c r="H37" s="368"/>
    </row>
    <row r="38" spans="1:8" collapsed="1" x14ac:dyDescent="0.25"/>
    <row r="39" spans="1:8" ht="41.25" hidden="1" customHeight="1" outlineLevel="1" x14ac:dyDescent="0.3">
      <c r="A39" s="15" t="s">
        <v>378</v>
      </c>
      <c r="B39" s="367"/>
      <c r="C39" s="368"/>
      <c r="D39" s="368"/>
      <c r="E39" s="368"/>
      <c r="F39" s="368"/>
      <c r="G39" s="368"/>
      <c r="H39" s="368"/>
    </row>
    <row r="40" spans="1:8" collapsed="1" x14ac:dyDescent="0.25"/>
    <row r="41" spans="1:8" ht="41.25" hidden="1" customHeight="1" outlineLevel="1" x14ac:dyDescent="0.3">
      <c r="A41" s="15" t="s">
        <v>379</v>
      </c>
      <c r="B41" s="367"/>
      <c r="C41" s="368"/>
      <c r="D41" s="368"/>
      <c r="E41" s="368"/>
      <c r="F41" s="368"/>
      <c r="G41" s="368"/>
      <c r="H41" s="368"/>
    </row>
    <row r="42" spans="1:8" collapsed="1" x14ac:dyDescent="0.25"/>
    <row r="43" spans="1:8" ht="41.25" hidden="1" customHeight="1" outlineLevel="1" x14ac:dyDescent="0.3">
      <c r="A43" s="15" t="s">
        <v>380</v>
      </c>
      <c r="B43" s="367"/>
      <c r="C43" s="368"/>
      <c r="D43" s="368"/>
      <c r="E43" s="368"/>
      <c r="F43" s="368"/>
      <c r="G43" s="368"/>
      <c r="H43" s="368"/>
    </row>
    <row r="44" spans="1:8" collapsed="1" x14ac:dyDescent="0.25"/>
    <row r="45" spans="1:8" ht="41.25" hidden="1" customHeight="1" outlineLevel="1" x14ac:dyDescent="0.3">
      <c r="A45" s="15" t="s">
        <v>381</v>
      </c>
      <c r="B45" s="367"/>
      <c r="C45" s="368"/>
      <c r="D45" s="368"/>
      <c r="E45" s="368"/>
      <c r="F45" s="368"/>
      <c r="G45" s="368"/>
      <c r="H45" s="368"/>
    </row>
    <row r="46" spans="1:8" collapsed="1" x14ac:dyDescent="0.25"/>
    <row r="47" spans="1:8" ht="41.25" hidden="1" customHeight="1" outlineLevel="1" x14ac:dyDescent="0.3">
      <c r="A47" s="15" t="s">
        <v>382</v>
      </c>
      <c r="B47" s="367"/>
      <c r="C47" s="368"/>
      <c r="D47" s="368"/>
      <c r="E47" s="368"/>
      <c r="F47" s="368"/>
      <c r="G47" s="368"/>
      <c r="H47" s="368"/>
    </row>
    <row r="48" spans="1:8" collapsed="1" x14ac:dyDescent="0.25"/>
    <row r="49" spans="1:8" ht="41.25" hidden="1" customHeight="1" outlineLevel="1" x14ac:dyDescent="0.3">
      <c r="A49" s="15" t="s">
        <v>383</v>
      </c>
      <c r="B49" s="367"/>
      <c r="C49" s="368"/>
      <c r="D49" s="368"/>
      <c r="E49" s="368"/>
      <c r="F49" s="368"/>
      <c r="G49" s="368"/>
      <c r="H49" s="368"/>
    </row>
    <row r="50" spans="1:8" collapsed="1" x14ac:dyDescent="0.25"/>
    <row r="51" spans="1:8" ht="41.25" hidden="1" customHeight="1" outlineLevel="1" x14ac:dyDescent="0.3">
      <c r="A51" s="15" t="s">
        <v>384</v>
      </c>
      <c r="B51" s="367"/>
      <c r="C51" s="368"/>
      <c r="D51" s="368"/>
      <c r="E51" s="368"/>
      <c r="F51" s="368"/>
      <c r="G51" s="368"/>
      <c r="H51" s="368"/>
    </row>
    <row r="52" spans="1:8" collapsed="1" x14ac:dyDescent="0.25"/>
    <row r="53" spans="1:8" ht="41.25" hidden="1" customHeight="1" outlineLevel="1" x14ac:dyDescent="0.3">
      <c r="A53" s="15" t="s">
        <v>385</v>
      </c>
      <c r="B53" s="367"/>
      <c r="C53" s="368"/>
      <c r="D53" s="368"/>
      <c r="E53" s="368"/>
      <c r="F53" s="368"/>
      <c r="G53" s="368"/>
      <c r="H53" s="368"/>
    </row>
    <row r="54" spans="1:8" collapsed="1" x14ac:dyDescent="0.25"/>
  </sheetData>
  <mergeCells count="26">
    <mergeCell ref="B3:H3"/>
    <mergeCell ref="B5:H5"/>
    <mergeCell ref="B7:H7"/>
    <mergeCell ref="B9:H9"/>
    <mergeCell ref="B11:H11"/>
    <mergeCell ref="B13:H13"/>
    <mergeCell ref="B15:H15"/>
    <mergeCell ref="B17:H17"/>
    <mergeCell ref="B19:H19"/>
    <mergeCell ref="B21:H21"/>
    <mergeCell ref="B23:H23"/>
    <mergeCell ref="B25:H25"/>
    <mergeCell ref="B27:H27"/>
    <mergeCell ref="B29:H29"/>
    <mergeCell ref="B31:H31"/>
    <mergeCell ref="B33:H33"/>
    <mergeCell ref="B35:H35"/>
    <mergeCell ref="B37:H37"/>
    <mergeCell ref="B39:H39"/>
    <mergeCell ref="B41:H41"/>
    <mergeCell ref="B51:H51"/>
    <mergeCell ref="B53:H53"/>
    <mergeCell ref="B43:H43"/>
    <mergeCell ref="B45:H45"/>
    <mergeCell ref="B47:H47"/>
    <mergeCell ref="B49:H49"/>
  </mergeCells>
  <phoneticPr fontId="6" type="noConversion"/>
  <pageMargins left="0.75" right="0.75" top="1" bottom="1" header="0.5" footer="0.5"/>
  <pageSetup paperSize="9" orientation="portrait" horizontalDpi="300" verticalDpi="300" copies="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50"/>
  </sheetPr>
  <dimension ref="A1:IQ139"/>
  <sheetViews>
    <sheetView tabSelected="1" view="pageBreakPreview" zoomScale="128" zoomScaleNormal="80" zoomScaleSheetLayoutView="80" workbookViewId="0">
      <pane ySplit="8" topLeftCell="A9" activePane="bottomLeft" state="frozenSplit"/>
      <selection activeCell="E9" sqref="E9"/>
      <selection pane="bottomLeft" activeCell="A8" sqref="A8:XFD8"/>
    </sheetView>
  </sheetViews>
  <sheetFormatPr defaultColWidth="9" defaultRowHeight="14.5" x14ac:dyDescent="0.4"/>
  <cols>
    <col min="1" max="1" width="9" style="238"/>
    <col min="2" max="2" width="17.36328125" style="88" customWidth="1"/>
    <col min="3" max="3" width="15.26953125" style="88" customWidth="1"/>
    <col min="4" max="4" width="9.36328125" style="88" bestFit="1" customWidth="1"/>
    <col min="5" max="5" width="12.08984375" style="88" customWidth="1"/>
    <col min="6" max="6" width="17" style="88" bestFit="1" customWidth="1"/>
    <col min="7" max="7" width="13.08984375" style="180" bestFit="1" customWidth="1"/>
    <col min="8" max="8" width="9.7265625" style="242" bestFit="1" customWidth="1"/>
    <col min="9" max="9" width="14" style="242" customWidth="1"/>
    <col min="10" max="10" width="14.36328125" style="242" bestFit="1" customWidth="1"/>
    <col min="11" max="11" width="14" style="88" customWidth="1"/>
    <col min="12" max="12" width="13.26953125" style="89" bestFit="1" customWidth="1"/>
    <col min="13" max="13" width="11.08984375" style="88" customWidth="1"/>
    <col min="14" max="14" width="15.453125" style="88" customWidth="1"/>
    <col min="15" max="16384" width="9" style="88"/>
  </cols>
  <sheetData>
    <row r="1" spans="1:251" x14ac:dyDescent="0.4">
      <c r="A1" s="182" t="s">
        <v>144</v>
      </c>
      <c r="B1" s="182"/>
      <c r="C1" s="183"/>
      <c r="D1" s="183"/>
      <c r="E1" s="183"/>
      <c r="F1" s="183"/>
      <c r="G1" s="262"/>
      <c r="H1" s="240"/>
      <c r="I1" s="240"/>
      <c r="J1" s="240"/>
      <c r="K1" s="184"/>
      <c r="L1" s="183"/>
      <c r="M1" s="183"/>
    </row>
    <row r="2" spans="1:251" x14ac:dyDescent="0.4">
      <c r="A2" s="185" t="s">
        <v>1</v>
      </c>
      <c r="B2" s="186"/>
      <c r="C2" s="344" t="s">
        <v>386</v>
      </c>
      <c r="D2" s="345"/>
      <c r="E2" s="345"/>
      <c r="F2" s="345"/>
      <c r="G2" s="262"/>
      <c r="H2" s="240"/>
      <c r="I2" s="240"/>
      <c r="J2" s="240"/>
      <c r="K2" s="184"/>
      <c r="L2" s="183"/>
      <c r="M2" s="183"/>
    </row>
    <row r="3" spans="1:251" x14ac:dyDescent="0.4">
      <c r="A3" s="187" t="s">
        <v>3</v>
      </c>
      <c r="B3" s="188"/>
      <c r="C3" s="344" t="s">
        <v>388</v>
      </c>
      <c r="D3" s="345"/>
      <c r="E3" s="345"/>
      <c r="F3" s="345"/>
      <c r="G3" s="262"/>
      <c r="H3" s="240"/>
      <c r="I3" s="240"/>
      <c r="J3" s="240"/>
      <c r="K3" s="184"/>
      <c r="L3" s="183"/>
      <c r="M3" s="183"/>
    </row>
    <row r="4" spans="1:251" x14ac:dyDescent="0.4">
      <c r="A4" s="187" t="s">
        <v>5</v>
      </c>
      <c r="B4" s="189"/>
      <c r="C4" s="346">
        <v>44746</v>
      </c>
      <c r="D4" s="347"/>
      <c r="E4" s="347"/>
      <c r="F4" s="347"/>
      <c r="G4" s="262"/>
      <c r="H4" s="240"/>
      <c r="I4" s="240"/>
      <c r="J4" s="240"/>
      <c r="K4" s="184"/>
      <c r="L4" s="183"/>
      <c r="M4" s="183"/>
    </row>
    <row r="5" spans="1:251" x14ac:dyDescent="0.4">
      <c r="A5" s="185" t="s">
        <v>7</v>
      </c>
      <c r="B5" s="190"/>
      <c r="C5" s="344" t="s">
        <v>387</v>
      </c>
      <c r="D5" s="345"/>
      <c r="E5" s="345"/>
      <c r="F5" s="345"/>
      <c r="G5" s="262"/>
      <c r="H5" s="240"/>
      <c r="I5" s="240"/>
      <c r="J5" s="240"/>
      <c r="K5" s="184"/>
      <c r="L5" s="183"/>
      <c r="M5" s="183"/>
    </row>
    <row r="6" spans="1:251" x14ac:dyDescent="0.4">
      <c r="A6" s="185" t="s">
        <v>9</v>
      </c>
      <c r="B6" s="185"/>
      <c r="C6" s="344" t="s">
        <v>418</v>
      </c>
      <c r="D6" s="345"/>
      <c r="E6" s="345"/>
      <c r="F6" s="345"/>
      <c r="G6" s="262"/>
      <c r="H6" s="240"/>
      <c r="I6" s="240"/>
      <c r="J6" s="240"/>
      <c r="K6" s="184"/>
      <c r="L6" s="183"/>
      <c r="M6" s="183"/>
    </row>
    <row r="7" spans="1:251" s="91" customFormat="1" x14ac:dyDescent="0.4">
      <c r="A7" s="342" t="s">
        <v>11</v>
      </c>
      <c r="B7" s="343"/>
      <c r="C7" s="343"/>
      <c r="D7" s="343"/>
      <c r="E7" s="343"/>
      <c r="F7" s="343"/>
      <c r="G7" s="343"/>
      <c r="H7" s="343"/>
      <c r="I7" s="343"/>
      <c r="J7" s="343"/>
      <c r="K7" s="343"/>
      <c r="L7" s="343"/>
      <c r="M7" s="343"/>
    </row>
    <row r="8" spans="1:251" s="297" customFormat="1" ht="41.65" customHeight="1" x14ac:dyDescent="0.3">
      <c r="A8" s="303" t="s">
        <v>145</v>
      </c>
      <c r="B8" s="304" t="s">
        <v>146</v>
      </c>
      <c r="C8" s="305" t="s">
        <v>147</v>
      </c>
      <c r="D8" s="306" t="s">
        <v>148</v>
      </c>
      <c r="E8" s="306" t="s">
        <v>149</v>
      </c>
      <c r="F8" s="305" t="s">
        <v>21</v>
      </c>
      <c r="G8" s="307" t="s">
        <v>150</v>
      </c>
      <c r="H8" s="308" t="s">
        <v>23</v>
      </c>
      <c r="I8" s="309" t="s">
        <v>151</v>
      </c>
      <c r="J8" s="310" t="s">
        <v>152</v>
      </c>
      <c r="K8" s="311" t="s">
        <v>153</v>
      </c>
      <c r="L8" s="307" t="s">
        <v>26</v>
      </c>
      <c r="M8" s="303" t="s">
        <v>28</v>
      </c>
    </row>
    <row r="9" spans="1:251" s="95" customFormat="1" ht="15" x14ac:dyDescent="0.4">
      <c r="A9" s="215">
        <v>1</v>
      </c>
      <c r="B9" s="313" t="s">
        <v>389</v>
      </c>
      <c r="C9" s="314" t="s">
        <v>398</v>
      </c>
      <c r="D9" s="193" t="s">
        <v>160</v>
      </c>
      <c r="E9" s="314" t="s">
        <v>159</v>
      </c>
      <c r="F9" s="315">
        <v>33525</v>
      </c>
      <c r="G9" s="315">
        <v>33525</v>
      </c>
      <c r="H9" s="241">
        <f>G9-F9</f>
        <v>0</v>
      </c>
      <c r="I9" s="195">
        <f>G9-F9</f>
        <v>0</v>
      </c>
      <c r="J9" s="195">
        <v>0</v>
      </c>
      <c r="K9" s="231">
        <f t="shared" ref="K9:K15" si="0">I9-J9</f>
        <v>0</v>
      </c>
      <c r="L9" s="215" t="s">
        <v>36</v>
      </c>
      <c r="M9" s="191"/>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row>
    <row r="10" spans="1:251" s="95" customFormat="1" ht="15" customHeight="1" x14ac:dyDescent="0.4">
      <c r="A10" s="215">
        <v>2</v>
      </c>
      <c r="B10" s="313" t="s">
        <v>393</v>
      </c>
      <c r="C10" s="314" t="s">
        <v>398</v>
      </c>
      <c r="D10" s="193" t="s">
        <v>160</v>
      </c>
      <c r="E10" s="314" t="s">
        <v>159</v>
      </c>
      <c r="F10" s="315">
        <v>922</v>
      </c>
      <c r="G10" s="315">
        <v>922</v>
      </c>
      <c r="H10" s="241">
        <f t="shared" ref="H10:H15" si="1">G10-F10</f>
        <v>0</v>
      </c>
      <c r="I10" s="195">
        <f t="shared" ref="I10:I15" si="2">G10-F10</f>
        <v>0</v>
      </c>
      <c r="J10" s="195">
        <v>0</v>
      </c>
      <c r="K10" s="231">
        <f t="shared" si="0"/>
        <v>0</v>
      </c>
      <c r="L10" s="215" t="s">
        <v>36</v>
      </c>
      <c r="M10" s="194"/>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1" s="95" customFormat="1" ht="15" x14ac:dyDescent="0.4">
      <c r="A11" s="215">
        <v>3</v>
      </c>
      <c r="B11" s="313" t="s">
        <v>390</v>
      </c>
      <c r="C11" s="314" t="s">
        <v>398</v>
      </c>
      <c r="D11" s="193" t="s">
        <v>160</v>
      </c>
      <c r="E11" s="314" t="s">
        <v>159</v>
      </c>
      <c r="F11" s="315">
        <v>106</v>
      </c>
      <c r="G11" s="315">
        <v>106</v>
      </c>
      <c r="H11" s="241">
        <f t="shared" si="1"/>
        <v>0</v>
      </c>
      <c r="I11" s="195">
        <f t="shared" si="2"/>
        <v>0</v>
      </c>
      <c r="J11" s="195">
        <v>0</v>
      </c>
      <c r="K11" s="231">
        <f t="shared" si="0"/>
        <v>0</v>
      </c>
      <c r="L11" s="215" t="s">
        <v>36</v>
      </c>
      <c r="M11" s="191"/>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GC11" s="88"/>
      <c r="GD11" s="88"/>
      <c r="GE11" s="88"/>
      <c r="GF11" s="88"/>
      <c r="GG11" s="88"/>
      <c r="GH11" s="88"/>
      <c r="GI11" s="88"/>
      <c r="GJ11" s="88"/>
      <c r="GK11" s="88"/>
      <c r="GL11" s="88"/>
      <c r="GM11" s="88"/>
      <c r="GN11" s="88"/>
      <c r="GO11" s="88"/>
      <c r="GP11" s="88"/>
      <c r="GQ11" s="88"/>
      <c r="GR11" s="88"/>
      <c r="GS11" s="88"/>
      <c r="GT11" s="88"/>
      <c r="GU11" s="88"/>
      <c r="GV11" s="88"/>
      <c r="GW11" s="88"/>
      <c r="GX11" s="88"/>
      <c r="GY11" s="88"/>
      <c r="GZ11" s="88"/>
      <c r="HA11" s="88"/>
      <c r="HB11" s="88"/>
      <c r="HC11" s="88"/>
      <c r="HD11" s="88"/>
      <c r="HE11" s="88"/>
      <c r="HF11" s="88"/>
      <c r="HG11" s="88"/>
      <c r="HH11" s="88"/>
      <c r="HI11" s="88"/>
      <c r="HJ11" s="88"/>
      <c r="HK11" s="88"/>
      <c r="HL11" s="88"/>
      <c r="HM11" s="88"/>
      <c r="HN11" s="88"/>
      <c r="HO11" s="88"/>
      <c r="HP11" s="88"/>
      <c r="HQ11" s="88"/>
      <c r="HR11" s="88"/>
      <c r="HS11" s="88"/>
      <c r="HT11" s="88"/>
      <c r="HU11" s="88"/>
      <c r="HV11" s="88"/>
      <c r="HW11" s="88"/>
      <c r="HX11" s="88"/>
      <c r="HY11" s="88"/>
      <c r="HZ11" s="88"/>
      <c r="IA11" s="88"/>
      <c r="IB11" s="88"/>
      <c r="IC11" s="88"/>
      <c r="ID11" s="88"/>
      <c r="IE11" s="88"/>
      <c r="IF11" s="88"/>
      <c r="IG11" s="88"/>
      <c r="IH11" s="88"/>
      <c r="II11" s="88"/>
      <c r="IJ11" s="88"/>
      <c r="IK11" s="88"/>
      <c r="IL11" s="88"/>
      <c r="IM11" s="88"/>
      <c r="IN11" s="88"/>
      <c r="IO11" s="88"/>
      <c r="IP11" s="88"/>
      <c r="IQ11" s="88"/>
    </row>
    <row r="12" spans="1:251" s="95" customFormat="1" ht="15" x14ac:dyDescent="0.4">
      <c r="A12" s="215">
        <v>4</v>
      </c>
      <c r="B12" s="313" t="s">
        <v>394</v>
      </c>
      <c r="C12" s="314" t="s">
        <v>398</v>
      </c>
      <c r="D12" s="193" t="s">
        <v>160</v>
      </c>
      <c r="E12" s="314" t="s">
        <v>159</v>
      </c>
      <c r="F12" s="315">
        <v>320</v>
      </c>
      <c r="G12" s="315">
        <v>320</v>
      </c>
      <c r="H12" s="241">
        <f t="shared" si="1"/>
        <v>0</v>
      </c>
      <c r="I12" s="195">
        <f t="shared" si="2"/>
        <v>0</v>
      </c>
      <c r="J12" s="195">
        <v>0</v>
      </c>
      <c r="K12" s="231">
        <f t="shared" si="0"/>
        <v>0</v>
      </c>
      <c r="L12" s="215" t="s">
        <v>36</v>
      </c>
      <c r="M12" s="191"/>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GC12" s="88"/>
      <c r="GD12" s="88"/>
      <c r="GE12" s="88"/>
      <c r="GF12" s="88"/>
      <c r="GG12" s="88"/>
      <c r="GH12" s="88"/>
      <c r="GI12" s="88"/>
      <c r="GJ12" s="88"/>
      <c r="GK12" s="88"/>
      <c r="GL12" s="88"/>
      <c r="GM12" s="88"/>
      <c r="GN12" s="88"/>
      <c r="GO12" s="88"/>
      <c r="GP12" s="88"/>
      <c r="GQ12" s="88"/>
      <c r="GR12" s="88"/>
      <c r="GS12" s="88"/>
      <c r="GT12" s="88"/>
      <c r="GU12" s="88"/>
      <c r="GV12" s="88"/>
      <c r="GW12" s="88"/>
      <c r="GX12" s="88"/>
      <c r="GY12" s="88"/>
      <c r="GZ12" s="88"/>
      <c r="HA12" s="88"/>
      <c r="HB12" s="88"/>
      <c r="HC12" s="88"/>
      <c r="HD12" s="88"/>
      <c r="HE12" s="88"/>
      <c r="HF12" s="88"/>
      <c r="HG12" s="88"/>
      <c r="HH12" s="88"/>
      <c r="HI12" s="88"/>
      <c r="HJ12" s="88"/>
      <c r="HK12" s="88"/>
      <c r="HL12" s="88"/>
      <c r="HM12" s="88"/>
      <c r="HN12" s="88"/>
      <c r="HO12" s="88"/>
      <c r="HP12" s="88"/>
      <c r="HQ12" s="88"/>
      <c r="HR12" s="88"/>
      <c r="HS12" s="88"/>
      <c r="HT12" s="88"/>
      <c r="HU12" s="88"/>
      <c r="HV12" s="88"/>
      <c r="HW12" s="88"/>
      <c r="HX12" s="88"/>
      <c r="HY12" s="88"/>
      <c r="HZ12" s="88"/>
      <c r="IA12" s="88"/>
      <c r="IB12" s="88"/>
      <c r="IC12" s="88"/>
      <c r="ID12" s="88"/>
      <c r="IE12" s="88"/>
      <c r="IF12" s="88"/>
      <c r="IG12" s="88"/>
      <c r="IH12" s="88"/>
      <c r="II12" s="88"/>
      <c r="IJ12" s="88"/>
      <c r="IK12" s="88"/>
      <c r="IL12" s="88"/>
      <c r="IM12" s="88"/>
      <c r="IN12" s="88"/>
      <c r="IO12" s="88"/>
      <c r="IP12" s="88"/>
      <c r="IQ12" s="88"/>
    </row>
    <row r="13" spans="1:251" s="95" customFormat="1" ht="16.5" customHeight="1" x14ac:dyDescent="0.4">
      <c r="A13" s="215">
        <v>5</v>
      </c>
      <c r="B13" s="313" t="s">
        <v>395</v>
      </c>
      <c r="C13" s="314" t="s">
        <v>398</v>
      </c>
      <c r="D13" s="193" t="s">
        <v>160</v>
      </c>
      <c r="E13" s="314" t="s">
        <v>158</v>
      </c>
      <c r="F13" s="315">
        <v>364.27</v>
      </c>
      <c r="G13" s="315">
        <v>364.27</v>
      </c>
      <c r="H13" s="241">
        <f t="shared" si="1"/>
        <v>0</v>
      </c>
      <c r="I13" s="195">
        <f>G13-F13</f>
        <v>0</v>
      </c>
      <c r="J13" s="195">
        <v>0</v>
      </c>
      <c r="K13" s="231">
        <f t="shared" si="0"/>
        <v>0</v>
      </c>
      <c r="L13" s="215" t="s">
        <v>36</v>
      </c>
      <c r="M13" s="255"/>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c r="DC13" s="88"/>
      <c r="DD13" s="88"/>
      <c r="DE13" s="88"/>
      <c r="DF13" s="88"/>
      <c r="DG13" s="88"/>
      <c r="DH13" s="88"/>
      <c r="DI13" s="88"/>
      <c r="DJ13" s="88"/>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8"/>
      <c r="EP13" s="88"/>
      <c r="EQ13" s="88"/>
      <c r="ER13" s="88"/>
      <c r="ES13" s="88"/>
      <c r="ET13" s="88"/>
      <c r="EU13" s="88"/>
      <c r="EV13" s="88"/>
      <c r="EW13" s="88"/>
      <c r="EX13" s="88"/>
      <c r="EY13" s="88"/>
      <c r="EZ13" s="88"/>
      <c r="FA13" s="88"/>
      <c r="FB13" s="88"/>
      <c r="FC13" s="88"/>
      <c r="FD13" s="88"/>
      <c r="FE13" s="88"/>
      <c r="FF13" s="88"/>
      <c r="FG13" s="88"/>
      <c r="FH13" s="88"/>
      <c r="FI13" s="88"/>
      <c r="FJ13" s="88"/>
      <c r="FK13" s="88"/>
      <c r="FL13" s="88"/>
      <c r="FM13" s="88"/>
      <c r="FN13" s="88"/>
      <c r="FO13" s="88"/>
      <c r="FP13" s="88"/>
      <c r="FQ13" s="88"/>
      <c r="FR13" s="88"/>
      <c r="FS13" s="88"/>
      <c r="FT13" s="88"/>
      <c r="FU13" s="88"/>
      <c r="FV13" s="88"/>
      <c r="FW13" s="88"/>
      <c r="FX13" s="88"/>
      <c r="FY13" s="88"/>
      <c r="FZ13" s="88"/>
      <c r="GA13" s="88"/>
      <c r="GB13" s="88"/>
      <c r="GC13" s="88"/>
      <c r="GD13" s="88"/>
      <c r="GE13" s="88"/>
      <c r="GF13" s="88"/>
      <c r="GG13" s="88"/>
      <c r="GH13" s="88"/>
      <c r="GI13" s="88"/>
      <c r="GJ13" s="88"/>
      <c r="GK13" s="88"/>
      <c r="GL13" s="88"/>
      <c r="GM13" s="88"/>
      <c r="GN13" s="88"/>
      <c r="GO13" s="88"/>
      <c r="GP13" s="88"/>
      <c r="GQ13" s="88"/>
      <c r="GR13" s="88"/>
      <c r="GS13" s="88"/>
      <c r="GT13" s="88"/>
      <c r="GU13" s="88"/>
      <c r="GV13" s="88"/>
      <c r="GW13" s="88"/>
      <c r="GX13" s="88"/>
      <c r="GY13" s="88"/>
      <c r="GZ13" s="88"/>
      <c r="HA13" s="88"/>
      <c r="HB13" s="88"/>
      <c r="HC13" s="88"/>
      <c r="HD13" s="88"/>
      <c r="HE13" s="88"/>
      <c r="HF13" s="88"/>
      <c r="HG13" s="88"/>
      <c r="HH13" s="88"/>
      <c r="HI13" s="88"/>
      <c r="HJ13" s="88"/>
      <c r="HK13" s="88"/>
      <c r="HL13" s="88"/>
      <c r="HM13" s="88"/>
      <c r="HN13" s="88"/>
      <c r="HO13" s="88"/>
      <c r="HP13" s="88"/>
      <c r="HQ13" s="88"/>
      <c r="HR13" s="88"/>
      <c r="HS13" s="88"/>
      <c r="HT13" s="88"/>
      <c r="HU13" s="88"/>
      <c r="HV13" s="88"/>
      <c r="HW13" s="88"/>
      <c r="HX13" s="88"/>
      <c r="HY13" s="88"/>
      <c r="HZ13" s="88"/>
      <c r="IA13" s="88"/>
      <c r="IB13" s="88"/>
      <c r="IC13" s="88"/>
      <c r="ID13" s="88"/>
      <c r="IE13" s="88"/>
      <c r="IF13" s="88"/>
      <c r="IG13" s="88"/>
      <c r="IH13" s="88"/>
      <c r="II13" s="88"/>
      <c r="IJ13" s="88"/>
      <c r="IK13" s="88"/>
      <c r="IL13" s="88"/>
      <c r="IM13" s="88"/>
      <c r="IN13" s="88"/>
      <c r="IO13" s="88"/>
      <c r="IP13" s="88"/>
      <c r="IQ13" s="88"/>
    </row>
    <row r="14" spans="1:251" s="95" customFormat="1" ht="15" x14ac:dyDescent="0.4">
      <c r="A14" s="234">
        <v>6</v>
      </c>
      <c r="B14" s="313" t="s">
        <v>396</v>
      </c>
      <c r="C14" s="314" t="s">
        <v>398</v>
      </c>
      <c r="D14" s="193" t="s">
        <v>160</v>
      </c>
      <c r="E14" s="314" t="s">
        <v>159</v>
      </c>
      <c r="F14" s="315">
        <v>80</v>
      </c>
      <c r="G14" s="315">
        <v>80</v>
      </c>
      <c r="H14" s="253">
        <f t="shared" si="1"/>
        <v>0</v>
      </c>
      <c r="I14" s="254">
        <f t="shared" si="2"/>
        <v>0</v>
      </c>
      <c r="J14" s="195">
        <v>0</v>
      </c>
      <c r="K14" s="231">
        <f t="shared" si="0"/>
        <v>0</v>
      </c>
      <c r="L14" s="234" t="s">
        <v>36</v>
      </c>
      <c r="M14" s="255"/>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GC14" s="88"/>
      <c r="GD14" s="88"/>
      <c r="GE14" s="88"/>
      <c r="GF14" s="88"/>
      <c r="GG14" s="88"/>
      <c r="GH14" s="88"/>
      <c r="GI14" s="88"/>
      <c r="GJ14" s="88"/>
      <c r="GK14" s="88"/>
      <c r="GL14" s="88"/>
      <c r="GM14" s="88"/>
      <c r="GN14" s="88"/>
      <c r="GO14" s="88"/>
      <c r="GP14" s="88"/>
      <c r="GQ14" s="88"/>
      <c r="GR14" s="88"/>
      <c r="GS14" s="88"/>
      <c r="GT14" s="88"/>
      <c r="GU14" s="88"/>
      <c r="GV14" s="88"/>
      <c r="GW14" s="88"/>
      <c r="GX14" s="88"/>
      <c r="GY14" s="88"/>
      <c r="GZ14" s="88"/>
      <c r="HA14" s="88"/>
      <c r="HB14" s="88"/>
      <c r="HC14" s="88"/>
      <c r="HD14" s="88"/>
      <c r="HE14" s="88"/>
      <c r="HF14" s="88"/>
      <c r="HG14" s="88"/>
      <c r="HH14" s="88"/>
      <c r="HI14" s="88"/>
      <c r="HJ14" s="88"/>
      <c r="HK14" s="88"/>
      <c r="HL14" s="88"/>
      <c r="HM14" s="88"/>
      <c r="HN14" s="88"/>
      <c r="HO14" s="88"/>
      <c r="HP14" s="88"/>
      <c r="HQ14" s="88"/>
      <c r="HR14" s="88"/>
      <c r="HS14" s="88"/>
      <c r="HT14" s="88"/>
      <c r="HU14" s="88"/>
      <c r="HV14" s="88"/>
      <c r="HW14" s="88"/>
      <c r="HX14" s="88"/>
      <c r="HY14" s="88"/>
      <c r="HZ14" s="88"/>
      <c r="IA14" s="88"/>
      <c r="IB14" s="88"/>
      <c r="IC14" s="88"/>
      <c r="ID14" s="88"/>
      <c r="IE14" s="88"/>
      <c r="IF14" s="88"/>
      <c r="IG14" s="88"/>
      <c r="IH14" s="88"/>
      <c r="II14" s="88"/>
      <c r="IJ14" s="88"/>
      <c r="IK14" s="88"/>
      <c r="IL14" s="88"/>
      <c r="IM14" s="88"/>
      <c r="IN14" s="88"/>
      <c r="IO14" s="88"/>
      <c r="IP14" s="88"/>
      <c r="IQ14" s="88"/>
    </row>
    <row r="15" spans="1:251" s="95" customFormat="1" ht="15" x14ac:dyDescent="0.4">
      <c r="A15" s="215">
        <v>7</v>
      </c>
      <c r="B15" s="313" t="s">
        <v>397</v>
      </c>
      <c r="C15" s="314" t="s">
        <v>398</v>
      </c>
      <c r="D15" s="193" t="s">
        <v>160</v>
      </c>
      <c r="E15" s="314" t="s">
        <v>158</v>
      </c>
      <c r="F15" s="315">
        <v>495.61</v>
      </c>
      <c r="G15" s="315">
        <v>495.61</v>
      </c>
      <c r="H15" s="241">
        <f t="shared" si="1"/>
        <v>0</v>
      </c>
      <c r="I15" s="195">
        <f t="shared" si="2"/>
        <v>0</v>
      </c>
      <c r="J15" s="195">
        <v>0</v>
      </c>
      <c r="K15" s="231">
        <f t="shared" si="0"/>
        <v>0</v>
      </c>
      <c r="L15" s="215" t="s">
        <v>36</v>
      </c>
      <c r="M15" s="191"/>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c r="DB15" s="88"/>
      <c r="DC15" s="88"/>
      <c r="DD15" s="88"/>
      <c r="DE15" s="88"/>
      <c r="DF15" s="88"/>
      <c r="DG15" s="88"/>
      <c r="DH15" s="88"/>
      <c r="DI15" s="88"/>
      <c r="DJ15" s="88"/>
      <c r="DK15" s="88"/>
      <c r="DL15" s="88"/>
      <c r="DM15" s="88"/>
      <c r="DN15" s="88"/>
      <c r="DO15" s="88"/>
      <c r="DP15" s="88"/>
      <c r="DQ15" s="88"/>
      <c r="DR15" s="88"/>
      <c r="DS15" s="88"/>
      <c r="DT15" s="88"/>
      <c r="DU15" s="88"/>
      <c r="DV15" s="88"/>
      <c r="DW15" s="88"/>
      <c r="DX15" s="88"/>
      <c r="DY15" s="88"/>
      <c r="DZ15" s="88"/>
      <c r="EA15" s="88"/>
      <c r="EB15" s="88"/>
      <c r="EC15" s="88"/>
      <c r="ED15" s="88"/>
      <c r="EE15" s="88"/>
      <c r="EF15" s="88"/>
      <c r="EG15" s="88"/>
      <c r="EH15" s="88"/>
      <c r="EI15" s="88"/>
      <c r="EJ15" s="88"/>
      <c r="EK15" s="88"/>
      <c r="EL15" s="88"/>
      <c r="EM15" s="88"/>
      <c r="EN15" s="88"/>
      <c r="EO15" s="88"/>
      <c r="EP15" s="88"/>
      <c r="EQ15" s="88"/>
      <c r="ER15" s="88"/>
      <c r="ES15" s="88"/>
      <c r="ET15" s="88"/>
      <c r="EU15" s="88"/>
      <c r="EV15" s="88"/>
      <c r="EW15" s="88"/>
      <c r="EX15" s="88"/>
      <c r="EY15" s="88"/>
      <c r="EZ15" s="88"/>
      <c r="FA15" s="88"/>
      <c r="FB15" s="88"/>
      <c r="FC15" s="88"/>
      <c r="FD15" s="88"/>
      <c r="FE15" s="88"/>
      <c r="FF15" s="88"/>
      <c r="FG15" s="88"/>
      <c r="FH15" s="88"/>
      <c r="FI15" s="88"/>
      <c r="FJ15" s="88"/>
      <c r="FK15" s="88"/>
      <c r="FL15" s="88"/>
      <c r="FM15" s="88"/>
      <c r="FN15" s="88"/>
      <c r="FO15" s="88"/>
      <c r="FP15" s="88"/>
      <c r="FQ15" s="88"/>
      <c r="FR15" s="88"/>
      <c r="FS15" s="88"/>
      <c r="FT15" s="88"/>
      <c r="FU15" s="88"/>
      <c r="FV15" s="88"/>
      <c r="FW15" s="88"/>
      <c r="FX15" s="88"/>
      <c r="FY15" s="88"/>
      <c r="FZ15" s="88"/>
      <c r="GA15" s="88"/>
      <c r="GB15" s="88"/>
      <c r="GC15" s="88"/>
      <c r="GD15" s="88"/>
      <c r="GE15" s="88"/>
      <c r="GF15" s="88"/>
      <c r="GG15" s="88"/>
      <c r="GH15" s="88"/>
      <c r="GI15" s="88"/>
      <c r="GJ15" s="88"/>
      <c r="GK15" s="88"/>
      <c r="GL15" s="88"/>
      <c r="GM15" s="88"/>
      <c r="GN15" s="88"/>
      <c r="GO15" s="88"/>
      <c r="GP15" s="88"/>
      <c r="GQ15" s="88"/>
      <c r="GR15" s="88"/>
      <c r="GS15" s="88"/>
      <c r="GT15" s="88"/>
      <c r="GU15" s="88"/>
      <c r="GV15" s="88"/>
      <c r="GW15" s="88"/>
      <c r="GX15" s="88"/>
      <c r="GY15" s="88"/>
      <c r="GZ15" s="88"/>
      <c r="HA15" s="88"/>
      <c r="HB15" s="88"/>
      <c r="HC15" s="88"/>
      <c r="HD15" s="88"/>
      <c r="HE15" s="88"/>
      <c r="HF15" s="88"/>
      <c r="HG15" s="88"/>
      <c r="HH15" s="88"/>
      <c r="HI15" s="88"/>
      <c r="HJ15" s="88"/>
      <c r="HK15" s="88"/>
      <c r="HL15" s="88"/>
      <c r="HM15" s="88"/>
      <c r="HN15" s="88"/>
      <c r="HO15" s="88"/>
      <c r="HP15" s="88"/>
      <c r="HQ15" s="88"/>
      <c r="HR15" s="88"/>
      <c r="HS15" s="88"/>
      <c r="HT15" s="88"/>
      <c r="HU15" s="88"/>
      <c r="HV15" s="88"/>
      <c r="HW15" s="88"/>
      <c r="HX15" s="88"/>
      <c r="HY15" s="88"/>
      <c r="HZ15" s="88"/>
      <c r="IA15" s="88"/>
      <c r="IB15" s="88"/>
      <c r="IC15" s="88"/>
      <c r="ID15" s="88"/>
      <c r="IE15" s="88"/>
      <c r="IF15" s="88"/>
      <c r="IG15" s="88"/>
      <c r="IH15" s="88"/>
      <c r="II15" s="88"/>
      <c r="IJ15" s="88"/>
      <c r="IK15" s="88"/>
      <c r="IL15" s="88"/>
      <c r="IM15" s="88"/>
      <c r="IN15" s="88"/>
      <c r="IO15" s="88"/>
      <c r="IP15" s="88"/>
      <c r="IQ15" s="88"/>
    </row>
    <row r="16" spans="1:251" x14ac:dyDescent="0.4">
      <c r="A16" s="236"/>
    </row>
    <row r="18" spans="1:1" x14ac:dyDescent="0.4">
      <c r="A18" s="237" t="s">
        <v>141</v>
      </c>
    </row>
    <row r="39" spans="8:12" ht="12.75" customHeight="1" x14ac:dyDescent="0.4">
      <c r="H39" s="243"/>
      <c r="I39" s="244"/>
      <c r="J39" s="244"/>
      <c r="K39" s="97"/>
      <c r="L39" s="88"/>
    </row>
    <row r="40" spans="8:12" ht="12.75" customHeight="1" x14ac:dyDescent="0.4">
      <c r="H40" s="243"/>
      <c r="I40" s="244"/>
      <c r="J40" s="244"/>
      <c r="K40" s="97"/>
      <c r="L40" s="88"/>
    </row>
    <row r="41" spans="8:12" ht="12.75" customHeight="1" x14ac:dyDescent="0.4">
      <c r="H41" s="243"/>
      <c r="I41" s="244"/>
      <c r="J41" s="244"/>
      <c r="K41" s="97"/>
      <c r="L41" s="88"/>
    </row>
    <row r="42" spans="8:12" x14ac:dyDescent="0.4">
      <c r="H42" s="243"/>
      <c r="I42" s="244"/>
      <c r="J42" s="244"/>
      <c r="K42" s="97"/>
      <c r="L42" s="88"/>
    </row>
    <row r="43" spans="8:12" x14ac:dyDescent="0.4">
      <c r="H43" s="243"/>
      <c r="I43" s="244"/>
      <c r="J43" s="244"/>
      <c r="K43" s="97"/>
      <c r="L43" s="88"/>
    </row>
    <row r="44" spans="8:12" x14ac:dyDescent="0.4">
      <c r="H44" s="243"/>
      <c r="I44" s="244"/>
      <c r="J44" s="244"/>
      <c r="K44" s="97"/>
      <c r="L44" s="88"/>
    </row>
    <row r="45" spans="8:12" x14ac:dyDescent="0.4">
      <c r="H45" s="243"/>
      <c r="I45" s="244"/>
      <c r="J45" s="244"/>
      <c r="K45" s="97"/>
      <c r="L45" s="88"/>
    </row>
    <row r="46" spans="8:12" x14ac:dyDescent="0.4">
      <c r="H46" s="243"/>
      <c r="I46" s="244"/>
      <c r="J46" s="244"/>
      <c r="K46" s="97"/>
      <c r="L46" s="88"/>
    </row>
    <row r="47" spans="8:12" x14ac:dyDescent="0.4">
      <c r="H47" s="243"/>
      <c r="I47" s="244"/>
      <c r="J47" s="244"/>
      <c r="K47" s="97"/>
      <c r="L47" s="88"/>
    </row>
    <row r="48" spans="8:12" x14ac:dyDescent="0.4">
      <c r="H48" s="243"/>
      <c r="I48" s="244"/>
      <c r="J48" s="244"/>
      <c r="K48" s="97"/>
      <c r="L48" s="88"/>
    </row>
    <row r="49" spans="8:12" x14ac:dyDescent="0.4">
      <c r="H49" s="243"/>
      <c r="I49" s="244"/>
      <c r="J49" s="244"/>
      <c r="K49" s="97"/>
      <c r="L49" s="88"/>
    </row>
    <row r="50" spans="8:12" x14ac:dyDescent="0.4">
      <c r="H50" s="243"/>
      <c r="I50" s="244"/>
      <c r="J50" s="244"/>
      <c r="K50" s="97"/>
      <c r="L50" s="88"/>
    </row>
    <row r="51" spans="8:12" x14ac:dyDescent="0.4">
      <c r="H51" s="243"/>
      <c r="I51" s="244"/>
      <c r="J51" s="244"/>
      <c r="K51" s="97"/>
      <c r="L51" s="88"/>
    </row>
    <row r="52" spans="8:12" x14ac:dyDescent="0.4">
      <c r="H52" s="243"/>
      <c r="I52" s="244"/>
      <c r="J52" s="244"/>
      <c r="K52" s="97"/>
      <c r="L52" s="88"/>
    </row>
    <row r="53" spans="8:12" x14ac:dyDescent="0.4">
      <c r="H53" s="243"/>
      <c r="I53" s="244"/>
      <c r="J53" s="244"/>
      <c r="K53" s="97"/>
      <c r="L53" s="88"/>
    </row>
    <row r="54" spans="8:12" x14ac:dyDescent="0.4">
      <c r="H54" s="243"/>
      <c r="I54" s="244"/>
      <c r="J54" s="244"/>
      <c r="K54" s="97"/>
      <c r="L54" s="88"/>
    </row>
    <row r="55" spans="8:12" x14ac:dyDescent="0.4">
      <c r="H55" s="243"/>
      <c r="I55" s="244"/>
      <c r="J55" s="244"/>
      <c r="K55" s="97"/>
      <c r="L55" s="88"/>
    </row>
    <row r="56" spans="8:12" x14ac:dyDescent="0.4">
      <c r="H56" s="243"/>
      <c r="I56" s="244"/>
      <c r="J56" s="244"/>
      <c r="K56" s="97"/>
      <c r="L56" s="88"/>
    </row>
    <row r="57" spans="8:12" x14ac:dyDescent="0.4">
      <c r="H57" s="243"/>
      <c r="I57" s="244"/>
      <c r="J57" s="244"/>
      <c r="K57" s="97"/>
      <c r="L57" s="88"/>
    </row>
    <row r="58" spans="8:12" x14ac:dyDescent="0.4">
      <c r="H58" s="243"/>
      <c r="I58" s="244"/>
      <c r="J58" s="244"/>
      <c r="K58" s="97"/>
      <c r="L58" s="88"/>
    </row>
    <row r="59" spans="8:12" x14ac:dyDescent="0.4">
      <c r="H59" s="243"/>
      <c r="I59" s="244"/>
      <c r="J59" s="244"/>
      <c r="K59" s="97"/>
      <c r="L59" s="88"/>
    </row>
    <row r="60" spans="8:12" x14ac:dyDescent="0.4">
      <c r="H60" s="243"/>
      <c r="I60" s="244"/>
      <c r="J60" s="244"/>
      <c r="K60" s="97"/>
      <c r="L60" s="88"/>
    </row>
    <row r="61" spans="8:12" x14ac:dyDescent="0.4">
      <c r="H61" s="243"/>
      <c r="I61" s="244"/>
      <c r="J61" s="244"/>
      <c r="K61" s="97"/>
      <c r="L61" s="88"/>
    </row>
    <row r="62" spans="8:12" x14ac:dyDescent="0.4">
      <c r="H62" s="243"/>
      <c r="I62" s="244"/>
      <c r="J62" s="244"/>
      <c r="K62" s="97"/>
      <c r="L62" s="88"/>
    </row>
    <row r="63" spans="8:12" x14ac:dyDescent="0.4">
      <c r="H63" s="243"/>
      <c r="I63" s="243"/>
      <c r="J63" s="243"/>
      <c r="K63" s="89"/>
      <c r="L63" s="88"/>
    </row>
    <row r="64" spans="8:12" x14ac:dyDescent="0.4">
      <c r="H64" s="243"/>
      <c r="I64" s="243"/>
      <c r="J64" s="243"/>
      <c r="K64" s="89"/>
      <c r="L64" s="88"/>
    </row>
    <row r="65" spans="8:12" x14ac:dyDescent="0.4">
      <c r="H65" s="243"/>
      <c r="I65" s="243"/>
      <c r="J65" s="243"/>
      <c r="K65" s="89"/>
      <c r="L65" s="88"/>
    </row>
    <row r="66" spans="8:12" x14ac:dyDescent="0.4">
      <c r="H66" s="243"/>
      <c r="I66" s="243"/>
      <c r="J66" s="243"/>
      <c r="K66" s="89"/>
      <c r="L66" s="88"/>
    </row>
    <row r="67" spans="8:12" x14ac:dyDescent="0.4">
      <c r="H67" s="243"/>
      <c r="I67" s="243"/>
      <c r="J67" s="243"/>
      <c r="K67" s="89"/>
      <c r="L67" s="88"/>
    </row>
    <row r="68" spans="8:12" x14ac:dyDescent="0.4">
      <c r="H68" s="243"/>
      <c r="I68" s="243"/>
      <c r="J68" s="243"/>
      <c r="K68" s="89"/>
      <c r="L68" s="88"/>
    </row>
    <row r="69" spans="8:12" x14ac:dyDescent="0.4">
      <c r="H69" s="243"/>
      <c r="I69" s="243"/>
      <c r="J69" s="243"/>
      <c r="K69" s="89"/>
      <c r="L69" s="88"/>
    </row>
    <row r="70" spans="8:12" x14ac:dyDescent="0.4">
      <c r="H70" s="243"/>
      <c r="I70" s="243"/>
      <c r="J70" s="243"/>
      <c r="K70" s="89"/>
      <c r="L70" s="88"/>
    </row>
    <row r="71" spans="8:12" x14ac:dyDescent="0.4">
      <c r="H71" s="243"/>
      <c r="I71" s="243"/>
      <c r="J71" s="243"/>
      <c r="K71" s="89"/>
      <c r="L71" s="88"/>
    </row>
    <row r="72" spans="8:12" x14ac:dyDescent="0.4">
      <c r="H72" s="243"/>
      <c r="I72" s="243"/>
      <c r="J72" s="243"/>
      <c r="K72" s="89"/>
      <c r="L72" s="88"/>
    </row>
    <row r="73" spans="8:12" x14ac:dyDescent="0.4">
      <c r="H73" s="243"/>
      <c r="I73" s="243"/>
      <c r="J73" s="243"/>
      <c r="K73" s="89"/>
      <c r="L73" s="88"/>
    </row>
    <row r="74" spans="8:12" x14ac:dyDescent="0.4">
      <c r="H74" s="243"/>
      <c r="I74" s="243"/>
      <c r="J74" s="243"/>
      <c r="K74" s="89"/>
      <c r="L74" s="88"/>
    </row>
    <row r="75" spans="8:12" x14ac:dyDescent="0.4">
      <c r="H75" s="243"/>
      <c r="I75" s="243"/>
      <c r="J75" s="243"/>
      <c r="K75" s="89"/>
      <c r="L75" s="88"/>
    </row>
    <row r="76" spans="8:12" x14ac:dyDescent="0.4">
      <c r="H76" s="243"/>
      <c r="I76" s="243"/>
      <c r="J76" s="243"/>
      <c r="K76" s="89"/>
      <c r="L76" s="88"/>
    </row>
    <row r="77" spans="8:12" x14ac:dyDescent="0.4">
      <c r="H77" s="243"/>
      <c r="I77" s="243"/>
      <c r="J77" s="243"/>
      <c r="K77" s="89"/>
      <c r="L77" s="88"/>
    </row>
    <row r="78" spans="8:12" x14ac:dyDescent="0.4">
      <c r="H78" s="243"/>
      <c r="I78" s="243"/>
      <c r="J78" s="243"/>
      <c r="K78" s="89"/>
      <c r="L78" s="88"/>
    </row>
    <row r="79" spans="8:12" x14ac:dyDescent="0.4">
      <c r="H79" s="243"/>
      <c r="I79" s="243"/>
      <c r="J79" s="243"/>
      <c r="K79" s="89"/>
      <c r="L79" s="88"/>
    </row>
    <row r="80" spans="8:12" x14ac:dyDescent="0.4">
      <c r="H80" s="243"/>
      <c r="I80" s="243"/>
      <c r="J80" s="243"/>
      <c r="K80" s="89"/>
      <c r="L80" s="88"/>
    </row>
    <row r="81" spans="8:12" x14ac:dyDescent="0.4">
      <c r="H81" s="243"/>
      <c r="I81" s="243"/>
      <c r="J81" s="243"/>
      <c r="K81" s="89"/>
      <c r="L81" s="88"/>
    </row>
    <row r="82" spans="8:12" x14ac:dyDescent="0.4">
      <c r="H82" s="243"/>
      <c r="I82" s="243"/>
      <c r="J82" s="243"/>
      <c r="K82" s="89"/>
      <c r="L82" s="88"/>
    </row>
    <row r="83" spans="8:12" x14ac:dyDescent="0.4">
      <c r="H83" s="243"/>
      <c r="I83" s="243"/>
      <c r="J83" s="243"/>
      <c r="K83" s="89"/>
      <c r="L83" s="88"/>
    </row>
    <row r="84" spans="8:12" x14ac:dyDescent="0.4">
      <c r="H84" s="243"/>
      <c r="I84" s="243"/>
      <c r="J84" s="243"/>
      <c r="K84" s="89"/>
      <c r="L84" s="88"/>
    </row>
    <row r="85" spans="8:12" x14ac:dyDescent="0.4">
      <c r="H85" s="243"/>
      <c r="I85" s="243"/>
      <c r="J85" s="243"/>
      <c r="K85" s="89"/>
      <c r="L85" s="88"/>
    </row>
    <row r="86" spans="8:12" x14ac:dyDescent="0.4">
      <c r="H86" s="243"/>
      <c r="I86" s="243"/>
      <c r="J86" s="243"/>
      <c r="K86" s="89"/>
      <c r="L86" s="88"/>
    </row>
    <row r="87" spans="8:12" x14ac:dyDescent="0.4">
      <c r="H87" s="243"/>
      <c r="I87" s="243"/>
      <c r="J87" s="243"/>
      <c r="K87" s="89"/>
      <c r="L87" s="88"/>
    </row>
    <row r="88" spans="8:12" x14ac:dyDescent="0.4">
      <c r="H88" s="243"/>
      <c r="I88" s="243"/>
      <c r="J88" s="243"/>
      <c r="K88" s="89"/>
      <c r="L88" s="88"/>
    </row>
    <row r="89" spans="8:12" x14ac:dyDescent="0.4">
      <c r="H89" s="243"/>
      <c r="I89" s="243"/>
      <c r="J89" s="243"/>
      <c r="K89" s="89"/>
      <c r="L89" s="88"/>
    </row>
    <row r="90" spans="8:12" x14ac:dyDescent="0.4">
      <c r="H90" s="243"/>
      <c r="I90" s="243"/>
      <c r="J90" s="243"/>
      <c r="K90" s="89"/>
      <c r="L90" s="88"/>
    </row>
    <row r="91" spans="8:12" x14ac:dyDescent="0.4">
      <c r="H91" s="243"/>
      <c r="I91" s="243"/>
      <c r="J91" s="243"/>
      <c r="K91" s="89"/>
      <c r="L91" s="88"/>
    </row>
    <row r="92" spans="8:12" x14ac:dyDescent="0.4">
      <c r="H92" s="243"/>
      <c r="I92" s="243"/>
      <c r="J92" s="243"/>
      <c r="K92" s="89"/>
      <c r="L92" s="88"/>
    </row>
    <row r="93" spans="8:12" x14ac:dyDescent="0.4">
      <c r="H93" s="243"/>
      <c r="I93" s="243"/>
      <c r="J93" s="243"/>
      <c r="K93" s="89"/>
      <c r="L93" s="88"/>
    </row>
    <row r="94" spans="8:12" x14ac:dyDescent="0.4">
      <c r="H94" s="243"/>
      <c r="I94" s="243"/>
      <c r="J94" s="243"/>
      <c r="K94" s="89"/>
      <c r="L94" s="88"/>
    </row>
    <row r="95" spans="8:12" x14ac:dyDescent="0.4">
      <c r="H95" s="243"/>
      <c r="I95" s="243"/>
      <c r="J95" s="243"/>
      <c r="K95" s="89"/>
      <c r="L95" s="88"/>
    </row>
    <row r="96" spans="8:12" x14ac:dyDescent="0.4">
      <c r="H96" s="243"/>
      <c r="I96" s="243"/>
      <c r="J96" s="243"/>
      <c r="K96" s="89"/>
      <c r="L96" s="88"/>
    </row>
    <row r="97" spans="8:12" x14ac:dyDescent="0.4">
      <c r="H97" s="243"/>
      <c r="I97" s="243"/>
      <c r="J97" s="243"/>
      <c r="K97" s="89"/>
      <c r="L97" s="88"/>
    </row>
    <row r="98" spans="8:12" x14ac:dyDescent="0.4">
      <c r="H98" s="243"/>
      <c r="I98" s="243"/>
      <c r="J98" s="243"/>
      <c r="K98" s="89"/>
      <c r="L98" s="88"/>
    </row>
    <row r="99" spans="8:12" x14ac:dyDescent="0.4">
      <c r="H99" s="243"/>
      <c r="I99" s="243"/>
      <c r="J99" s="243"/>
      <c r="K99" s="89"/>
      <c r="L99" s="88"/>
    </row>
    <row r="100" spans="8:12" x14ac:dyDescent="0.4">
      <c r="H100" s="243"/>
      <c r="I100" s="243"/>
      <c r="J100" s="243"/>
      <c r="K100" s="89"/>
      <c r="L100" s="88"/>
    </row>
    <row r="101" spans="8:12" x14ac:dyDescent="0.4">
      <c r="H101" s="243"/>
      <c r="I101" s="243"/>
      <c r="J101" s="243"/>
      <c r="K101" s="89"/>
      <c r="L101" s="88"/>
    </row>
    <row r="102" spans="8:12" x14ac:dyDescent="0.4">
      <c r="H102" s="243"/>
      <c r="I102" s="243"/>
      <c r="J102" s="243"/>
      <c r="K102" s="89"/>
      <c r="L102" s="88"/>
    </row>
    <row r="103" spans="8:12" x14ac:dyDescent="0.4">
      <c r="H103" s="243"/>
      <c r="I103" s="243"/>
      <c r="J103" s="243"/>
      <c r="K103" s="89"/>
      <c r="L103" s="88"/>
    </row>
    <row r="104" spans="8:12" x14ac:dyDescent="0.4">
      <c r="H104" s="243"/>
      <c r="I104" s="243"/>
      <c r="J104" s="243"/>
      <c r="K104" s="89"/>
      <c r="L104" s="88"/>
    </row>
    <row r="105" spans="8:12" x14ac:dyDescent="0.4">
      <c r="H105" s="243"/>
      <c r="I105" s="243"/>
      <c r="J105" s="243"/>
      <c r="K105" s="89"/>
      <c r="L105" s="88"/>
    </row>
    <row r="106" spans="8:12" x14ac:dyDescent="0.4">
      <c r="H106" s="243"/>
      <c r="I106" s="243"/>
      <c r="J106" s="243"/>
      <c r="K106" s="89"/>
      <c r="L106" s="88"/>
    </row>
    <row r="107" spans="8:12" x14ac:dyDescent="0.4">
      <c r="H107" s="243"/>
      <c r="I107" s="243"/>
      <c r="J107" s="243"/>
      <c r="K107" s="89"/>
      <c r="L107" s="88"/>
    </row>
    <row r="108" spans="8:12" x14ac:dyDescent="0.4">
      <c r="H108" s="243"/>
      <c r="I108" s="243"/>
      <c r="J108" s="243"/>
      <c r="K108" s="89"/>
      <c r="L108" s="88"/>
    </row>
    <row r="109" spans="8:12" x14ac:dyDescent="0.4">
      <c r="H109" s="243"/>
      <c r="I109" s="243"/>
      <c r="J109" s="243"/>
      <c r="K109" s="89"/>
      <c r="L109" s="88"/>
    </row>
    <row r="110" spans="8:12" x14ac:dyDescent="0.4">
      <c r="H110" s="243"/>
      <c r="I110" s="243"/>
      <c r="J110" s="243"/>
      <c r="K110" s="89"/>
      <c r="L110" s="88"/>
    </row>
    <row r="111" spans="8:12" x14ac:dyDescent="0.4">
      <c r="H111" s="243"/>
      <c r="I111" s="243"/>
      <c r="J111" s="243"/>
      <c r="K111" s="89"/>
      <c r="L111" s="88"/>
    </row>
    <row r="112" spans="8:12" x14ac:dyDescent="0.4">
      <c r="H112" s="243"/>
      <c r="I112" s="243"/>
      <c r="J112" s="243"/>
      <c r="K112" s="89"/>
      <c r="L112" s="88"/>
    </row>
    <row r="113" spans="8:12" x14ac:dyDescent="0.4">
      <c r="H113" s="243"/>
      <c r="I113" s="243"/>
      <c r="J113" s="243"/>
      <c r="K113" s="89"/>
      <c r="L113" s="88"/>
    </row>
    <row r="114" spans="8:12" x14ac:dyDescent="0.4">
      <c r="H114" s="243"/>
      <c r="I114" s="243"/>
      <c r="J114" s="243"/>
      <c r="K114" s="89"/>
      <c r="L114" s="88"/>
    </row>
    <row r="115" spans="8:12" x14ac:dyDescent="0.4">
      <c r="H115" s="243"/>
      <c r="I115" s="243"/>
      <c r="J115" s="243"/>
      <c r="K115" s="89"/>
      <c r="L115" s="88"/>
    </row>
    <row r="116" spans="8:12" x14ac:dyDescent="0.4">
      <c r="H116" s="243"/>
      <c r="I116" s="243"/>
      <c r="J116" s="243"/>
      <c r="K116" s="89"/>
      <c r="L116" s="88"/>
    </row>
    <row r="117" spans="8:12" x14ac:dyDescent="0.4">
      <c r="H117" s="243"/>
      <c r="I117" s="243"/>
      <c r="J117" s="243"/>
      <c r="K117" s="89"/>
      <c r="L117" s="88"/>
    </row>
    <row r="118" spans="8:12" x14ac:dyDescent="0.4">
      <c r="H118" s="243"/>
      <c r="I118" s="243"/>
      <c r="J118" s="243"/>
      <c r="K118" s="89"/>
      <c r="L118" s="88"/>
    </row>
    <row r="119" spans="8:12" x14ac:dyDescent="0.4">
      <c r="H119" s="243"/>
      <c r="I119" s="243"/>
      <c r="J119" s="243"/>
      <c r="K119" s="89"/>
      <c r="L119" s="88"/>
    </row>
    <row r="120" spans="8:12" x14ac:dyDescent="0.4">
      <c r="H120" s="243"/>
      <c r="I120" s="243"/>
      <c r="J120" s="243"/>
      <c r="K120" s="89"/>
      <c r="L120" s="88"/>
    </row>
    <row r="121" spans="8:12" x14ac:dyDescent="0.4">
      <c r="H121" s="243"/>
      <c r="I121" s="243"/>
      <c r="J121" s="243"/>
      <c r="K121" s="89"/>
      <c r="L121" s="88"/>
    </row>
    <row r="122" spans="8:12" x14ac:dyDescent="0.4">
      <c r="H122" s="243"/>
      <c r="I122" s="243"/>
      <c r="J122" s="243"/>
      <c r="K122" s="89"/>
      <c r="L122" s="88"/>
    </row>
    <row r="123" spans="8:12" x14ac:dyDescent="0.4">
      <c r="H123" s="243"/>
      <c r="I123" s="243"/>
      <c r="J123" s="243"/>
      <c r="K123" s="89"/>
      <c r="L123" s="88"/>
    </row>
    <row r="124" spans="8:12" x14ac:dyDescent="0.4">
      <c r="H124" s="243"/>
      <c r="I124" s="243"/>
      <c r="J124" s="243"/>
      <c r="K124" s="89"/>
      <c r="L124" s="88"/>
    </row>
    <row r="125" spans="8:12" x14ac:dyDescent="0.4">
      <c r="H125" s="243"/>
      <c r="I125" s="243"/>
      <c r="J125" s="243"/>
      <c r="K125" s="89"/>
      <c r="L125" s="88"/>
    </row>
    <row r="126" spans="8:12" x14ac:dyDescent="0.4">
      <c r="H126" s="243"/>
      <c r="I126" s="243"/>
      <c r="J126" s="243"/>
      <c r="K126" s="89"/>
      <c r="L126" s="88"/>
    </row>
    <row r="127" spans="8:12" x14ac:dyDescent="0.4">
      <c r="H127" s="243"/>
      <c r="I127" s="243"/>
      <c r="J127" s="243"/>
      <c r="K127" s="89"/>
      <c r="L127" s="88"/>
    </row>
    <row r="128" spans="8:12" x14ac:dyDescent="0.4">
      <c r="H128" s="243"/>
      <c r="I128" s="243"/>
      <c r="J128" s="243"/>
      <c r="K128" s="89"/>
      <c r="L128" s="88"/>
    </row>
    <row r="129" spans="8:12" x14ac:dyDescent="0.4">
      <c r="H129" s="243"/>
      <c r="I129" s="243"/>
      <c r="J129" s="243"/>
      <c r="K129" s="89"/>
      <c r="L129" s="88"/>
    </row>
    <row r="130" spans="8:12" x14ac:dyDescent="0.4">
      <c r="H130" s="243"/>
      <c r="I130" s="243"/>
      <c r="J130" s="243"/>
      <c r="K130" s="89"/>
      <c r="L130" s="88"/>
    </row>
    <row r="131" spans="8:12" x14ac:dyDescent="0.4">
      <c r="H131" s="243"/>
      <c r="I131" s="243"/>
      <c r="J131" s="243"/>
      <c r="K131" s="89"/>
      <c r="L131" s="88"/>
    </row>
    <row r="132" spans="8:12" x14ac:dyDescent="0.4">
      <c r="H132" s="243"/>
      <c r="I132" s="243"/>
      <c r="J132" s="243"/>
      <c r="K132" s="89"/>
      <c r="L132" s="88"/>
    </row>
    <row r="133" spans="8:12" x14ac:dyDescent="0.4">
      <c r="H133" s="243"/>
      <c r="I133" s="243"/>
      <c r="J133" s="243"/>
      <c r="K133" s="89"/>
      <c r="L133" s="88"/>
    </row>
    <row r="134" spans="8:12" x14ac:dyDescent="0.4">
      <c r="H134" s="243"/>
      <c r="I134" s="243"/>
      <c r="J134" s="243"/>
      <c r="K134" s="89"/>
      <c r="L134" s="88"/>
    </row>
    <row r="135" spans="8:12" x14ac:dyDescent="0.4">
      <c r="H135" s="243"/>
      <c r="I135" s="243"/>
      <c r="J135" s="243"/>
      <c r="K135" s="89"/>
      <c r="L135" s="88"/>
    </row>
    <row r="136" spans="8:12" x14ac:dyDescent="0.4">
      <c r="H136" s="243"/>
      <c r="I136" s="243"/>
      <c r="J136" s="243"/>
      <c r="K136" s="89"/>
      <c r="L136" s="88"/>
    </row>
    <row r="137" spans="8:12" x14ac:dyDescent="0.4">
      <c r="H137" s="243"/>
      <c r="I137" s="243"/>
      <c r="J137" s="243"/>
      <c r="K137" s="89"/>
      <c r="L137" s="88"/>
    </row>
    <row r="138" spans="8:12" x14ac:dyDescent="0.4">
      <c r="H138" s="243"/>
      <c r="I138" s="243"/>
      <c r="J138" s="243"/>
      <c r="K138" s="89"/>
      <c r="L138" s="88"/>
    </row>
    <row r="139" spans="8:12" x14ac:dyDescent="0.4">
      <c r="H139" s="243"/>
      <c r="I139" s="243"/>
      <c r="J139" s="243"/>
      <c r="K139" s="89"/>
      <c r="L139" s="88"/>
    </row>
  </sheetData>
  <autoFilter ref="A8:IQ8" xr:uid="{00000000-0001-0000-0100-000000000000}"/>
  <mergeCells count="6">
    <mergeCell ref="A7:M7"/>
    <mergeCell ref="C2:F2"/>
    <mergeCell ref="C3:F3"/>
    <mergeCell ref="C4:F4"/>
    <mergeCell ref="C5:F5"/>
    <mergeCell ref="C6:F6"/>
  </mergeCells>
  <printOptions gridLines="1"/>
  <pageMargins left="0.39370078740157483" right="0.39370078740157483" top="0.39370078740157483" bottom="0.39370078740157483" header="0.51181102362204722" footer="0.51181102362204722"/>
  <pageSetup paperSize="9" scale="60" orientation="landscape" r:id="rId1"/>
  <headerFooter alignWithMargins="0">
    <oddHeader>&amp;L
Aeon Stocktake summary 2007&amp;RPreparer: KL 19/11/2007
Reviewer: [                    ]
5461-1: &amp;P/&amp;N</oddHeader>
    <oddFooter>&amp;LAeon Stores (HK) - 31.12.2007 (final audit) 
Period End: 31/12/2007&amp;R&amp;D &amp;T</oddFooter>
  </headerFooter>
  <drawing r:id="rId2"/>
  <legacyDrawing r:id="rId3"/>
  <oleObjects>
    <mc:AlternateContent xmlns:mc="http://schemas.openxmlformats.org/markup-compatibility/2006">
      <mc:Choice Requires="x14">
        <oleObject progId="AcroExch.Document.DC" dvAspect="DVASPECT_ICON" shapeId="1034" r:id="rId4">
          <objectPr defaultSize="0" autoPict="0" r:id="rId5">
            <anchor moveWithCells="1">
              <from>
                <xdr:col>13</xdr:col>
                <xdr:colOff>0</xdr:colOff>
                <xdr:row>30</xdr:row>
                <xdr:rowOff>114300</xdr:rowOff>
              </from>
              <to>
                <xdr:col>13</xdr:col>
                <xdr:colOff>1003300</xdr:colOff>
                <xdr:row>43</xdr:row>
                <xdr:rowOff>82550</xdr:rowOff>
              </to>
            </anchor>
          </objectPr>
        </oleObject>
      </mc:Choice>
      <mc:Fallback>
        <oleObject progId="AcroExch.Document.DC" dvAspect="DVASPECT_ICON" shapeId="1034" r:id="rId4"/>
      </mc:Fallback>
    </mc:AlternateContent>
    <mc:AlternateContent xmlns:mc="http://schemas.openxmlformats.org/markup-compatibility/2006">
      <mc:Choice Requires="x14">
        <oleObject progId="AcroExch.Document.DC" dvAspect="DVASPECT_ICON" shapeId="1037" r:id="rId6">
          <objectPr defaultSize="0" autoPict="0" r:id="rId5">
            <anchor moveWithCells="1">
              <from>
                <xdr:col>13</xdr:col>
                <xdr:colOff>0</xdr:colOff>
                <xdr:row>36</xdr:row>
                <xdr:rowOff>63500</xdr:rowOff>
              </from>
              <to>
                <xdr:col>13</xdr:col>
                <xdr:colOff>1054100</xdr:colOff>
                <xdr:row>39</xdr:row>
                <xdr:rowOff>31750</xdr:rowOff>
              </to>
            </anchor>
          </objectPr>
        </oleObject>
      </mc:Choice>
      <mc:Fallback>
        <oleObject progId="AcroExch.Document.DC" dvAspect="DVASPECT_ICON" shapeId="1037"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50"/>
  </sheetPr>
  <dimension ref="A1:IQ130"/>
  <sheetViews>
    <sheetView view="pageBreakPreview" zoomScale="104" zoomScaleNormal="80" zoomScaleSheetLayoutView="83" workbookViewId="0">
      <pane ySplit="8" topLeftCell="A9" activePane="bottomLeft" state="frozenSplit"/>
      <selection activeCell="E9" sqref="E9"/>
      <selection pane="bottomLeft" activeCell="B11" sqref="B11"/>
    </sheetView>
  </sheetViews>
  <sheetFormatPr defaultColWidth="9" defaultRowHeight="12.5" x14ac:dyDescent="0.25"/>
  <cols>
    <col min="1" max="1" width="9.08984375" style="30" bestFit="1" customWidth="1"/>
    <col min="2" max="2" width="32.6328125" style="30" customWidth="1"/>
    <col min="3" max="3" width="16.7265625" style="30" customWidth="1"/>
    <col min="4" max="4" width="15.7265625" style="30" customWidth="1"/>
    <col min="5" max="5" width="12.08984375" style="30" customWidth="1"/>
    <col min="6" max="6" width="11.90625" style="30" customWidth="1"/>
    <col min="7" max="7" width="10.453125" style="30" customWidth="1"/>
    <col min="8" max="8" width="11.453125" style="30" bestFit="1" customWidth="1"/>
    <col min="9" max="9" width="13.453125" style="30" bestFit="1" customWidth="1"/>
    <col min="10" max="10" width="13" style="30" customWidth="1"/>
    <col min="11" max="11" width="11.08984375" style="30" customWidth="1"/>
    <col min="12" max="12" width="10.7265625" style="22" customWidth="1"/>
    <col min="13" max="13" width="25.1796875" style="30" bestFit="1" customWidth="1"/>
    <col min="14" max="16384" width="9" style="30"/>
  </cols>
  <sheetData>
    <row r="1" spans="1:251" ht="13" x14ac:dyDescent="0.3">
      <c r="A1" s="1" t="s">
        <v>156</v>
      </c>
      <c r="B1" s="1"/>
      <c r="C1" s="1"/>
      <c r="H1" s="22"/>
      <c r="I1" s="22"/>
      <c r="J1" s="22"/>
      <c r="K1" s="22"/>
      <c r="L1" s="30"/>
    </row>
    <row r="2" spans="1:251" ht="14.5" x14ac:dyDescent="0.3">
      <c r="A2" s="32" t="s">
        <v>1</v>
      </c>
      <c r="B2" s="33"/>
      <c r="C2" s="344" t="s">
        <v>386</v>
      </c>
      <c r="D2" s="348"/>
      <c r="E2" s="348"/>
      <c r="F2" s="348"/>
      <c r="H2" s="22"/>
      <c r="I2" s="22"/>
      <c r="J2" s="22"/>
      <c r="K2" s="22"/>
      <c r="L2" s="30"/>
    </row>
    <row r="3" spans="1:251" ht="14.5" x14ac:dyDescent="0.3">
      <c r="A3" s="34" t="s">
        <v>3</v>
      </c>
      <c r="B3" s="35"/>
      <c r="C3" s="344" t="s">
        <v>388</v>
      </c>
      <c r="D3" s="348"/>
      <c r="E3" s="348"/>
      <c r="F3" s="348"/>
      <c r="H3" s="22"/>
      <c r="I3" s="22"/>
      <c r="J3" s="22"/>
      <c r="K3" s="22"/>
      <c r="L3" s="30"/>
    </row>
    <row r="4" spans="1:251" ht="14.5" x14ac:dyDescent="0.3">
      <c r="A4" s="34" t="s">
        <v>5</v>
      </c>
      <c r="B4" s="63"/>
      <c r="C4" s="346">
        <v>44746</v>
      </c>
      <c r="D4" s="349"/>
      <c r="E4" s="349"/>
      <c r="F4" s="349"/>
      <c r="H4" s="22"/>
      <c r="I4" s="22"/>
      <c r="J4" s="22"/>
      <c r="K4" s="22"/>
      <c r="L4" s="30"/>
    </row>
    <row r="5" spans="1:251" ht="14.5" x14ac:dyDescent="0.3">
      <c r="A5" s="32" t="s">
        <v>7</v>
      </c>
      <c r="B5" s="36"/>
      <c r="C5" s="344" t="s">
        <v>387</v>
      </c>
      <c r="D5" s="348"/>
      <c r="E5" s="348"/>
      <c r="F5" s="348"/>
      <c r="H5" s="22"/>
      <c r="I5" s="22"/>
      <c r="J5" s="22"/>
      <c r="K5" s="22"/>
      <c r="L5" s="30"/>
    </row>
    <row r="6" spans="1:251" ht="14.5" x14ac:dyDescent="0.3">
      <c r="A6" s="32" t="s">
        <v>9</v>
      </c>
      <c r="B6" s="32"/>
      <c r="C6" s="344" t="s">
        <v>418</v>
      </c>
      <c r="D6" s="348"/>
      <c r="E6" s="348"/>
      <c r="F6" s="348"/>
      <c r="H6" s="22"/>
      <c r="I6" s="22"/>
      <c r="J6" s="22"/>
      <c r="K6" s="22"/>
      <c r="L6" s="30"/>
    </row>
    <row r="7" spans="1:251" s="2" customFormat="1" ht="24.5" customHeight="1" x14ac:dyDescent="0.3">
      <c r="A7" s="3" t="s">
        <v>11</v>
      </c>
      <c r="B7" s="3"/>
      <c r="C7" s="3"/>
      <c r="D7" s="264"/>
      <c r="E7" s="12"/>
      <c r="F7" s="4"/>
      <c r="G7" s="10"/>
      <c r="H7" s="20"/>
      <c r="I7" s="20"/>
      <c r="J7" s="20"/>
      <c r="K7" s="20"/>
      <c r="L7" s="4"/>
      <c r="M7" s="5"/>
    </row>
    <row r="8" spans="1:251" s="296" customFormat="1" ht="39" x14ac:dyDescent="0.3">
      <c r="A8" s="287" t="s">
        <v>145</v>
      </c>
      <c r="B8" s="288" t="s">
        <v>146</v>
      </c>
      <c r="C8" s="288" t="s">
        <v>157</v>
      </c>
      <c r="D8" s="289" t="s">
        <v>148</v>
      </c>
      <c r="E8" s="290" t="s">
        <v>149</v>
      </c>
      <c r="F8" s="289" t="s">
        <v>21</v>
      </c>
      <c r="G8" s="291" t="s">
        <v>150</v>
      </c>
      <c r="H8" s="292" t="s">
        <v>23</v>
      </c>
      <c r="I8" s="293" t="s">
        <v>151</v>
      </c>
      <c r="J8" s="294" t="s">
        <v>152</v>
      </c>
      <c r="K8" s="295" t="s">
        <v>153</v>
      </c>
      <c r="L8" s="291" t="s">
        <v>26</v>
      </c>
      <c r="M8" s="287" t="s">
        <v>28</v>
      </c>
    </row>
    <row r="9" spans="1:251" s="95" customFormat="1" ht="15" customHeight="1" x14ac:dyDescent="0.4">
      <c r="A9" s="239">
        <v>1</v>
      </c>
      <c r="B9" s="313" t="s">
        <v>389</v>
      </c>
      <c r="C9" s="314" t="s">
        <v>399</v>
      </c>
      <c r="D9" s="314" t="s">
        <v>160</v>
      </c>
      <c r="E9" s="314" t="s">
        <v>159</v>
      </c>
      <c r="F9" s="315">
        <v>4800</v>
      </c>
      <c r="G9" s="315">
        <v>4800</v>
      </c>
      <c r="H9" s="93">
        <f t="shared" ref="H9:J14" si="0">G9-F9</f>
        <v>0</v>
      </c>
      <c r="I9" s="94">
        <f t="shared" ref="I9:I12" si="1">G9-F9</f>
        <v>0</v>
      </c>
      <c r="J9" s="94"/>
      <c r="K9" s="231">
        <f t="shared" ref="K9:K12" si="2">I9-J9</f>
        <v>0</v>
      </c>
      <c r="L9" s="234" t="s">
        <v>36</v>
      </c>
      <c r="M9" s="255"/>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row>
    <row r="10" spans="1:251" s="95" customFormat="1" ht="15" customHeight="1" x14ac:dyDescent="0.4">
      <c r="A10" s="239">
        <v>2</v>
      </c>
      <c r="B10" s="313" t="s">
        <v>390</v>
      </c>
      <c r="C10" s="314" t="s">
        <v>399</v>
      </c>
      <c r="D10" s="314" t="s">
        <v>160</v>
      </c>
      <c r="E10" s="314" t="s">
        <v>159</v>
      </c>
      <c r="F10" s="315">
        <v>2400</v>
      </c>
      <c r="G10" s="315">
        <v>2400</v>
      </c>
      <c r="H10" s="93">
        <f t="shared" si="0"/>
        <v>0</v>
      </c>
      <c r="I10" s="94">
        <f t="shared" si="1"/>
        <v>0</v>
      </c>
      <c r="J10" s="94">
        <v>0</v>
      </c>
      <c r="K10" s="231">
        <f t="shared" si="2"/>
        <v>0</v>
      </c>
      <c r="L10" s="234" t="s">
        <v>36</v>
      </c>
      <c r="M10" s="92"/>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row>
    <row r="11" spans="1:251" s="95" customFormat="1" ht="15" customHeight="1" x14ac:dyDescent="0.4">
      <c r="A11" s="239">
        <v>3</v>
      </c>
      <c r="B11" s="313" t="s">
        <v>391</v>
      </c>
      <c r="C11" s="314" t="s">
        <v>399</v>
      </c>
      <c r="D11" s="314" t="s">
        <v>160</v>
      </c>
      <c r="E11" s="314" t="s">
        <v>159</v>
      </c>
      <c r="F11" s="315">
        <v>4233</v>
      </c>
      <c r="G11" s="315">
        <v>4233</v>
      </c>
      <c r="H11" s="93">
        <f t="shared" si="0"/>
        <v>0</v>
      </c>
      <c r="I11" s="94">
        <f t="shared" si="1"/>
        <v>0</v>
      </c>
      <c r="J11" s="94">
        <v>0</v>
      </c>
      <c r="K11" s="231">
        <f t="shared" si="2"/>
        <v>0</v>
      </c>
      <c r="L11" s="234" t="s">
        <v>36</v>
      </c>
      <c r="M11" s="92"/>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GC11" s="88"/>
      <c r="GD11" s="88"/>
      <c r="GE11" s="88"/>
      <c r="GF11" s="88"/>
      <c r="GG11" s="88"/>
      <c r="GH11" s="88"/>
      <c r="GI11" s="88"/>
      <c r="GJ11" s="88"/>
      <c r="GK11" s="88"/>
      <c r="GL11" s="88"/>
      <c r="GM11" s="88"/>
      <c r="GN11" s="88"/>
      <c r="GO11" s="88"/>
      <c r="GP11" s="88"/>
      <c r="GQ11" s="88"/>
      <c r="GR11" s="88"/>
      <c r="GS11" s="88"/>
      <c r="GT11" s="88"/>
      <c r="GU11" s="88"/>
      <c r="GV11" s="88"/>
      <c r="GW11" s="88"/>
      <c r="GX11" s="88"/>
      <c r="GY11" s="88"/>
      <c r="GZ11" s="88"/>
      <c r="HA11" s="88"/>
      <c r="HB11" s="88"/>
      <c r="HC11" s="88"/>
      <c r="HD11" s="88"/>
      <c r="HE11" s="88"/>
      <c r="HF11" s="88"/>
      <c r="HG11" s="88"/>
      <c r="HH11" s="88"/>
      <c r="HI11" s="88"/>
      <c r="HJ11" s="88"/>
      <c r="HK11" s="88"/>
      <c r="HL11" s="88"/>
      <c r="HM11" s="88"/>
      <c r="HN11" s="88"/>
      <c r="HO11" s="88"/>
      <c r="HP11" s="88"/>
      <c r="HQ11" s="88"/>
      <c r="HR11" s="88"/>
      <c r="HS11" s="88"/>
      <c r="HT11" s="88"/>
      <c r="HU11" s="88"/>
      <c r="HV11" s="88"/>
      <c r="HW11" s="88"/>
      <c r="HX11" s="88"/>
      <c r="HY11" s="88"/>
      <c r="HZ11" s="88"/>
      <c r="IA11" s="88"/>
      <c r="IB11" s="88"/>
      <c r="IC11" s="88"/>
      <c r="ID11" s="88"/>
      <c r="IE11" s="88"/>
      <c r="IF11" s="88"/>
      <c r="IG11" s="88"/>
      <c r="IH11" s="88"/>
      <c r="II11" s="88"/>
      <c r="IJ11" s="88"/>
      <c r="IK11" s="88"/>
      <c r="IL11" s="88"/>
      <c r="IM11" s="88"/>
      <c r="IN11" s="88"/>
      <c r="IO11" s="88"/>
      <c r="IP11" s="88"/>
      <c r="IQ11" s="88"/>
    </row>
    <row r="12" spans="1:251" s="272" customFormat="1" ht="15" customHeight="1" x14ac:dyDescent="0.4">
      <c r="A12" s="266">
        <v>4</v>
      </c>
      <c r="B12" s="325" t="s">
        <v>392</v>
      </c>
      <c r="C12" s="326" t="s">
        <v>399</v>
      </c>
      <c r="D12" s="326" t="s">
        <v>160</v>
      </c>
      <c r="E12" s="326" t="s">
        <v>159</v>
      </c>
      <c r="F12" s="327">
        <v>4400</v>
      </c>
      <c r="G12" s="327">
        <v>4400</v>
      </c>
      <c r="H12" s="267">
        <f t="shared" si="0"/>
        <v>0</v>
      </c>
      <c r="I12" s="268">
        <f t="shared" si="1"/>
        <v>0</v>
      </c>
      <c r="J12" s="268">
        <v>0</v>
      </c>
      <c r="K12" s="271">
        <f t="shared" si="2"/>
        <v>0</v>
      </c>
      <c r="L12" s="269" t="s">
        <v>36</v>
      </c>
      <c r="M12" s="270"/>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GC12" s="88"/>
      <c r="GD12" s="88"/>
      <c r="GE12" s="88"/>
      <c r="GF12" s="88"/>
      <c r="GG12" s="88"/>
      <c r="GH12" s="88"/>
      <c r="GI12" s="88"/>
      <c r="GJ12" s="88"/>
      <c r="GK12" s="88"/>
      <c r="GL12" s="88"/>
      <c r="GM12" s="88"/>
      <c r="GN12" s="88"/>
      <c r="GO12" s="88"/>
      <c r="GP12" s="88"/>
      <c r="GQ12" s="88"/>
      <c r="GR12" s="88"/>
      <c r="GS12" s="88"/>
      <c r="GT12" s="88"/>
      <c r="GU12" s="88"/>
      <c r="GV12" s="88"/>
      <c r="GW12" s="88"/>
      <c r="GX12" s="88"/>
      <c r="GY12" s="88"/>
      <c r="GZ12" s="88"/>
      <c r="HA12" s="88"/>
      <c r="HB12" s="88"/>
      <c r="HC12" s="88"/>
      <c r="HD12" s="88"/>
      <c r="HE12" s="88"/>
      <c r="HF12" s="88"/>
      <c r="HG12" s="88"/>
      <c r="HH12" s="88"/>
      <c r="HI12" s="88"/>
      <c r="HJ12" s="88"/>
      <c r="HK12" s="88"/>
      <c r="HL12" s="88"/>
      <c r="HM12" s="88"/>
      <c r="HN12" s="88"/>
      <c r="HO12" s="88"/>
      <c r="HP12" s="88"/>
      <c r="HQ12" s="88"/>
      <c r="HR12" s="88"/>
      <c r="HS12" s="88"/>
      <c r="HT12" s="88"/>
      <c r="HU12" s="88"/>
      <c r="HV12" s="88"/>
      <c r="HW12" s="88"/>
      <c r="HX12" s="88"/>
      <c r="HY12" s="88"/>
      <c r="HZ12" s="88"/>
      <c r="IA12" s="88"/>
      <c r="IB12" s="88"/>
      <c r="IC12" s="88"/>
      <c r="ID12" s="88"/>
      <c r="IE12" s="88"/>
      <c r="IF12" s="88"/>
      <c r="IG12" s="88"/>
      <c r="IH12" s="88"/>
      <c r="II12" s="88"/>
      <c r="IJ12" s="88"/>
      <c r="IK12" s="88"/>
      <c r="IL12" s="88"/>
      <c r="IM12" s="88"/>
      <c r="IN12" s="88"/>
      <c r="IO12" s="88"/>
      <c r="IP12" s="88"/>
      <c r="IQ12" s="88"/>
    </row>
    <row r="13" spans="1:251" s="96" customFormat="1" ht="14.5" x14ac:dyDescent="0.4">
      <c r="A13" s="239">
        <v>5</v>
      </c>
      <c r="B13" s="181" t="s">
        <v>421</v>
      </c>
      <c r="C13" s="263" t="s">
        <v>419</v>
      </c>
      <c r="D13" s="98" t="s">
        <v>402</v>
      </c>
      <c r="E13" s="98" t="s">
        <v>155</v>
      </c>
      <c r="F13" s="99">
        <v>2283.54</v>
      </c>
      <c r="G13" s="99">
        <v>2587.54</v>
      </c>
      <c r="H13" s="93">
        <f t="shared" si="0"/>
        <v>304</v>
      </c>
      <c r="I13" s="94"/>
      <c r="J13" s="93">
        <f t="shared" si="0"/>
        <v>-304</v>
      </c>
      <c r="K13" s="94"/>
      <c r="L13" s="234"/>
      <c r="M13" s="94" t="s">
        <v>422</v>
      </c>
      <c r="N13" s="328"/>
      <c r="O13" s="328"/>
      <c r="P13" s="328"/>
      <c r="Q13" s="328"/>
      <c r="R13" s="328"/>
      <c r="S13" s="328"/>
      <c r="T13" s="328"/>
      <c r="U13" s="328"/>
      <c r="V13" s="328"/>
      <c r="W13" s="328"/>
      <c r="X13" s="328"/>
      <c r="Y13" s="328"/>
      <c r="Z13" s="328"/>
      <c r="AA13" s="328"/>
      <c r="AB13" s="328"/>
      <c r="AC13" s="328"/>
      <c r="AD13" s="328"/>
      <c r="AE13" s="328"/>
      <c r="AF13" s="328"/>
      <c r="AG13" s="328"/>
      <c r="AH13" s="328"/>
      <c r="AI13" s="328"/>
      <c r="AJ13" s="328"/>
      <c r="AK13" s="328"/>
      <c r="AL13" s="328"/>
      <c r="AM13" s="328"/>
      <c r="AN13" s="328"/>
      <c r="AO13" s="328"/>
      <c r="AP13" s="328"/>
      <c r="AQ13" s="328"/>
      <c r="AR13" s="328"/>
      <c r="AS13" s="328"/>
      <c r="AT13" s="328"/>
      <c r="AU13" s="328"/>
      <c r="AV13" s="328"/>
      <c r="AW13" s="328"/>
      <c r="AX13" s="328"/>
      <c r="AY13" s="328"/>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c r="BW13" s="328"/>
      <c r="BX13" s="328"/>
      <c r="BY13" s="328"/>
      <c r="BZ13" s="328"/>
      <c r="CA13" s="328"/>
      <c r="CB13" s="328"/>
      <c r="CC13" s="328"/>
      <c r="CD13" s="328"/>
      <c r="CE13" s="328"/>
      <c r="CF13" s="328"/>
      <c r="CG13" s="328"/>
      <c r="CH13" s="328"/>
      <c r="CI13" s="328"/>
      <c r="CJ13" s="328"/>
      <c r="CK13" s="328"/>
      <c r="CL13" s="328"/>
      <c r="CM13" s="328"/>
      <c r="CN13" s="328"/>
      <c r="CO13" s="328"/>
      <c r="CP13" s="328"/>
      <c r="CQ13" s="328"/>
      <c r="CR13" s="328"/>
      <c r="CS13" s="328"/>
      <c r="CT13" s="328"/>
      <c r="CU13" s="328"/>
      <c r="CV13" s="328"/>
      <c r="CW13" s="328"/>
      <c r="CX13" s="328"/>
      <c r="CY13" s="328"/>
      <c r="CZ13" s="328"/>
      <c r="DA13" s="328"/>
      <c r="DB13" s="328"/>
      <c r="DC13" s="328"/>
      <c r="DD13" s="328"/>
      <c r="DE13" s="328"/>
      <c r="DF13" s="328"/>
      <c r="DG13" s="328"/>
      <c r="DH13" s="328"/>
      <c r="DI13" s="328"/>
      <c r="DJ13" s="328"/>
      <c r="DK13" s="328"/>
      <c r="DL13" s="328"/>
      <c r="DM13" s="328"/>
      <c r="DN13" s="328"/>
      <c r="DO13" s="328"/>
      <c r="DP13" s="328"/>
      <c r="DQ13" s="328"/>
      <c r="DR13" s="328"/>
      <c r="DS13" s="328"/>
      <c r="DT13" s="328"/>
      <c r="DU13" s="328"/>
      <c r="DV13" s="328"/>
      <c r="DW13" s="328"/>
      <c r="DX13" s="328"/>
      <c r="DY13" s="328"/>
      <c r="DZ13" s="328"/>
      <c r="EA13" s="328"/>
      <c r="EB13" s="328"/>
      <c r="EC13" s="328"/>
      <c r="ED13" s="328"/>
      <c r="EE13" s="328"/>
      <c r="EF13" s="328"/>
      <c r="EG13" s="328"/>
      <c r="EH13" s="328"/>
      <c r="EI13" s="328"/>
      <c r="EJ13" s="328"/>
      <c r="EK13" s="328"/>
      <c r="EL13" s="328"/>
      <c r="EM13" s="328"/>
      <c r="EN13" s="328"/>
      <c r="EO13" s="328"/>
      <c r="EP13" s="328"/>
      <c r="EQ13" s="328"/>
      <c r="ER13" s="328"/>
      <c r="ES13" s="328"/>
      <c r="ET13" s="328"/>
      <c r="EU13" s="328"/>
      <c r="EV13" s="328"/>
      <c r="EW13" s="328"/>
      <c r="EX13" s="328"/>
      <c r="EY13" s="328"/>
      <c r="EZ13" s="328"/>
      <c r="FA13" s="328"/>
      <c r="FB13" s="328"/>
      <c r="FC13" s="328"/>
      <c r="FD13" s="328"/>
      <c r="FE13" s="328"/>
      <c r="FF13" s="328"/>
      <c r="FG13" s="328"/>
      <c r="FH13" s="328"/>
      <c r="FI13" s="328"/>
      <c r="FJ13" s="328"/>
      <c r="FK13" s="328"/>
      <c r="FL13" s="328"/>
      <c r="FM13" s="328"/>
      <c r="FN13" s="328"/>
      <c r="FO13" s="328"/>
      <c r="FP13" s="328"/>
      <c r="FQ13" s="328"/>
      <c r="FR13" s="328"/>
      <c r="FS13" s="328"/>
      <c r="FT13" s="328"/>
      <c r="FU13" s="328"/>
      <c r="FV13" s="328"/>
      <c r="FW13" s="328"/>
      <c r="FX13" s="328"/>
      <c r="FY13" s="328"/>
      <c r="FZ13" s="328"/>
      <c r="GA13" s="328"/>
      <c r="GB13" s="328"/>
      <c r="GC13" s="328"/>
      <c r="GD13" s="328"/>
      <c r="GE13" s="328"/>
      <c r="GF13" s="328"/>
      <c r="GG13" s="328"/>
      <c r="GH13" s="328"/>
      <c r="GI13" s="328"/>
      <c r="GJ13" s="328"/>
      <c r="GK13" s="328"/>
      <c r="GL13" s="328"/>
      <c r="GM13" s="328"/>
      <c r="GN13" s="328"/>
      <c r="GO13" s="328"/>
      <c r="GP13" s="328"/>
      <c r="GQ13" s="328"/>
      <c r="GR13" s="328"/>
      <c r="GS13" s="328"/>
      <c r="GT13" s="328"/>
      <c r="GU13" s="328"/>
      <c r="GV13" s="328"/>
      <c r="GW13" s="328"/>
      <c r="GX13" s="328"/>
      <c r="GY13" s="328"/>
      <c r="GZ13" s="328"/>
      <c r="HA13" s="328"/>
      <c r="HB13" s="328"/>
      <c r="HC13" s="328"/>
      <c r="HD13" s="328"/>
      <c r="HE13" s="328"/>
      <c r="HF13" s="328"/>
      <c r="HG13" s="328"/>
      <c r="HH13" s="328"/>
      <c r="HI13" s="328"/>
      <c r="HJ13" s="328"/>
      <c r="HK13" s="328"/>
      <c r="HL13" s="328"/>
      <c r="HM13" s="328"/>
      <c r="HN13" s="328"/>
      <c r="HO13" s="328"/>
      <c r="HP13" s="328"/>
      <c r="HQ13" s="328"/>
      <c r="HR13" s="328"/>
      <c r="HS13" s="328"/>
      <c r="HT13" s="328"/>
      <c r="HU13" s="328"/>
      <c r="HV13" s="328"/>
      <c r="HW13" s="328"/>
      <c r="HX13" s="328"/>
      <c r="HY13" s="328"/>
      <c r="HZ13" s="328"/>
      <c r="IA13" s="328"/>
      <c r="IB13" s="328"/>
      <c r="IC13" s="328"/>
      <c r="ID13" s="328"/>
      <c r="IE13" s="328"/>
      <c r="IF13" s="328"/>
      <c r="IG13" s="328"/>
      <c r="IH13" s="328"/>
      <c r="II13" s="328"/>
      <c r="IJ13" s="328"/>
      <c r="IK13" s="328"/>
      <c r="IL13" s="328"/>
      <c r="IM13" s="328"/>
      <c r="IN13" s="328"/>
      <c r="IO13" s="328"/>
      <c r="IP13" s="328"/>
      <c r="IQ13" s="328"/>
    </row>
    <row r="14" spans="1:251" s="96" customFormat="1" ht="14.5" x14ac:dyDescent="0.4">
      <c r="A14" s="239">
        <v>6</v>
      </c>
      <c r="B14" s="181" t="s">
        <v>421</v>
      </c>
      <c r="C14" s="263" t="s">
        <v>420</v>
      </c>
      <c r="D14" s="98" t="s">
        <v>160</v>
      </c>
      <c r="E14" s="98" t="s">
        <v>155</v>
      </c>
      <c r="F14" s="99">
        <v>13045.95</v>
      </c>
      <c r="G14" s="99">
        <v>13045.95</v>
      </c>
      <c r="H14" s="93">
        <f t="shared" si="0"/>
        <v>0</v>
      </c>
      <c r="I14" s="94"/>
      <c r="J14" s="94"/>
      <c r="K14" s="94"/>
      <c r="L14" s="269" t="s">
        <v>36</v>
      </c>
      <c r="M14" s="94"/>
      <c r="N14" s="328"/>
      <c r="O14" s="328"/>
      <c r="P14" s="328"/>
      <c r="Q14" s="328"/>
      <c r="R14" s="328"/>
      <c r="S14" s="328"/>
      <c r="T14" s="328"/>
      <c r="U14" s="328"/>
      <c r="V14" s="328"/>
      <c r="W14" s="328"/>
      <c r="X14" s="328"/>
      <c r="Y14" s="328"/>
      <c r="Z14" s="328"/>
      <c r="AA14" s="328"/>
      <c r="AB14" s="328"/>
      <c r="AC14" s="328"/>
      <c r="AD14" s="328"/>
      <c r="AE14" s="328"/>
      <c r="AF14" s="328"/>
      <c r="AG14" s="328"/>
      <c r="AH14" s="328"/>
      <c r="AI14" s="328"/>
      <c r="AJ14" s="328"/>
      <c r="AK14" s="328"/>
      <c r="AL14" s="328"/>
      <c r="AM14" s="328"/>
      <c r="AN14" s="328"/>
      <c r="AO14" s="328"/>
      <c r="AP14" s="328"/>
      <c r="AQ14" s="328"/>
      <c r="AR14" s="328"/>
      <c r="AS14" s="328"/>
      <c r="AT14" s="328"/>
      <c r="AU14" s="328"/>
      <c r="AV14" s="328"/>
      <c r="AW14" s="328"/>
      <c r="AX14" s="328"/>
      <c r="AY14" s="328"/>
      <c r="AZ14" s="328"/>
      <c r="BA14" s="328"/>
      <c r="BB14" s="328"/>
      <c r="BC14" s="328"/>
      <c r="BD14" s="328"/>
      <c r="BE14" s="328"/>
      <c r="BF14" s="328"/>
      <c r="BG14" s="328"/>
      <c r="BH14" s="328"/>
      <c r="BI14" s="328"/>
      <c r="BJ14" s="328"/>
      <c r="BK14" s="328"/>
      <c r="BL14" s="328"/>
      <c r="BM14" s="328"/>
      <c r="BN14" s="328"/>
      <c r="BO14" s="328"/>
      <c r="BP14" s="328"/>
      <c r="BQ14" s="328"/>
      <c r="BR14" s="328"/>
      <c r="BS14" s="328"/>
      <c r="BT14" s="328"/>
      <c r="BU14" s="328"/>
      <c r="BV14" s="328"/>
      <c r="BW14" s="328"/>
      <c r="BX14" s="328"/>
      <c r="BY14" s="328"/>
      <c r="BZ14" s="328"/>
      <c r="CA14" s="328"/>
      <c r="CB14" s="328"/>
      <c r="CC14" s="328"/>
      <c r="CD14" s="328"/>
      <c r="CE14" s="328"/>
      <c r="CF14" s="328"/>
      <c r="CG14" s="328"/>
      <c r="CH14" s="328"/>
      <c r="CI14" s="328"/>
      <c r="CJ14" s="328"/>
      <c r="CK14" s="328"/>
      <c r="CL14" s="328"/>
      <c r="CM14" s="328"/>
      <c r="CN14" s="328"/>
      <c r="CO14" s="328"/>
      <c r="CP14" s="328"/>
      <c r="CQ14" s="328"/>
      <c r="CR14" s="328"/>
      <c r="CS14" s="328"/>
      <c r="CT14" s="328"/>
      <c r="CU14" s="328"/>
      <c r="CV14" s="328"/>
      <c r="CW14" s="328"/>
      <c r="CX14" s="328"/>
      <c r="CY14" s="328"/>
      <c r="CZ14" s="328"/>
      <c r="DA14" s="328"/>
      <c r="DB14" s="328"/>
      <c r="DC14" s="328"/>
      <c r="DD14" s="328"/>
      <c r="DE14" s="328"/>
      <c r="DF14" s="328"/>
      <c r="DG14" s="328"/>
      <c r="DH14" s="328"/>
      <c r="DI14" s="328"/>
      <c r="DJ14" s="328"/>
      <c r="DK14" s="328"/>
      <c r="DL14" s="328"/>
      <c r="DM14" s="328"/>
      <c r="DN14" s="328"/>
      <c r="DO14" s="328"/>
      <c r="DP14" s="328"/>
      <c r="DQ14" s="328"/>
      <c r="DR14" s="328"/>
      <c r="DS14" s="328"/>
      <c r="DT14" s="328"/>
      <c r="DU14" s="328"/>
      <c r="DV14" s="328"/>
      <c r="DW14" s="328"/>
      <c r="DX14" s="328"/>
      <c r="DY14" s="328"/>
      <c r="DZ14" s="328"/>
      <c r="EA14" s="328"/>
      <c r="EB14" s="328"/>
      <c r="EC14" s="328"/>
      <c r="ED14" s="328"/>
      <c r="EE14" s="328"/>
      <c r="EF14" s="328"/>
      <c r="EG14" s="328"/>
      <c r="EH14" s="328"/>
      <c r="EI14" s="328"/>
      <c r="EJ14" s="328"/>
      <c r="EK14" s="328"/>
      <c r="EL14" s="328"/>
      <c r="EM14" s="328"/>
      <c r="EN14" s="328"/>
      <c r="EO14" s="328"/>
      <c r="EP14" s="328"/>
      <c r="EQ14" s="328"/>
      <c r="ER14" s="328"/>
      <c r="ES14" s="328"/>
      <c r="ET14" s="328"/>
      <c r="EU14" s="328"/>
      <c r="EV14" s="328"/>
      <c r="EW14" s="328"/>
      <c r="EX14" s="328"/>
      <c r="EY14" s="328"/>
      <c r="EZ14" s="328"/>
      <c r="FA14" s="328"/>
      <c r="FB14" s="328"/>
      <c r="FC14" s="328"/>
      <c r="FD14" s="328"/>
      <c r="FE14" s="328"/>
      <c r="FF14" s="328"/>
      <c r="FG14" s="328"/>
      <c r="FH14" s="328"/>
      <c r="FI14" s="328"/>
      <c r="FJ14" s="328"/>
      <c r="FK14" s="328"/>
      <c r="FL14" s="328"/>
      <c r="FM14" s="328"/>
      <c r="FN14" s="328"/>
      <c r="FO14" s="328"/>
      <c r="FP14" s="328"/>
      <c r="FQ14" s="328"/>
      <c r="FR14" s="328"/>
      <c r="FS14" s="328"/>
      <c r="FT14" s="328"/>
      <c r="FU14" s="328"/>
      <c r="FV14" s="328"/>
      <c r="FW14" s="328"/>
      <c r="FX14" s="328"/>
      <c r="FY14" s="328"/>
      <c r="FZ14" s="328"/>
      <c r="GA14" s="328"/>
      <c r="GB14" s="328"/>
      <c r="GC14" s="328"/>
      <c r="GD14" s="328"/>
      <c r="GE14" s="328"/>
      <c r="GF14" s="328"/>
      <c r="GG14" s="328"/>
      <c r="GH14" s="328"/>
      <c r="GI14" s="328"/>
      <c r="GJ14" s="328"/>
      <c r="GK14" s="328"/>
      <c r="GL14" s="328"/>
      <c r="GM14" s="328"/>
      <c r="GN14" s="328"/>
      <c r="GO14" s="328"/>
      <c r="GP14" s="328"/>
      <c r="GQ14" s="328"/>
      <c r="GR14" s="328"/>
      <c r="GS14" s="328"/>
      <c r="GT14" s="328"/>
      <c r="GU14" s="328"/>
      <c r="GV14" s="328"/>
      <c r="GW14" s="328"/>
      <c r="GX14" s="328"/>
      <c r="GY14" s="328"/>
      <c r="GZ14" s="328"/>
      <c r="HA14" s="328"/>
      <c r="HB14" s="328"/>
      <c r="HC14" s="328"/>
      <c r="HD14" s="328"/>
      <c r="HE14" s="328"/>
      <c r="HF14" s="328"/>
      <c r="HG14" s="328"/>
      <c r="HH14" s="328"/>
      <c r="HI14" s="328"/>
      <c r="HJ14" s="328"/>
      <c r="HK14" s="328"/>
      <c r="HL14" s="328"/>
      <c r="HM14" s="328"/>
      <c r="HN14" s="328"/>
      <c r="HO14" s="328"/>
      <c r="HP14" s="328"/>
      <c r="HQ14" s="328"/>
      <c r="HR14" s="328"/>
      <c r="HS14" s="328"/>
      <c r="HT14" s="328"/>
      <c r="HU14" s="328"/>
      <c r="HV14" s="328"/>
      <c r="HW14" s="328"/>
      <c r="HX14" s="328"/>
      <c r="HY14" s="328"/>
      <c r="HZ14" s="328"/>
      <c r="IA14" s="328"/>
      <c r="IB14" s="328"/>
      <c r="IC14" s="328"/>
      <c r="ID14" s="328"/>
      <c r="IE14" s="328"/>
      <c r="IF14" s="328"/>
      <c r="IG14" s="328"/>
      <c r="IH14" s="328"/>
      <c r="II14" s="328"/>
      <c r="IJ14" s="328"/>
      <c r="IK14" s="328"/>
      <c r="IL14" s="328"/>
      <c r="IM14" s="328"/>
      <c r="IN14" s="328"/>
      <c r="IO14" s="328"/>
      <c r="IP14" s="328"/>
      <c r="IQ14" s="328"/>
    </row>
    <row r="15" spans="1:251" ht="29.25" customHeight="1" x14ac:dyDescent="0.4">
      <c r="A15" s="100" t="s">
        <v>141</v>
      </c>
      <c r="B15" s="1"/>
      <c r="C15" s="1"/>
      <c r="E15" s="1"/>
      <c r="F15" s="78"/>
      <c r="G15" s="77"/>
      <c r="H15" s="22"/>
      <c r="I15" s="81"/>
      <c r="J15" s="81"/>
      <c r="K15" s="81"/>
      <c r="L15" s="81"/>
    </row>
    <row r="16" spans="1:251" x14ac:dyDescent="0.25">
      <c r="F16" s="77"/>
      <c r="G16" s="77"/>
      <c r="H16" s="22"/>
      <c r="I16" s="81"/>
      <c r="J16" s="81"/>
      <c r="K16" s="81"/>
      <c r="L16" s="81"/>
      <c r="M16" s="22"/>
    </row>
    <row r="17" spans="6:13" x14ac:dyDescent="0.25">
      <c r="F17" s="28"/>
      <c r="G17" s="28"/>
      <c r="H17" s="22"/>
      <c r="I17" s="81"/>
      <c r="J17" s="81"/>
      <c r="K17" s="81"/>
      <c r="L17" s="81"/>
      <c r="M17" s="22"/>
    </row>
    <row r="18" spans="6:13" x14ac:dyDescent="0.25">
      <c r="F18" s="28"/>
      <c r="G18" s="28"/>
      <c r="H18" s="22"/>
      <c r="I18" s="81"/>
      <c r="J18" s="81"/>
      <c r="K18" s="81"/>
      <c r="L18" s="81"/>
      <c r="M18" s="22"/>
    </row>
    <row r="19" spans="6:13" x14ac:dyDescent="0.25">
      <c r="F19" s="28"/>
      <c r="G19" s="28"/>
      <c r="H19" s="22"/>
      <c r="I19" s="81"/>
      <c r="J19" s="81"/>
      <c r="K19" s="81"/>
      <c r="L19" s="81"/>
      <c r="M19" s="22"/>
    </row>
    <row r="20" spans="6:13" x14ac:dyDescent="0.25">
      <c r="F20" s="28"/>
      <c r="G20" s="28"/>
      <c r="H20" s="22"/>
      <c r="I20" s="81"/>
      <c r="J20" s="81"/>
      <c r="K20" s="81"/>
      <c r="L20" s="81"/>
      <c r="M20" s="22"/>
    </row>
    <row r="21" spans="6:13" x14ac:dyDescent="0.25">
      <c r="H21" s="22"/>
      <c r="I21" s="81"/>
      <c r="J21" s="81"/>
      <c r="K21" s="81"/>
      <c r="L21" s="30"/>
    </row>
    <row r="22" spans="6:13" x14ac:dyDescent="0.25">
      <c r="H22" s="22"/>
      <c r="I22" s="81"/>
      <c r="J22" s="81"/>
      <c r="K22" s="81"/>
      <c r="L22" s="30"/>
    </row>
    <row r="23" spans="6:13" x14ac:dyDescent="0.25">
      <c r="H23" s="22"/>
      <c r="I23" s="81"/>
      <c r="J23" s="81"/>
      <c r="K23" s="81"/>
      <c r="L23" s="30"/>
    </row>
    <row r="24" spans="6:13" x14ac:dyDescent="0.25">
      <c r="H24" s="22"/>
      <c r="I24" s="81"/>
      <c r="J24" s="81"/>
      <c r="K24" s="81"/>
      <c r="L24" s="30"/>
    </row>
    <row r="25" spans="6:13" x14ac:dyDescent="0.25">
      <c r="H25" s="22"/>
      <c r="I25" s="81"/>
      <c r="J25" s="81"/>
      <c r="K25" s="81"/>
      <c r="L25" s="30"/>
    </row>
    <row r="26" spans="6:13" x14ac:dyDescent="0.25">
      <c r="H26" s="22"/>
      <c r="I26" s="81"/>
      <c r="J26" s="81"/>
      <c r="K26" s="81"/>
      <c r="L26" s="30"/>
    </row>
    <row r="27" spans="6:13" x14ac:dyDescent="0.25">
      <c r="H27" s="22"/>
      <c r="I27" s="81"/>
      <c r="J27" s="81"/>
      <c r="K27" s="81"/>
      <c r="L27" s="30"/>
    </row>
    <row r="28" spans="6:13" x14ac:dyDescent="0.25">
      <c r="H28" s="22"/>
      <c r="I28" s="81"/>
      <c r="J28" s="81"/>
      <c r="K28" s="81"/>
      <c r="L28" s="30"/>
    </row>
    <row r="29" spans="6:13" x14ac:dyDescent="0.25">
      <c r="H29" s="22"/>
      <c r="I29" s="81"/>
      <c r="J29" s="81"/>
      <c r="K29" s="81"/>
      <c r="L29" s="30"/>
    </row>
    <row r="30" spans="6:13" x14ac:dyDescent="0.25">
      <c r="H30" s="22"/>
      <c r="I30" s="81"/>
      <c r="J30" s="81"/>
      <c r="K30" s="81"/>
      <c r="L30" s="30"/>
    </row>
    <row r="31" spans="6:13" x14ac:dyDescent="0.25">
      <c r="H31" s="22"/>
      <c r="I31" s="81"/>
      <c r="J31" s="81"/>
      <c r="K31" s="81"/>
      <c r="L31" s="30"/>
    </row>
    <row r="32" spans="6:13" x14ac:dyDescent="0.25">
      <c r="H32" s="22"/>
      <c r="I32" s="81"/>
      <c r="J32" s="81"/>
      <c r="K32" s="81"/>
      <c r="L32" s="30"/>
    </row>
    <row r="33" spans="8:12" x14ac:dyDescent="0.25">
      <c r="H33" s="22"/>
      <c r="I33" s="81"/>
      <c r="J33" s="81"/>
      <c r="K33" s="81"/>
      <c r="L33" s="30"/>
    </row>
    <row r="34" spans="8:12" x14ac:dyDescent="0.25">
      <c r="H34" s="22"/>
      <c r="I34" s="81"/>
      <c r="J34" s="81"/>
      <c r="K34" s="81"/>
      <c r="L34" s="30"/>
    </row>
    <row r="35" spans="8:12" x14ac:dyDescent="0.25">
      <c r="H35" s="22"/>
      <c r="I35" s="81"/>
      <c r="J35" s="81"/>
      <c r="K35" s="81"/>
      <c r="L35" s="30"/>
    </row>
    <row r="36" spans="8:12" x14ac:dyDescent="0.25">
      <c r="H36" s="22"/>
      <c r="I36" s="81"/>
      <c r="J36" s="81"/>
      <c r="K36" s="81"/>
      <c r="L36" s="30"/>
    </row>
    <row r="37" spans="8:12" x14ac:dyDescent="0.25">
      <c r="H37" s="22"/>
      <c r="I37" s="81"/>
      <c r="J37" s="81"/>
      <c r="K37" s="81"/>
      <c r="L37" s="30"/>
    </row>
    <row r="38" spans="8:12" x14ac:dyDescent="0.25">
      <c r="H38" s="22"/>
      <c r="I38" s="81"/>
      <c r="J38" s="81"/>
      <c r="K38" s="81"/>
      <c r="L38" s="30"/>
    </row>
    <row r="39" spans="8:12" x14ac:dyDescent="0.25">
      <c r="H39" s="22"/>
      <c r="I39" s="81"/>
      <c r="J39" s="81"/>
      <c r="K39" s="81"/>
      <c r="L39" s="30"/>
    </row>
    <row r="40" spans="8:12" x14ac:dyDescent="0.25">
      <c r="H40" s="22"/>
      <c r="I40" s="81"/>
      <c r="J40" s="81"/>
      <c r="K40" s="81"/>
      <c r="L40" s="30"/>
    </row>
    <row r="41" spans="8:12" x14ac:dyDescent="0.25">
      <c r="H41" s="22"/>
      <c r="I41" s="81"/>
      <c r="J41" s="81"/>
      <c r="K41" s="81"/>
      <c r="L41" s="30"/>
    </row>
    <row r="42" spans="8:12" x14ac:dyDescent="0.25">
      <c r="H42" s="22"/>
      <c r="I42" s="81"/>
      <c r="J42" s="81"/>
      <c r="K42" s="81"/>
      <c r="L42" s="30"/>
    </row>
    <row r="43" spans="8:12" x14ac:dyDescent="0.25">
      <c r="H43" s="22"/>
      <c r="I43" s="81"/>
      <c r="J43" s="81"/>
      <c r="K43" s="81"/>
      <c r="L43" s="30"/>
    </row>
    <row r="44" spans="8:12" x14ac:dyDescent="0.25">
      <c r="H44" s="22"/>
      <c r="I44" s="81"/>
      <c r="J44" s="81"/>
      <c r="K44" s="81"/>
      <c r="L44" s="30"/>
    </row>
    <row r="45" spans="8:12" x14ac:dyDescent="0.25">
      <c r="H45" s="22"/>
      <c r="I45" s="81"/>
      <c r="J45" s="81"/>
      <c r="K45" s="81"/>
      <c r="L45" s="30"/>
    </row>
    <row r="46" spans="8:12" x14ac:dyDescent="0.25">
      <c r="H46" s="22"/>
      <c r="I46" s="81"/>
      <c r="J46" s="81"/>
      <c r="K46" s="81"/>
      <c r="L46" s="30"/>
    </row>
    <row r="47" spans="8:12" x14ac:dyDescent="0.25">
      <c r="H47" s="22"/>
      <c r="I47" s="81"/>
      <c r="J47" s="81"/>
      <c r="K47" s="81"/>
      <c r="L47" s="30"/>
    </row>
    <row r="48" spans="8:12" x14ac:dyDescent="0.25">
      <c r="H48" s="22"/>
      <c r="I48" s="81"/>
      <c r="J48" s="81"/>
      <c r="K48" s="81"/>
      <c r="L48" s="30"/>
    </row>
    <row r="49" spans="8:12" x14ac:dyDescent="0.25">
      <c r="H49" s="22"/>
      <c r="I49" s="81"/>
      <c r="J49" s="81"/>
      <c r="K49" s="81"/>
      <c r="L49" s="30"/>
    </row>
    <row r="50" spans="8:12" x14ac:dyDescent="0.25">
      <c r="H50" s="22"/>
      <c r="I50" s="81"/>
      <c r="J50" s="81"/>
      <c r="K50" s="81"/>
      <c r="L50" s="30"/>
    </row>
    <row r="51" spans="8:12" x14ac:dyDescent="0.25">
      <c r="H51" s="22"/>
      <c r="I51" s="81"/>
      <c r="J51" s="81"/>
      <c r="K51" s="81"/>
      <c r="L51" s="30"/>
    </row>
    <row r="52" spans="8:12" x14ac:dyDescent="0.25">
      <c r="H52" s="22"/>
      <c r="I52" s="81"/>
      <c r="J52" s="81"/>
      <c r="K52" s="81"/>
      <c r="L52" s="30"/>
    </row>
    <row r="53" spans="8:12" x14ac:dyDescent="0.25">
      <c r="H53" s="22"/>
      <c r="I53" s="81"/>
      <c r="J53" s="81"/>
      <c r="K53" s="81"/>
      <c r="L53" s="30"/>
    </row>
    <row r="54" spans="8:12" x14ac:dyDescent="0.25">
      <c r="H54" s="22"/>
      <c r="I54" s="22"/>
      <c r="J54" s="22"/>
      <c r="K54" s="22"/>
      <c r="L54" s="30"/>
    </row>
    <row r="55" spans="8:12" x14ac:dyDescent="0.25">
      <c r="H55" s="22"/>
      <c r="I55" s="22"/>
      <c r="J55" s="22"/>
      <c r="K55" s="22"/>
      <c r="L55" s="30"/>
    </row>
    <row r="56" spans="8:12" x14ac:dyDescent="0.25">
      <c r="H56" s="22"/>
      <c r="I56" s="22"/>
      <c r="J56" s="22"/>
      <c r="K56" s="22"/>
      <c r="L56" s="30"/>
    </row>
    <row r="57" spans="8:12" x14ac:dyDescent="0.25">
      <c r="H57" s="22"/>
      <c r="I57" s="22"/>
      <c r="J57" s="22"/>
      <c r="K57" s="22"/>
      <c r="L57" s="30"/>
    </row>
    <row r="58" spans="8:12" x14ac:dyDescent="0.25">
      <c r="H58" s="22"/>
      <c r="I58" s="22"/>
      <c r="J58" s="22"/>
      <c r="K58" s="22"/>
      <c r="L58" s="30"/>
    </row>
    <row r="59" spans="8:12" x14ac:dyDescent="0.25">
      <c r="H59" s="22"/>
      <c r="I59" s="22"/>
      <c r="J59" s="22"/>
      <c r="K59" s="22"/>
      <c r="L59" s="30"/>
    </row>
    <row r="60" spans="8:12" x14ac:dyDescent="0.25">
      <c r="H60" s="22"/>
      <c r="I60" s="22"/>
      <c r="J60" s="22"/>
      <c r="K60" s="22"/>
      <c r="L60" s="30"/>
    </row>
    <row r="61" spans="8:12" x14ac:dyDescent="0.25">
      <c r="H61" s="22"/>
      <c r="I61" s="22"/>
      <c r="J61" s="22"/>
      <c r="K61" s="22"/>
      <c r="L61" s="30"/>
    </row>
    <row r="62" spans="8:12" x14ac:dyDescent="0.25">
      <c r="H62" s="22"/>
      <c r="I62" s="22"/>
      <c r="J62" s="22"/>
      <c r="K62" s="22"/>
      <c r="L62" s="30"/>
    </row>
    <row r="63" spans="8:12" x14ac:dyDescent="0.25">
      <c r="H63" s="22"/>
      <c r="I63" s="22"/>
      <c r="J63" s="22"/>
      <c r="K63" s="22"/>
      <c r="L63" s="30"/>
    </row>
    <row r="64" spans="8:12" x14ac:dyDescent="0.25">
      <c r="H64" s="22"/>
      <c r="I64" s="22"/>
      <c r="J64" s="22"/>
      <c r="K64" s="22"/>
      <c r="L64" s="30"/>
    </row>
    <row r="65" spans="8:12" x14ac:dyDescent="0.25">
      <c r="H65" s="22"/>
      <c r="I65" s="22"/>
      <c r="J65" s="22"/>
      <c r="K65" s="22"/>
      <c r="L65" s="30"/>
    </row>
    <row r="66" spans="8:12" x14ac:dyDescent="0.25">
      <c r="H66" s="22"/>
      <c r="I66" s="22"/>
      <c r="J66" s="22"/>
      <c r="K66" s="22"/>
      <c r="L66" s="30"/>
    </row>
    <row r="67" spans="8:12" x14ac:dyDescent="0.25">
      <c r="H67" s="22"/>
      <c r="I67" s="22"/>
      <c r="J67" s="22"/>
      <c r="K67" s="22"/>
      <c r="L67" s="30"/>
    </row>
    <row r="68" spans="8:12" x14ac:dyDescent="0.25">
      <c r="H68" s="22"/>
      <c r="I68" s="22"/>
      <c r="J68" s="22"/>
      <c r="K68" s="22"/>
      <c r="L68" s="30"/>
    </row>
    <row r="69" spans="8:12" x14ac:dyDescent="0.25">
      <c r="H69" s="22"/>
      <c r="I69" s="22"/>
      <c r="J69" s="22"/>
      <c r="K69" s="22"/>
      <c r="L69" s="30"/>
    </row>
    <row r="70" spans="8:12" x14ac:dyDescent="0.25">
      <c r="H70" s="22"/>
      <c r="I70" s="22"/>
      <c r="J70" s="22"/>
      <c r="K70" s="22"/>
      <c r="L70" s="30"/>
    </row>
    <row r="71" spans="8:12" x14ac:dyDescent="0.25">
      <c r="H71" s="22"/>
      <c r="I71" s="22"/>
      <c r="J71" s="22"/>
      <c r="K71" s="22"/>
      <c r="L71" s="30"/>
    </row>
    <row r="72" spans="8:12" x14ac:dyDescent="0.25">
      <c r="H72" s="22"/>
      <c r="I72" s="22"/>
      <c r="J72" s="22"/>
      <c r="K72" s="22"/>
      <c r="L72" s="30"/>
    </row>
    <row r="73" spans="8:12" x14ac:dyDescent="0.25">
      <c r="H73" s="22"/>
      <c r="I73" s="22"/>
      <c r="J73" s="22"/>
      <c r="K73" s="22"/>
      <c r="L73" s="30"/>
    </row>
    <row r="74" spans="8:12" x14ac:dyDescent="0.25">
      <c r="H74" s="22"/>
      <c r="I74" s="22"/>
      <c r="J74" s="22"/>
      <c r="K74" s="22"/>
      <c r="L74" s="30"/>
    </row>
    <row r="75" spans="8:12" x14ac:dyDescent="0.25">
      <c r="H75" s="22"/>
      <c r="I75" s="22"/>
      <c r="J75" s="22"/>
      <c r="K75" s="22"/>
      <c r="L75" s="30"/>
    </row>
    <row r="76" spans="8:12" x14ac:dyDescent="0.25">
      <c r="H76" s="22"/>
      <c r="I76" s="22"/>
      <c r="J76" s="22"/>
      <c r="K76" s="22"/>
      <c r="L76" s="30"/>
    </row>
    <row r="77" spans="8:12" x14ac:dyDescent="0.25">
      <c r="H77" s="22"/>
      <c r="I77" s="22"/>
      <c r="J77" s="22"/>
      <c r="K77" s="22"/>
      <c r="L77" s="30"/>
    </row>
    <row r="78" spans="8:12" x14ac:dyDescent="0.25">
      <c r="H78" s="22"/>
      <c r="I78" s="22"/>
      <c r="J78" s="22"/>
      <c r="K78" s="22"/>
      <c r="L78" s="30"/>
    </row>
    <row r="79" spans="8:12" x14ac:dyDescent="0.25">
      <c r="H79" s="22"/>
      <c r="I79" s="22"/>
      <c r="J79" s="22"/>
      <c r="K79" s="22"/>
      <c r="L79" s="30"/>
    </row>
    <row r="80" spans="8:12" x14ac:dyDescent="0.25">
      <c r="H80" s="22"/>
      <c r="I80" s="22"/>
      <c r="J80" s="22"/>
      <c r="K80" s="22"/>
      <c r="L80" s="30"/>
    </row>
    <row r="81" spans="8:12" x14ac:dyDescent="0.25">
      <c r="H81" s="22"/>
      <c r="I81" s="22"/>
      <c r="J81" s="22"/>
      <c r="K81" s="22"/>
      <c r="L81" s="30"/>
    </row>
    <row r="82" spans="8:12" x14ac:dyDescent="0.25">
      <c r="H82" s="22"/>
      <c r="I82" s="22"/>
      <c r="J82" s="22"/>
      <c r="K82" s="22"/>
      <c r="L82" s="30"/>
    </row>
    <row r="83" spans="8:12" x14ac:dyDescent="0.25">
      <c r="H83" s="22"/>
      <c r="I83" s="22"/>
      <c r="J83" s="22"/>
      <c r="K83" s="22"/>
      <c r="L83" s="30"/>
    </row>
    <row r="84" spans="8:12" x14ac:dyDescent="0.25">
      <c r="H84" s="22"/>
      <c r="I84" s="22"/>
      <c r="J84" s="22"/>
      <c r="K84" s="22"/>
      <c r="L84" s="30"/>
    </row>
    <row r="85" spans="8:12" x14ac:dyDescent="0.25">
      <c r="H85" s="22"/>
      <c r="I85" s="22"/>
      <c r="J85" s="22"/>
      <c r="K85" s="22"/>
      <c r="L85" s="30"/>
    </row>
    <row r="86" spans="8:12" x14ac:dyDescent="0.25">
      <c r="H86" s="22"/>
      <c r="I86" s="22"/>
      <c r="J86" s="22"/>
      <c r="K86" s="22"/>
      <c r="L86" s="30"/>
    </row>
    <row r="87" spans="8:12" x14ac:dyDescent="0.25">
      <c r="H87" s="22"/>
      <c r="I87" s="22"/>
      <c r="J87" s="22"/>
      <c r="K87" s="22"/>
      <c r="L87" s="30"/>
    </row>
    <row r="88" spans="8:12" x14ac:dyDescent="0.25">
      <c r="H88" s="22"/>
      <c r="I88" s="22"/>
      <c r="J88" s="22"/>
      <c r="K88" s="22"/>
      <c r="L88" s="30"/>
    </row>
    <row r="89" spans="8:12" x14ac:dyDescent="0.25">
      <c r="H89" s="22"/>
      <c r="I89" s="22"/>
      <c r="J89" s="22"/>
      <c r="K89" s="22"/>
      <c r="L89" s="30"/>
    </row>
    <row r="90" spans="8:12" x14ac:dyDescent="0.25">
      <c r="H90" s="22"/>
      <c r="I90" s="22"/>
      <c r="J90" s="22"/>
      <c r="K90" s="22"/>
      <c r="L90" s="30"/>
    </row>
    <row r="91" spans="8:12" x14ac:dyDescent="0.25">
      <c r="H91" s="22"/>
      <c r="I91" s="22"/>
      <c r="J91" s="22"/>
      <c r="K91" s="22"/>
      <c r="L91" s="30"/>
    </row>
    <row r="92" spans="8:12" x14ac:dyDescent="0.25">
      <c r="H92" s="22"/>
      <c r="I92" s="22"/>
      <c r="J92" s="22"/>
      <c r="K92" s="22"/>
      <c r="L92" s="30"/>
    </row>
    <row r="93" spans="8:12" x14ac:dyDescent="0.25">
      <c r="H93" s="22"/>
      <c r="I93" s="22"/>
      <c r="J93" s="22"/>
      <c r="K93" s="22"/>
      <c r="L93" s="30"/>
    </row>
    <row r="94" spans="8:12" x14ac:dyDescent="0.25">
      <c r="H94" s="22"/>
      <c r="I94" s="22"/>
      <c r="J94" s="22"/>
      <c r="K94" s="22"/>
      <c r="L94" s="30"/>
    </row>
    <row r="95" spans="8:12" x14ac:dyDescent="0.25">
      <c r="H95" s="22"/>
      <c r="I95" s="22"/>
      <c r="J95" s="22"/>
      <c r="K95" s="22"/>
      <c r="L95" s="30"/>
    </row>
    <row r="96" spans="8:12" x14ac:dyDescent="0.25">
      <c r="H96" s="22"/>
      <c r="I96" s="22"/>
      <c r="J96" s="22"/>
      <c r="K96" s="22"/>
      <c r="L96" s="30"/>
    </row>
    <row r="97" spans="8:12" x14ac:dyDescent="0.25">
      <c r="H97" s="22"/>
      <c r="I97" s="22"/>
      <c r="J97" s="22"/>
      <c r="K97" s="22"/>
      <c r="L97" s="30"/>
    </row>
    <row r="98" spans="8:12" x14ac:dyDescent="0.25">
      <c r="H98" s="22"/>
      <c r="I98" s="22"/>
      <c r="J98" s="22"/>
      <c r="K98" s="22"/>
      <c r="L98" s="30"/>
    </row>
    <row r="99" spans="8:12" x14ac:dyDescent="0.25">
      <c r="H99" s="22"/>
      <c r="I99" s="22"/>
      <c r="J99" s="22"/>
      <c r="K99" s="22"/>
      <c r="L99" s="30"/>
    </row>
    <row r="100" spans="8:12" x14ac:dyDescent="0.25">
      <c r="H100" s="22"/>
      <c r="I100" s="22"/>
      <c r="J100" s="22"/>
      <c r="K100" s="22"/>
      <c r="L100" s="30"/>
    </row>
    <row r="101" spans="8:12" x14ac:dyDescent="0.25">
      <c r="H101" s="22"/>
      <c r="I101" s="22"/>
      <c r="J101" s="22"/>
      <c r="K101" s="22"/>
      <c r="L101" s="30"/>
    </row>
    <row r="102" spans="8:12" x14ac:dyDescent="0.25">
      <c r="H102" s="22"/>
      <c r="I102" s="22"/>
      <c r="J102" s="22"/>
      <c r="K102" s="22"/>
      <c r="L102" s="30"/>
    </row>
    <row r="103" spans="8:12" x14ac:dyDescent="0.25">
      <c r="H103" s="22"/>
      <c r="I103" s="22"/>
      <c r="J103" s="22"/>
      <c r="K103" s="22"/>
      <c r="L103" s="30"/>
    </row>
    <row r="104" spans="8:12" x14ac:dyDescent="0.25">
      <c r="H104" s="22"/>
      <c r="I104" s="22"/>
      <c r="J104" s="22"/>
      <c r="K104" s="22"/>
      <c r="L104" s="30"/>
    </row>
    <row r="105" spans="8:12" x14ac:dyDescent="0.25">
      <c r="H105" s="22"/>
      <c r="I105" s="22"/>
      <c r="J105" s="22"/>
      <c r="K105" s="22"/>
      <c r="L105" s="30"/>
    </row>
    <row r="106" spans="8:12" x14ac:dyDescent="0.25">
      <c r="H106" s="22"/>
      <c r="I106" s="22"/>
      <c r="J106" s="22"/>
      <c r="K106" s="22"/>
      <c r="L106" s="30"/>
    </row>
    <row r="107" spans="8:12" x14ac:dyDescent="0.25">
      <c r="H107" s="22"/>
      <c r="I107" s="22"/>
      <c r="J107" s="22"/>
      <c r="K107" s="22"/>
      <c r="L107" s="30"/>
    </row>
    <row r="108" spans="8:12" x14ac:dyDescent="0.25">
      <c r="H108" s="22"/>
      <c r="I108" s="22"/>
      <c r="J108" s="22"/>
      <c r="K108" s="22"/>
      <c r="L108" s="30"/>
    </row>
    <row r="109" spans="8:12" x14ac:dyDescent="0.25">
      <c r="H109" s="22"/>
      <c r="I109" s="22"/>
      <c r="J109" s="22"/>
      <c r="K109" s="22"/>
      <c r="L109" s="30"/>
    </row>
    <row r="110" spans="8:12" x14ac:dyDescent="0.25">
      <c r="H110" s="22"/>
      <c r="I110" s="22"/>
      <c r="J110" s="22"/>
      <c r="K110" s="22"/>
      <c r="L110" s="30"/>
    </row>
    <row r="111" spans="8:12" x14ac:dyDescent="0.25">
      <c r="H111" s="22"/>
      <c r="I111" s="22"/>
      <c r="J111" s="22"/>
      <c r="K111" s="22"/>
      <c r="L111" s="30"/>
    </row>
    <row r="112" spans="8:12" x14ac:dyDescent="0.25">
      <c r="H112" s="22"/>
      <c r="I112" s="22"/>
      <c r="J112" s="22"/>
      <c r="K112" s="22"/>
      <c r="L112" s="30"/>
    </row>
    <row r="113" spans="8:12" x14ac:dyDescent="0.25">
      <c r="H113" s="22"/>
      <c r="I113" s="22"/>
      <c r="J113" s="22"/>
      <c r="K113" s="22"/>
      <c r="L113" s="30"/>
    </row>
    <row r="114" spans="8:12" x14ac:dyDescent="0.25">
      <c r="H114" s="22"/>
      <c r="I114" s="22"/>
      <c r="J114" s="22"/>
      <c r="K114" s="22"/>
      <c r="L114" s="30"/>
    </row>
    <row r="115" spans="8:12" x14ac:dyDescent="0.25">
      <c r="H115" s="22"/>
      <c r="I115" s="22"/>
      <c r="J115" s="22"/>
      <c r="K115" s="22"/>
      <c r="L115" s="30"/>
    </row>
    <row r="116" spans="8:12" x14ac:dyDescent="0.25">
      <c r="H116" s="22"/>
      <c r="I116" s="22"/>
      <c r="J116" s="22"/>
      <c r="K116" s="22"/>
      <c r="L116" s="30"/>
    </row>
    <row r="117" spans="8:12" x14ac:dyDescent="0.25">
      <c r="H117" s="22"/>
      <c r="I117" s="22"/>
      <c r="J117" s="22"/>
      <c r="K117" s="22"/>
      <c r="L117" s="30"/>
    </row>
    <row r="118" spans="8:12" x14ac:dyDescent="0.25">
      <c r="H118" s="22"/>
      <c r="I118" s="22"/>
      <c r="J118" s="22"/>
      <c r="K118" s="22"/>
      <c r="L118" s="30"/>
    </row>
    <row r="119" spans="8:12" x14ac:dyDescent="0.25">
      <c r="H119" s="22"/>
      <c r="I119" s="22"/>
      <c r="J119" s="22"/>
      <c r="K119" s="22"/>
      <c r="L119" s="30"/>
    </row>
    <row r="120" spans="8:12" x14ac:dyDescent="0.25">
      <c r="H120" s="22"/>
      <c r="I120" s="22"/>
      <c r="J120" s="22"/>
      <c r="K120" s="22"/>
      <c r="L120" s="30"/>
    </row>
    <row r="121" spans="8:12" x14ac:dyDescent="0.25">
      <c r="H121" s="22"/>
      <c r="I121" s="22"/>
      <c r="J121" s="22"/>
      <c r="K121" s="22"/>
      <c r="L121" s="30"/>
    </row>
    <row r="122" spans="8:12" x14ac:dyDescent="0.25">
      <c r="H122" s="22"/>
      <c r="I122" s="22"/>
      <c r="J122" s="22"/>
      <c r="K122" s="22"/>
      <c r="L122" s="30"/>
    </row>
    <row r="123" spans="8:12" x14ac:dyDescent="0.25">
      <c r="H123" s="22"/>
      <c r="I123" s="22"/>
      <c r="J123" s="22"/>
      <c r="K123" s="22"/>
      <c r="L123" s="30"/>
    </row>
    <row r="124" spans="8:12" x14ac:dyDescent="0.25">
      <c r="H124" s="22"/>
      <c r="I124" s="22"/>
      <c r="J124" s="22"/>
      <c r="K124" s="22"/>
      <c r="L124" s="30"/>
    </row>
    <row r="125" spans="8:12" x14ac:dyDescent="0.25">
      <c r="H125" s="22"/>
      <c r="I125" s="22"/>
      <c r="J125" s="22"/>
      <c r="K125" s="22"/>
      <c r="L125" s="30"/>
    </row>
    <row r="126" spans="8:12" x14ac:dyDescent="0.25">
      <c r="H126" s="22"/>
      <c r="I126" s="22"/>
      <c r="J126" s="22"/>
      <c r="K126" s="22"/>
      <c r="L126" s="30"/>
    </row>
    <row r="127" spans="8:12" x14ac:dyDescent="0.25">
      <c r="H127" s="22"/>
      <c r="I127" s="22"/>
      <c r="J127" s="22"/>
      <c r="K127" s="22"/>
      <c r="L127" s="30"/>
    </row>
    <row r="128" spans="8:12" x14ac:dyDescent="0.25">
      <c r="H128" s="22"/>
      <c r="I128" s="22"/>
      <c r="J128" s="22"/>
      <c r="K128" s="22"/>
      <c r="L128" s="30"/>
    </row>
    <row r="129" spans="8:12" x14ac:dyDescent="0.25">
      <c r="H129" s="22"/>
      <c r="I129" s="22"/>
      <c r="J129" s="22"/>
      <c r="K129" s="22"/>
      <c r="L129" s="30"/>
    </row>
    <row r="130" spans="8:12" x14ac:dyDescent="0.25">
      <c r="H130" s="22"/>
      <c r="I130" s="22"/>
      <c r="J130" s="22"/>
      <c r="K130" s="22"/>
      <c r="L130" s="30"/>
    </row>
  </sheetData>
  <mergeCells count="5">
    <mergeCell ref="C2:F2"/>
    <mergeCell ref="C3:F3"/>
    <mergeCell ref="C4:F4"/>
    <mergeCell ref="C5:F5"/>
    <mergeCell ref="C6:F6"/>
  </mergeCells>
  <printOptions gridLines="1"/>
  <pageMargins left="0.39370078740157483" right="0.39370078740157483" top="0.39370078740157483" bottom="0.39370078740157483" header="0.51181102362204722" footer="0.51181102362204722"/>
  <pageSetup paperSize="9" scale="60" orientation="landscape" r:id="rId1"/>
  <headerFooter alignWithMargins="0">
    <oddHeader>&amp;L
Aeon Stocktake summary 2007&amp;RPreparer: KL 19/11/2007
Reviewer: [                    ]
5461-1: &amp;P/&amp;N</oddHeader>
    <oddFooter>&amp;LAeon Stores (HK) - 31.12.2007 (final audit) 
Period End: 31/12/2007&amp;R&amp;D &amp;T</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9"/>
  <sheetViews>
    <sheetView view="pageBreakPreview" topLeftCell="C1" zoomScaleNormal="100" zoomScaleSheetLayoutView="100" workbookViewId="0">
      <selection activeCell="J7" sqref="J7:K7"/>
    </sheetView>
  </sheetViews>
  <sheetFormatPr defaultColWidth="8.90625" defaultRowHeight="14.5" x14ac:dyDescent="0.4"/>
  <cols>
    <col min="1" max="1" width="2.90625" style="120" customWidth="1"/>
    <col min="2" max="2" width="8.453125" style="120" customWidth="1"/>
    <col min="3" max="3" width="22.6328125" style="120" customWidth="1"/>
    <col min="4" max="4" width="9.6328125" style="120" bestFit="1" customWidth="1"/>
    <col min="5" max="5" width="10.08984375" style="120" bestFit="1" customWidth="1"/>
    <col min="6" max="6" width="12.453125" style="120" bestFit="1" customWidth="1"/>
    <col min="7" max="7" width="17.453125" style="120" bestFit="1" customWidth="1"/>
    <col min="8" max="8" width="7.453125" style="120" customWidth="1"/>
    <col min="9" max="9" width="15.453125" style="120" customWidth="1"/>
    <col min="10" max="10" width="43.453125" style="120" bestFit="1" customWidth="1"/>
    <col min="11" max="11" width="9" style="120" bestFit="1" customWidth="1"/>
    <col min="12" max="12" width="16" style="120" customWidth="1"/>
    <col min="13" max="13" width="18.6328125" style="120" customWidth="1"/>
    <col min="14" max="16384" width="8.90625" style="120"/>
  </cols>
  <sheetData>
    <row r="1" spans="2:12" x14ac:dyDescent="0.4">
      <c r="B1" s="100" t="s">
        <v>144</v>
      </c>
      <c r="D1" s="100"/>
      <c r="E1" s="100"/>
    </row>
    <row r="2" spans="2:12" x14ac:dyDescent="0.4">
      <c r="B2" s="154" t="s">
        <v>1</v>
      </c>
      <c r="C2" s="155"/>
      <c r="D2" s="90" t="s">
        <v>161</v>
      </c>
    </row>
    <row r="3" spans="2:12" x14ac:dyDescent="0.4">
      <c r="B3" s="154" t="s">
        <v>3</v>
      </c>
      <c r="C3" s="155"/>
      <c r="D3" s="90" t="s">
        <v>162</v>
      </c>
    </row>
    <row r="4" spans="2:12" x14ac:dyDescent="0.4">
      <c r="B4" s="154" t="s">
        <v>5</v>
      </c>
      <c r="C4" s="155"/>
      <c r="D4" s="153">
        <v>44384</v>
      </c>
    </row>
    <row r="5" spans="2:12" x14ac:dyDescent="0.4">
      <c r="B5" s="154" t="s">
        <v>7</v>
      </c>
      <c r="C5" s="155"/>
      <c r="D5" s="178"/>
      <c r="E5" s="179"/>
    </row>
    <row r="6" spans="2:12" x14ac:dyDescent="0.4">
      <c r="B6" s="156" t="s">
        <v>9</v>
      </c>
      <c r="C6" s="157"/>
      <c r="D6" s="150" t="s">
        <v>163</v>
      </c>
    </row>
    <row r="7" spans="2:12" ht="29" x14ac:dyDescent="0.4">
      <c r="B7" s="176" t="s">
        <v>12</v>
      </c>
      <c r="C7" s="177" t="s">
        <v>3</v>
      </c>
      <c r="D7" s="177" t="s">
        <v>148</v>
      </c>
      <c r="E7" s="177" t="s">
        <v>164</v>
      </c>
      <c r="F7" s="177" t="s">
        <v>165</v>
      </c>
      <c r="G7" s="177" t="s">
        <v>166</v>
      </c>
      <c r="H7" s="177" t="s">
        <v>167</v>
      </c>
      <c r="I7" s="158" t="s">
        <v>168</v>
      </c>
      <c r="J7" s="350" t="s">
        <v>169</v>
      </c>
      <c r="K7" s="351"/>
      <c r="L7" s="158" t="s">
        <v>170</v>
      </c>
    </row>
    <row r="8" spans="2:12" ht="15" thickBot="1" x14ac:dyDescent="0.45">
      <c r="B8" s="144"/>
      <c r="C8" s="159"/>
      <c r="D8" s="159"/>
      <c r="E8" s="160"/>
      <c r="F8" s="144"/>
      <c r="G8" s="159"/>
      <c r="H8" s="159"/>
      <c r="I8" s="144" t="s">
        <v>171</v>
      </c>
      <c r="J8" s="161"/>
      <c r="K8" s="162" t="s">
        <v>171</v>
      </c>
      <c r="L8" s="160"/>
    </row>
    <row r="9" spans="2:12" x14ac:dyDescent="0.4">
      <c r="B9" s="139">
        <v>1</v>
      </c>
      <c r="C9" s="138" t="s">
        <v>172</v>
      </c>
      <c r="D9" s="137" t="s">
        <v>173</v>
      </c>
      <c r="E9" s="136" t="s">
        <v>174</v>
      </c>
      <c r="F9" s="163" t="s">
        <v>175</v>
      </c>
      <c r="G9" s="136" t="s">
        <v>176</v>
      </c>
      <c r="H9" s="164">
        <v>0</v>
      </c>
      <c r="I9" s="132">
        <v>1855</v>
      </c>
      <c r="J9" s="133" t="s">
        <v>177</v>
      </c>
      <c r="K9" s="134">
        <v>1855</v>
      </c>
      <c r="L9" s="352"/>
    </row>
    <row r="10" spans="2:12" x14ac:dyDescent="0.4">
      <c r="B10" s="131"/>
      <c r="E10" s="130"/>
      <c r="G10" s="161" t="s">
        <v>178</v>
      </c>
      <c r="H10" s="161"/>
      <c r="I10" s="165"/>
      <c r="J10" s="128"/>
      <c r="K10" s="141"/>
      <c r="L10" s="353"/>
    </row>
    <row r="11" spans="2:12" x14ac:dyDescent="0.4">
      <c r="B11" s="131"/>
      <c r="E11" s="130"/>
      <c r="I11" s="129"/>
      <c r="J11" s="128" t="s">
        <v>179</v>
      </c>
      <c r="K11" s="141">
        <v>1855</v>
      </c>
      <c r="L11" s="353"/>
    </row>
    <row r="12" spans="2:12" ht="15" thickBot="1" x14ac:dyDescent="0.45">
      <c r="B12" s="126"/>
      <c r="C12" s="124"/>
      <c r="D12" s="124"/>
      <c r="E12" s="125"/>
      <c r="F12" s="124"/>
      <c r="G12" s="124" t="s">
        <v>143</v>
      </c>
      <c r="H12" s="124"/>
      <c r="I12" s="123"/>
      <c r="J12" s="166"/>
      <c r="K12" s="167"/>
      <c r="L12" s="354"/>
    </row>
    <row r="13" spans="2:12" x14ac:dyDescent="0.4">
      <c r="B13" s="139"/>
      <c r="C13" s="138"/>
      <c r="D13" s="137"/>
      <c r="E13" s="136"/>
      <c r="F13" s="135"/>
      <c r="G13" s="133"/>
      <c r="H13" s="134"/>
      <c r="I13" s="134"/>
      <c r="J13" s="133"/>
      <c r="K13" s="134"/>
      <c r="L13" s="168"/>
    </row>
    <row r="14" spans="2:12" x14ac:dyDescent="0.4">
      <c r="B14" s="131"/>
      <c r="E14" s="130"/>
      <c r="I14" s="129"/>
      <c r="J14" s="128"/>
      <c r="K14" s="141"/>
      <c r="L14" s="169"/>
    </row>
    <row r="15" spans="2:12" x14ac:dyDescent="0.4">
      <c r="B15" s="131"/>
      <c r="E15" s="130"/>
      <c r="I15" s="129"/>
      <c r="J15" s="128"/>
      <c r="K15" s="141"/>
      <c r="L15" s="169"/>
    </row>
    <row r="16" spans="2:12" ht="15" thickBot="1" x14ac:dyDescent="0.45">
      <c r="B16" s="126"/>
      <c r="C16" s="124"/>
      <c r="D16" s="124"/>
      <c r="E16" s="125"/>
      <c r="F16" s="124"/>
      <c r="G16" s="124"/>
      <c r="H16" s="124"/>
      <c r="I16" s="123"/>
      <c r="J16" s="122"/>
      <c r="K16" s="140"/>
      <c r="L16" s="170"/>
    </row>
    <row r="17" spans="2:12" x14ac:dyDescent="0.4">
      <c r="B17" s="139"/>
      <c r="C17" s="138"/>
      <c r="D17" s="137"/>
      <c r="E17" s="136"/>
      <c r="F17" s="135"/>
      <c r="G17" s="133"/>
      <c r="H17" s="134"/>
      <c r="I17" s="134"/>
      <c r="J17" s="133"/>
      <c r="K17" s="132"/>
      <c r="L17" s="355"/>
    </row>
    <row r="18" spans="2:12" x14ac:dyDescent="0.4">
      <c r="B18" s="131"/>
      <c r="E18" s="130"/>
      <c r="I18" s="129"/>
      <c r="J18" s="128"/>
      <c r="K18" s="127"/>
      <c r="L18" s="356"/>
    </row>
    <row r="19" spans="2:12" x14ac:dyDescent="0.4">
      <c r="B19" s="131"/>
      <c r="E19" s="130"/>
      <c r="I19" s="129"/>
      <c r="J19" s="128"/>
      <c r="K19" s="127"/>
      <c r="L19" s="356"/>
    </row>
    <row r="20" spans="2:12" ht="15" thickBot="1" x14ac:dyDescent="0.45">
      <c r="B20" s="126"/>
      <c r="C20" s="124"/>
      <c r="D20" s="124"/>
      <c r="E20" s="125"/>
      <c r="F20" s="124"/>
      <c r="G20" s="124"/>
      <c r="H20" s="124"/>
      <c r="I20" s="123"/>
      <c r="J20" s="122"/>
      <c r="K20" s="121"/>
      <c r="L20" s="356"/>
    </row>
    <row r="21" spans="2:12" x14ac:dyDescent="0.4">
      <c r="B21" s="139"/>
      <c r="C21" s="138"/>
      <c r="D21" s="137"/>
      <c r="E21" s="136"/>
      <c r="F21" s="135"/>
      <c r="G21" s="133"/>
      <c r="H21" s="134"/>
      <c r="I21" s="134"/>
      <c r="J21" s="133"/>
      <c r="K21" s="132"/>
      <c r="L21" s="356"/>
    </row>
    <row r="22" spans="2:12" x14ac:dyDescent="0.4">
      <c r="B22" s="131"/>
      <c r="E22" s="130"/>
      <c r="I22" s="129"/>
      <c r="J22" s="128"/>
      <c r="K22" s="127"/>
      <c r="L22" s="356"/>
    </row>
    <row r="23" spans="2:12" x14ac:dyDescent="0.4">
      <c r="B23" s="131"/>
      <c r="E23" s="130"/>
      <c r="I23" s="129"/>
      <c r="J23" s="128"/>
      <c r="K23" s="127"/>
      <c r="L23" s="356"/>
    </row>
    <row r="24" spans="2:12" ht="15" thickBot="1" x14ac:dyDescent="0.45">
      <c r="B24" s="126"/>
      <c r="C24" s="124"/>
      <c r="D24" s="124"/>
      <c r="E24" s="125"/>
      <c r="F24" s="124"/>
      <c r="G24" s="124"/>
      <c r="H24" s="124"/>
      <c r="I24" s="123"/>
      <c r="J24" s="122"/>
      <c r="K24" s="121"/>
      <c r="L24" s="356"/>
    </row>
    <row r="25" spans="2:12" x14ac:dyDescent="0.4">
      <c r="B25" s="139"/>
      <c r="C25" s="138"/>
      <c r="D25" s="137"/>
      <c r="E25" s="136"/>
      <c r="F25" s="135"/>
      <c r="G25" s="133"/>
      <c r="H25" s="134"/>
      <c r="I25" s="134"/>
      <c r="J25" s="168"/>
      <c r="K25" s="171"/>
      <c r="L25" s="356"/>
    </row>
    <row r="26" spans="2:12" x14ac:dyDescent="0.4">
      <c r="B26" s="131"/>
      <c r="E26" s="130"/>
      <c r="I26" s="129"/>
      <c r="J26" s="172"/>
      <c r="K26" s="173"/>
      <c r="L26" s="356"/>
    </row>
    <row r="27" spans="2:12" ht="15" thickBot="1" x14ac:dyDescent="0.45">
      <c r="B27" s="126"/>
      <c r="C27" s="124"/>
      <c r="D27" s="124"/>
      <c r="E27" s="125"/>
      <c r="F27" s="124"/>
      <c r="G27" s="124"/>
      <c r="H27" s="124"/>
      <c r="I27" s="123"/>
      <c r="J27" s="174"/>
      <c r="K27" s="175"/>
      <c r="L27" s="357"/>
    </row>
    <row r="29" spans="2:12" x14ac:dyDescent="0.4">
      <c r="B29" s="100"/>
    </row>
  </sheetData>
  <mergeCells count="3">
    <mergeCell ref="J7:K7"/>
    <mergeCell ref="L9:L12"/>
    <mergeCell ref="L17:L27"/>
  </mergeCells>
  <conditionalFormatting sqref="I9">
    <cfRule type="cellIs" dxfId="24" priority="14" stopIfTrue="1" operator="lessThan">
      <formula>0</formula>
    </cfRule>
  </conditionalFormatting>
  <conditionalFormatting sqref="K9">
    <cfRule type="cellIs" dxfId="23" priority="12" stopIfTrue="1" operator="lessThan">
      <formula>0</formula>
    </cfRule>
  </conditionalFormatting>
  <conditionalFormatting sqref="K10">
    <cfRule type="cellIs" dxfId="22" priority="13" stopIfTrue="1" operator="lessThan">
      <formula>0</formula>
    </cfRule>
  </conditionalFormatting>
  <conditionalFormatting sqref="K11:K12">
    <cfRule type="cellIs" dxfId="21" priority="11" stopIfTrue="1" operator="lessThan">
      <formula>0</formula>
    </cfRule>
  </conditionalFormatting>
  <conditionalFormatting sqref="K14">
    <cfRule type="cellIs" dxfId="20" priority="8" stopIfTrue="1" operator="lessThan">
      <formula>0</formula>
    </cfRule>
  </conditionalFormatting>
  <conditionalFormatting sqref="K13">
    <cfRule type="cellIs" dxfId="19" priority="7" stopIfTrue="1" operator="lessThan">
      <formula>0</formula>
    </cfRule>
  </conditionalFormatting>
  <conditionalFormatting sqref="K15">
    <cfRule type="cellIs" dxfId="18" priority="6" stopIfTrue="1" operator="lessThan">
      <formula>0</formula>
    </cfRule>
  </conditionalFormatting>
  <conditionalFormatting sqref="I13">
    <cfRule type="cellIs" dxfId="17" priority="10" stopIfTrue="1" operator="lessThan">
      <formula>0</formula>
    </cfRule>
  </conditionalFormatting>
  <conditionalFormatting sqref="K16">
    <cfRule type="cellIs" dxfId="16" priority="9" stopIfTrue="1" operator="lessThan">
      <formula>0</formula>
    </cfRule>
  </conditionalFormatting>
  <conditionalFormatting sqref="K18 K22 K26">
    <cfRule type="cellIs" dxfId="15" priority="3" stopIfTrue="1" operator="lessThan">
      <formula>0</formula>
    </cfRule>
  </conditionalFormatting>
  <conditionalFormatting sqref="K17 K21 K25">
    <cfRule type="cellIs" dxfId="14" priority="2" stopIfTrue="1" operator="lessThan">
      <formula>0</formula>
    </cfRule>
  </conditionalFormatting>
  <conditionalFormatting sqref="K19 K23 K27">
    <cfRule type="cellIs" dxfId="13" priority="1" stopIfTrue="1" operator="lessThan">
      <formula>0</formula>
    </cfRule>
  </conditionalFormatting>
  <conditionalFormatting sqref="I17 I21 I25">
    <cfRule type="cellIs" dxfId="12" priority="5" stopIfTrue="1" operator="lessThan">
      <formula>0</formula>
    </cfRule>
  </conditionalFormatting>
  <conditionalFormatting sqref="K20 K24">
    <cfRule type="cellIs" dxfId="11" priority="4" stopIfTrue="1" operator="lessThan">
      <formula>0</formula>
    </cfRule>
  </conditionalFormatting>
  <pageMargins left="0.5" right="0.5" top="0.5" bottom="0.5" header="0.3" footer="0.3"/>
  <pageSetup paperSize="9" scale="69" fitToHeight="4" orientation="landscape" r:id="rId1"/>
  <headerFooter>
    <oddFooter>Page &amp;P of &amp;N</oddFooter>
  </headerFooter>
  <drawing r:id="rId2"/>
  <legacyDrawing r:id="rId3"/>
  <oleObjects>
    <mc:AlternateContent xmlns:mc="http://schemas.openxmlformats.org/markup-compatibility/2006">
      <mc:Choice Requires="x14">
        <oleObject progId="AcroExch.Document.DC" dvAspect="DVASPECT_ICON" shapeId="17409" r:id="rId4">
          <objectPr defaultSize="0" autoPict="0" r:id="rId5">
            <anchor moveWithCells="1">
              <from>
                <xdr:col>11</xdr:col>
                <xdr:colOff>196850</xdr:colOff>
                <xdr:row>8</xdr:row>
                <xdr:rowOff>107950</xdr:rowOff>
              </from>
              <to>
                <xdr:col>12</xdr:col>
                <xdr:colOff>0</xdr:colOff>
                <xdr:row>11</xdr:row>
                <xdr:rowOff>63500</xdr:rowOff>
              </to>
            </anchor>
          </objectPr>
        </oleObject>
      </mc:Choice>
      <mc:Fallback>
        <oleObject progId="AcroExch.Document.DC" dvAspect="DVASPECT_ICON" shapeId="1740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40"/>
  <sheetViews>
    <sheetView view="pageBreakPreview" zoomScaleNormal="100" zoomScaleSheetLayoutView="100" workbookViewId="0">
      <pane xSplit="3" ySplit="7" topLeftCell="D8" activePane="bottomRight" state="frozen"/>
      <selection pane="topRight" activeCell="E9" sqref="E9"/>
      <selection pane="bottomLeft" activeCell="E9" sqref="E9"/>
      <selection pane="bottomRight" activeCell="D5" sqref="D5:E5"/>
    </sheetView>
  </sheetViews>
  <sheetFormatPr defaultColWidth="8.90625" defaultRowHeight="14.5" x14ac:dyDescent="0.4"/>
  <cols>
    <col min="1" max="1" width="1.26953125" style="120" customWidth="1"/>
    <col min="2" max="2" width="8.26953125" style="120" customWidth="1"/>
    <col min="3" max="3" width="22.6328125" style="120" customWidth="1"/>
    <col min="4" max="4" width="9.453125" style="120" bestFit="1" customWidth="1"/>
    <col min="5" max="5" width="16.08984375" style="120" bestFit="1" customWidth="1"/>
    <col min="6" max="6" width="15.08984375" style="120" bestFit="1" customWidth="1"/>
    <col min="7" max="7" width="30.26953125" style="120" customWidth="1"/>
    <col min="8" max="8" width="8.90625" style="120"/>
    <col min="9" max="9" width="15.453125" style="120" customWidth="1"/>
    <col min="10" max="10" width="43.453125" style="120" bestFit="1" customWidth="1"/>
    <col min="11" max="11" width="8.90625" style="120"/>
    <col min="12" max="12" width="13.26953125" style="120" customWidth="1"/>
    <col min="13" max="16384" width="8.90625" style="120"/>
  </cols>
  <sheetData>
    <row r="1" spans="2:12" x14ac:dyDescent="0.4">
      <c r="B1" s="100" t="s">
        <v>180</v>
      </c>
      <c r="D1" s="100"/>
      <c r="E1" s="100"/>
    </row>
    <row r="2" spans="2:12" x14ac:dyDescent="0.4">
      <c r="B2" s="152" t="s">
        <v>1</v>
      </c>
      <c r="C2" s="151"/>
      <c r="D2" s="90" t="s">
        <v>161</v>
      </c>
      <c r="H2" s="101"/>
    </row>
    <row r="3" spans="2:12" x14ac:dyDescent="0.4">
      <c r="B3" s="152" t="s">
        <v>3</v>
      </c>
      <c r="C3" s="151"/>
      <c r="D3" s="90" t="s">
        <v>162</v>
      </c>
      <c r="H3" s="101"/>
    </row>
    <row r="4" spans="2:12" x14ac:dyDescent="0.4">
      <c r="B4" s="152" t="s">
        <v>5</v>
      </c>
      <c r="C4" s="151"/>
      <c r="D4" s="153">
        <v>44384</v>
      </c>
      <c r="H4" s="102"/>
    </row>
    <row r="5" spans="2:12" x14ac:dyDescent="0.4">
      <c r="B5" s="152" t="s">
        <v>7</v>
      </c>
      <c r="C5" s="151"/>
      <c r="D5" s="178"/>
      <c r="E5" s="179"/>
      <c r="H5" s="101"/>
    </row>
    <row r="6" spans="2:12" x14ac:dyDescent="0.4">
      <c r="B6" s="103" t="s">
        <v>9</v>
      </c>
      <c r="C6" s="104"/>
      <c r="D6" s="150" t="s">
        <v>163</v>
      </c>
      <c r="H6" s="149"/>
    </row>
    <row r="7" spans="2:12" ht="29" x14ac:dyDescent="0.4">
      <c r="B7" s="148" t="s">
        <v>12</v>
      </c>
      <c r="C7" s="147" t="s">
        <v>3</v>
      </c>
      <c r="D7" s="146" t="s">
        <v>148</v>
      </c>
      <c r="E7" s="146" t="s">
        <v>164</v>
      </c>
      <c r="F7" s="146" t="s">
        <v>165</v>
      </c>
      <c r="G7" s="146" t="s">
        <v>181</v>
      </c>
      <c r="H7" s="146" t="s">
        <v>167</v>
      </c>
      <c r="I7" s="145" t="s">
        <v>168</v>
      </c>
      <c r="J7" s="358" t="s">
        <v>169</v>
      </c>
      <c r="K7" s="359"/>
      <c r="L7" s="145" t="s">
        <v>182</v>
      </c>
    </row>
    <row r="8" spans="2:12" ht="15" thickBot="1" x14ac:dyDescent="0.45">
      <c r="B8" s="144"/>
      <c r="C8" s="142"/>
      <c r="D8" s="142"/>
      <c r="E8" s="142"/>
      <c r="F8" s="142"/>
      <c r="G8" s="142"/>
      <c r="H8" s="142"/>
      <c r="I8" s="143" t="s">
        <v>171</v>
      </c>
      <c r="J8" s="142"/>
      <c r="K8" s="143" t="s">
        <v>171</v>
      </c>
      <c r="L8" s="142"/>
    </row>
    <row r="9" spans="2:12" x14ac:dyDescent="0.4">
      <c r="B9" s="139">
        <v>1</v>
      </c>
      <c r="C9" s="138" t="s">
        <v>172</v>
      </c>
      <c r="D9" s="137" t="s">
        <v>173</v>
      </c>
      <c r="E9" s="136" t="s">
        <v>183</v>
      </c>
      <c r="F9" s="135" t="s">
        <v>184</v>
      </c>
      <c r="G9" s="133" t="s">
        <v>185</v>
      </c>
      <c r="H9" s="134">
        <v>9</v>
      </c>
      <c r="I9" s="134">
        <v>1509</v>
      </c>
      <c r="J9" s="133" t="s">
        <v>177</v>
      </c>
      <c r="K9" s="134">
        <v>1509</v>
      </c>
      <c r="L9" s="352"/>
    </row>
    <row r="10" spans="2:12" ht="17.25" customHeight="1" x14ac:dyDescent="0.4">
      <c r="B10" s="131"/>
      <c r="E10" s="130"/>
      <c r="I10" s="129"/>
      <c r="J10" s="128"/>
      <c r="K10" s="141"/>
      <c r="L10" s="353"/>
    </row>
    <row r="11" spans="2:12" ht="17.25" customHeight="1" x14ac:dyDescent="0.4">
      <c r="B11" s="131"/>
      <c r="E11" s="130"/>
      <c r="I11" s="129"/>
      <c r="J11" s="128" t="s">
        <v>179</v>
      </c>
      <c r="K11" s="141">
        <v>1509</v>
      </c>
      <c r="L11" s="353"/>
    </row>
    <row r="12" spans="2:12" ht="18" customHeight="1" thickBot="1" x14ac:dyDescent="0.45">
      <c r="B12" s="126"/>
      <c r="C12" s="124"/>
      <c r="D12" s="124"/>
      <c r="E12" s="125"/>
      <c r="F12" s="124"/>
      <c r="G12" s="124"/>
      <c r="H12" s="124"/>
      <c r="I12" s="123"/>
      <c r="J12" s="122"/>
      <c r="K12" s="140"/>
      <c r="L12" s="353"/>
    </row>
    <row r="13" spans="2:12" ht="17.25" customHeight="1" x14ac:dyDescent="0.4">
      <c r="B13" s="139">
        <v>2</v>
      </c>
      <c r="C13" s="138" t="s">
        <v>172</v>
      </c>
      <c r="D13" s="137" t="s">
        <v>173</v>
      </c>
      <c r="E13" s="136" t="s">
        <v>183</v>
      </c>
      <c r="F13" s="135" t="s">
        <v>186</v>
      </c>
      <c r="G13" s="133" t="s">
        <v>187</v>
      </c>
      <c r="H13" s="134">
        <v>9</v>
      </c>
      <c r="I13" s="134">
        <v>1403</v>
      </c>
      <c r="J13" s="133" t="s">
        <v>177</v>
      </c>
      <c r="K13" s="134">
        <v>1403</v>
      </c>
      <c r="L13" s="353"/>
    </row>
    <row r="14" spans="2:12" ht="17.25" customHeight="1" x14ac:dyDescent="0.4">
      <c r="B14" s="131"/>
      <c r="E14" s="130"/>
      <c r="I14" s="129"/>
      <c r="J14" s="128"/>
      <c r="K14" s="141"/>
      <c r="L14" s="353"/>
    </row>
    <row r="15" spans="2:12" ht="17.25" customHeight="1" x14ac:dyDescent="0.4">
      <c r="B15" s="131"/>
      <c r="E15" s="130"/>
      <c r="I15" s="129"/>
      <c r="J15" s="128" t="s">
        <v>179</v>
      </c>
      <c r="K15" s="141">
        <v>1403</v>
      </c>
      <c r="L15" s="353"/>
    </row>
    <row r="16" spans="2:12" ht="17.25" customHeight="1" thickBot="1" x14ac:dyDescent="0.45">
      <c r="B16" s="126"/>
      <c r="C16" s="124"/>
      <c r="D16" s="124"/>
      <c r="E16" s="125"/>
      <c r="F16" s="124"/>
      <c r="G16" s="124"/>
      <c r="H16" s="124"/>
      <c r="I16" s="123"/>
      <c r="J16" s="122"/>
      <c r="K16" s="140"/>
      <c r="L16" s="354"/>
    </row>
    <row r="17" spans="2:12" ht="17.25" customHeight="1" x14ac:dyDescent="0.4">
      <c r="B17" s="139"/>
      <c r="C17" s="138"/>
      <c r="D17" s="137"/>
      <c r="E17" s="136"/>
      <c r="F17" s="135"/>
      <c r="G17" s="133"/>
      <c r="H17" s="134"/>
      <c r="I17" s="134"/>
      <c r="J17" s="133"/>
      <c r="K17" s="132"/>
      <c r="L17" s="355"/>
    </row>
    <row r="18" spans="2:12" ht="17.25" customHeight="1" x14ac:dyDescent="0.4">
      <c r="B18" s="131"/>
      <c r="E18" s="130"/>
      <c r="I18" s="129"/>
      <c r="J18" s="128"/>
      <c r="K18" s="127"/>
      <c r="L18" s="356"/>
    </row>
    <row r="19" spans="2:12" ht="17.25" customHeight="1" x14ac:dyDescent="0.4">
      <c r="B19" s="131"/>
      <c r="E19" s="130"/>
      <c r="I19" s="129"/>
      <c r="J19" s="128"/>
      <c r="K19" s="127"/>
      <c r="L19" s="356"/>
    </row>
    <row r="20" spans="2:12" ht="17.25" customHeight="1" thickBot="1" x14ac:dyDescent="0.45">
      <c r="B20" s="126"/>
      <c r="C20" s="124"/>
      <c r="D20" s="124"/>
      <c r="E20" s="125"/>
      <c r="F20" s="124"/>
      <c r="G20" s="124"/>
      <c r="H20" s="124"/>
      <c r="I20" s="123"/>
      <c r="J20" s="122"/>
      <c r="K20" s="121"/>
      <c r="L20" s="356"/>
    </row>
    <row r="21" spans="2:12" ht="17.25" customHeight="1" x14ac:dyDescent="0.4">
      <c r="B21" s="139"/>
      <c r="C21" s="138"/>
      <c r="D21" s="137"/>
      <c r="E21" s="136"/>
      <c r="F21" s="135"/>
      <c r="G21" s="133"/>
      <c r="H21" s="134"/>
      <c r="I21" s="134"/>
      <c r="J21" s="133"/>
      <c r="K21" s="132"/>
      <c r="L21" s="356"/>
    </row>
    <row r="22" spans="2:12" ht="17.25" customHeight="1" x14ac:dyDescent="0.4">
      <c r="B22" s="131"/>
      <c r="E22" s="130"/>
      <c r="I22" s="129"/>
      <c r="J22" s="128"/>
      <c r="K22" s="127"/>
      <c r="L22" s="356"/>
    </row>
    <row r="23" spans="2:12" ht="17.25" customHeight="1" x14ac:dyDescent="0.4">
      <c r="B23" s="131"/>
      <c r="E23" s="130"/>
      <c r="I23" s="129"/>
      <c r="J23" s="128"/>
      <c r="K23" s="127"/>
      <c r="L23" s="356"/>
    </row>
    <row r="24" spans="2:12" ht="17.25" customHeight="1" thickBot="1" x14ac:dyDescent="0.45">
      <c r="B24" s="126"/>
      <c r="C24" s="124"/>
      <c r="D24" s="124"/>
      <c r="E24" s="125"/>
      <c r="F24" s="124"/>
      <c r="G24" s="124"/>
      <c r="H24" s="124"/>
      <c r="I24" s="123"/>
      <c r="J24" s="122"/>
      <c r="K24" s="121"/>
      <c r="L24" s="356"/>
    </row>
    <row r="25" spans="2:12" ht="17.25" customHeight="1" x14ac:dyDescent="0.4">
      <c r="B25" s="139"/>
      <c r="C25" s="138"/>
      <c r="D25" s="137"/>
      <c r="E25" s="136"/>
      <c r="F25" s="135"/>
      <c r="G25" s="133"/>
      <c r="H25" s="134"/>
      <c r="I25" s="134"/>
      <c r="J25" s="133"/>
      <c r="K25" s="132"/>
      <c r="L25" s="356"/>
    </row>
    <row r="26" spans="2:12" ht="17.25" customHeight="1" x14ac:dyDescent="0.4">
      <c r="B26" s="131"/>
      <c r="E26" s="130"/>
      <c r="I26" s="129"/>
      <c r="J26" s="128"/>
      <c r="K26" s="127"/>
      <c r="L26" s="356"/>
    </row>
    <row r="27" spans="2:12" ht="17.25" customHeight="1" x14ac:dyDescent="0.4">
      <c r="B27" s="131"/>
      <c r="E27" s="130"/>
      <c r="I27" s="129"/>
      <c r="J27" s="128"/>
      <c r="K27" s="127"/>
      <c r="L27" s="356"/>
    </row>
    <row r="28" spans="2:12" ht="17.25" customHeight="1" thickBot="1" x14ac:dyDescent="0.45">
      <c r="B28" s="126"/>
      <c r="C28" s="124"/>
      <c r="D28" s="124"/>
      <c r="E28" s="125"/>
      <c r="F28" s="124"/>
      <c r="G28" s="124"/>
      <c r="H28" s="124"/>
      <c r="I28" s="123"/>
      <c r="J28" s="122"/>
      <c r="K28" s="121"/>
      <c r="L28" s="357"/>
    </row>
    <row r="31" spans="2:12" x14ac:dyDescent="0.4">
      <c r="B31" s="100" t="s">
        <v>141</v>
      </c>
    </row>
    <row r="33" spans="2:10" x14ac:dyDescent="0.4">
      <c r="B33" s="100"/>
    </row>
    <row r="39" spans="2:10" x14ac:dyDescent="0.4">
      <c r="J39" s="120">
        <v>1855</v>
      </c>
    </row>
    <row r="40" spans="2:10" x14ac:dyDescent="0.4">
      <c r="J40" s="120">
        <f>J39-J38</f>
        <v>1855</v>
      </c>
    </row>
  </sheetData>
  <mergeCells count="3">
    <mergeCell ref="J7:K7"/>
    <mergeCell ref="L9:L16"/>
    <mergeCell ref="L17:L28"/>
  </mergeCells>
  <conditionalFormatting sqref="I9">
    <cfRule type="cellIs" dxfId="10" priority="10" stopIfTrue="1" operator="lessThan">
      <formula>0</formula>
    </cfRule>
  </conditionalFormatting>
  <conditionalFormatting sqref="K12">
    <cfRule type="cellIs" dxfId="9" priority="9" stopIfTrue="1" operator="lessThan">
      <formula>0</formula>
    </cfRule>
  </conditionalFormatting>
  <conditionalFormatting sqref="K10">
    <cfRule type="cellIs" dxfId="8" priority="8" stopIfTrue="1" operator="lessThan">
      <formula>0</formula>
    </cfRule>
  </conditionalFormatting>
  <conditionalFormatting sqref="K9">
    <cfRule type="cellIs" dxfId="7" priority="7" stopIfTrue="1" operator="lessThan">
      <formula>0</formula>
    </cfRule>
  </conditionalFormatting>
  <conditionalFormatting sqref="K11">
    <cfRule type="cellIs" dxfId="6" priority="6" stopIfTrue="1" operator="lessThan">
      <formula>0</formula>
    </cfRule>
  </conditionalFormatting>
  <conditionalFormatting sqref="K14 K18 K22 K26">
    <cfRule type="cellIs" dxfId="5" priority="3" stopIfTrue="1" operator="lessThan">
      <formula>0</formula>
    </cfRule>
  </conditionalFormatting>
  <conditionalFormatting sqref="K13 K17 K21 K25">
    <cfRule type="cellIs" dxfId="4" priority="2" stopIfTrue="1" operator="lessThan">
      <formula>0</formula>
    </cfRule>
  </conditionalFormatting>
  <conditionalFormatting sqref="K15 K19 K23 K27">
    <cfRule type="cellIs" dxfId="3" priority="1" stopIfTrue="1" operator="lessThan">
      <formula>0</formula>
    </cfRule>
  </conditionalFormatting>
  <conditionalFormatting sqref="I13 I17 I21 I25">
    <cfRule type="cellIs" dxfId="2" priority="5" stopIfTrue="1" operator="lessThan">
      <formula>0</formula>
    </cfRule>
  </conditionalFormatting>
  <conditionalFormatting sqref="K16 K20 K24 K28">
    <cfRule type="cellIs" dxfId="1" priority="4" stopIfTrue="1" operator="lessThan">
      <formula>0</formula>
    </cfRule>
  </conditionalFormatting>
  <pageMargins left="0.5" right="0.5" top="0.5" bottom="0.5" header="0.3" footer="0.3"/>
  <pageSetup paperSize="9" scale="48" fitToHeight="4" orientation="landscape" r:id="rId1"/>
  <headerFooter>
    <oddFooter>Page &amp;P of &amp;N</oddFooter>
  </headerFooter>
  <drawing r:id="rId2"/>
  <legacyDrawing r:id="rId3"/>
  <oleObjects>
    <mc:AlternateContent xmlns:mc="http://schemas.openxmlformats.org/markup-compatibility/2006">
      <mc:Choice Requires="x14">
        <oleObject progId="AcroExch.Document.DC" dvAspect="DVASPECT_ICON" shapeId="16386" r:id="rId4">
          <objectPr defaultSize="0" autoPict="0" r:id="rId5">
            <anchor moveWithCells="1">
              <from>
                <xdr:col>11</xdr:col>
                <xdr:colOff>82550</xdr:colOff>
                <xdr:row>9</xdr:row>
                <xdr:rowOff>107950</xdr:rowOff>
              </from>
              <to>
                <xdr:col>11</xdr:col>
                <xdr:colOff>996950</xdr:colOff>
                <xdr:row>14</xdr:row>
                <xdr:rowOff>139700</xdr:rowOff>
              </to>
            </anchor>
          </objectPr>
        </oleObject>
      </mc:Choice>
      <mc:Fallback>
        <oleObject progId="AcroExch.Document.DC" dvAspect="DVASPECT_ICON" shapeId="16386"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8"/>
  <sheetViews>
    <sheetView topLeftCell="B1" workbookViewId="0">
      <selection activeCell="G12" sqref="G12"/>
    </sheetView>
  </sheetViews>
  <sheetFormatPr defaultColWidth="9" defaultRowHeight="14.5" x14ac:dyDescent="0.4"/>
  <cols>
    <col min="1" max="1" width="9" style="112"/>
    <col min="2" max="2" width="14.36328125" style="112" customWidth="1"/>
    <col min="3" max="3" width="16.36328125" style="112" customWidth="1"/>
    <col min="4" max="4" width="33.36328125" style="112" bestFit="1" customWidth="1"/>
    <col min="5" max="5" width="21" style="112" customWidth="1"/>
    <col min="6" max="6" width="16.453125" style="112" bestFit="1" customWidth="1"/>
    <col min="7" max="7" width="11.7265625" style="112" customWidth="1"/>
    <col min="8" max="8" width="10.90625" style="112" bestFit="1" customWidth="1"/>
    <col min="9" max="9" width="9.453125" style="112" bestFit="1" customWidth="1"/>
    <col min="10" max="10" width="14" style="112" customWidth="1"/>
    <col min="11" max="11" width="14.453125" style="112" customWidth="1"/>
    <col min="12" max="12" width="10.08984375" style="112" customWidth="1"/>
    <col min="13" max="13" width="13.36328125" style="112" bestFit="1" customWidth="1"/>
    <col min="14" max="14" width="18.36328125" style="112" customWidth="1"/>
    <col min="15" max="15" width="12.453125" style="112" customWidth="1"/>
    <col min="16" max="16" width="11.453125" style="112" customWidth="1"/>
    <col min="17" max="16384" width="9" style="112"/>
  </cols>
  <sheetData>
    <row r="1" spans="1:16" x14ac:dyDescent="0.4">
      <c r="A1" s="100"/>
      <c r="B1" s="101"/>
      <c r="C1" s="101"/>
    </row>
    <row r="2" spans="1:16" x14ac:dyDescent="0.4">
      <c r="A2" s="106" t="s">
        <v>1</v>
      </c>
      <c r="B2" s="107"/>
      <c r="C2" s="101" t="s">
        <v>188</v>
      </c>
    </row>
    <row r="3" spans="1:16" x14ac:dyDescent="0.4">
      <c r="A3" s="103" t="s">
        <v>3</v>
      </c>
      <c r="B3" s="104"/>
      <c r="C3" s="101" t="s">
        <v>189</v>
      </c>
    </row>
    <row r="4" spans="1:16" x14ac:dyDescent="0.4">
      <c r="A4" s="103" t="s">
        <v>5</v>
      </c>
      <c r="B4" s="108"/>
      <c r="C4" s="102" t="s">
        <v>190</v>
      </c>
    </row>
    <row r="5" spans="1:16" x14ac:dyDescent="0.4">
      <c r="A5" s="106" t="s">
        <v>7</v>
      </c>
      <c r="B5" s="109"/>
      <c r="C5" s="101" t="s">
        <v>191</v>
      </c>
    </row>
    <row r="6" spans="1:16" x14ac:dyDescent="0.4">
      <c r="A6" s="107" t="s">
        <v>9</v>
      </c>
      <c r="B6" s="107"/>
      <c r="C6" s="101" t="s">
        <v>192</v>
      </c>
    </row>
    <row r="7" spans="1:16" s="110" customFormat="1" ht="16.5" customHeight="1" x14ac:dyDescent="0.4">
      <c r="A7" s="360" t="s">
        <v>11</v>
      </c>
      <c r="B7" s="360"/>
      <c r="C7" s="360"/>
      <c r="D7" s="360"/>
      <c r="E7" s="360"/>
      <c r="F7" s="360"/>
      <c r="G7" s="360"/>
      <c r="H7" s="360"/>
      <c r="I7" s="360"/>
      <c r="J7" s="360"/>
      <c r="K7" s="360"/>
      <c r="L7" s="360"/>
      <c r="M7" s="360"/>
      <c r="N7" s="360"/>
      <c r="O7" s="360"/>
      <c r="P7" s="360"/>
    </row>
    <row r="8" spans="1:16" ht="29" x14ac:dyDescent="0.4">
      <c r="A8" s="113" t="s">
        <v>193</v>
      </c>
      <c r="B8" s="113" t="s">
        <v>194</v>
      </c>
      <c r="C8" s="113" t="s">
        <v>195</v>
      </c>
      <c r="D8" s="113" t="s">
        <v>196</v>
      </c>
      <c r="E8" s="113" t="s">
        <v>197</v>
      </c>
      <c r="F8" s="113" t="s">
        <v>198</v>
      </c>
      <c r="G8" s="113" t="s">
        <v>199</v>
      </c>
      <c r="H8" s="113" t="s">
        <v>200</v>
      </c>
      <c r="I8" s="113" t="s">
        <v>201</v>
      </c>
      <c r="J8" s="113" t="s">
        <v>202</v>
      </c>
      <c r="K8" s="113" t="s">
        <v>203</v>
      </c>
      <c r="L8" s="113" t="s">
        <v>204</v>
      </c>
      <c r="M8" s="113" t="s">
        <v>205</v>
      </c>
      <c r="N8" s="113" t="s">
        <v>21</v>
      </c>
      <c r="O8" s="113" t="s">
        <v>23</v>
      </c>
      <c r="P8" s="113" t="s">
        <v>28</v>
      </c>
    </row>
    <row r="9" spans="1:16" ht="18" x14ac:dyDescent="0.5">
      <c r="A9" s="114">
        <v>1</v>
      </c>
      <c r="B9" s="115">
        <v>18</v>
      </c>
      <c r="C9" s="115" t="s">
        <v>206</v>
      </c>
      <c r="D9" s="115" t="s">
        <v>207</v>
      </c>
      <c r="E9" s="115" t="s">
        <v>208</v>
      </c>
      <c r="F9" s="115" t="s">
        <v>209</v>
      </c>
      <c r="G9" s="116">
        <v>0</v>
      </c>
      <c r="H9" s="116">
        <v>2620</v>
      </c>
      <c r="I9" s="116">
        <v>1141</v>
      </c>
      <c r="J9" s="116">
        <v>70</v>
      </c>
      <c r="K9" s="116">
        <v>695</v>
      </c>
      <c r="L9" s="116">
        <v>2016</v>
      </c>
      <c r="M9" s="116">
        <f>SUM(G9:L9)</f>
        <v>6542</v>
      </c>
      <c r="N9" s="116">
        <v>6542</v>
      </c>
      <c r="O9" s="117">
        <f>N9-M9</f>
        <v>0</v>
      </c>
      <c r="P9" s="114"/>
    </row>
    <row r="10" spans="1:16" ht="18" x14ac:dyDescent="0.5">
      <c r="A10" s="114">
        <v>2</v>
      </c>
      <c r="B10" s="115">
        <v>17</v>
      </c>
      <c r="C10" s="115" t="s">
        <v>206</v>
      </c>
      <c r="D10" s="115" t="s">
        <v>207</v>
      </c>
      <c r="E10" s="115" t="s">
        <v>210</v>
      </c>
      <c r="F10" s="115" t="s">
        <v>209</v>
      </c>
      <c r="G10" s="116"/>
      <c r="H10" s="116">
        <f>212</f>
        <v>212</v>
      </c>
      <c r="I10" s="116">
        <f>669+6-236-27</f>
        <v>412</v>
      </c>
      <c r="J10" s="116">
        <v>19</v>
      </c>
      <c r="K10" s="116">
        <f>712-19-672</f>
        <v>21</v>
      </c>
      <c r="L10" s="116">
        <v>672</v>
      </c>
      <c r="M10" s="116">
        <f t="shared" ref="M10:M18" si="0">SUM(G10:L10)</f>
        <v>1336</v>
      </c>
      <c r="N10" s="116">
        <v>1336</v>
      </c>
      <c r="O10" s="117">
        <f t="shared" ref="O10:O16" si="1">N10-M10</f>
        <v>0</v>
      </c>
      <c r="P10" s="114"/>
    </row>
    <row r="11" spans="1:16" ht="18" x14ac:dyDescent="0.5">
      <c r="A11" s="114">
        <v>3</v>
      </c>
      <c r="B11" s="115">
        <v>68</v>
      </c>
      <c r="C11" s="115" t="s">
        <v>211</v>
      </c>
      <c r="D11" s="115" t="s">
        <v>212</v>
      </c>
      <c r="E11" s="115" t="s">
        <v>213</v>
      </c>
      <c r="F11" s="115" t="s">
        <v>214</v>
      </c>
      <c r="G11" s="116">
        <v>0</v>
      </c>
      <c r="H11" s="116">
        <v>1</v>
      </c>
      <c r="I11" s="116">
        <v>3</v>
      </c>
      <c r="J11" s="116">
        <v>216</v>
      </c>
      <c r="K11" s="116">
        <v>0</v>
      </c>
      <c r="L11" s="116">
        <v>800</v>
      </c>
      <c r="M11" s="116">
        <f t="shared" si="0"/>
        <v>1020</v>
      </c>
      <c r="N11" s="116">
        <v>1020</v>
      </c>
      <c r="O11" s="117">
        <f>N11-M11</f>
        <v>0</v>
      </c>
      <c r="P11" s="114"/>
    </row>
    <row r="12" spans="1:16" ht="18" x14ac:dyDescent="0.5">
      <c r="A12" s="114">
        <v>4</v>
      </c>
      <c r="B12" s="115">
        <v>29</v>
      </c>
      <c r="C12" s="115" t="s">
        <v>211</v>
      </c>
      <c r="D12" s="115" t="s">
        <v>215</v>
      </c>
      <c r="E12" s="115" t="s">
        <v>216</v>
      </c>
      <c r="F12" s="115" t="s">
        <v>217</v>
      </c>
      <c r="G12" s="116">
        <v>14</v>
      </c>
      <c r="H12" s="116">
        <v>0</v>
      </c>
      <c r="I12" s="116">
        <v>254</v>
      </c>
      <c r="J12" s="116">
        <v>0</v>
      </c>
      <c r="K12" s="116">
        <v>1381</v>
      </c>
      <c r="L12" s="116"/>
      <c r="M12" s="116">
        <f t="shared" si="0"/>
        <v>1649</v>
      </c>
      <c r="N12" s="116">
        <v>1649</v>
      </c>
      <c r="O12" s="117">
        <f t="shared" si="1"/>
        <v>0</v>
      </c>
      <c r="P12" s="114"/>
    </row>
    <row r="13" spans="1:16" ht="18" x14ac:dyDescent="0.5">
      <c r="A13" s="114">
        <v>5</v>
      </c>
      <c r="B13" s="115">
        <v>136</v>
      </c>
      <c r="C13" s="115" t="s">
        <v>218</v>
      </c>
      <c r="D13" s="115" t="s">
        <v>219</v>
      </c>
      <c r="E13" s="115" t="s">
        <v>220</v>
      </c>
      <c r="F13" s="115" t="s">
        <v>221</v>
      </c>
      <c r="G13" s="116">
        <v>1215</v>
      </c>
      <c r="H13" s="116">
        <v>405</v>
      </c>
      <c r="I13" s="116">
        <v>0</v>
      </c>
      <c r="J13" s="116">
        <v>0</v>
      </c>
      <c r="K13" s="116">
        <v>0</v>
      </c>
      <c r="L13" s="116"/>
      <c r="M13" s="116">
        <f t="shared" si="0"/>
        <v>1620</v>
      </c>
      <c r="N13" s="116">
        <v>1620</v>
      </c>
      <c r="O13" s="117">
        <f t="shared" si="1"/>
        <v>0</v>
      </c>
      <c r="P13" s="114"/>
    </row>
    <row r="14" spans="1:16" ht="18" x14ac:dyDescent="0.5">
      <c r="A14" s="114">
        <v>6</v>
      </c>
      <c r="B14" s="115">
        <v>164</v>
      </c>
      <c r="C14" s="115" t="s">
        <v>218</v>
      </c>
      <c r="D14" s="115" t="s">
        <v>222</v>
      </c>
      <c r="E14" s="115" t="s">
        <v>223</v>
      </c>
      <c r="F14" s="115" t="s">
        <v>224</v>
      </c>
      <c r="G14" s="116">
        <v>0</v>
      </c>
      <c r="H14" s="116">
        <v>0</v>
      </c>
      <c r="I14" s="116">
        <v>187</v>
      </c>
      <c r="J14" s="116">
        <v>0</v>
      </c>
      <c r="K14" s="116">
        <v>1401</v>
      </c>
      <c r="L14" s="116">
        <v>763</v>
      </c>
      <c r="M14" s="116">
        <f t="shared" si="0"/>
        <v>2351</v>
      </c>
      <c r="N14" s="116">
        <v>2351</v>
      </c>
      <c r="O14" s="117">
        <f t="shared" si="1"/>
        <v>0</v>
      </c>
      <c r="P14" s="114"/>
    </row>
    <row r="15" spans="1:16" ht="18" x14ac:dyDescent="0.5">
      <c r="A15" s="114">
        <v>7</v>
      </c>
      <c r="B15" s="115">
        <v>102</v>
      </c>
      <c r="C15" s="115" t="s">
        <v>218</v>
      </c>
      <c r="D15" s="115" t="s">
        <v>225</v>
      </c>
      <c r="E15" s="115" t="s">
        <v>226</v>
      </c>
      <c r="F15" s="115" t="s">
        <v>227</v>
      </c>
      <c r="G15" s="116">
        <v>0</v>
      </c>
      <c r="H15" s="116">
        <v>0</v>
      </c>
      <c r="I15" s="116">
        <v>0</v>
      </c>
      <c r="J15" s="116">
        <v>0</v>
      </c>
      <c r="K15" s="116">
        <v>0</v>
      </c>
      <c r="L15" s="116">
        <v>641</v>
      </c>
      <c r="M15" s="116">
        <f t="shared" si="0"/>
        <v>641</v>
      </c>
      <c r="N15" s="116">
        <v>641</v>
      </c>
      <c r="O15" s="117">
        <f t="shared" si="1"/>
        <v>0</v>
      </c>
      <c r="P15" s="114"/>
    </row>
    <row r="16" spans="1:16" ht="18" x14ac:dyDescent="0.5">
      <c r="A16" s="114">
        <v>8</v>
      </c>
      <c r="B16" s="115">
        <v>189</v>
      </c>
      <c r="C16" s="115" t="s">
        <v>228</v>
      </c>
      <c r="D16" s="115" t="s">
        <v>229</v>
      </c>
      <c r="E16" s="115" t="s">
        <v>230</v>
      </c>
      <c r="F16" s="115" t="s">
        <v>231</v>
      </c>
      <c r="G16" s="116"/>
      <c r="H16" s="116"/>
      <c r="I16" s="116"/>
      <c r="J16" s="116">
        <v>18</v>
      </c>
      <c r="K16" s="118"/>
      <c r="L16" s="116">
        <v>1056</v>
      </c>
      <c r="M16" s="116">
        <f t="shared" si="0"/>
        <v>1074</v>
      </c>
      <c r="N16" s="116">
        <v>1074</v>
      </c>
      <c r="O16" s="117">
        <f t="shared" si="1"/>
        <v>0</v>
      </c>
      <c r="P16" s="114"/>
    </row>
    <row r="17" spans="1:16" ht="18" x14ac:dyDescent="0.5">
      <c r="A17" s="114">
        <v>9</v>
      </c>
      <c r="B17" s="115">
        <v>198</v>
      </c>
      <c r="C17" s="115" t="s">
        <v>228</v>
      </c>
      <c r="D17" s="115" t="s">
        <v>232</v>
      </c>
      <c r="E17" s="115" t="s">
        <v>233</v>
      </c>
      <c r="F17" s="115" t="s">
        <v>234</v>
      </c>
      <c r="G17" s="118">
        <v>0</v>
      </c>
      <c r="H17" s="118">
        <v>1732</v>
      </c>
      <c r="I17" s="118">
        <v>350</v>
      </c>
      <c r="J17" s="118">
        <v>340</v>
      </c>
      <c r="K17" s="118">
        <v>0</v>
      </c>
      <c r="L17" s="118">
        <v>840</v>
      </c>
      <c r="M17" s="116">
        <f t="shared" si="0"/>
        <v>3262</v>
      </c>
      <c r="N17" s="116">
        <v>3262</v>
      </c>
      <c r="O17" s="117">
        <f>N17-M17</f>
        <v>0</v>
      </c>
      <c r="P17" s="114"/>
    </row>
    <row r="18" spans="1:16" ht="18" x14ac:dyDescent="0.5">
      <c r="A18" s="114">
        <v>10</v>
      </c>
      <c r="B18" s="115">
        <v>201</v>
      </c>
      <c r="C18" s="115" t="s">
        <v>228</v>
      </c>
      <c r="D18" s="115" t="s">
        <v>235</v>
      </c>
      <c r="E18" s="115" t="s">
        <v>236</v>
      </c>
      <c r="F18" s="115" t="s">
        <v>237</v>
      </c>
      <c r="G18" s="119">
        <v>0</v>
      </c>
      <c r="H18" s="116">
        <v>0</v>
      </c>
      <c r="I18" s="116">
        <v>0</v>
      </c>
      <c r="J18" s="116">
        <v>754</v>
      </c>
      <c r="K18" s="116">
        <f>179+18</f>
        <v>197</v>
      </c>
      <c r="L18" s="116"/>
      <c r="M18" s="116">
        <f t="shared" si="0"/>
        <v>951</v>
      </c>
      <c r="N18" s="116">
        <v>951</v>
      </c>
      <c r="O18" s="117">
        <f>N18-M18</f>
        <v>0</v>
      </c>
      <c r="P18" s="114"/>
    </row>
  </sheetData>
  <mergeCells count="1">
    <mergeCell ref="A7:P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S9"/>
  <sheetViews>
    <sheetView view="pageBreakPreview" zoomScale="106" zoomScaleNormal="87" zoomScaleSheetLayoutView="106" workbookViewId="0">
      <selection activeCell="C3" sqref="C3:J3"/>
    </sheetView>
  </sheetViews>
  <sheetFormatPr defaultColWidth="8.90625" defaultRowHeight="14.5" x14ac:dyDescent="0.35"/>
  <cols>
    <col min="1" max="1" width="8.90625" style="248"/>
    <col min="2" max="2" width="12.08984375" style="248" customWidth="1"/>
    <col min="3" max="3" width="11.6328125" style="248" customWidth="1"/>
    <col min="4" max="4" width="18.81640625" style="248" bestFit="1" customWidth="1"/>
    <col min="5" max="5" width="12.90625" style="248" bestFit="1" customWidth="1"/>
    <col min="6" max="6" width="17.36328125" style="248" bestFit="1" customWidth="1"/>
    <col min="7" max="7" width="31.36328125" style="248" bestFit="1" customWidth="1"/>
    <col min="8" max="8" width="9" style="248" bestFit="1" customWidth="1"/>
    <col min="9" max="9" width="9.453125" style="248" customWidth="1"/>
    <col min="10" max="10" width="10.26953125" style="248" customWidth="1"/>
    <col min="11" max="11" width="12.453125" style="248" customWidth="1"/>
    <col min="12" max="12" width="8.7265625" style="248" customWidth="1"/>
    <col min="13" max="13" width="7.08984375" style="248" customWidth="1"/>
    <col min="14" max="14" width="28.6328125" style="248" customWidth="1"/>
    <col min="15" max="16384" width="8.90625" style="248"/>
  </cols>
  <sheetData>
    <row r="1" spans="1:19" s="247" customFormat="1" x14ac:dyDescent="0.35">
      <c r="A1" s="245" t="s">
        <v>144</v>
      </c>
      <c r="B1" s="246"/>
      <c r="C1" s="182"/>
      <c r="D1" s="182"/>
      <c r="E1" s="182"/>
      <c r="F1" s="182"/>
      <c r="G1" s="182"/>
      <c r="H1" s="183"/>
      <c r="I1" s="183"/>
      <c r="J1" s="183"/>
      <c r="K1" s="183"/>
      <c r="L1" s="183"/>
      <c r="M1" s="240"/>
      <c r="N1" s="240"/>
      <c r="O1" s="240"/>
      <c r="P1" s="184"/>
      <c r="Q1" s="183"/>
      <c r="R1" s="183"/>
      <c r="S1" s="183"/>
    </row>
    <row r="2" spans="1:19" s="247" customFormat="1" x14ac:dyDescent="0.35">
      <c r="A2" s="185" t="s">
        <v>1</v>
      </c>
      <c r="B2" s="186"/>
      <c r="C2" s="344" t="s">
        <v>386</v>
      </c>
      <c r="D2" s="345"/>
      <c r="E2" s="345"/>
      <c r="F2" s="345"/>
      <c r="G2" s="345"/>
      <c r="H2" s="345"/>
      <c r="I2" s="345"/>
      <c r="J2" s="345"/>
      <c r="K2" s="183"/>
      <c r="L2" s="183"/>
      <c r="M2" s="240"/>
      <c r="N2" s="240"/>
      <c r="O2" s="240"/>
      <c r="P2" s="184"/>
      <c r="Q2" s="183"/>
      <c r="R2" s="183"/>
      <c r="S2" s="183"/>
    </row>
    <row r="3" spans="1:19" s="247" customFormat="1" x14ac:dyDescent="0.35">
      <c r="A3" s="187" t="s">
        <v>3</v>
      </c>
      <c r="B3" s="188"/>
      <c r="C3" s="344" t="s">
        <v>388</v>
      </c>
      <c r="D3" s="345"/>
      <c r="E3" s="345"/>
      <c r="F3" s="345"/>
      <c r="G3" s="345"/>
      <c r="H3" s="345"/>
      <c r="I3" s="345"/>
      <c r="J3" s="345"/>
      <c r="K3" s="183"/>
      <c r="L3" s="183"/>
      <c r="M3" s="240"/>
      <c r="N3" s="240"/>
      <c r="O3" s="240"/>
      <c r="P3" s="184"/>
      <c r="Q3" s="183"/>
      <c r="R3" s="183"/>
      <c r="S3" s="183"/>
    </row>
    <row r="4" spans="1:19" s="247" customFormat="1" x14ac:dyDescent="0.35">
      <c r="A4" s="187" t="s">
        <v>5</v>
      </c>
      <c r="B4" s="189"/>
      <c r="C4" s="346">
        <v>44746</v>
      </c>
      <c r="D4" s="347"/>
      <c r="E4" s="347"/>
      <c r="F4" s="347"/>
      <c r="G4" s="347"/>
      <c r="H4" s="347"/>
      <c r="I4" s="347"/>
      <c r="J4" s="347"/>
      <c r="K4" s="183"/>
      <c r="L4" s="183"/>
      <c r="M4" s="240"/>
      <c r="N4" s="240"/>
      <c r="O4" s="240"/>
      <c r="P4" s="184"/>
      <c r="Q4" s="183"/>
      <c r="R4" s="183"/>
      <c r="S4" s="183"/>
    </row>
    <row r="5" spans="1:19" s="247" customFormat="1" x14ac:dyDescent="0.35">
      <c r="A5" s="185" t="s">
        <v>7</v>
      </c>
      <c r="B5" s="190"/>
      <c r="C5" s="344" t="s">
        <v>387</v>
      </c>
      <c r="D5" s="345"/>
      <c r="E5" s="345"/>
      <c r="F5" s="345"/>
      <c r="G5" s="345"/>
      <c r="H5" s="345"/>
      <c r="I5" s="345"/>
      <c r="J5" s="345"/>
      <c r="K5" s="183"/>
      <c r="L5" s="183"/>
      <c r="M5" s="240"/>
      <c r="N5" s="240"/>
      <c r="O5" s="240"/>
      <c r="P5" s="184"/>
      <c r="Q5" s="183"/>
      <c r="R5" s="183"/>
      <c r="S5" s="183"/>
    </row>
    <row r="6" spans="1:19" s="247" customFormat="1" x14ac:dyDescent="0.35">
      <c r="A6" s="185" t="s">
        <v>9</v>
      </c>
      <c r="B6" s="185"/>
      <c r="C6" s="344" t="s">
        <v>238</v>
      </c>
      <c r="D6" s="345"/>
      <c r="E6" s="345"/>
      <c r="F6" s="345"/>
      <c r="G6" s="345"/>
      <c r="H6" s="345"/>
      <c r="I6" s="345"/>
      <c r="J6" s="345"/>
      <c r="K6" s="183"/>
      <c r="L6" s="183"/>
      <c r="M6" s="240"/>
      <c r="N6" s="240"/>
      <c r="O6" s="240"/>
      <c r="P6" s="184"/>
      <c r="Q6" s="183"/>
      <c r="R6" s="183"/>
      <c r="S6" s="183"/>
    </row>
    <row r="7" spans="1:19" ht="43.5" x14ac:dyDescent="0.35">
      <c r="A7" s="256" t="s">
        <v>239</v>
      </c>
      <c r="B7" s="256" t="s">
        <v>240</v>
      </c>
      <c r="C7" s="256" t="s">
        <v>148</v>
      </c>
      <c r="D7" s="256" t="s">
        <v>196</v>
      </c>
      <c r="E7" s="256" t="s">
        <v>241</v>
      </c>
      <c r="F7" s="256" t="s">
        <v>242</v>
      </c>
      <c r="G7" s="256" t="s">
        <v>198</v>
      </c>
      <c r="H7" s="256" t="s">
        <v>21</v>
      </c>
      <c r="I7" s="256" t="s">
        <v>150</v>
      </c>
      <c r="J7" s="256" t="s">
        <v>23</v>
      </c>
      <c r="K7" s="256" t="s">
        <v>243</v>
      </c>
      <c r="L7" s="256" t="s">
        <v>244</v>
      </c>
      <c r="M7" s="256" t="s">
        <v>245</v>
      </c>
      <c r="N7" s="256" t="s">
        <v>28</v>
      </c>
    </row>
    <row r="8" spans="1:19" x14ac:dyDescent="0.35">
      <c r="A8" s="249">
        <v>1</v>
      </c>
      <c r="B8" s="316" t="s">
        <v>400</v>
      </c>
      <c r="C8" s="317" t="s">
        <v>160</v>
      </c>
      <c r="D8" s="249" t="s">
        <v>246</v>
      </c>
      <c r="E8" s="249" t="s">
        <v>247</v>
      </c>
      <c r="F8" s="249" t="s">
        <v>248</v>
      </c>
      <c r="G8" s="249" t="s">
        <v>249</v>
      </c>
      <c r="H8" s="250">
        <v>12228</v>
      </c>
      <c r="I8" s="251">
        <v>12228</v>
      </c>
      <c r="J8" s="251">
        <f t="shared" ref="J8:J9" si="0">I8-H8</f>
        <v>0</v>
      </c>
      <c r="K8" s="251">
        <v>0</v>
      </c>
      <c r="L8" s="251">
        <f t="shared" ref="L8:L9" si="1">J8-K8</f>
        <v>0</v>
      </c>
      <c r="M8" s="252" t="s">
        <v>36</v>
      </c>
      <c r="N8" s="286"/>
    </row>
    <row r="9" spans="1:19" x14ac:dyDescent="0.35">
      <c r="A9" s="249">
        <v>2</v>
      </c>
      <c r="B9" s="316" t="s">
        <v>401</v>
      </c>
      <c r="C9" s="317" t="s">
        <v>402</v>
      </c>
      <c r="D9" s="249" t="s">
        <v>246</v>
      </c>
      <c r="E9" s="249" t="s">
        <v>247</v>
      </c>
      <c r="F9" s="249" t="s">
        <v>248</v>
      </c>
      <c r="G9" s="249" t="s">
        <v>250</v>
      </c>
      <c r="H9" s="251">
        <v>16056</v>
      </c>
      <c r="I9" s="251">
        <v>16056</v>
      </c>
      <c r="J9" s="251">
        <f t="shared" si="0"/>
        <v>0</v>
      </c>
      <c r="K9" s="251">
        <v>0</v>
      </c>
      <c r="L9" s="251">
        <f t="shared" si="1"/>
        <v>0</v>
      </c>
      <c r="M9" s="252" t="s">
        <v>36</v>
      </c>
      <c r="N9" s="286"/>
    </row>
  </sheetData>
  <mergeCells count="5">
    <mergeCell ref="C2:J2"/>
    <mergeCell ref="C3:J3"/>
    <mergeCell ref="C4:J4"/>
    <mergeCell ref="C5:J5"/>
    <mergeCell ref="C6:J6"/>
  </mergeCells>
  <conditionalFormatting sqref="B8:B9">
    <cfRule type="duplicateValues" dxfId="0" priority="1"/>
  </conditionalFormatting>
  <pageMargins left="0.7" right="0.7" top="0.75" bottom="0.75" header="0.3" footer="0.3"/>
  <pageSetup paperSize="9" scale="6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M22"/>
  <sheetViews>
    <sheetView view="pageBreakPreview" zoomScale="81" zoomScaleNormal="80" zoomScaleSheetLayoutView="89" workbookViewId="0">
      <pane ySplit="1" topLeftCell="A5" activePane="bottomLeft" state="frozenSplit"/>
      <selection activeCell="D2" sqref="D2"/>
      <selection pane="bottomLeft" activeCell="C11" sqref="C11"/>
    </sheetView>
  </sheetViews>
  <sheetFormatPr defaultColWidth="9" defaultRowHeight="18" x14ac:dyDescent="0.5"/>
  <cols>
    <col min="1" max="1" width="9" style="105"/>
    <col min="2" max="2" width="14.26953125" style="105" customWidth="1"/>
    <col min="3" max="3" width="24.7265625" style="105" bestFit="1" customWidth="1"/>
    <col min="4" max="4" width="9.26953125" style="111" hidden="1" customWidth="1"/>
    <col min="5" max="5" width="10.453125" style="111" bestFit="1" customWidth="1"/>
    <col min="6" max="6" width="13.6328125" style="105" bestFit="1" customWidth="1"/>
    <col min="7" max="7" width="11.453125" style="105" bestFit="1" customWidth="1"/>
    <col min="8" max="8" width="9.6328125" style="105" bestFit="1" customWidth="1"/>
    <col min="9" max="10" width="14" style="105" customWidth="1"/>
    <col min="11" max="11" width="98.6328125" style="105" bestFit="1" customWidth="1"/>
    <col min="12" max="12" width="13.26953125" style="105" bestFit="1" customWidth="1"/>
    <col min="13" max="13" width="32.90625" style="105" bestFit="1" customWidth="1"/>
    <col min="14" max="14" width="11.6328125" style="105" customWidth="1"/>
    <col min="15" max="16384" width="9" style="105"/>
  </cols>
  <sheetData>
    <row r="1" spans="1:13" x14ac:dyDescent="0.5">
      <c r="A1" s="196" t="s">
        <v>144</v>
      </c>
      <c r="B1" s="197"/>
      <c r="C1" s="197"/>
      <c r="D1" s="230"/>
      <c r="E1" s="230"/>
      <c r="F1" s="198"/>
      <c r="G1" s="198"/>
      <c r="H1" s="198"/>
      <c r="I1" s="198"/>
      <c r="J1" s="198"/>
      <c r="K1" s="198"/>
      <c r="L1" s="198"/>
      <c r="M1" s="198"/>
    </row>
    <row r="2" spans="1:13" x14ac:dyDescent="0.5">
      <c r="A2" s="199" t="s">
        <v>1</v>
      </c>
      <c r="B2" s="273"/>
      <c r="C2" s="235" t="s">
        <v>386</v>
      </c>
      <c r="D2" s="230"/>
      <c r="E2" s="230"/>
      <c r="F2" s="198"/>
      <c r="G2" s="198"/>
      <c r="H2" s="198"/>
      <c r="I2" s="198"/>
      <c r="J2" s="198"/>
      <c r="K2" s="198"/>
      <c r="L2" s="198"/>
      <c r="M2" s="198"/>
    </row>
    <row r="3" spans="1:13" x14ac:dyDescent="0.5">
      <c r="A3" s="201" t="s">
        <v>3</v>
      </c>
      <c r="B3" s="274"/>
      <c r="C3" s="265" t="s">
        <v>388</v>
      </c>
      <c r="D3" s="230"/>
      <c r="E3" s="230"/>
      <c r="F3" s="198"/>
      <c r="G3" s="198"/>
      <c r="H3" s="198"/>
      <c r="I3" s="198"/>
      <c r="J3" s="198"/>
      <c r="K3" s="198"/>
      <c r="L3" s="198"/>
      <c r="M3" s="198"/>
    </row>
    <row r="4" spans="1:13" x14ac:dyDescent="0.5">
      <c r="A4" s="201" t="s">
        <v>5</v>
      </c>
      <c r="B4" s="275"/>
      <c r="C4" s="277">
        <v>44746</v>
      </c>
      <c r="D4" s="230"/>
      <c r="E4" s="230"/>
      <c r="F4" s="198"/>
      <c r="G4" s="198"/>
      <c r="H4" s="198"/>
      <c r="I4" s="198"/>
      <c r="J4" s="198"/>
      <c r="K4" s="198"/>
      <c r="L4" s="198"/>
      <c r="M4" s="198"/>
    </row>
    <row r="5" spans="1:13" x14ac:dyDescent="0.5">
      <c r="A5" s="199" t="s">
        <v>7</v>
      </c>
      <c r="B5" s="276"/>
      <c r="C5" s="196" t="s">
        <v>387</v>
      </c>
      <c r="D5" s="230"/>
      <c r="E5" s="230"/>
      <c r="F5" s="198"/>
      <c r="G5" s="198"/>
      <c r="H5" s="198"/>
      <c r="I5" s="198"/>
      <c r="J5" s="198"/>
      <c r="K5" s="198"/>
      <c r="L5" s="198"/>
      <c r="M5" s="198"/>
    </row>
    <row r="6" spans="1:13" x14ac:dyDescent="0.5">
      <c r="A6" s="200" t="s">
        <v>9</v>
      </c>
      <c r="B6" s="273"/>
      <c r="C6" s="196" t="s">
        <v>10</v>
      </c>
      <c r="D6" s="230"/>
      <c r="E6" s="230"/>
      <c r="F6" s="198"/>
      <c r="G6" s="198"/>
      <c r="H6" s="198"/>
      <c r="I6" s="198"/>
      <c r="J6" s="198"/>
      <c r="K6" s="198"/>
      <c r="L6" s="198"/>
      <c r="M6" s="198"/>
    </row>
    <row r="7" spans="1:13" s="110" customFormat="1" ht="15" x14ac:dyDescent="0.4">
      <c r="A7" s="361" t="s">
        <v>11</v>
      </c>
      <c r="B7" s="362"/>
      <c r="C7" s="363"/>
      <c r="D7" s="363"/>
      <c r="E7" s="363"/>
      <c r="F7" s="363"/>
      <c r="G7" s="362"/>
      <c r="H7" s="362"/>
      <c r="I7" s="362"/>
      <c r="J7" s="362"/>
      <c r="K7" s="362"/>
      <c r="L7" s="362"/>
      <c r="M7" s="362"/>
    </row>
    <row r="8" spans="1:13" s="301" customFormat="1" ht="43.5" x14ac:dyDescent="0.3">
      <c r="A8" s="298" t="s">
        <v>145</v>
      </c>
      <c r="B8" s="299" t="s">
        <v>251</v>
      </c>
      <c r="C8" s="299" t="s">
        <v>148</v>
      </c>
      <c r="D8" s="299" t="s">
        <v>252</v>
      </c>
      <c r="E8" s="299" t="s">
        <v>415</v>
      </c>
      <c r="F8" s="299" t="s">
        <v>21</v>
      </c>
      <c r="G8" s="299" t="s">
        <v>150</v>
      </c>
      <c r="H8" s="300" t="s">
        <v>23</v>
      </c>
      <c r="I8" s="300" t="s">
        <v>151</v>
      </c>
      <c r="J8" s="300" t="s">
        <v>152</v>
      </c>
      <c r="K8" s="300" t="s">
        <v>153</v>
      </c>
      <c r="L8" s="299" t="s">
        <v>26</v>
      </c>
      <c r="M8" s="298" t="s">
        <v>28</v>
      </c>
    </row>
    <row r="9" spans="1:13" ht="33" customHeight="1" x14ac:dyDescent="0.5">
      <c r="A9" s="208">
        <v>1</v>
      </c>
      <c r="B9" s="321" t="s">
        <v>403</v>
      </c>
      <c r="C9" s="321" t="s">
        <v>160</v>
      </c>
      <c r="D9" s="232"/>
      <c r="E9" s="232" t="s">
        <v>159</v>
      </c>
      <c r="F9" s="315">
        <v>624</v>
      </c>
      <c r="G9" s="315">
        <v>624</v>
      </c>
      <c r="H9" s="212">
        <f t="shared" ref="H9" si="0">G9-F9</f>
        <v>0</v>
      </c>
      <c r="I9" s="212">
        <f t="shared" ref="I9" si="1">G9-F9</f>
        <v>0</v>
      </c>
      <c r="J9" s="213">
        <v>0</v>
      </c>
      <c r="K9" s="212">
        <f t="shared" ref="K9" si="2">I9-J9</f>
        <v>0</v>
      </c>
      <c r="L9" s="210" t="s">
        <v>36</v>
      </c>
      <c r="M9" s="278"/>
    </row>
    <row r="10" spans="1:13" ht="33" customHeight="1" x14ac:dyDescent="0.5">
      <c r="A10" s="208">
        <v>2</v>
      </c>
      <c r="B10" s="321" t="s">
        <v>404</v>
      </c>
      <c r="C10" s="321" t="s">
        <v>160</v>
      </c>
      <c r="D10" s="318"/>
      <c r="E10" s="232" t="s">
        <v>159</v>
      </c>
      <c r="F10" s="315">
        <v>98</v>
      </c>
      <c r="G10" s="322">
        <v>98</v>
      </c>
      <c r="H10" s="212">
        <f t="shared" ref="H10:H20" si="3">G10-F10</f>
        <v>0</v>
      </c>
      <c r="I10" s="212">
        <f t="shared" ref="I10:I20" si="4">G10-F10</f>
        <v>0</v>
      </c>
      <c r="J10" s="213"/>
      <c r="K10" s="212">
        <f t="shared" ref="K10:K20" si="5">I10-J10</f>
        <v>0</v>
      </c>
      <c r="L10" s="319"/>
      <c r="M10" s="320"/>
    </row>
    <row r="11" spans="1:13" ht="33" customHeight="1" x14ac:dyDescent="0.5">
      <c r="A11" s="208">
        <v>3</v>
      </c>
      <c r="B11" s="321" t="s">
        <v>405</v>
      </c>
      <c r="C11" s="321" t="s">
        <v>160</v>
      </c>
      <c r="D11" s="318"/>
      <c r="E11" s="232" t="s">
        <v>159</v>
      </c>
      <c r="F11" s="315">
        <v>9074</v>
      </c>
      <c r="G11" s="322">
        <v>9074</v>
      </c>
      <c r="H11" s="212">
        <f t="shared" si="3"/>
        <v>0</v>
      </c>
      <c r="I11" s="212">
        <f t="shared" si="4"/>
        <v>0</v>
      </c>
      <c r="J11" s="213"/>
      <c r="K11" s="212">
        <f t="shared" si="5"/>
        <v>0</v>
      </c>
      <c r="L11" s="319"/>
      <c r="M11" s="320"/>
    </row>
    <row r="12" spans="1:13" ht="33" customHeight="1" x14ac:dyDescent="0.5">
      <c r="A12" s="208">
        <v>4</v>
      </c>
      <c r="B12" s="321" t="s">
        <v>406</v>
      </c>
      <c r="C12" s="321" t="s">
        <v>160</v>
      </c>
      <c r="D12" s="318"/>
      <c r="E12" s="232" t="s">
        <v>159</v>
      </c>
      <c r="F12" s="315">
        <v>42</v>
      </c>
      <c r="G12" s="322">
        <v>42</v>
      </c>
      <c r="H12" s="212">
        <f t="shared" si="3"/>
        <v>0</v>
      </c>
      <c r="I12" s="212">
        <f t="shared" si="4"/>
        <v>0</v>
      </c>
      <c r="J12" s="213"/>
      <c r="K12" s="212">
        <f t="shared" si="5"/>
        <v>0</v>
      </c>
      <c r="L12" s="319"/>
      <c r="M12" s="320"/>
    </row>
    <row r="13" spans="1:13" ht="33" customHeight="1" x14ac:dyDescent="0.5">
      <c r="A13" s="208">
        <v>5</v>
      </c>
      <c r="B13" s="321" t="s">
        <v>407</v>
      </c>
      <c r="C13" s="321" t="s">
        <v>154</v>
      </c>
      <c r="D13" s="318"/>
      <c r="E13" s="232" t="s">
        <v>159</v>
      </c>
      <c r="F13" s="315">
        <v>52243</v>
      </c>
      <c r="G13" s="322">
        <v>52243</v>
      </c>
      <c r="H13" s="212">
        <f t="shared" si="3"/>
        <v>0</v>
      </c>
      <c r="I13" s="212">
        <f t="shared" si="4"/>
        <v>0</v>
      </c>
      <c r="J13" s="213"/>
      <c r="K13" s="212">
        <f t="shared" si="5"/>
        <v>0</v>
      </c>
      <c r="L13" s="319"/>
      <c r="M13" s="320"/>
    </row>
    <row r="14" spans="1:13" ht="33" customHeight="1" x14ac:dyDescent="0.5">
      <c r="A14" s="208">
        <v>6</v>
      </c>
      <c r="B14" s="321" t="s">
        <v>408</v>
      </c>
      <c r="C14" s="321" t="s">
        <v>160</v>
      </c>
      <c r="D14" s="318"/>
      <c r="E14" s="232" t="s">
        <v>159</v>
      </c>
      <c r="F14" s="315">
        <v>672</v>
      </c>
      <c r="G14" s="322">
        <v>672</v>
      </c>
      <c r="H14" s="212">
        <f t="shared" si="3"/>
        <v>0</v>
      </c>
      <c r="I14" s="212">
        <f t="shared" si="4"/>
        <v>0</v>
      </c>
      <c r="J14" s="213"/>
      <c r="K14" s="212">
        <f t="shared" si="5"/>
        <v>0</v>
      </c>
      <c r="L14" s="319"/>
      <c r="M14" s="320"/>
    </row>
    <row r="15" spans="1:13" ht="33" customHeight="1" x14ac:dyDescent="0.5">
      <c r="A15" s="208">
        <v>7</v>
      </c>
      <c r="B15" s="321" t="s">
        <v>409</v>
      </c>
      <c r="C15" s="321" t="s">
        <v>160</v>
      </c>
      <c r="D15" s="318"/>
      <c r="E15" s="232" t="s">
        <v>159</v>
      </c>
      <c r="F15" s="315">
        <v>3434</v>
      </c>
      <c r="G15" s="322">
        <v>3434</v>
      </c>
      <c r="H15" s="212">
        <f t="shared" si="3"/>
        <v>0</v>
      </c>
      <c r="I15" s="212">
        <f t="shared" si="4"/>
        <v>0</v>
      </c>
      <c r="J15" s="213"/>
      <c r="K15" s="212">
        <f t="shared" si="5"/>
        <v>0</v>
      </c>
      <c r="L15" s="319"/>
      <c r="M15" s="320"/>
    </row>
    <row r="16" spans="1:13" ht="33" customHeight="1" x14ac:dyDescent="0.5">
      <c r="A16" s="208">
        <v>8</v>
      </c>
      <c r="B16" s="321" t="s">
        <v>410</v>
      </c>
      <c r="C16" s="321" t="s">
        <v>402</v>
      </c>
      <c r="D16" s="318"/>
      <c r="E16" s="232" t="s">
        <v>159</v>
      </c>
      <c r="F16" s="315">
        <v>13380</v>
      </c>
      <c r="G16" s="322">
        <v>13380</v>
      </c>
      <c r="H16" s="212">
        <f t="shared" si="3"/>
        <v>0</v>
      </c>
      <c r="I16" s="212">
        <f t="shared" si="4"/>
        <v>0</v>
      </c>
      <c r="J16" s="213"/>
      <c r="K16" s="212">
        <f t="shared" si="5"/>
        <v>0</v>
      </c>
      <c r="L16" s="319"/>
      <c r="M16" s="320"/>
    </row>
    <row r="17" spans="1:13" ht="33" customHeight="1" x14ac:dyDescent="0.5">
      <c r="A17" s="208">
        <v>9</v>
      </c>
      <c r="B17" s="321" t="s">
        <v>411</v>
      </c>
      <c r="C17" s="321" t="s">
        <v>402</v>
      </c>
      <c r="D17" s="318"/>
      <c r="E17" s="232" t="s">
        <v>159</v>
      </c>
      <c r="F17" s="315">
        <v>9264</v>
      </c>
      <c r="G17" s="322">
        <v>9264</v>
      </c>
      <c r="H17" s="212">
        <f t="shared" si="3"/>
        <v>0</v>
      </c>
      <c r="I17" s="212">
        <f t="shared" si="4"/>
        <v>0</v>
      </c>
      <c r="J17" s="213"/>
      <c r="K17" s="212">
        <f t="shared" si="5"/>
        <v>0</v>
      </c>
      <c r="L17" s="319"/>
      <c r="M17" s="320"/>
    </row>
    <row r="18" spans="1:13" ht="33" customHeight="1" x14ac:dyDescent="0.5">
      <c r="A18" s="208">
        <v>10</v>
      </c>
      <c r="B18" s="321" t="s">
        <v>412</v>
      </c>
      <c r="C18" s="321" t="s">
        <v>402</v>
      </c>
      <c r="D18" s="318"/>
      <c r="E18" s="232" t="s">
        <v>159</v>
      </c>
      <c r="F18" s="315">
        <v>115788</v>
      </c>
      <c r="G18" s="323">
        <v>114636</v>
      </c>
      <c r="H18" s="212">
        <f t="shared" si="3"/>
        <v>-1152</v>
      </c>
      <c r="I18" s="212">
        <f t="shared" si="4"/>
        <v>-1152</v>
      </c>
      <c r="J18" s="212">
        <v>-1152</v>
      </c>
      <c r="K18" s="324" t="s">
        <v>416</v>
      </c>
      <c r="L18" s="319"/>
      <c r="M18" s="320"/>
    </row>
    <row r="19" spans="1:13" ht="33" customHeight="1" x14ac:dyDescent="0.5">
      <c r="A19" s="208">
        <v>11</v>
      </c>
      <c r="B19" s="321" t="s">
        <v>413</v>
      </c>
      <c r="C19" s="321" t="s">
        <v>402</v>
      </c>
      <c r="D19" s="318"/>
      <c r="E19" s="232" t="s">
        <v>159</v>
      </c>
      <c r="F19" s="315">
        <v>672</v>
      </c>
      <c r="G19" s="323">
        <v>216</v>
      </c>
      <c r="H19" s="212">
        <f t="shared" si="3"/>
        <v>-456</v>
      </c>
      <c r="I19" s="212">
        <f t="shared" si="4"/>
        <v>-456</v>
      </c>
      <c r="J19" s="212">
        <v>-456</v>
      </c>
      <c r="K19" s="324" t="s">
        <v>417</v>
      </c>
      <c r="L19" s="319"/>
      <c r="M19" s="320"/>
    </row>
    <row r="20" spans="1:13" ht="33" customHeight="1" x14ac:dyDescent="0.5">
      <c r="A20" s="208">
        <v>12</v>
      </c>
      <c r="B20" s="321" t="s">
        <v>414</v>
      </c>
      <c r="C20" s="321" t="s">
        <v>402</v>
      </c>
      <c r="D20" s="318"/>
      <c r="E20" s="232" t="s">
        <v>159</v>
      </c>
      <c r="F20" s="315">
        <v>6192</v>
      </c>
      <c r="G20" s="322">
        <v>6192</v>
      </c>
      <c r="H20" s="212">
        <f t="shared" si="3"/>
        <v>0</v>
      </c>
      <c r="I20" s="212">
        <f t="shared" si="4"/>
        <v>0</v>
      </c>
      <c r="J20" s="213"/>
      <c r="K20" s="212">
        <f t="shared" si="5"/>
        <v>0</v>
      </c>
      <c r="L20" s="319"/>
      <c r="M20" s="320"/>
    </row>
    <row r="22" spans="1:13" x14ac:dyDescent="0.5">
      <c r="A22" s="100" t="s">
        <v>141</v>
      </c>
    </row>
  </sheetData>
  <mergeCells count="1">
    <mergeCell ref="A7:M7"/>
  </mergeCells>
  <printOptions gridLines="1"/>
  <pageMargins left="0.39370078740157483" right="0.39370078740157483" top="0.39370078740157483" bottom="0.39370078740157483" header="0.51181102362204722" footer="0.51181102362204722"/>
  <pageSetup paperSize="9" scale="60" orientation="landscape" r:id="rId1"/>
  <headerFooter alignWithMargins="0">
    <oddHeader>&amp;L
Aeon Stocktake summary 2007&amp;RPreparer: KL 19/11/2007
Reviewer: [                    ]
5461-1: &amp;P/&amp;N</oddHeader>
    <oddFooter>&amp;LAeon Stores (HK) - 31.12.2007 (final audit) 
Period End: 31/12/2007&amp;R&amp;D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L26"/>
  <sheetViews>
    <sheetView view="pageBreakPreview" zoomScale="86" zoomScaleNormal="100" zoomScaleSheetLayoutView="86" workbookViewId="0">
      <selection activeCell="C2" sqref="C2:C5"/>
    </sheetView>
  </sheetViews>
  <sheetFormatPr defaultRowHeight="15" x14ac:dyDescent="0.3"/>
  <cols>
    <col min="2" max="2" width="8.26953125" customWidth="1"/>
    <col min="3" max="3" width="32.26953125" bestFit="1" customWidth="1"/>
    <col min="8" max="8" width="11.36328125" customWidth="1"/>
    <col min="9" max="9" width="9.6328125" customWidth="1"/>
    <col min="12" max="12" width="24.26953125" bestFit="1" customWidth="1"/>
  </cols>
  <sheetData>
    <row r="1" spans="1:12" ht="15.5" x14ac:dyDescent="0.35">
      <c r="A1" s="196" t="s">
        <v>144</v>
      </c>
      <c r="B1" s="228"/>
      <c r="C1" s="197"/>
      <c r="D1" s="198"/>
      <c r="E1" s="198"/>
      <c r="F1" s="198"/>
      <c r="G1" s="198"/>
      <c r="H1" s="198"/>
      <c r="I1" s="198"/>
      <c r="J1" s="198"/>
      <c r="K1" s="198"/>
      <c r="L1" s="198"/>
    </row>
    <row r="2" spans="1:12" ht="15.5" x14ac:dyDescent="0.35">
      <c r="A2" s="199" t="s">
        <v>1</v>
      </c>
      <c r="B2" s="200"/>
      <c r="C2" s="312" t="s">
        <v>386</v>
      </c>
      <c r="D2" s="198"/>
      <c r="E2" s="198"/>
      <c r="F2" s="198"/>
      <c r="G2" s="198"/>
      <c r="H2" s="198"/>
      <c r="I2" s="198"/>
      <c r="J2" s="198"/>
      <c r="K2" s="198"/>
      <c r="L2" s="198"/>
    </row>
    <row r="3" spans="1:12" ht="15.5" x14ac:dyDescent="0.35">
      <c r="A3" s="201" t="s">
        <v>3</v>
      </c>
      <c r="B3" s="202"/>
      <c r="C3" s="265" t="s">
        <v>388</v>
      </c>
      <c r="D3" s="198"/>
      <c r="E3" s="198"/>
      <c r="F3" s="198"/>
      <c r="G3" s="198"/>
      <c r="H3" s="198"/>
      <c r="I3" s="198"/>
      <c r="J3" s="198"/>
      <c r="K3" s="198"/>
      <c r="L3" s="198"/>
    </row>
    <row r="4" spans="1:12" ht="15.5" x14ac:dyDescent="0.35">
      <c r="A4" s="201" t="s">
        <v>5</v>
      </c>
      <c r="B4" s="203"/>
      <c r="C4" s="277">
        <v>44746</v>
      </c>
      <c r="D4" s="198"/>
      <c r="E4" s="198"/>
      <c r="F4" s="198"/>
      <c r="G4" s="198"/>
      <c r="H4" s="198"/>
      <c r="I4" s="198"/>
      <c r="J4" s="198"/>
      <c r="K4" s="198"/>
      <c r="L4" s="198"/>
    </row>
    <row r="5" spans="1:12" ht="15.5" x14ac:dyDescent="0.35">
      <c r="A5" s="199" t="s">
        <v>7</v>
      </c>
      <c r="B5" s="204"/>
      <c r="C5" s="196" t="s">
        <v>387</v>
      </c>
      <c r="D5" s="198"/>
      <c r="E5" s="198"/>
      <c r="F5" s="198"/>
      <c r="G5" s="198"/>
      <c r="H5" s="198"/>
      <c r="I5" s="198"/>
      <c r="J5" s="198"/>
      <c r="K5" s="198"/>
      <c r="L5" s="198"/>
    </row>
    <row r="6" spans="1:12" ht="15.5" x14ac:dyDescent="0.35">
      <c r="A6" s="199" t="s">
        <v>9</v>
      </c>
      <c r="B6" s="199"/>
      <c r="C6" s="229" t="s">
        <v>446</v>
      </c>
      <c r="D6" s="198"/>
      <c r="E6" s="198"/>
      <c r="F6" s="198"/>
      <c r="G6" s="198"/>
      <c r="H6" s="198"/>
      <c r="I6" s="198"/>
      <c r="J6" s="198"/>
      <c r="K6" s="198"/>
      <c r="L6" s="198"/>
    </row>
    <row r="7" spans="1:12" ht="15.5" x14ac:dyDescent="0.35">
      <c r="A7" s="364" t="s">
        <v>11</v>
      </c>
      <c r="B7" s="363"/>
      <c r="C7" s="363"/>
      <c r="D7" s="363"/>
      <c r="E7" s="363"/>
      <c r="F7" s="363"/>
      <c r="G7" s="363"/>
      <c r="H7" s="363"/>
      <c r="I7" s="363"/>
      <c r="J7" s="363"/>
      <c r="K7" s="363"/>
      <c r="L7" s="363"/>
    </row>
    <row r="8" spans="1:12" s="302" customFormat="1" ht="62.5" customHeight="1" x14ac:dyDescent="0.3">
      <c r="A8" s="298" t="s">
        <v>253</v>
      </c>
      <c r="B8" s="299" t="s">
        <v>254</v>
      </c>
      <c r="C8" s="299" t="s">
        <v>255</v>
      </c>
      <c r="D8" s="299" t="s">
        <v>256</v>
      </c>
      <c r="E8" s="299" t="s">
        <v>21</v>
      </c>
      <c r="F8" s="299" t="s">
        <v>150</v>
      </c>
      <c r="G8" s="300" t="s">
        <v>23</v>
      </c>
      <c r="H8" s="300" t="s">
        <v>151</v>
      </c>
      <c r="I8" s="300" t="s">
        <v>152</v>
      </c>
      <c r="J8" s="300" t="s">
        <v>153</v>
      </c>
      <c r="K8" s="299" t="s">
        <v>26</v>
      </c>
      <c r="L8" s="298" t="s">
        <v>28</v>
      </c>
    </row>
    <row r="9" spans="1:12" ht="16.5" customHeight="1" x14ac:dyDescent="0.3">
      <c r="A9" s="257">
        <v>1</v>
      </c>
      <c r="B9" s="329">
        <v>400294</v>
      </c>
      <c r="C9" s="330" t="s">
        <v>424</v>
      </c>
      <c r="D9" s="329" t="s">
        <v>423</v>
      </c>
      <c r="E9" s="258">
        <v>45</v>
      </c>
      <c r="F9" s="258">
        <v>45</v>
      </c>
      <c r="G9" s="259">
        <f>F9-E9</f>
        <v>0</v>
      </c>
      <c r="H9" s="259">
        <f>F9-E9</f>
        <v>0</v>
      </c>
      <c r="I9" s="260">
        <v>0</v>
      </c>
      <c r="J9" s="259">
        <f>H9-I9</f>
        <v>0</v>
      </c>
      <c r="K9" s="260" t="s">
        <v>36</v>
      </c>
      <c r="L9" s="261"/>
    </row>
    <row r="10" spans="1:12" ht="15.5" x14ac:dyDescent="0.35">
      <c r="A10" s="257">
        <v>2</v>
      </c>
      <c r="B10" s="329">
        <v>402984</v>
      </c>
      <c r="C10" s="330" t="s">
        <v>425</v>
      </c>
      <c r="D10" s="329" t="s">
        <v>159</v>
      </c>
      <c r="E10" s="205">
        <v>5</v>
      </c>
      <c r="F10" s="205">
        <v>4</v>
      </c>
      <c r="G10" s="259">
        <f t="shared" ref="G10:G23" si="0">F10-E10</f>
        <v>-1</v>
      </c>
      <c r="H10" s="259">
        <f t="shared" ref="H10:H22" si="1">F10-E10</f>
        <v>-1</v>
      </c>
      <c r="I10" s="260">
        <v>0</v>
      </c>
      <c r="J10" s="259">
        <f t="shared" ref="J10:J22" si="2">H10-I10</f>
        <v>-1</v>
      </c>
      <c r="K10" s="260" t="s">
        <v>36</v>
      </c>
      <c r="L10" s="207" t="s">
        <v>422</v>
      </c>
    </row>
    <row r="11" spans="1:12" ht="15.5" x14ac:dyDescent="0.35">
      <c r="A11" s="257">
        <v>3</v>
      </c>
      <c r="B11" s="329">
        <v>403487</v>
      </c>
      <c r="C11" s="330" t="s">
        <v>426</v>
      </c>
      <c r="D11" s="329" t="s">
        <v>159</v>
      </c>
      <c r="E11" s="205">
        <v>5</v>
      </c>
      <c r="F11" s="205">
        <v>5</v>
      </c>
      <c r="G11" s="259">
        <f t="shared" si="0"/>
        <v>0</v>
      </c>
      <c r="H11" s="259">
        <f t="shared" si="1"/>
        <v>0</v>
      </c>
      <c r="I11" s="260">
        <v>0</v>
      </c>
      <c r="J11" s="259">
        <f t="shared" si="2"/>
        <v>0</v>
      </c>
      <c r="K11" s="260" t="s">
        <v>36</v>
      </c>
      <c r="L11" s="207"/>
    </row>
    <row r="12" spans="1:12" ht="15.5" x14ac:dyDescent="0.35">
      <c r="A12" s="257">
        <v>4</v>
      </c>
      <c r="B12" s="329">
        <v>403599</v>
      </c>
      <c r="C12" s="330" t="s">
        <v>427</v>
      </c>
      <c r="D12" s="329" t="s">
        <v>159</v>
      </c>
      <c r="E12" s="205">
        <v>100</v>
      </c>
      <c r="F12" s="205">
        <v>100</v>
      </c>
      <c r="G12" s="259">
        <f t="shared" si="0"/>
        <v>0</v>
      </c>
      <c r="H12" s="259">
        <f t="shared" si="1"/>
        <v>0</v>
      </c>
      <c r="I12" s="260">
        <v>0</v>
      </c>
      <c r="J12" s="259">
        <f t="shared" si="2"/>
        <v>0</v>
      </c>
      <c r="K12" s="260" t="s">
        <v>36</v>
      </c>
      <c r="L12" s="207"/>
    </row>
    <row r="13" spans="1:12" ht="25" x14ac:dyDescent="0.35">
      <c r="A13" s="257">
        <v>5</v>
      </c>
      <c r="B13" s="329">
        <v>403614</v>
      </c>
      <c r="C13" s="330" t="s">
        <v>428</v>
      </c>
      <c r="D13" s="329" t="s">
        <v>159</v>
      </c>
      <c r="E13" s="205">
        <v>2</v>
      </c>
      <c r="F13" s="205">
        <v>2</v>
      </c>
      <c r="G13" s="259">
        <f t="shared" si="0"/>
        <v>0</v>
      </c>
      <c r="H13" s="259">
        <f t="shared" si="1"/>
        <v>0</v>
      </c>
      <c r="I13" s="260">
        <v>0</v>
      </c>
      <c r="J13" s="259">
        <f t="shared" si="2"/>
        <v>0</v>
      </c>
      <c r="K13" s="260" t="s">
        <v>36</v>
      </c>
      <c r="L13" s="207"/>
    </row>
    <row r="14" spans="1:12" ht="15.5" x14ac:dyDescent="0.35">
      <c r="A14" s="257">
        <v>6</v>
      </c>
      <c r="B14" s="329">
        <v>403621</v>
      </c>
      <c r="C14" s="330" t="s">
        <v>429</v>
      </c>
      <c r="D14" s="329" t="s">
        <v>159</v>
      </c>
      <c r="E14" s="205">
        <v>8</v>
      </c>
      <c r="F14" s="205">
        <v>8</v>
      </c>
      <c r="G14" s="259">
        <f t="shared" si="0"/>
        <v>0</v>
      </c>
      <c r="H14" s="259">
        <f t="shared" si="1"/>
        <v>0</v>
      </c>
      <c r="I14" s="260">
        <v>0</v>
      </c>
      <c r="J14" s="259">
        <f t="shared" si="2"/>
        <v>0</v>
      </c>
      <c r="K14" s="260" t="s">
        <v>36</v>
      </c>
      <c r="L14" s="207"/>
    </row>
    <row r="15" spans="1:12" ht="15.5" x14ac:dyDescent="0.35">
      <c r="A15" s="257">
        <v>7</v>
      </c>
      <c r="B15" s="329">
        <v>403853</v>
      </c>
      <c r="C15" s="330" t="s">
        <v>430</v>
      </c>
      <c r="D15" s="329" t="s">
        <v>159</v>
      </c>
      <c r="E15" s="233">
        <v>17</v>
      </c>
      <c r="F15" s="233">
        <v>17</v>
      </c>
      <c r="G15" s="259">
        <f t="shared" si="0"/>
        <v>0</v>
      </c>
      <c r="H15" s="259">
        <f t="shared" si="1"/>
        <v>0</v>
      </c>
      <c r="I15" s="260">
        <v>0</v>
      </c>
      <c r="J15" s="259">
        <f t="shared" si="2"/>
        <v>0</v>
      </c>
      <c r="K15" s="260" t="s">
        <v>36</v>
      </c>
      <c r="L15" s="207"/>
    </row>
    <row r="16" spans="1:12" ht="15.5" x14ac:dyDescent="0.35">
      <c r="A16" s="257">
        <v>8</v>
      </c>
      <c r="B16" s="329">
        <v>404336</v>
      </c>
      <c r="C16" s="330" t="s">
        <v>431</v>
      </c>
      <c r="D16" s="329" t="s">
        <v>159</v>
      </c>
      <c r="E16" s="205">
        <v>8</v>
      </c>
      <c r="F16" s="205">
        <v>8</v>
      </c>
      <c r="G16" s="259">
        <f t="shared" si="0"/>
        <v>0</v>
      </c>
      <c r="H16" s="259">
        <f t="shared" si="1"/>
        <v>0</v>
      </c>
      <c r="I16" s="260">
        <v>0</v>
      </c>
      <c r="J16" s="259">
        <f t="shared" si="2"/>
        <v>0</v>
      </c>
      <c r="K16" s="260" t="s">
        <v>36</v>
      </c>
      <c r="L16" s="207"/>
    </row>
    <row r="17" spans="1:12" ht="15.5" x14ac:dyDescent="0.35">
      <c r="A17" s="257">
        <v>9</v>
      </c>
      <c r="B17" s="329">
        <v>404484</v>
      </c>
      <c r="C17" s="330" t="s">
        <v>432</v>
      </c>
      <c r="D17" s="329" t="s">
        <v>159</v>
      </c>
      <c r="E17" s="205">
        <v>5</v>
      </c>
      <c r="F17" s="205">
        <v>5</v>
      </c>
      <c r="G17" s="259">
        <f t="shared" si="0"/>
        <v>0</v>
      </c>
      <c r="H17" s="259">
        <f t="shared" si="1"/>
        <v>0</v>
      </c>
      <c r="I17" s="260">
        <v>0</v>
      </c>
      <c r="J17" s="259">
        <f t="shared" si="2"/>
        <v>0</v>
      </c>
      <c r="K17" s="260" t="s">
        <v>36</v>
      </c>
      <c r="L17" s="207"/>
    </row>
    <row r="18" spans="1:12" ht="15.5" x14ac:dyDescent="0.35">
      <c r="A18" s="257">
        <v>10</v>
      </c>
      <c r="B18" s="329">
        <v>404850</v>
      </c>
      <c r="C18" s="330" t="s">
        <v>433</v>
      </c>
      <c r="D18" s="329" t="s">
        <v>159</v>
      </c>
      <c r="E18" s="205">
        <v>15</v>
      </c>
      <c r="F18" s="205">
        <v>5</v>
      </c>
      <c r="G18" s="259">
        <f t="shared" si="0"/>
        <v>-10</v>
      </c>
      <c r="H18" s="259">
        <f t="shared" si="1"/>
        <v>-10</v>
      </c>
      <c r="I18" s="260">
        <v>0</v>
      </c>
      <c r="J18" s="259">
        <f t="shared" si="2"/>
        <v>-10</v>
      </c>
      <c r="K18" s="260" t="s">
        <v>36</v>
      </c>
      <c r="L18" s="207" t="s">
        <v>422</v>
      </c>
    </row>
    <row r="19" spans="1:12" ht="25" x14ac:dyDescent="0.35">
      <c r="A19" s="257">
        <v>11</v>
      </c>
      <c r="B19" s="329">
        <v>405566</v>
      </c>
      <c r="C19" s="330" t="s">
        <v>434</v>
      </c>
      <c r="D19" s="329" t="s">
        <v>159</v>
      </c>
      <c r="E19" s="205">
        <v>4</v>
      </c>
      <c r="F19" s="205">
        <v>4</v>
      </c>
      <c r="G19" s="259">
        <f t="shared" si="0"/>
        <v>0</v>
      </c>
      <c r="H19" s="259">
        <f t="shared" si="1"/>
        <v>0</v>
      </c>
      <c r="I19" s="260">
        <v>0</v>
      </c>
      <c r="J19" s="259">
        <f t="shared" si="2"/>
        <v>0</v>
      </c>
      <c r="K19" s="260" t="s">
        <v>36</v>
      </c>
      <c r="L19" s="207"/>
    </row>
    <row r="20" spans="1:12" ht="15.5" x14ac:dyDescent="0.35">
      <c r="A20" s="257">
        <v>12</v>
      </c>
      <c r="B20" s="329">
        <v>405594</v>
      </c>
      <c r="C20" s="330" t="s">
        <v>435</v>
      </c>
      <c r="D20" s="329" t="s">
        <v>423</v>
      </c>
      <c r="E20" s="205">
        <v>36</v>
      </c>
      <c r="F20" s="205">
        <v>36</v>
      </c>
      <c r="G20" s="259">
        <f t="shared" si="0"/>
        <v>0</v>
      </c>
      <c r="H20" s="259">
        <f t="shared" si="1"/>
        <v>0</v>
      </c>
      <c r="I20" s="260">
        <v>0</v>
      </c>
      <c r="J20" s="259">
        <f t="shared" si="2"/>
        <v>0</v>
      </c>
      <c r="K20" s="260" t="s">
        <v>36</v>
      </c>
      <c r="L20" s="207"/>
    </row>
    <row r="21" spans="1:12" ht="15.5" x14ac:dyDescent="0.35">
      <c r="A21" s="257">
        <v>13</v>
      </c>
      <c r="B21" s="329">
        <v>405597</v>
      </c>
      <c r="C21" s="330" t="s">
        <v>436</v>
      </c>
      <c r="D21" s="329" t="s">
        <v>159</v>
      </c>
      <c r="E21" s="205">
        <v>1</v>
      </c>
      <c r="F21" s="205">
        <v>1</v>
      </c>
      <c r="G21" s="259">
        <f t="shared" si="0"/>
        <v>0</v>
      </c>
      <c r="H21" s="259">
        <f t="shared" si="1"/>
        <v>0</v>
      </c>
      <c r="I21" s="260">
        <v>0</v>
      </c>
      <c r="J21" s="259">
        <f t="shared" si="2"/>
        <v>0</v>
      </c>
      <c r="K21" s="260" t="s">
        <v>36</v>
      </c>
      <c r="L21" s="207"/>
    </row>
    <row r="22" spans="1:12" ht="15.5" x14ac:dyDescent="0.35">
      <c r="A22" s="331">
        <v>14</v>
      </c>
      <c r="B22" s="332">
        <v>405598</v>
      </c>
      <c r="C22" s="333" t="s">
        <v>437</v>
      </c>
      <c r="D22" s="332" t="s">
        <v>159</v>
      </c>
      <c r="E22" s="334">
        <v>2</v>
      </c>
      <c r="F22" s="334">
        <v>2</v>
      </c>
      <c r="G22" s="335">
        <f t="shared" si="0"/>
        <v>0</v>
      </c>
      <c r="H22" s="335">
        <f t="shared" si="1"/>
        <v>0</v>
      </c>
      <c r="I22" s="336">
        <v>0</v>
      </c>
      <c r="J22" s="335">
        <f t="shared" si="2"/>
        <v>0</v>
      </c>
      <c r="K22" s="337" t="s">
        <v>36</v>
      </c>
      <c r="L22" s="338"/>
    </row>
    <row r="23" spans="1:12" s="279" customFormat="1" ht="15.5" x14ac:dyDescent="0.35">
      <c r="A23" s="339">
        <v>15</v>
      </c>
      <c r="B23" s="329">
        <v>405616</v>
      </c>
      <c r="C23" s="330" t="s">
        <v>438</v>
      </c>
      <c r="D23" s="329" t="s">
        <v>159</v>
      </c>
      <c r="E23" s="280">
        <v>3</v>
      </c>
      <c r="F23" s="280">
        <v>3</v>
      </c>
      <c r="G23" s="259">
        <f t="shared" si="0"/>
        <v>0</v>
      </c>
      <c r="H23" s="259"/>
      <c r="I23" s="206"/>
    </row>
    <row r="24" spans="1:12" ht="15.5" x14ac:dyDescent="0.35">
      <c r="A24" s="281"/>
      <c r="B24" s="230"/>
      <c r="C24" s="230"/>
      <c r="D24" s="282"/>
      <c r="E24" s="283"/>
      <c r="F24" s="283"/>
      <c r="G24" s="284"/>
      <c r="H24" s="284"/>
      <c r="I24" s="285"/>
    </row>
    <row r="25" spans="1:12" ht="15.5" x14ac:dyDescent="0.35">
      <c r="A25" s="281"/>
      <c r="B25" s="230"/>
      <c r="C25" s="230"/>
      <c r="D25" s="282"/>
      <c r="E25" s="283"/>
      <c r="F25" s="283"/>
      <c r="G25" s="284"/>
      <c r="H25" s="284"/>
      <c r="I25" s="285"/>
    </row>
    <row r="26" spans="1:12" ht="15.5" x14ac:dyDescent="0.35">
      <c r="A26" s="196" t="s">
        <v>141</v>
      </c>
    </row>
  </sheetData>
  <mergeCells count="1">
    <mergeCell ref="A7:L7"/>
  </mergeCells>
  <pageMargins left="0.7" right="0.7" top="0.75" bottom="0.75" header="0.3" footer="0.3"/>
  <pageSetup paperSize="9" scale="7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DAEMSEngagementItemInfo xmlns="http://schemas.microsoft.com/DAEMSEngagementItemInfoXML">
  <EngagementID>33505</EngagementID>
  <LogicalEMSServerID>7857939344376972411</LogicalEMSServerID>
  <WorkingPaperID>2175170685100002888</WorkingPaperID>
</DAEMSEngagementItemInfo>
</file>

<file path=customXml/item3.xml>��< ? x m l   v e r s i o n = " 1 . 0 "   e n c o d i n g = " u t f - 1 6 " ? > < C T C o n v e r s i o n I n f o   x m l n s : x s i = " h t t p : / / w w w . w 3 . o r g / 2 0 0 1 / X M L S c h e m a - i n s t a n c e "   x m l n s : x s d = " h t t p : / / w w w . w 3 . o r g / 2 0 0 1 / X M L S c h e m a " >  
     < R e q u i r e s R e f r e s h > f a l s e < / R e q u i r e s R e f r e s h >  
 < / C T C o n v e r s i o n I n f o > 
</file>

<file path=customXml/item4.xml><?xml version="1.0" encoding="utf-8"?>
<ct:contentTypeSchema xmlns:ct="http://schemas.microsoft.com/office/2006/metadata/contentType" xmlns:ma="http://schemas.microsoft.com/office/2006/metadata/properties/metaAttributes" ct:_="" ma:_="" ma:contentTypeName="Document" ma:contentTypeID="0x01010065D20762990461498F37FCD3C73B68C1" ma:contentTypeVersion="11" ma:contentTypeDescription="Create a new document." ma:contentTypeScope="" ma:versionID="deb47e43e7ad544c90b7fc117041682d">
  <xsd:schema xmlns:xsd="http://www.w3.org/2001/XMLSchema" xmlns:xs="http://www.w3.org/2001/XMLSchema" xmlns:p="http://schemas.microsoft.com/office/2006/metadata/properties" xmlns:ns2="b2fed20d-6d7c-43a5-b735-18cc48f8c23f" xmlns:ns3="eb9c4194-2da0-4f07-83f3-9bf658a4fa7a" targetNamespace="http://schemas.microsoft.com/office/2006/metadata/properties" ma:root="true" ma:fieldsID="1e8a9db2db8ba0b1ee0843180211bb83" ns2:_="" ns3:_="">
    <xsd:import namespace="b2fed20d-6d7c-43a5-b735-18cc48f8c23f"/>
    <xsd:import namespace="eb9c4194-2da0-4f07-83f3-9bf658a4fa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ed20d-6d7c-43a5-b735-18cc48f8c2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b9c4194-2da0-4f07-83f3-9bf658a4fa7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923990a-f4f0-4449-b478-ff09509fa558}" ma:internalName="TaxCatchAll" ma:showField="CatchAllData" ma:web="eb9c4194-2da0-4f07-83f3-9bf658a4fa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P a r t M a p   x m l n s : x s i = " h t t p : / / w w w . w 3 . o r g / 2 0 0 1 / X M L S c h e m a - i n s t a n c e "   x m l n s : x s d = " h t t p : / / w w w . w 3 . o r g / 2 0 0 1 / X M L S c h e m a " >  
     < P a r t s >  
         < P a r t I t e m >  
             < P r o p e r t y N a m e > C o m m o n T o o l s N e e d R e f r e s h < / P r o p e r t y N a m e >  
             < V a l u e > { 9 4 7 E 1 E 9 4 - 4 1 5 9 - 4 7 D A - B 4 4 C - 4 2 F 5 F 3 8 A F 4 6 A } < / V a l u e >  
         < / P a r t I t e m >  
     < / P a r t s >  
 < / P a r t M a p > 
</file>

<file path=customXml/itemProps1.xml><?xml version="1.0" encoding="utf-8"?>
<ds:datastoreItem xmlns:ds="http://schemas.openxmlformats.org/officeDocument/2006/customXml" ds:itemID="{71B9E0D3-AA44-47C2-891B-78F01BF0A324}">
  <ds:schemaRefs>
    <ds:schemaRef ds:uri="http://schemas.microsoft.com/sharepoint/v3/contenttype/forms"/>
  </ds:schemaRefs>
</ds:datastoreItem>
</file>

<file path=customXml/itemProps2.xml><?xml version="1.0" encoding="utf-8"?>
<ds:datastoreItem xmlns:ds="http://schemas.openxmlformats.org/officeDocument/2006/customXml" ds:itemID="{88C003ED-13EB-46FD-AE66-8420C005EEE7}">
  <ds:schemaRefs>
    <ds:schemaRef ds:uri="http://schemas.microsoft.com/DAEMSEngagementItemInfoXML"/>
  </ds:schemaRefs>
</ds:datastoreItem>
</file>

<file path=customXml/itemProps3.xml><?xml version="1.0" encoding="utf-8"?>
<ds:datastoreItem xmlns:ds="http://schemas.openxmlformats.org/officeDocument/2006/customXml" ds:itemID="{947E1E94-4159-47DA-B44C-42F5F38AF46A}">
  <ds:schemaRefs>
    <ds:schemaRef ds:uri="http://www.w3.org/2001/XMLSchema"/>
  </ds:schemaRefs>
</ds:datastoreItem>
</file>

<file path=customXml/itemProps4.xml><?xml version="1.0" encoding="utf-8"?>
<ds:datastoreItem xmlns:ds="http://schemas.openxmlformats.org/officeDocument/2006/customXml" ds:itemID="{EB381E4E-7881-45D0-9AA5-AA069FEA9F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fed20d-6d7c-43a5-b735-18cc48f8c23f"/>
    <ds:schemaRef ds:uri="eb9c4194-2da0-4f07-83f3-9bf658a4fa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C1E7CD2-C499-474F-B958-9B6D48026BAE}">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30</vt:i4>
      </vt:variant>
    </vt:vector>
  </HeadingPairs>
  <TitlesOfParts>
    <vt:vector size="42" baseType="lpstr">
      <vt:lpstr>Kornhill Jusco (OS) (PY)</vt:lpstr>
      <vt:lpstr>Raw Materials (LF )</vt:lpstr>
      <vt:lpstr>Raw Materials (FL) </vt:lpstr>
      <vt:lpstr>WIP (LF)</vt:lpstr>
      <vt:lpstr>WIP (FL)</vt:lpstr>
      <vt:lpstr>WIP</vt:lpstr>
      <vt:lpstr>WIP (LF) </vt:lpstr>
      <vt:lpstr>Finished Goods (LF)</vt:lpstr>
      <vt:lpstr>Spares Utilities </vt:lpstr>
      <vt:lpstr>Chemicals (LF)</vt:lpstr>
      <vt:lpstr>Kornhill Jusco (US) (PY)</vt:lpstr>
      <vt:lpstr>Tickmarks</vt:lpstr>
      <vt:lpstr>C_C_Balance</vt:lpstr>
      <vt:lpstr>Factor</vt:lpstr>
      <vt:lpstr>'Finished Goods (LF)'!Print_Area</vt:lpstr>
      <vt:lpstr>'Kornhill Jusco (OS) (PY)'!Print_Area</vt:lpstr>
      <vt:lpstr>'Kornhill Jusco (US) (PY)'!Print_Area</vt:lpstr>
      <vt:lpstr>'Raw Materials (FL) '!Print_Area</vt:lpstr>
      <vt:lpstr>'Raw Materials (LF )'!Print_Area</vt:lpstr>
      <vt:lpstr>'WIP (FL)'!Print_Area</vt:lpstr>
      <vt:lpstr>'WIP (LF)'!Print_Area</vt:lpstr>
      <vt:lpstr>'WIP (FL)'!Print_Titles</vt:lpstr>
      <vt:lpstr>'WIP (LF)'!Print_Titles</vt:lpstr>
      <vt:lpstr>TextRefCopy11</vt:lpstr>
      <vt:lpstr>TextRefCopy12</vt:lpstr>
      <vt:lpstr>TextRefCopy13</vt:lpstr>
      <vt:lpstr>TextRefCopy14</vt:lpstr>
      <vt:lpstr>TextRefCopy15</vt:lpstr>
      <vt:lpstr>TextRefCopy16</vt:lpstr>
      <vt:lpstr>TextRefCopy17</vt:lpstr>
      <vt:lpstr>TextRefCopy18</vt:lpstr>
      <vt:lpstr>TextRefCopy19</vt:lpstr>
      <vt:lpstr>TextRefCopy20</vt:lpstr>
      <vt:lpstr>TextRefCopy21</vt:lpstr>
      <vt:lpstr>TextRefCopy22</vt:lpstr>
      <vt:lpstr>TextRefCopy23</vt:lpstr>
      <vt:lpstr>TextRefCopy24</vt:lpstr>
      <vt:lpstr>TextRefCopy25</vt:lpstr>
      <vt:lpstr>TextRefCopy26</vt:lpstr>
      <vt:lpstr>TextRefCopy27</vt:lpstr>
      <vt:lpstr>TextRefCopy8</vt:lpstr>
      <vt:lpstr>TextRefCopy9</vt:lpstr>
    </vt:vector>
  </TitlesOfParts>
  <Manager/>
  <Company>Aeon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9402249</dc:creator>
  <cp:keywords/>
  <dc:description/>
  <cp:lastModifiedBy>Rashid, Imtiaz</cp:lastModifiedBy>
  <cp:revision/>
  <dcterms:created xsi:type="dcterms:W3CDTF">2007-10-16T04:24:41Z</dcterms:created>
  <dcterms:modified xsi:type="dcterms:W3CDTF">2022-08-28T12:08:55Z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2022-08-04T09:04:17Z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eb448465-ea27-4dab-b142-f96ada51d783</vt:lpwstr>
  </property>
  <property fmtid="{D5CDD505-2E9C-101B-9397-08002B2CF9AE}" pid="8" name="MSIP_Label_ea60d57e-af5b-4752-ac57-3e4f28ca11dc_ContentBits">
    <vt:lpwstr>0</vt:lpwstr>
  </property>
</Properties>
</file>