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mran khan\Downloads\"/>
    </mc:Choice>
  </mc:AlternateContent>
  <xr:revisionPtr revIDLastSave="0" documentId="8_{125A0456-8EC7-4964-B450-9ECC24A7E993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PRODUCT_SUMMARY" sheetId="1" r:id="rId1"/>
    <sheet name="OUTPUT" sheetId="2" r:id="rId2"/>
    <sheet name="INPUT_RAW" sheetId="3" r:id="rId3"/>
    <sheet name="CLEANED_DATA" sheetId="4" r:id="rId4"/>
    <sheet name="HSN_MAPPING" sheetId="5" r:id="rId5"/>
    <sheet name="YEAR_SUMMARY" sheetId="6" r:id="rId6"/>
    <sheet name="HSN_SUMMARY_V2" sheetId="7" r:id="rId7"/>
    <sheet name="CATEGORY_SUMMARY" sheetId="8" r:id="rId8"/>
    <sheet name="MODEL_ANALYSIS_V2" sheetId="9" r:id="rId9"/>
    <sheet name="CHARTS" sheetId="10" r:id="rId10"/>
    <sheet name="ASSUMPTIONS" sheetId="11" r:id="rId11"/>
    <sheet name="CHECKS" sheetId="12" r:id="rId12"/>
    <sheet name="README" sheetId="13" r:id="rId13"/>
  </sheets>
  <calcPr calcId="191029"/>
</workbook>
</file>

<file path=xl/calcChain.xml><?xml version="1.0" encoding="utf-8"?>
<calcChain xmlns="http://schemas.openxmlformats.org/spreadsheetml/2006/main">
  <c r="C7" i="12" l="1"/>
  <c r="C6" i="12"/>
  <c r="C5" i="12"/>
  <c r="C4" i="12"/>
  <c r="C3" i="12"/>
  <c r="C2" i="12"/>
  <c r="C134" i="9"/>
  <c r="E134" i="9" s="1"/>
  <c r="B134" i="9"/>
  <c r="D134" i="9" s="1"/>
  <c r="C133" i="9"/>
  <c r="E133" i="9" s="1"/>
  <c r="B133" i="9"/>
  <c r="D133" i="9" s="1"/>
  <c r="E132" i="9"/>
  <c r="C132" i="9"/>
  <c r="B132" i="9"/>
  <c r="D132" i="9" s="1"/>
  <c r="C131" i="9"/>
  <c r="E131" i="9" s="1"/>
  <c r="B131" i="9"/>
  <c r="D131" i="9" s="1"/>
  <c r="C130" i="9"/>
  <c r="E130" i="9" s="1"/>
  <c r="B130" i="9"/>
  <c r="D130" i="9" s="1"/>
  <c r="C129" i="9"/>
  <c r="E129" i="9" s="1"/>
  <c r="B129" i="9"/>
  <c r="D129" i="9" s="1"/>
  <c r="C128" i="9"/>
  <c r="E128" i="9" s="1"/>
  <c r="B128" i="9"/>
  <c r="D128" i="9" s="1"/>
  <c r="C127" i="9"/>
  <c r="E127" i="9" s="1"/>
  <c r="B127" i="9"/>
  <c r="D127" i="9" s="1"/>
  <c r="C126" i="9"/>
  <c r="E126" i="9" s="1"/>
  <c r="B126" i="9"/>
  <c r="D126" i="9" s="1"/>
  <c r="C125" i="9"/>
  <c r="E125" i="9" s="1"/>
  <c r="B125" i="9"/>
  <c r="D125" i="9" s="1"/>
  <c r="C124" i="9"/>
  <c r="E124" i="9" s="1"/>
  <c r="B124" i="9"/>
  <c r="D124" i="9" s="1"/>
  <c r="C123" i="9"/>
  <c r="E123" i="9" s="1"/>
  <c r="B123" i="9"/>
  <c r="D123" i="9" s="1"/>
  <c r="C122" i="9"/>
  <c r="E122" i="9" s="1"/>
  <c r="B122" i="9"/>
  <c r="D122" i="9" s="1"/>
  <c r="C121" i="9"/>
  <c r="E121" i="9" s="1"/>
  <c r="B121" i="9"/>
  <c r="D121" i="9" s="1"/>
  <c r="C120" i="9"/>
  <c r="E120" i="9" s="1"/>
  <c r="B120" i="9"/>
  <c r="D120" i="9" s="1"/>
  <c r="C119" i="9"/>
  <c r="E119" i="9" s="1"/>
  <c r="B119" i="9"/>
  <c r="D119" i="9" s="1"/>
  <c r="C118" i="9"/>
  <c r="E118" i="9" s="1"/>
  <c r="B118" i="9"/>
  <c r="D118" i="9" s="1"/>
  <c r="C117" i="9"/>
  <c r="E117" i="9" s="1"/>
  <c r="B117" i="9"/>
  <c r="D117" i="9" s="1"/>
  <c r="C116" i="9"/>
  <c r="E116" i="9" s="1"/>
  <c r="B116" i="9"/>
  <c r="D116" i="9" s="1"/>
  <c r="C115" i="9"/>
  <c r="E115" i="9" s="1"/>
  <c r="B115" i="9"/>
  <c r="D115" i="9" s="1"/>
  <c r="C114" i="9"/>
  <c r="E114" i="9" s="1"/>
  <c r="B114" i="9"/>
  <c r="D114" i="9" s="1"/>
  <c r="C113" i="9"/>
  <c r="E113" i="9" s="1"/>
  <c r="B113" i="9"/>
  <c r="D113" i="9" s="1"/>
  <c r="C112" i="9"/>
  <c r="E112" i="9" s="1"/>
  <c r="B112" i="9"/>
  <c r="D112" i="9" s="1"/>
  <c r="C111" i="9"/>
  <c r="E111" i="9" s="1"/>
  <c r="B111" i="9"/>
  <c r="D111" i="9" s="1"/>
  <c r="C110" i="9"/>
  <c r="E110" i="9" s="1"/>
  <c r="B110" i="9"/>
  <c r="D110" i="9" s="1"/>
  <c r="C109" i="9"/>
  <c r="E109" i="9" s="1"/>
  <c r="B109" i="9"/>
  <c r="D109" i="9" s="1"/>
  <c r="C108" i="9"/>
  <c r="E108" i="9" s="1"/>
  <c r="B108" i="9"/>
  <c r="D108" i="9" s="1"/>
  <c r="C107" i="9"/>
  <c r="E107" i="9" s="1"/>
  <c r="B107" i="9"/>
  <c r="D107" i="9" s="1"/>
  <c r="C106" i="9"/>
  <c r="E106" i="9" s="1"/>
  <c r="B106" i="9"/>
  <c r="D106" i="9" s="1"/>
  <c r="C105" i="9"/>
  <c r="E105" i="9" s="1"/>
  <c r="B105" i="9"/>
  <c r="D105" i="9" s="1"/>
  <c r="C104" i="9"/>
  <c r="E104" i="9" s="1"/>
  <c r="B104" i="9"/>
  <c r="D104" i="9" s="1"/>
  <c r="C103" i="9"/>
  <c r="E103" i="9" s="1"/>
  <c r="B103" i="9"/>
  <c r="D103" i="9" s="1"/>
  <c r="C102" i="9"/>
  <c r="E102" i="9" s="1"/>
  <c r="B102" i="9"/>
  <c r="D102" i="9" s="1"/>
  <c r="C101" i="9"/>
  <c r="E101" i="9" s="1"/>
  <c r="B101" i="9"/>
  <c r="D101" i="9" s="1"/>
  <c r="C100" i="9"/>
  <c r="E100" i="9" s="1"/>
  <c r="B100" i="9"/>
  <c r="D100" i="9" s="1"/>
  <c r="C99" i="9"/>
  <c r="E99" i="9" s="1"/>
  <c r="B99" i="9"/>
  <c r="D99" i="9" s="1"/>
  <c r="C98" i="9"/>
  <c r="E98" i="9" s="1"/>
  <c r="B98" i="9"/>
  <c r="D98" i="9" s="1"/>
  <c r="C97" i="9"/>
  <c r="E97" i="9" s="1"/>
  <c r="B97" i="9"/>
  <c r="D97" i="9" s="1"/>
  <c r="C96" i="9"/>
  <c r="E96" i="9" s="1"/>
  <c r="B96" i="9"/>
  <c r="D96" i="9" s="1"/>
  <c r="C95" i="9"/>
  <c r="E95" i="9" s="1"/>
  <c r="B95" i="9"/>
  <c r="D95" i="9" s="1"/>
  <c r="C94" i="9"/>
  <c r="E94" i="9" s="1"/>
  <c r="B94" i="9"/>
  <c r="D94" i="9" s="1"/>
  <c r="C93" i="9"/>
  <c r="E93" i="9" s="1"/>
  <c r="B93" i="9"/>
  <c r="D93" i="9" s="1"/>
  <c r="C92" i="9"/>
  <c r="E92" i="9" s="1"/>
  <c r="B92" i="9"/>
  <c r="D92" i="9" s="1"/>
  <c r="C91" i="9"/>
  <c r="E91" i="9" s="1"/>
  <c r="B91" i="9"/>
  <c r="D91" i="9" s="1"/>
  <c r="C90" i="9"/>
  <c r="E90" i="9" s="1"/>
  <c r="B90" i="9"/>
  <c r="D90" i="9" s="1"/>
  <c r="C89" i="9"/>
  <c r="E89" i="9" s="1"/>
  <c r="B89" i="9"/>
  <c r="D89" i="9" s="1"/>
  <c r="C88" i="9"/>
  <c r="E88" i="9" s="1"/>
  <c r="B88" i="9"/>
  <c r="D88" i="9" s="1"/>
  <c r="C87" i="9"/>
  <c r="E87" i="9" s="1"/>
  <c r="B87" i="9"/>
  <c r="D87" i="9" s="1"/>
  <c r="C86" i="9"/>
  <c r="E86" i="9" s="1"/>
  <c r="B86" i="9"/>
  <c r="D86" i="9" s="1"/>
  <c r="C85" i="9"/>
  <c r="E85" i="9" s="1"/>
  <c r="B85" i="9"/>
  <c r="D85" i="9" s="1"/>
  <c r="C84" i="9"/>
  <c r="E84" i="9" s="1"/>
  <c r="B84" i="9"/>
  <c r="D84" i="9" s="1"/>
  <c r="C83" i="9"/>
  <c r="E83" i="9" s="1"/>
  <c r="B83" i="9"/>
  <c r="D83" i="9" s="1"/>
  <c r="C82" i="9"/>
  <c r="E82" i="9" s="1"/>
  <c r="B82" i="9"/>
  <c r="D82" i="9" s="1"/>
  <c r="C81" i="9"/>
  <c r="E81" i="9" s="1"/>
  <c r="B81" i="9"/>
  <c r="D81" i="9" s="1"/>
  <c r="C80" i="9"/>
  <c r="E80" i="9" s="1"/>
  <c r="B80" i="9"/>
  <c r="D80" i="9" s="1"/>
  <c r="C79" i="9"/>
  <c r="E79" i="9" s="1"/>
  <c r="B79" i="9"/>
  <c r="D79" i="9" s="1"/>
  <c r="C78" i="9"/>
  <c r="E78" i="9" s="1"/>
  <c r="B78" i="9"/>
  <c r="D78" i="9" s="1"/>
  <c r="C77" i="9"/>
  <c r="E77" i="9" s="1"/>
  <c r="B77" i="9"/>
  <c r="D77" i="9" s="1"/>
  <c r="C76" i="9"/>
  <c r="E76" i="9" s="1"/>
  <c r="B76" i="9"/>
  <c r="D76" i="9" s="1"/>
  <c r="C75" i="9"/>
  <c r="E75" i="9" s="1"/>
  <c r="B75" i="9"/>
  <c r="D75" i="9" s="1"/>
  <c r="C74" i="9"/>
  <c r="E74" i="9" s="1"/>
  <c r="B74" i="9"/>
  <c r="D74" i="9" s="1"/>
  <c r="C73" i="9"/>
  <c r="E73" i="9" s="1"/>
  <c r="B73" i="9"/>
  <c r="D73" i="9" s="1"/>
  <c r="C72" i="9"/>
  <c r="E72" i="9" s="1"/>
  <c r="B72" i="9"/>
  <c r="D72" i="9" s="1"/>
  <c r="C71" i="9"/>
  <c r="E71" i="9" s="1"/>
  <c r="B71" i="9"/>
  <c r="D71" i="9" s="1"/>
  <c r="C70" i="9"/>
  <c r="E70" i="9" s="1"/>
  <c r="B70" i="9"/>
  <c r="D70" i="9" s="1"/>
  <c r="C69" i="9"/>
  <c r="E69" i="9" s="1"/>
  <c r="B69" i="9"/>
  <c r="D69" i="9" s="1"/>
  <c r="C68" i="9"/>
  <c r="E68" i="9" s="1"/>
  <c r="B68" i="9"/>
  <c r="D68" i="9" s="1"/>
  <c r="C67" i="9"/>
  <c r="E67" i="9" s="1"/>
  <c r="B67" i="9"/>
  <c r="D67" i="9" s="1"/>
  <c r="C66" i="9"/>
  <c r="E66" i="9" s="1"/>
  <c r="B66" i="9"/>
  <c r="D66" i="9" s="1"/>
  <c r="C65" i="9"/>
  <c r="E65" i="9" s="1"/>
  <c r="B65" i="9"/>
  <c r="D65" i="9" s="1"/>
  <c r="C64" i="9"/>
  <c r="E64" i="9" s="1"/>
  <c r="B64" i="9"/>
  <c r="D64" i="9" s="1"/>
  <c r="C63" i="9"/>
  <c r="E63" i="9" s="1"/>
  <c r="B63" i="9"/>
  <c r="D63" i="9" s="1"/>
  <c r="C62" i="9"/>
  <c r="E62" i="9" s="1"/>
  <c r="B62" i="9"/>
  <c r="D62" i="9" s="1"/>
  <c r="C61" i="9"/>
  <c r="E61" i="9" s="1"/>
  <c r="B61" i="9"/>
  <c r="D61" i="9" s="1"/>
  <c r="C60" i="9"/>
  <c r="E60" i="9" s="1"/>
  <c r="B60" i="9"/>
  <c r="D60" i="9" s="1"/>
  <c r="C59" i="9"/>
  <c r="E59" i="9" s="1"/>
  <c r="B59" i="9"/>
  <c r="D59" i="9" s="1"/>
  <c r="C58" i="9"/>
  <c r="E58" i="9" s="1"/>
  <c r="B58" i="9"/>
  <c r="D58" i="9" s="1"/>
  <c r="C57" i="9"/>
  <c r="E57" i="9" s="1"/>
  <c r="B57" i="9"/>
  <c r="D57" i="9" s="1"/>
  <c r="C56" i="9"/>
  <c r="E56" i="9" s="1"/>
  <c r="B56" i="9"/>
  <c r="D56" i="9" s="1"/>
  <c r="C55" i="9"/>
  <c r="E55" i="9" s="1"/>
  <c r="B55" i="9"/>
  <c r="D55" i="9" s="1"/>
  <c r="C54" i="9"/>
  <c r="E54" i="9" s="1"/>
  <c r="B54" i="9"/>
  <c r="D54" i="9" s="1"/>
  <c r="C53" i="9"/>
  <c r="E53" i="9" s="1"/>
  <c r="B53" i="9"/>
  <c r="D53" i="9" s="1"/>
  <c r="C52" i="9"/>
  <c r="E52" i="9" s="1"/>
  <c r="B52" i="9"/>
  <c r="D52" i="9" s="1"/>
  <c r="C51" i="9"/>
  <c r="E51" i="9" s="1"/>
  <c r="B51" i="9"/>
  <c r="D51" i="9" s="1"/>
  <c r="C50" i="9"/>
  <c r="E50" i="9" s="1"/>
  <c r="B50" i="9"/>
  <c r="D50" i="9" s="1"/>
  <c r="C49" i="9"/>
  <c r="E49" i="9" s="1"/>
  <c r="B49" i="9"/>
  <c r="D49" i="9" s="1"/>
  <c r="C48" i="9"/>
  <c r="E48" i="9" s="1"/>
  <c r="B48" i="9"/>
  <c r="D48" i="9" s="1"/>
  <c r="C47" i="9"/>
  <c r="E47" i="9" s="1"/>
  <c r="B47" i="9"/>
  <c r="D47" i="9" s="1"/>
  <c r="C46" i="9"/>
  <c r="E46" i="9" s="1"/>
  <c r="B46" i="9"/>
  <c r="D46" i="9" s="1"/>
  <c r="C45" i="9"/>
  <c r="E45" i="9" s="1"/>
  <c r="B45" i="9"/>
  <c r="D45" i="9" s="1"/>
  <c r="C44" i="9"/>
  <c r="E44" i="9" s="1"/>
  <c r="B44" i="9"/>
  <c r="D44" i="9" s="1"/>
  <c r="C43" i="9"/>
  <c r="E43" i="9" s="1"/>
  <c r="B43" i="9"/>
  <c r="D43" i="9" s="1"/>
  <c r="C42" i="9"/>
  <c r="E42" i="9" s="1"/>
  <c r="B42" i="9"/>
  <c r="D42" i="9" s="1"/>
  <c r="C41" i="9"/>
  <c r="E41" i="9" s="1"/>
  <c r="B41" i="9"/>
  <c r="D41" i="9" s="1"/>
  <c r="C40" i="9"/>
  <c r="E40" i="9" s="1"/>
  <c r="B40" i="9"/>
  <c r="D40" i="9" s="1"/>
  <c r="C39" i="9"/>
  <c r="E39" i="9" s="1"/>
  <c r="B39" i="9"/>
  <c r="D39" i="9" s="1"/>
  <c r="C38" i="9"/>
  <c r="E38" i="9" s="1"/>
  <c r="B38" i="9"/>
  <c r="D38" i="9" s="1"/>
  <c r="C37" i="9"/>
  <c r="E37" i="9" s="1"/>
  <c r="B37" i="9"/>
  <c r="D37" i="9" s="1"/>
  <c r="C36" i="9"/>
  <c r="E36" i="9" s="1"/>
  <c r="B36" i="9"/>
  <c r="D36" i="9" s="1"/>
  <c r="C35" i="9"/>
  <c r="E35" i="9" s="1"/>
  <c r="B35" i="9"/>
  <c r="D35" i="9" s="1"/>
  <c r="C34" i="9"/>
  <c r="E34" i="9" s="1"/>
  <c r="B34" i="9"/>
  <c r="D34" i="9" s="1"/>
  <c r="C33" i="9"/>
  <c r="E33" i="9" s="1"/>
  <c r="B33" i="9"/>
  <c r="D33" i="9" s="1"/>
  <c r="C32" i="9"/>
  <c r="E32" i="9" s="1"/>
  <c r="B32" i="9"/>
  <c r="D32" i="9" s="1"/>
  <c r="C31" i="9"/>
  <c r="E31" i="9" s="1"/>
  <c r="B31" i="9"/>
  <c r="D31" i="9" s="1"/>
  <c r="C30" i="9"/>
  <c r="E30" i="9" s="1"/>
  <c r="B30" i="9"/>
  <c r="D30" i="9" s="1"/>
  <c r="C29" i="9"/>
  <c r="E29" i="9" s="1"/>
  <c r="B29" i="9"/>
  <c r="D29" i="9" s="1"/>
  <c r="C28" i="9"/>
  <c r="E28" i="9" s="1"/>
  <c r="B28" i="9"/>
  <c r="D28" i="9" s="1"/>
  <c r="C27" i="9"/>
  <c r="E27" i="9" s="1"/>
  <c r="B27" i="9"/>
  <c r="D27" i="9" s="1"/>
  <c r="C26" i="9"/>
  <c r="E26" i="9" s="1"/>
  <c r="B26" i="9"/>
  <c r="D26" i="9" s="1"/>
  <c r="C25" i="9"/>
  <c r="E25" i="9" s="1"/>
  <c r="B25" i="9"/>
  <c r="D25" i="9" s="1"/>
  <c r="C24" i="9"/>
  <c r="E24" i="9" s="1"/>
  <c r="B24" i="9"/>
  <c r="D24" i="9" s="1"/>
  <c r="C23" i="9"/>
  <c r="E23" i="9" s="1"/>
  <c r="B23" i="9"/>
  <c r="D23" i="9" s="1"/>
  <c r="C22" i="9"/>
  <c r="E22" i="9" s="1"/>
  <c r="B22" i="9"/>
  <c r="D22" i="9" s="1"/>
  <c r="C21" i="9"/>
  <c r="E21" i="9" s="1"/>
  <c r="B21" i="9"/>
  <c r="D21" i="9" s="1"/>
  <c r="C20" i="9"/>
  <c r="E20" i="9" s="1"/>
  <c r="B20" i="9"/>
  <c r="D20" i="9" s="1"/>
  <c r="C19" i="9"/>
  <c r="E19" i="9" s="1"/>
  <c r="B19" i="9"/>
  <c r="D19" i="9" s="1"/>
  <c r="C18" i="9"/>
  <c r="E18" i="9" s="1"/>
  <c r="B18" i="9"/>
  <c r="D18" i="9" s="1"/>
  <c r="C17" i="9"/>
  <c r="E17" i="9" s="1"/>
  <c r="B17" i="9"/>
  <c r="D17" i="9" s="1"/>
  <c r="C16" i="9"/>
  <c r="E16" i="9" s="1"/>
  <c r="B16" i="9"/>
  <c r="D16" i="9" s="1"/>
  <c r="C15" i="9"/>
  <c r="E15" i="9" s="1"/>
  <c r="B15" i="9"/>
  <c r="D15" i="9" s="1"/>
  <c r="C14" i="9"/>
  <c r="E14" i="9" s="1"/>
  <c r="B14" i="9"/>
  <c r="D14" i="9" s="1"/>
  <c r="C13" i="9"/>
  <c r="E13" i="9" s="1"/>
  <c r="B13" i="9"/>
  <c r="D13" i="9" s="1"/>
  <c r="C12" i="9"/>
  <c r="E12" i="9" s="1"/>
  <c r="B12" i="9"/>
  <c r="D12" i="9" s="1"/>
  <c r="C11" i="9"/>
  <c r="E11" i="9" s="1"/>
  <c r="B11" i="9"/>
  <c r="D11" i="9" s="1"/>
  <c r="C10" i="9"/>
  <c r="E10" i="9" s="1"/>
  <c r="B10" i="9"/>
  <c r="D10" i="9" s="1"/>
  <c r="C9" i="9"/>
  <c r="E9" i="9" s="1"/>
  <c r="B9" i="9"/>
  <c r="D9" i="9" s="1"/>
  <c r="C8" i="9"/>
  <c r="E8" i="9" s="1"/>
  <c r="B8" i="9"/>
  <c r="D8" i="9" s="1"/>
  <c r="C7" i="9"/>
  <c r="E7" i="9" s="1"/>
  <c r="B7" i="9"/>
  <c r="D7" i="9" s="1"/>
  <c r="C6" i="9"/>
  <c r="E6" i="9" s="1"/>
  <c r="B6" i="9"/>
  <c r="D6" i="9" s="1"/>
  <c r="C5" i="9"/>
  <c r="E5" i="9" s="1"/>
  <c r="B5" i="9"/>
  <c r="D5" i="9" s="1"/>
  <c r="C4" i="9"/>
  <c r="E4" i="9" s="1"/>
  <c r="B4" i="9"/>
  <c r="D4" i="9" s="1"/>
  <c r="C3" i="9"/>
  <c r="E3" i="9" s="1"/>
  <c r="B3" i="9"/>
  <c r="D3" i="9" s="1"/>
  <c r="C2" i="9"/>
  <c r="E2" i="9" s="1"/>
  <c r="B2" i="9"/>
  <c r="D2" i="9" s="1"/>
  <c r="C4" i="8"/>
  <c r="B4" i="8"/>
  <c r="C3" i="8"/>
  <c r="B3" i="8"/>
  <c r="C2" i="8"/>
  <c r="B2" i="8"/>
  <c r="G4" i="7"/>
  <c r="F4" i="7"/>
  <c r="E4" i="7"/>
  <c r="F3" i="7"/>
  <c r="E3" i="7"/>
  <c r="F2" i="7"/>
  <c r="E2" i="7"/>
  <c r="E6" i="7" s="1"/>
  <c r="AD2080" i="4"/>
  <c r="AC2080" i="4"/>
  <c r="AB2080" i="4"/>
  <c r="AD2079" i="4"/>
  <c r="AC2079" i="4"/>
  <c r="AB2079" i="4"/>
  <c r="AD2078" i="4"/>
  <c r="AC2078" i="4"/>
  <c r="AB2078" i="4"/>
  <c r="AD2077" i="4"/>
  <c r="AC2077" i="4"/>
  <c r="AB2077" i="4"/>
  <c r="AD2076" i="4"/>
  <c r="AC2076" i="4"/>
  <c r="AB2076" i="4"/>
  <c r="AD2075" i="4"/>
  <c r="AC2075" i="4"/>
  <c r="AB2075" i="4"/>
  <c r="AD2074" i="4"/>
  <c r="AC2074" i="4"/>
  <c r="AB2074" i="4"/>
  <c r="AD2073" i="4"/>
  <c r="AC2073" i="4"/>
  <c r="AB2073" i="4"/>
  <c r="AD2072" i="4"/>
  <c r="AC2072" i="4"/>
  <c r="AB2072" i="4"/>
  <c r="AD2071" i="4"/>
  <c r="AC2071" i="4"/>
  <c r="AB2071" i="4"/>
  <c r="AD2070" i="4"/>
  <c r="AC2070" i="4"/>
  <c r="AB2070" i="4"/>
  <c r="AD2069" i="4"/>
  <c r="AC2069" i="4"/>
  <c r="AB2069" i="4"/>
  <c r="AD2068" i="4"/>
  <c r="AC2068" i="4"/>
  <c r="AB2068" i="4"/>
  <c r="AD2067" i="4"/>
  <c r="AC2067" i="4"/>
  <c r="AB2067" i="4"/>
  <c r="AD2066" i="4"/>
  <c r="AC2066" i="4"/>
  <c r="AB2066" i="4"/>
  <c r="AD2065" i="4"/>
  <c r="AC2065" i="4"/>
  <c r="AB2065" i="4"/>
  <c r="AD2064" i="4"/>
  <c r="AC2064" i="4"/>
  <c r="AB2064" i="4"/>
  <c r="AD2063" i="4"/>
  <c r="AC2063" i="4"/>
  <c r="AB2063" i="4"/>
  <c r="AD2062" i="4"/>
  <c r="AC2062" i="4"/>
  <c r="AB2062" i="4"/>
  <c r="AD2061" i="4"/>
  <c r="AC2061" i="4"/>
  <c r="AB2061" i="4"/>
  <c r="AD2060" i="4"/>
  <c r="AC2060" i="4"/>
  <c r="AB2060" i="4"/>
  <c r="AD2059" i="4"/>
  <c r="AC2059" i="4"/>
  <c r="AB2059" i="4"/>
  <c r="AD2058" i="4"/>
  <c r="AC2058" i="4"/>
  <c r="AB2058" i="4"/>
  <c r="AD2057" i="4"/>
  <c r="AC2057" i="4"/>
  <c r="AB2057" i="4"/>
  <c r="AD2056" i="4"/>
  <c r="AC2056" i="4"/>
  <c r="AB2056" i="4"/>
  <c r="AD2055" i="4"/>
  <c r="AC2055" i="4"/>
  <c r="AB2055" i="4"/>
  <c r="AD2054" i="4"/>
  <c r="AC2054" i="4"/>
  <c r="AB2054" i="4"/>
  <c r="AD2053" i="4"/>
  <c r="AC2053" i="4"/>
  <c r="AB2053" i="4"/>
  <c r="AD2052" i="4"/>
  <c r="AC2052" i="4"/>
  <c r="AB2052" i="4"/>
  <c r="AD2051" i="4"/>
  <c r="AC2051" i="4"/>
  <c r="AB2051" i="4"/>
  <c r="AD2050" i="4"/>
  <c r="AC2050" i="4"/>
  <c r="AB2050" i="4"/>
  <c r="AD2049" i="4"/>
  <c r="AC2049" i="4"/>
  <c r="AB2049" i="4"/>
  <c r="AD2048" i="4"/>
  <c r="AC2048" i="4"/>
  <c r="AB2048" i="4"/>
  <c r="AD2047" i="4"/>
  <c r="AC2047" i="4"/>
  <c r="AB2047" i="4"/>
  <c r="AD2046" i="4"/>
  <c r="AC2046" i="4"/>
  <c r="AB2046" i="4"/>
  <c r="AD2045" i="4"/>
  <c r="AC2045" i="4"/>
  <c r="AB2045" i="4"/>
  <c r="AD2044" i="4"/>
  <c r="AC2044" i="4"/>
  <c r="AB2044" i="4"/>
  <c r="AD2043" i="4"/>
  <c r="AC2043" i="4"/>
  <c r="AB2043" i="4"/>
  <c r="AD2042" i="4"/>
  <c r="AC2042" i="4"/>
  <c r="AB2042" i="4"/>
  <c r="AD2041" i="4"/>
  <c r="AC2041" i="4"/>
  <c r="AB2041" i="4"/>
  <c r="AD2040" i="4"/>
  <c r="AC2040" i="4"/>
  <c r="AB2040" i="4"/>
  <c r="AD2039" i="4"/>
  <c r="AC2039" i="4"/>
  <c r="AB2039" i="4"/>
  <c r="AD2038" i="4"/>
  <c r="AC2038" i="4"/>
  <c r="AB2038" i="4"/>
  <c r="AD2037" i="4"/>
  <c r="AC2037" i="4"/>
  <c r="AB2037" i="4"/>
  <c r="AD2036" i="4"/>
  <c r="AC2036" i="4"/>
  <c r="AB2036" i="4"/>
  <c r="AD2035" i="4"/>
  <c r="AC2035" i="4"/>
  <c r="AB2035" i="4"/>
  <c r="AD2034" i="4"/>
  <c r="AC2034" i="4"/>
  <c r="AB2034" i="4"/>
  <c r="AD2033" i="4"/>
  <c r="AC2033" i="4"/>
  <c r="AB2033" i="4"/>
  <c r="AD2032" i="4"/>
  <c r="AC2032" i="4"/>
  <c r="AB2032" i="4"/>
  <c r="AD2031" i="4"/>
  <c r="AC2031" i="4"/>
  <c r="AB2031" i="4"/>
  <c r="AD2030" i="4"/>
  <c r="AC2030" i="4"/>
  <c r="AB2030" i="4"/>
  <c r="AD2029" i="4"/>
  <c r="AC2029" i="4"/>
  <c r="AB2029" i="4"/>
  <c r="AD2028" i="4"/>
  <c r="AC2028" i="4"/>
  <c r="AB2028" i="4"/>
  <c r="AD2027" i="4"/>
  <c r="AC2027" i="4"/>
  <c r="AB2027" i="4"/>
  <c r="AD2026" i="4"/>
  <c r="AC2026" i="4"/>
  <c r="AB2026" i="4"/>
  <c r="AD2025" i="4"/>
  <c r="AC2025" i="4"/>
  <c r="AB2025" i="4"/>
  <c r="AD2024" i="4"/>
  <c r="AC2024" i="4"/>
  <c r="AB2024" i="4"/>
  <c r="AD2023" i="4"/>
  <c r="AC2023" i="4"/>
  <c r="AB2023" i="4"/>
  <c r="AD2022" i="4"/>
  <c r="AC2022" i="4"/>
  <c r="AB2022" i="4"/>
  <c r="AD2021" i="4"/>
  <c r="AC2021" i="4"/>
  <c r="AB2021" i="4"/>
  <c r="AD2020" i="4"/>
  <c r="AC2020" i="4"/>
  <c r="AB2020" i="4"/>
  <c r="AD2019" i="4"/>
  <c r="AC2019" i="4"/>
  <c r="AB2019" i="4"/>
  <c r="AD2018" i="4"/>
  <c r="AC2018" i="4"/>
  <c r="AB2018" i="4"/>
  <c r="AD2017" i="4"/>
  <c r="AC2017" i="4"/>
  <c r="AB2017" i="4"/>
  <c r="AD2016" i="4"/>
  <c r="AC2016" i="4"/>
  <c r="AB2016" i="4"/>
  <c r="AD2015" i="4"/>
  <c r="AC2015" i="4"/>
  <c r="AB2015" i="4"/>
  <c r="AD2014" i="4"/>
  <c r="AC2014" i="4"/>
  <c r="AB2014" i="4"/>
  <c r="AD2013" i="4"/>
  <c r="AC2013" i="4"/>
  <c r="AB2013" i="4"/>
  <c r="AD2012" i="4"/>
  <c r="AC2012" i="4"/>
  <c r="AB2012" i="4"/>
  <c r="AD2011" i="4"/>
  <c r="AC2011" i="4"/>
  <c r="AB2011" i="4"/>
  <c r="AD2010" i="4"/>
  <c r="AC2010" i="4"/>
  <c r="AB2010" i="4"/>
  <c r="AD2009" i="4"/>
  <c r="AC2009" i="4"/>
  <c r="AB2009" i="4"/>
  <c r="AD2008" i="4"/>
  <c r="AC2008" i="4"/>
  <c r="AB2008" i="4"/>
  <c r="AD2007" i="4"/>
  <c r="AC2007" i="4"/>
  <c r="AB2007" i="4"/>
  <c r="AD2006" i="4"/>
  <c r="AC2006" i="4"/>
  <c r="AB2006" i="4"/>
  <c r="AD2005" i="4"/>
  <c r="AC2005" i="4"/>
  <c r="AB2005" i="4"/>
  <c r="AD2004" i="4"/>
  <c r="AC2004" i="4"/>
  <c r="AB2004" i="4"/>
  <c r="AD2003" i="4"/>
  <c r="AC2003" i="4"/>
  <c r="AB2003" i="4"/>
  <c r="AD2002" i="4"/>
  <c r="AC2002" i="4"/>
  <c r="AB2002" i="4"/>
  <c r="AD2001" i="4"/>
  <c r="AC2001" i="4"/>
  <c r="AB2001" i="4"/>
  <c r="AD2000" i="4"/>
  <c r="AC2000" i="4"/>
  <c r="AB2000" i="4"/>
  <c r="AD1999" i="4"/>
  <c r="AC1999" i="4"/>
  <c r="AB1999" i="4"/>
  <c r="AD1998" i="4"/>
  <c r="AC1998" i="4"/>
  <c r="AB1998" i="4"/>
  <c r="AD1997" i="4"/>
  <c r="AC1997" i="4"/>
  <c r="AB1997" i="4"/>
  <c r="AD1996" i="4"/>
  <c r="AC1996" i="4"/>
  <c r="AB1996" i="4"/>
  <c r="AD1995" i="4"/>
  <c r="AC1995" i="4"/>
  <c r="AB1995" i="4"/>
  <c r="AD1994" i="4"/>
  <c r="AC1994" i="4"/>
  <c r="AB1994" i="4"/>
  <c r="AD1993" i="4"/>
  <c r="AC1993" i="4"/>
  <c r="AB1993" i="4"/>
  <c r="AD1992" i="4"/>
  <c r="AC1992" i="4"/>
  <c r="AB1992" i="4"/>
  <c r="AD1991" i="4"/>
  <c r="AC1991" i="4"/>
  <c r="AB1991" i="4"/>
  <c r="AD1990" i="4"/>
  <c r="AC1990" i="4"/>
  <c r="AB1990" i="4"/>
  <c r="AD1989" i="4"/>
  <c r="AC1989" i="4"/>
  <c r="AB1989" i="4"/>
  <c r="AD1988" i="4"/>
  <c r="AC1988" i="4"/>
  <c r="AB1988" i="4"/>
  <c r="AD1987" i="4"/>
  <c r="AC1987" i="4"/>
  <c r="AB1987" i="4"/>
  <c r="AD1986" i="4"/>
  <c r="AC1986" i="4"/>
  <c r="AB1986" i="4"/>
  <c r="AD1985" i="4"/>
  <c r="AC1985" i="4"/>
  <c r="AB1985" i="4"/>
  <c r="AD1984" i="4"/>
  <c r="AC1984" i="4"/>
  <c r="AB1984" i="4"/>
  <c r="AD1983" i="4"/>
  <c r="AC1983" i="4"/>
  <c r="AB1983" i="4"/>
  <c r="AD1982" i="4"/>
  <c r="AC1982" i="4"/>
  <c r="AB1982" i="4"/>
  <c r="AD1981" i="4"/>
  <c r="AC1981" i="4"/>
  <c r="AB1981" i="4"/>
  <c r="AD1980" i="4"/>
  <c r="AC1980" i="4"/>
  <c r="AB1980" i="4"/>
  <c r="AD1979" i="4"/>
  <c r="AC1979" i="4"/>
  <c r="AB1979" i="4"/>
  <c r="AD1978" i="4"/>
  <c r="AC1978" i="4"/>
  <c r="AB1978" i="4"/>
  <c r="AD1977" i="4"/>
  <c r="AC1977" i="4"/>
  <c r="AB1977" i="4"/>
  <c r="AD1976" i="4"/>
  <c r="AC1976" i="4"/>
  <c r="AB1976" i="4"/>
  <c r="AD1975" i="4"/>
  <c r="AC1975" i="4"/>
  <c r="AB1975" i="4"/>
  <c r="AD1974" i="4"/>
  <c r="AC1974" i="4"/>
  <c r="AB1974" i="4"/>
  <c r="AD1973" i="4"/>
  <c r="AC1973" i="4"/>
  <c r="AB1973" i="4"/>
  <c r="AD1972" i="4"/>
  <c r="AC1972" i="4"/>
  <c r="AB1972" i="4"/>
  <c r="AD1971" i="4"/>
  <c r="AC1971" i="4"/>
  <c r="AB1971" i="4"/>
  <c r="AD1970" i="4"/>
  <c r="AC1970" i="4"/>
  <c r="AB1970" i="4"/>
  <c r="AD1969" i="4"/>
  <c r="AC1969" i="4"/>
  <c r="AB1969" i="4"/>
  <c r="AD1968" i="4"/>
  <c r="AC1968" i="4"/>
  <c r="AB1968" i="4"/>
  <c r="AD1967" i="4"/>
  <c r="AC1967" i="4"/>
  <c r="AB1967" i="4"/>
  <c r="AD1966" i="4"/>
  <c r="AC1966" i="4"/>
  <c r="AB1966" i="4"/>
  <c r="AD1965" i="4"/>
  <c r="AC1965" i="4"/>
  <c r="AB1965" i="4"/>
  <c r="AD1964" i="4"/>
  <c r="AC1964" i="4"/>
  <c r="AB1964" i="4"/>
  <c r="AD1963" i="4"/>
  <c r="AC1963" i="4"/>
  <c r="AB1963" i="4"/>
  <c r="AD1962" i="4"/>
  <c r="AC1962" i="4"/>
  <c r="AB1962" i="4"/>
  <c r="AD1961" i="4"/>
  <c r="AC1961" i="4"/>
  <c r="AB1961" i="4"/>
  <c r="AD1960" i="4"/>
  <c r="AC1960" i="4"/>
  <c r="AB1960" i="4"/>
  <c r="AD1959" i="4"/>
  <c r="AC1959" i="4"/>
  <c r="AB1959" i="4"/>
  <c r="AD1958" i="4"/>
  <c r="AC1958" i="4"/>
  <c r="AB1958" i="4"/>
  <c r="AD1957" i="4"/>
  <c r="AC1957" i="4"/>
  <c r="AB1957" i="4"/>
  <c r="AD1956" i="4"/>
  <c r="AC1956" i="4"/>
  <c r="AB1956" i="4"/>
  <c r="AD1955" i="4"/>
  <c r="AC1955" i="4"/>
  <c r="AB1955" i="4"/>
  <c r="AD1954" i="4"/>
  <c r="AC1954" i="4"/>
  <c r="AB1954" i="4"/>
  <c r="AD1953" i="4"/>
  <c r="AC1953" i="4"/>
  <c r="AB1953" i="4"/>
  <c r="AD1952" i="4"/>
  <c r="AC1952" i="4"/>
  <c r="AB1952" i="4"/>
  <c r="AD1951" i="4"/>
  <c r="AC1951" i="4"/>
  <c r="AB1951" i="4"/>
  <c r="AD1950" i="4"/>
  <c r="AC1950" i="4"/>
  <c r="AB1950" i="4"/>
  <c r="AD1949" i="4"/>
  <c r="AC1949" i="4"/>
  <c r="AB1949" i="4"/>
  <c r="AD1948" i="4"/>
  <c r="AC1948" i="4"/>
  <c r="AB1948" i="4"/>
  <c r="AD1947" i="4"/>
  <c r="AC1947" i="4"/>
  <c r="AB1947" i="4"/>
  <c r="AD1946" i="4"/>
  <c r="AC1946" i="4"/>
  <c r="AB1946" i="4"/>
  <c r="AD1945" i="4"/>
  <c r="AC1945" i="4"/>
  <c r="AB1945" i="4"/>
  <c r="AD1944" i="4"/>
  <c r="AC1944" i="4"/>
  <c r="AB1944" i="4"/>
  <c r="AD1943" i="4"/>
  <c r="AC1943" i="4"/>
  <c r="AB1943" i="4"/>
  <c r="AD1942" i="4"/>
  <c r="AC1942" i="4"/>
  <c r="AB1942" i="4"/>
  <c r="AD1941" i="4"/>
  <c r="AC1941" i="4"/>
  <c r="AB1941" i="4"/>
  <c r="AD1940" i="4"/>
  <c r="AC1940" i="4"/>
  <c r="AB1940" i="4"/>
  <c r="AD1939" i="4"/>
  <c r="AC1939" i="4"/>
  <c r="AB1939" i="4"/>
  <c r="AD1938" i="4"/>
  <c r="AC1938" i="4"/>
  <c r="AB1938" i="4"/>
  <c r="AD1937" i="4"/>
  <c r="AC1937" i="4"/>
  <c r="AB1937" i="4"/>
  <c r="AD1936" i="4"/>
  <c r="AC1936" i="4"/>
  <c r="AB1936" i="4"/>
  <c r="AD1935" i="4"/>
  <c r="AC1935" i="4"/>
  <c r="AB1935" i="4"/>
  <c r="AD1934" i="4"/>
  <c r="AC1934" i="4"/>
  <c r="AB1934" i="4"/>
  <c r="AD1933" i="4"/>
  <c r="AC1933" i="4"/>
  <c r="AB1933" i="4"/>
  <c r="AD1932" i="4"/>
  <c r="AC1932" i="4"/>
  <c r="AB1932" i="4"/>
  <c r="AD1931" i="4"/>
  <c r="AC1931" i="4"/>
  <c r="AB1931" i="4"/>
  <c r="AD1930" i="4"/>
  <c r="AC1930" i="4"/>
  <c r="AB1930" i="4"/>
  <c r="AD1929" i="4"/>
  <c r="AC1929" i="4"/>
  <c r="AB1929" i="4"/>
  <c r="AD1928" i="4"/>
  <c r="AC1928" i="4"/>
  <c r="AB1928" i="4"/>
  <c r="AD1927" i="4"/>
  <c r="AC1927" i="4"/>
  <c r="AB1927" i="4"/>
  <c r="AD1926" i="4"/>
  <c r="AC1926" i="4"/>
  <c r="AB1926" i="4"/>
  <c r="AD1925" i="4"/>
  <c r="AC1925" i="4"/>
  <c r="AB1925" i="4"/>
  <c r="AD1924" i="4"/>
  <c r="AC1924" i="4"/>
  <c r="AB1924" i="4"/>
  <c r="AD1923" i="4"/>
  <c r="AC1923" i="4"/>
  <c r="AB1923" i="4"/>
  <c r="AD1922" i="4"/>
  <c r="AC1922" i="4"/>
  <c r="AB1922" i="4"/>
  <c r="AD1921" i="4"/>
  <c r="AC1921" i="4"/>
  <c r="AB1921" i="4"/>
  <c r="AD1920" i="4"/>
  <c r="AC1920" i="4"/>
  <c r="AB1920" i="4"/>
  <c r="AD1919" i="4"/>
  <c r="AC1919" i="4"/>
  <c r="AB1919" i="4"/>
  <c r="AD1918" i="4"/>
  <c r="AC1918" i="4"/>
  <c r="AB1918" i="4"/>
  <c r="AD1917" i="4"/>
  <c r="AC1917" i="4"/>
  <c r="AB1917" i="4"/>
  <c r="AD1916" i="4"/>
  <c r="AC1916" i="4"/>
  <c r="AB1916" i="4"/>
  <c r="AD1915" i="4"/>
  <c r="AC1915" i="4"/>
  <c r="AB1915" i="4"/>
  <c r="AD1914" i="4"/>
  <c r="AC1914" i="4"/>
  <c r="AB1914" i="4"/>
  <c r="AD1913" i="4"/>
  <c r="AC1913" i="4"/>
  <c r="AB1913" i="4"/>
  <c r="AD1912" i="4"/>
  <c r="AC1912" i="4"/>
  <c r="AB1912" i="4"/>
  <c r="AD1911" i="4"/>
  <c r="AC1911" i="4"/>
  <c r="AB1911" i="4"/>
  <c r="AD1910" i="4"/>
  <c r="AC1910" i="4"/>
  <c r="AB1910" i="4"/>
  <c r="AD1909" i="4"/>
  <c r="AC1909" i="4"/>
  <c r="AB1909" i="4"/>
  <c r="AD1908" i="4"/>
  <c r="AC1908" i="4"/>
  <c r="AB1908" i="4"/>
  <c r="AD1907" i="4"/>
  <c r="AC1907" i="4"/>
  <c r="AB1907" i="4"/>
  <c r="AD1906" i="4"/>
  <c r="AC1906" i="4"/>
  <c r="AB1906" i="4"/>
  <c r="AD1905" i="4"/>
  <c r="AC1905" i="4"/>
  <c r="AB1905" i="4"/>
  <c r="AD1904" i="4"/>
  <c r="AC1904" i="4"/>
  <c r="AB1904" i="4"/>
  <c r="AD1903" i="4"/>
  <c r="AC1903" i="4"/>
  <c r="AB1903" i="4"/>
  <c r="AD1902" i="4"/>
  <c r="AC1902" i="4"/>
  <c r="AB1902" i="4"/>
  <c r="AD1901" i="4"/>
  <c r="AC1901" i="4"/>
  <c r="AB1901" i="4"/>
  <c r="AD1900" i="4"/>
  <c r="AC1900" i="4"/>
  <c r="AB1900" i="4"/>
  <c r="AD1899" i="4"/>
  <c r="AC1899" i="4"/>
  <c r="AB1899" i="4"/>
  <c r="AD1898" i="4"/>
  <c r="AC1898" i="4"/>
  <c r="AB1898" i="4"/>
  <c r="AD1897" i="4"/>
  <c r="AC1897" i="4"/>
  <c r="AB1897" i="4"/>
  <c r="AD1896" i="4"/>
  <c r="AC1896" i="4"/>
  <c r="AB1896" i="4"/>
  <c r="AD1895" i="4"/>
  <c r="AC1895" i="4"/>
  <c r="AB1895" i="4"/>
  <c r="AD1894" i="4"/>
  <c r="AC1894" i="4"/>
  <c r="AB1894" i="4"/>
  <c r="AD1893" i="4"/>
  <c r="AC1893" i="4"/>
  <c r="AB1893" i="4"/>
  <c r="AD1892" i="4"/>
  <c r="AC1892" i="4"/>
  <c r="AB1892" i="4"/>
  <c r="AD1891" i="4"/>
  <c r="AC1891" i="4"/>
  <c r="AB1891" i="4"/>
  <c r="AD1890" i="4"/>
  <c r="AC1890" i="4"/>
  <c r="AB1890" i="4"/>
  <c r="AD1889" i="4"/>
  <c r="AC1889" i="4"/>
  <c r="AB1889" i="4"/>
  <c r="AD1888" i="4"/>
  <c r="AC1888" i="4"/>
  <c r="AB1888" i="4"/>
  <c r="AD1887" i="4"/>
  <c r="AC1887" i="4"/>
  <c r="AB1887" i="4"/>
  <c r="AD1886" i="4"/>
  <c r="AC1886" i="4"/>
  <c r="AB1886" i="4"/>
  <c r="AD1885" i="4"/>
  <c r="AC1885" i="4"/>
  <c r="AB1885" i="4"/>
  <c r="AD1884" i="4"/>
  <c r="AC1884" i="4"/>
  <c r="AB1884" i="4"/>
  <c r="AD1883" i="4"/>
  <c r="AC1883" i="4"/>
  <c r="AB1883" i="4"/>
  <c r="AD1882" i="4"/>
  <c r="AC1882" i="4"/>
  <c r="AB1882" i="4"/>
  <c r="AD1881" i="4"/>
  <c r="AC1881" i="4"/>
  <c r="AB1881" i="4"/>
  <c r="AD1880" i="4"/>
  <c r="AC1880" i="4"/>
  <c r="AB1880" i="4"/>
  <c r="AD1879" i="4"/>
  <c r="AC1879" i="4"/>
  <c r="AB1879" i="4"/>
  <c r="AD1878" i="4"/>
  <c r="AC1878" i="4"/>
  <c r="AB1878" i="4"/>
  <c r="AD1877" i="4"/>
  <c r="AC1877" i="4"/>
  <c r="AB1877" i="4"/>
  <c r="AD1876" i="4"/>
  <c r="AC1876" i="4"/>
  <c r="AB1876" i="4"/>
  <c r="AD1875" i="4"/>
  <c r="AC1875" i="4"/>
  <c r="AB1875" i="4"/>
  <c r="AD1874" i="4"/>
  <c r="AC1874" i="4"/>
  <c r="AB1874" i="4"/>
  <c r="AD1873" i="4"/>
  <c r="AC1873" i="4"/>
  <c r="AB1873" i="4"/>
  <c r="AD1872" i="4"/>
  <c r="AC1872" i="4"/>
  <c r="AB1872" i="4"/>
  <c r="AD1871" i="4"/>
  <c r="AC1871" i="4"/>
  <c r="AB1871" i="4"/>
  <c r="AD1870" i="4"/>
  <c r="AC1870" i="4"/>
  <c r="AB1870" i="4"/>
  <c r="AD1869" i="4"/>
  <c r="AC1869" i="4"/>
  <c r="AB1869" i="4"/>
  <c r="AD1868" i="4"/>
  <c r="AC1868" i="4"/>
  <c r="AB1868" i="4"/>
  <c r="AD1867" i="4"/>
  <c r="AC1867" i="4"/>
  <c r="AB1867" i="4"/>
  <c r="AD1866" i="4"/>
  <c r="AC1866" i="4"/>
  <c r="AB1866" i="4"/>
  <c r="AD1865" i="4"/>
  <c r="AC1865" i="4"/>
  <c r="AB1865" i="4"/>
  <c r="AD1864" i="4"/>
  <c r="AC1864" i="4"/>
  <c r="AB1864" i="4"/>
  <c r="AD1863" i="4"/>
  <c r="AC1863" i="4"/>
  <c r="AB1863" i="4"/>
  <c r="AD1862" i="4"/>
  <c r="AC1862" i="4"/>
  <c r="AB1862" i="4"/>
  <c r="AD1861" i="4"/>
  <c r="AC1861" i="4"/>
  <c r="AB1861" i="4"/>
  <c r="AD1860" i="4"/>
  <c r="AC1860" i="4"/>
  <c r="AB1860" i="4"/>
  <c r="AD1859" i="4"/>
  <c r="AC1859" i="4"/>
  <c r="AB1859" i="4"/>
  <c r="AD1858" i="4"/>
  <c r="AC1858" i="4"/>
  <c r="AB1858" i="4"/>
  <c r="AD1857" i="4"/>
  <c r="AC1857" i="4"/>
  <c r="AB1857" i="4"/>
  <c r="AD1856" i="4"/>
  <c r="AC1856" i="4"/>
  <c r="AB1856" i="4"/>
  <c r="AD1855" i="4"/>
  <c r="AC1855" i="4"/>
  <c r="AB1855" i="4"/>
  <c r="AD1854" i="4"/>
  <c r="AC1854" i="4"/>
  <c r="AB1854" i="4"/>
  <c r="AD1853" i="4"/>
  <c r="AC1853" i="4"/>
  <c r="AB1853" i="4"/>
  <c r="AD1852" i="4"/>
  <c r="AC1852" i="4"/>
  <c r="AB1852" i="4"/>
  <c r="AD1851" i="4"/>
  <c r="AC1851" i="4"/>
  <c r="AB1851" i="4"/>
  <c r="AD1850" i="4"/>
  <c r="AC1850" i="4"/>
  <c r="AB1850" i="4"/>
  <c r="AD1849" i="4"/>
  <c r="AC1849" i="4"/>
  <c r="AB1849" i="4"/>
  <c r="AD1848" i="4"/>
  <c r="AC1848" i="4"/>
  <c r="AB1848" i="4"/>
  <c r="AD1847" i="4"/>
  <c r="AC1847" i="4"/>
  <c r="AB1847" i="4"/>
  <c r="AD1846" i="4"/>
  <c r="AC1846" i="4"/>
  <c r="AB1846" i="4"/>
  <c r="AD1845" i="4"/>
  <c r="AC1845" i="4"/>
  <c r="AB1845" i="4"/>
  <c r="AD1844" i="4"/>
  <c r="AC1844" i="4"/>
  <c r="AB1844" i="4"/>
  <c r="AD1843" i="4"/>
  <c r="AC1843" i="4"/>
  <c r="AB1843" i="4"/>
  <c r="AD1842" i="4"/>
  <c r="AC1842" i="4"/>
  <c r="AB1842" i="4"/>
  <c r="AD1841" i="4"/>
  <c r="AC1841" i="4"/>
  <c r="AB1841" i="4"/>
  <c r="AD1840" i="4"/>
  <c r="AC1840" i="4"/>
  <c r="AB1840" i="4"/>
  <c r="AD1839" i="4"/>
  <c r="AC1839" i="4"/>
  <c r="AB1839" i="4"/>
  <c r="AD1838" i="4"/>
  <c r="AC1838" i="4"/>
  <c r="AB1838" i="4"/>
  <c r="AD1837" i="4"/>
  <c r="AC1837" i="4"/>
  <c r="AB1837" i="4"/>
  <c r="AD1836" i="4"/>
  <c r="AC1836" i="4"/>
  <c r="AB1836" i="4"/>
  <c r="AD1835" i="4"/>
  <c r="AC1835" i="4"/>
  <c r="AB1835" i="4"/>
  <c r="AD1834" i="4"/>
  <c r="AC1834" i="4"/>
  <c r="AB1834" i="4"/>
  <c r="AD1833" i="4"/>
  <c r="AC1833" i="4"/>
  <c r="AB1833" i="4"/>
  <c r="AD1832" i="4"/>
  <c r="AC1832" i="4"/>
  <c r="AB1832" i="4"/>
  <c r="AD1831" i="4"/>
  <c r="AC1831" i="4"/>
  <c r="AB1831" i="4"/>
  <c r="AD1830" i="4"/>
  <c r="AC1830" i="4"/>
  <c r="AB1830" i="4"/>
  <c r="AD1829" i="4"/>
  <c r="AC1829" i="4"/>
  <c r="AB1829" i="4"/>
  <c r="AD1828" i="4"/>
  <c r="AC1828" i="4"/>
  <c r="AB1828" i="4"/>
  <c r="AD1827" i="4"/>
  <c r="AC1827" i="4"/>
  <c r="AB1827" i="4"/>
  <c r="AD1826" i="4"/>
  <c r="AC1826" i="4"/>
  <c r="AB1826" i="4"/>
  <c r="AD1825" i="4"/>
  <c r="AC1825" i="4"/>
  <c r="AB1825" i="4"/>
  <c r="AD1824" i="4"/>
  <c r="AC1824" i="4"/>
  <c r="AB1824" i="4"/>
  <c r="AD1823" i="4"/>
  <c r="AC1823" i="4"/>
  <c r="AB1823" i="4"/>
  <c r="AD1822" i="4"/>
  <c r="AC1822" i="4"/>
  <c r="AB1822" i="4"/>
  <c r="AD1821" i="4"/>
  <c r="AC1821" i="4"/>
  <c r="AB1821" i="4"/>
  <c r="AD1820" i="4"/>
  <c r="AC1820" i="4"/>
  <c r="AB1820" i="4"/>
  <c r="AD1819" i="4"/>
  <c r="AC1819" i="4"/>
  <c r="AB1819" i="4"/>
  <c r="AD1818" i="4"/>
  <c r="AC1818" i="4"/>
  <c r="AB1818" i="4"/>
  <c r="AD1817" i="4"/>
  <c r="AC1817" i="4"/>
  <c r="AB1817" i="4"/>
  <c r="AD1816" i="4"/>
  <c r="AC1816" i="4"/>
  <c r="AB1816" i="4"/>
  <c r="AD1815" i="4"/>
  <c r="AC1815" i="4"/>
  <c r="AB1815" i="4"/>
  <c r="AD1814" i="4"/>
  <c r="AC1814" i="4"/>
  <c r="AB1814" i="4"/>
  <c r="AD1813" i="4"/>
  <c r="AC1813" i="4"/>
  <c r="AB1813" i="4"/>
  <c r="AD1812" i="4"/>
  <c r="AC1812" i="4"/>
  <c r="AB1812" i="4"/>
  <c r="AD1811" i="4"/>
  <c r="AC1811" i="4"/>
  <c r="AB1811" i="4"/>
  <c r="AD1810" i="4"/>
  <c r="AC1810" i="4"/>
  <c r="AB1810" i="4"/>
  <c r="AD1809" i="4"/>
  <c r="AC1809" i="4"/>
  <c r="AB1809" i="4"/>
  <c r="AD1808" i="4"/>
  <c r="AC1808" i="4"/>
  <c r="AB1808" i="4"/>
  <c r="AD1807" i="4"/>
  <c r="AC1807" i="4"/>
  <c r="AB1807" i="4"/>
  <c r="AD1806" i="4"/>
  <c r="AC1806" i="4"/>
  <c r="AB1806" i="4"/>
  <c r="AD1805" i="4"/>
  <c r="AC1805" i="4"/>
  <c r="AB1805" i="4"/>
  <c r="AD1804" i="4"/>
  <c r="AC1804" i="4"/>
  <c r="AB1804" i="4"/>
  <c r="AD1803" i="4"/>
  <c r="AC1803" i="4"/>
  <c r="AB1803" i="4"/>
  <c r="AD1802" i="4"/>
  <c r="AC1802" i="4"/>
  <c r="AB1802" i="4"/>
  <c r="AD1801" i="4"/>
  <c r="AC1801" i="4"/>
  <c r="AB1801" i="4"/>
  <c r="AD1800" i="4"/>
  <c r="AC1800" i="4"/>
  <c r="AB1800" i="4"/>
  <c r="AD1799" i="4"/>
  <c r="AC1799" i="4"/>
  <c r="AB1799" i="4"/>
  <c r="AD1798" i="4"/>
  <c r="AC1798" i="4"/>
  <c r="AB1798" i="4"/>
  <c r="AD1797" i="4"/>
  <c r="AC1797" i="4"/>
  <c r="AB1797" i="4"/>
  <c r="AD1796" i="4"/>
  <c r="AC1796" i="4"/>
  <c r="AB1796" i="4"/>
  <c r="AD1795" i="4"/>
  <c r="AC1795" i="4"/>
  <c r="AB1795" i="4"/>
  <c r="AD1794" i="4"/>
  <c r="AC1794" i="4"/>
  <c r="AB1794" i="4"/>
  <c r="AD1793" i="4"/>
  <c r="AC1793" i="4"/>
  <c r="AB1793" i="4"/>
  <c r="AD1792" i="4"/>
  <c r="AC1792" i="4"/>
  <c r="AB1792" i="4"/>
  <c r="AD1791" i="4"/>
  <c r="AC1791" i="4"/>
  <c r="AB1791" i="4"/>
  <c r="AD1790" i="4"/>
  <c r="AC1790" i="4"/>
  <c r="AB1790" i="4"/>
  <c r="AD1789" i="4"/>
  <c r="AC1789" i="4"/>
  <c r="AB1789" i="4"/>
  <c r="AD1788" i="4"/>
  <c r="AC1788" i="4"/>
  <c r="AB1788" i="4"/>
  <c r="AD1787" i="4"/>
  <c r="AC1787" i="4"/>
  <c r="AB1787" i="4"/>
  <c r="AD1786" i="4"/>
  <c r="AC1786" i="4"/>
  <c r="AB1786" i="4"/>
  <c r="AD1785" i="4"/>
  <c r="AC1785" i="4"/>
  <c r="AB1785" i="4"/>
  <c r="AD1784" i="4"/>
  <c r="AC1784" i="4"/>
  <c r="AB1784" i="4"/>
  <c r="AD1783" i="4"/>
  <c r="AC1783" i="4"/>
  <c r="AB1783" i="4"/>
  <c r="AD1782" i="4"/>
  <c r="AC1782" i="4"/>
  <c r="AB1782" i="4"/>
  <c r="AD1781" i="4"/>
  <c r="AC1781" i="4"/>
  <c r="AB1781" i="4"/>
  <c r="AD1780" i="4"/>
  <c r="AC1780" i="4"/>
  <c r="AB1780" i="4"/>
  <c r="AD1779" i="4"/>
  <c r="AC1779" i="4"/>
  <c r="AB1779" i="4"/>
  <c r="AD1778" i="4"/>
  <c r="AC1778" i="4"/>
  <c r="AB1778" i="4"/>
  <c r="AD1777" i="4"/>
  <c r="AC1777" i="4"/>
  <c r="AB1777" i="4"/>
  <c r="AD1776" i="4"/>
  <c r="AC1776" i="4"/>
  <c r="AB1776" i="4"/>
  <c r="AD1775" i="4"/>
  <c r="AC1775" i="4"/>
  <c r="AB1775" i="4"/>
  <c r="AD1774" i="4"/>
  <c r="AC1774" i="4"/>
  <c r="AB1774" i="4"/>
  <c r="AD1773" i="4"/>
  <c r="AC1773" i="4"/>
  <c r="AB1773" i="4"/>
  <c r="AD1772" i="4"/>
  <c r="AC1772" i="4"/>
  <c r="AB1772" i="4"/>
  <c r="AD1771" i="4"/>
  <c r="AC1771" i="4"/>
  <c r="AB1771" i="4"/>
  <c r="AD1770" i="4"/>
  <c r="AC1770" i="4"/>
  <c r="AB1770" i="4"/>
  <c r="AD1769" i="4"/>
  <c r="AC1769" i="4"/>
  <c r="AB1769" i="4"/>
  <c r="AD1768" i="4"/>
  <c r="AC1768" i="4"/>
  <c r="AB1768" i="4"/>
  <c r="AD1767" i="4"/>
  <c r="AC1767" i="4"/>
  <c r="AB1767" i="4"/>
  <c r="AD1766" i="4"/>
  <c r="AC1766" i="4"/>
  <c r="AB1766" i="4"/>
  <c r="AD1765" i="4"/>
  <c r="AC1765" i="4"/>
  <c r="AB1765" i="4"/>
  <c r="AD1764" i="4"/>
  <c r="AC1764" i="4"/>
  <c r="AB1764" i="4"/>
  <c r="AD1763" i="4"/>
  <c r="AC1763" i="4"/>
  <c r="AB1763" i="4"/>
  <c r="AD1762" i="4"/>
  <c r="AC1762" i="4"/>
  <c r="AB1762" i="4"/>
  <c r="AD1761" i="4"/>
  <c r="AC1761" i="4"/>
  <c r="AB1761" i="4"/>
  <c r="AD1760" i="4"/>
  <c r="AC1760" i="4"/>
  <c r="AB1760" i="4"/>
  <c r="AD1759" i="4"/>
  <c r="AC1759" i="4"/>
  <c r="AB1759" i="4"/>
  <c r="AD1758" i="4"/>
  <c r="AC1758" i="4"/>
  <c r="AB1758" i="4"/>
  <c r="AD1757" i="4"/>
  <c r="AC1757" i="4"/>
  <c r="AB1757" i="4"/>
  <c r="AD1756" i="4"/>
  <c r="AC1756" i="4"/>
  <c r="AB1756" i="4"/>
  <c r="AD1755" i="4"/>
  <c r="AC1755" i="4"/>
  <c r="AB1755" i="4"/>
  <c r="AD1754" i="4"/>
  <c r="AC1754" i="4"/>
  <c r="AB1754" i="4"/>
  <c r="AD1753" i="4"/>
  <c r="AC1753" i="4"/>
  <c r="AB1753" i="4"/>
  <c r="AD1752" i="4"/>
  <c r="AC1752" i="4"/>
  <c r="AB1752" i="4"/>
  <c r="AD1751" i="4"/>
  <c r="AC1751" i="4"/>
  <c r="AB1751" i="4"/>
  <c r="AD1750" i="4"/>
  <c r="AC1750" i="4"/>
  <c r="AB1750" i="4"/>
  <c r="AD1749" i="4"/>
  <c r="AC1749" i="4"/>
  <c r="AB1749" i="4"/>
  <c r="AD1748" i="4"/>
  <c r="AC1748" i="4"/>
  <c r="AB1748" i="4"/>
  <c r="AD1747" i="4"/>
  <c r="AC1747" i="4"/>
  <c r="AB1747" i="4"/>
  <c r="AD1746" i="4"/>
  <c r="AC1746" i="4"/>
  <c r="AB1746" i="4"/>
  <c r="AD1745" i="4"/>
  <c r="AC1745" i="4"/>
  <c r="AB1745" i="4"/>
  <c r="AD1744" i="4"/>
  <c r="AC1744" i="4"/>
  <c r="AB1744" i="4"/>
  <c r="AD1743" i="4"/>
  <c r="AC1743" i="4"/>
  <c r="AB1743" i="4"/>
  <c r="AD1742" i="4"/>
  <c r="AC1742" i="4"/>
  <c r="AB1742" i="4"/>
  <c r="AD1741" i="4"/>
  <c r="AC1741" i="4"/>
  <c r="AB1741" i="4"/>
  <c r="AD1740" i="4"/>
  <c r="AC1740" i="4"/>
  <c r="AB1740" i="4"/>
  <c r="AD1739" i="4"/>
  <c r="AC1739" i="4"/>
  <c r="AB1739" i="4"/>
  <c r="AD1738" i="4"/>
  <c r="AC1738" i="4"/>
  <c r="AB1738" i="4"/>
  <c r="AD1737" i="4"/>
  <c r="AC1737" i="4"/>
  <c r="AB1737" i="4"/>
  <c r="AD1736" i="4"/>
  <c r="AC1736" i="4"/>
  <c r="AB1736" i="4"/>
  <c r="AD1735" i="4"/>
  <c r="AC1735" i="4"/>
  <c r="AB1735" i="4"/>
  <c r="AD1734" i="4"/>
  <c r="AC1734" i="4"/>
  <c r="AB1734" i="4"/>
  <c r="AD1733" i="4"/>
  <c r="AC1733" i="4"/>
  <c r="AB1733" i="4"/>
  <c r="AD1732" i="4"/>
  <c r="AC1732" i="4"/>
  <c r="AB1732" i="4"/>
  <c r="AD1731" i="4"/>
  <c r="AC1731" i="4"/>
  <c r="AB1731" i="4"/>
  <c r="AD1730" i="4"/>
  <c r="AC1730" i="4"/>
  <c r="AB1730" i="4"/>
  <c r="AD1729" i="4"/>
  <c r="AC1729" i="4"/>
  <c r="AB1729" i="4"/>
  <c r="AD1728" i="4"/>
  <c r="AC1728" i="4"/>
  <c r="AB1728" i="4"/>
  <c r="AD1727" i="4"/>
  <c r="AC1727" i="4"/>
  <c r="AB1727" i="4"/>
  <c r="AD1726" i="4"/>
  <c r="AC1726" i="4"/>
  <c r="AB1726" i="4"/>
  <c r="AD1725" i="4"/>
  <c r="AC1725" i="4"/>
  <c r="AB1725" i="4"/>
  <c r="AD1724" i="4"/>
  <c r="AC1724" i="4"/>
  <c r="AB1724" i="4"/>
  <c r="AD1723" i="4"/>
  <c r="AC1723" i="4"/>
  <c r="AB1723" i="4"/>
  <c r="AD1722" i="4"/>
  <c r="AC1722" i="4"/>
  <c r="AB1722" i="4"/>
  <c r="AD1721" i="4"/>
  <c r="AC1721" i="4"/>
  <c r="AB1721" i="4"/>
  <c r="AD1720" i="4"/>
  <c r="AC1720" i="4"/>
  <c r="AB1720" i="4"/>
  <c r="AD1719" i="4"/>
  <c r="AC1719" i="4"/>
  <c r="AB1719" i="4"/>
  <c r="AD1718" i="4"/>
  <c r="AC1718" i="4"/>
  <c r="AB1718" i="4"/>
  <c r="AD1717" i="4"/>
  <c r="AC1717" i="4"/>
  <c r="AB1717" i="4"/>
  <c r="AD1716" i="4"/>
  <c r="AC1716" i="4"/>
  <c r="AB1716" i="4"/>
  <c r="AD1715" i="4"/>
  <c r="AC1715" i="4"/>
  <c r="AB1715" i="4"/>
  <c r="AD1714" i="4"/>
  <c r="AC1714" i="4"/>
  <c r="AB1714" i="4"/>
  <c r="AD1713" i="4"/>
  <c r="AC1713" i="4"/>
  <c r="AB1713" i="4"/>
  <c r="AD1712" i="4"/>
  <c r="AC1712" i="4"/>
  <c r="AB1712" i="4"/>
  <c r="AD1711" i="4"/>
  <c r="AC1711" i="4"/>
  <c r="AB1711" i="4"/>
  <c r="AD1710" i="4"/>
  <c r="AC1710" i="4"/>
  <c r="AB1710" i="4"/>
  <c r="AD1709" i="4"/>
  <c r="AC1709" i="4"/>
  <c r="AB1709" i="4"/>
  <c r="AD1708" i="4"/>
  <c r="AC1708" i="4"/>
  <c r="AB1708" i="4"/>
  <c r="AD1707" i="4"/>
  <c r="AC1707" i="4"/>
  <c r="AB1707" i="4"/>
  <c r="AD1706" i="4"/>
  <c r="AC1706" i="4"/>
  <c r="AB1706" i="4"/>
  <c r="AD1705" i="4"/>
  <c r="AC1705" i="4"/>
  <c r="AB1705" i="4"/>
  <c r="AD1704" i="4"/>
  <c r="AC1704" i="4"/>
  <c r="AB1704" i="4"/>
  <c r="AD1703" i="4"/>
  <c r="AC1703" i="4"/>
  <c r="AB1703" i="4"/>
  <c r="AD1702" i="4"/>
  <c r="AC1702" i="4"/>
  <c r="AB1702" i="4"/>
  <c r="AD1701" i="4"/>
  <c r="AC1701" i="4"/>
  <c r="AB1701" i="4"/>
  <c r="AD1700" i="4"/>
  <c r="AC1700" i="4"/>
  <c r="AB1700" i="4"/>
  <c r="AD1699" i="4"/>
  <c r="AC1699" i="4"/>
  <c r="AB1699" i="4"/>
  <c r="AD1698" i="4"/>
  <c r="AC1698" i="4"/>
  <c r="AB1698" i="4"/>
  <c r="AD1697" i="4"/>
  <c r="AC1697" i="4"/>
  <c r="AB1697" i="4"/>
  <c r="AD1696" i="4"/>
  <c r="AC1696" i="4"/>
  <c r="AB1696" i="4"/>
  <c r="AD1695" i="4"/>
  <c r="AC1695" i="4"/>
  <c r="AB1695" i="4"/>
  <c r="AD1694" i="4"/>
  <c r="AC1694" i="4"/>
  <c r="AB1694" i="4"/>
  <c r="AD1693" i="4"/>
  <c r="AC1693" i="4"/>
  <c r="AB1693" i="4"/>
  <c r="AD1692" i="4"/>
  <c r="AC1692" i="4"/>
  <c r="AB1692" i="4"/>
  <c r="AD1691" i="4"/>
  <c r="AC1691" i="4"/>
  <c r="AB1691" i="4"/>
  <c r="AD1690" i="4"/>
  <c r="AC1690" i="4"/>
  <c r="AB1690" i="4"/>
  <c r="AD1689" i="4"/>
  <c r="AC1689" i="4"/>
  <c r="AB1689" i="4"/>
  <c r="AD1688" i="4"/>
  <c r="AC1688" i="4"/>
  <c r="AB1688" i="4"/>
  <c r="AD1687" i="4"/>
  <c r="AC1687" i="4"/>
  <c r="AB1687" i="4"/>
  <c r="AD1686" i="4"/>
  <c r="AC1686" i="4"/>
  <c r="AB1686" i="4"/>
  <c r="AD1685" i="4"/>
  <c r="AC1685" i="4"/>
  <c r="AB1685" i="4"/>
  <c r="AD1684" i="4"/>
  <c r="AC1684" i="4"/>
  <c r="AB1684" i="4"/>
  <c r="AD1683" i="4"/>
  <c r="AC1683" i="4"/>
  <c r="AB1683" i="4"/>
  <c r="AD1682" i="4"/>
  <c r="AC1682" i="4"/>
  <c r="AB1682" i="4"/>
  <c r="AD1681" i="4"/>
  <c r="AC1681" i="4"/>
  <c r="AB1681" i="4"/>
  <c r="AD1680" i="4"/>
  <c r="AC1680" i="4"/>
  <c r="AB1680" i="4"/>
  <c r="AD1679" i="4"/>
  <c r="AC1679" i="4"/>
  <c r="AB1679" i="4"/>
  <c r="AD1678" i="4"/>
  <c r="AC1678" i="4"/>
  <c r="AB1678" i="4"/>
  <c r="AD1677" i="4"/>
  <c r="AC1677" i="4"/>
  <c r="AB1677" i="4"/>
  <c r="AD1676" i="4"/>
  <c r="AC1676" i="4"/>
  <c r="AB1676" i="4"/>
  <c r="AD1675" i="4"/>
  <c r="AC1675" i="4"/>
  <c r="AB1675" i="4"/>
  <c r="AD1674" i="4"/>
  <c r="AC1674" i="4"/>
  <c r="AB1674" i="4"/>
  <c r="AD1673" i="4"/>
  <c r="AC1673" i="4"/>
  <c r="AB1673" i="4"/>
  <c r="AD1672" i="4"/>
  <c r="AC1672" i="4"/>
  <c r="AB1672" i="4"/>
  <c r="AD1671" i="4"/>
  <c r="AC1671" i="4"/>
  <c r="AB1671" i="4"/>
  <c r="AD1670" i="4"/>
  <c r="AC1670" i="4"/>
  <c r="AB1670" i="4"/>
  <c r="AD1669" i="4"/>
  <c r="AC1669" i="4"/>
  <c r="AB1669" i="4"/>
  <c r="AD1668" i="4"/>
  <c r="AC1668" i="4"/>
  <c r="AB1668" i="4"/>
  <c r="AD1667" i="4"/>
  <c r="AC1667" i="4"/>
  <c r="AB1667" i="4"/>
  <c r="AD1666" i="4"/>
  <c r="AC1666" i="4"/>
  <c r="AB1666" i="4"/>
  <c r="AD1665" i="4"/>
  <c r="AC1665" i="4"/>
  <c r="AB1665" i="4"/>
  <c r="AD1664" i="4"/>
  <c r="AC1664" i="4"/>
  <c r="AB1664" i="4"/>
  <c r="AD1663" i="4"/>
  <c r="AC1663" i="4"/>
  <c r="AB1663" i="4"/>
  <c r="AD1662" i="4"/>
  <c r="AC1662" i="4"/>
  <c r="AB1662" i="4"/>
  <c r="AD1661" i="4"/>
  <c r="AC1661" i="4"/>
  <c r="AB1661" i="4"/>
  <c r="AD1660" i="4"/>
  <c r="AC1660" i="4"/>
  <c r="AB1660" i="4"/>
  <c r="AD1659" i="4"/>
  <c r="AC1659" i="4"/>
  <c r="AB1659" i="4"/>
  <c r="AD1658" i="4"/>
  <c r="AC1658" i="4"/>
  <c r="AB1658" i="4"/>
  <c r="AD1657" i="4"/>
  <c r="AC1657" i="4"/>
  <c r="AB1657" i="4"/>
  <c r="AD1656" i="4"/>
  <c r="AC1656" i="4"/>
  <c r="AB1656" i="4"/>
  <c r="AD1655" i="4"/>
  <c r="AC1655" i="4"/>
  <c r="AB1655" i="4"/>
  <c r="AD1654" i="4"/>
  <c r="AC1654" i="4"/>
  <c r="AB1654" i="4"/>
  <c r="AD1653" i="4"/>
  <c r="AC1653" i="4"/>
  <c r="AB1653" i="4"/>
  <c r="AD1652" i="4"/>
  <c r="AC1652" i="4"/>
  <c r="AB1652" i="4"/>
  <c r="AD1651" i="4"/>
  <c r="AC1651" i="4"/>
  <c r="AB1651" i="4"/>
  <c r="AD1650" i="4"/>
  <c r="AC1650" i="4"/>
  <c r="AB1650" i="4"/>
  <c r="AD1649" i="4"/>
  <c r="AC1649" i="4"/>
  <c r="AB1649" i="4"/>
  <c r="AD1648" i="4"/>
  <c r="AC1648" i="4"/>
  <c r="AB1648" i="4"/>
  <c r="AD1647" i="4"/>
  <c r="AC1647" i="4"/>
  <c r="AB1647" i="4"/>
  <c r="AD1646" i="4"/>
  <c r="AC1646" i="4"/>
  <c r="AB1646" i="4"/>
  <c r="AD1645" i="4"/>
  <c r="AC1645" i="4"/>
  <c r="AB1645" i="4"/>
  <c r="AD1644" i="4"/>
  <c r="AC1644" i="4"/>
  <c r="AB1644" i="4"/>
  <c r="AD1643" i="4"/>
  <c r="AC1643" i="4"/>
  <c r="AB1643" i="4"/>
  <c r="AD1642" i="4"/>
  <c r="AC1642" i="4"/>
  <c r="AB1642" i="4"/>
  <c r="AD1641" i="4"/>
  <c r="AC1641" i="4"/>
  <c r="AB1641" i="4"/>
  <c r="AD1640" i="4"/>
  <c r="AC1640" i="4"/>
  <c r="AB1640" i="4"/>
  <c r="AD1639" i="4"/>
  <c r="AC1639" i="4"/>
  <c r="AB1639" i="4"/>
  <c r="AD1638" i="4"/>
  <c r="AC1638" i="4"/>
  <c r="AB1638" i="4"/>
  <c r="AD1637" i="4"/>
  <c r="AC1637" i="4"/>
  <c r="AB1637" i="4"/>
  <c r="AD1636" i="4"/>
  <c r="AC1636" i="4"/>
  <c r="AB1636" i="4"/>
  <c r="AD1635" i="4"/>
  <c r="AC1635" i="4"/>
  <c r="AB1635" i="4"/>
  <c r="AD1634" i="4"/>
  <c r="AC1634" i="4"/>
  <c r="AB1634" i="4"/>
  <c r="AD1633" i="4"/>
  <c r="AC1633" i="4"/>
  <c r="AB1633" i="4"/>
  <c r="AD1632" i="4"/>
  <c r="AC1632" i="4"/>
  <c r="AB1632" i="4"/>
  <c r="AD1631" i="4"/>
  <c r="AC1631" i="4"/>
  <c r="AB1631" i="4"/>
  <c r="AD1630" i="4"/>
  <c r="AC1630" i="4"/>
  <c r="AB1630" i="4"/>
  <c r="AD1629" i="4"/>
  <c r="AC1629" i="4"/>
  <c r="AB1629" i="4"/>
  <c r="AD1628" i="4"/>
  <c r="AC1628" i="4"/>
  <c r="AB1628" i="4"/>
  <c r="AD1627" i="4"/>
  <c r="AC1627" i="4"/>
  <c r="AB1627" i="4"/>
  <c r="AD1626" i="4"/>
  <c r="AC1626" i="4"/>
  <c r="AB1626" i="4"/>
  <c r="AD1625" i="4"/>
  <c r="AC1625" i="4"/>
  <c r="AB1625" i="4"/>
  <c r="AD1624" i="4"/>
  <c r="AC1624" i="4"/>
  <c r="AB1624" i="4"/>
  <c r="AD1623" i="4"/>
  <c r="AC1623" i="4"/>
  <c r="AB1623" i="4"/>
  <c r="AD1622" i="4"/>
  <c r="AC1622" i="4"/>
  <c r="AB1622" i="4"/>
  <c r="AD1621" i="4"/>
  <c r="AC1621" i="4"/>
  <c r="AB1621" i="4"/>
  <c r="AD1620" i="4"/>
  <c r="AC1620" i="4"/>
  <c r="AB1620" i="4"/>
  <c r="AD1619" i="4"/>
  <c r="AC1619" i="4"/>
  <c r="AB1619" i="4"/>
  <c r="AD1618" i="4"/>
  <c r="AC1618" i="4"/>
  <c r="AB1618" i="4"/>
  <c r="AD1617" i="4"/>
  <c r="AC1617" i="4"/>
  <c r="AB1617" i="4"/>
  <c r="AD1616" i="4"/>
  <c r="AC1616" i="4"/>
  <c r="AB1616" i="4"/>
  <c r="AD1615" i="4"/>
  <c r="AC1615" i="4"/>
  <c r="AB1615" i="4"/>
  <c r="AD1614" i="4"/>
  <c r="AC1614" i="4"/>
  <c r="AB1614" i="4"/>
  <c r="AD1613" i="4"/>
  <c r="AC1613" i="4"/>
  <c r="AB1613" i="4"/>
  <c r="AD1612" i="4"/>
  <c r="AC1612" i="4"/>
  <c r="AB1612" i="4"/>
  <c r="AD1611" i="4"/>
  <c r="AC1611" i="4"/>
  <c r="AB1611" i="4"/>
  <c r="AD1610" i="4"/>
  <c r="AC1610" i="4"/>
  <c r="AB1610" i="4"/>
  <c r="AD1609" i="4"/>
  <c r="AC1609" i="4"/>
  <c r="AB1609" i="4"/>
  <c r="AD1608" i="4"/>
  <c r="AC1608" i="4"/>
  <c r="AB1608" i="4"/>
  <c r="AD1607" i="4"/>
  <c r="AC1607" i="4"/>
  <c r="AB1607" i="4"/>
  <c r="AD1606" i="4"/>
  <c r="AC1606" i="4"/>
  <c r="AB1606" i="4"/>
  <c r="AD1605" i="4"/>
  <c r="AC1605" i="4"/>
  <c r="AB1605" i="4"/>
  <c r="AD1604" i="4"/>
  <c r="AC1604" i="4"/>
  <c r="AB1604" i="4"/>
  <c r="AD1603" i="4"/>
  <c r="AC1603" i="4"/>
  <c r="AB1603" i="4"/>
  <c r="AD1602" i="4"/>
  <c r="AC1602" i="4"/>
  <c r="AB1602" i="4"/>
  <c r="AD1601" i="4"/>
  <c r="AC1601" i="4"/>
  <c r="AB1601" i="4"/>
  <c r="AD1600" i="4"/>
  <c r="AC1600" i="4"/>
  <c r="AB1600" i="4"/>
  <c r="AD1599" i="4"/>
  <c r="AC1599" i="4"/>
  <c r="AB1599" i="4"/>
  <c r="AD1598" i="4"/>
  <c r="AC1598" i="4"/>
  <c r="AB1598" i="4"/>
  <c r="AD1597" i="4"/>
  <c r="AC1597" i="4"/>
  <c r="AB1597" i="4"/>
  <c r="AD1596" i="4"/>
  <c r="AC1596" i="4"/>
  <c r="AB1596" i="4"/>
  <c r="AD1595" i="4"/>
  <c r="AC1595" i="4"/>
  <c r="AB1595" i="4"/>
  <c r="AD1594" i="4"/>
  <c r="AC1594" i="4"/>
  <c r="AB1594" i="4"/>
  <c r="AD1593" i="4"/>
  <c r="AC1593" i="4"/>
  <c r="AB1593" i="4"/>
  <c r="AD1592" i="4"/>
  <c r="AC1592" i="4"/>
  <c r="AB1592" i="4"/>
  <c r="AD1591" i="4"/>
  <c r="AC1591" i="4"/>
  <c r="AB1591" i="4"/>
  <c r="AD1590" i="4"/>
  <c r="AC1590" i="4"/>
  <c r="AB1590" i="4"/>
  <c r="AD1589" i="4"/>
  <c r="AC1589" i="4"/>
  <c r="AB1589" i="4"/>
  <c r="AD1588" i="4"/>
  <c r="AC1588" i="4"/>
  <c r="AB1588" i="4"/>
  <c r="AD1587" i="4"/>
  <c r="AC1587" i="4"/>
  <c r="AB1587" i="4"/>
  <c r="AD1586" i="4"/>
  <c r="AC1586" i="4"/>
  <c r="AB1586" i="4"/>
  <c r="AD1585" i="4"/>
  <c r="AC1585" i="4"/>
  <c r="AB1585" i="4"/>
  <c r="AD1584" i="4"/>
  <c r="AC1584" i="4"/>
  <c r="AB1584" i="4"/>
  <c r="AD1583" i="4"/>
  <c r="AC1583" i="4"/>
  <c r="AB1583" i="4"/>
  <c r="AD1582" i="4"/>
  <c r="AC1582" i="4"/>
  <c r="AB1582" i="4"/>
  <c r="AD1581" i="4"/>
  <c r="AC1581" i="4"/>
  <c r="AB1581" i="4"/>
  <c r="AD1580" i="4"/>
  <c r="AC1580" i="4"/>
  <c r="AB1580" i="4"/>
  <c r="AD1579" i="4"/>
  <c r="AC1579" i="4"/>
  <c r="AB1579" i="4"/>
  <c r="AD1578" i="4"/>
  <c r="AC1578" i="4"/>
  <c r="AB1578" i="4"/>
  <c r="AD1577" i="4"/>
  <c r="AC1577" i="4"/>
  <c r="AB1577" i="4"/>
  <c r="AD1576" i="4"/>
  <c r="AC1576" i="4"/>
  <c r="AB1576" i="4"/>
  <c r="AD1575" i="4"/>
  <c r="AC1575" i="4"/>
  <c r="AB1575" i="4"/>
  <c r="AD1574" i="4"/>
  <c r="AC1574" i="4"/>
  <c r="AB1574" i="4"/>
  <c r="AD1573" i="4"/>
  <c r="AC1573" i="4"/>
  <c r="AB1573" i="4"/>
  <c r="AD1572" i="4"/>
  <c r="AC1572" i="4"/>
  <c r="AB1572" i="4"/>
  <c r="AD1571" i="4"/>
  <c r="AC1571" i="4"/>
  <c r="AB1571" i="4"/>
  <c r="AD1570" i="4"/>
  <c r="AC1570" i="4"/>
  <c r="AB1570" i="4"/>
  <c r="AD1569" i="4"/>
  <c r="AC1569" i="4"/>
  <c r="AB1569" i="4"/>
  <c r="AD1568" i="4"/>
  <c r="AC1568" i="4"/>
  <c r="AB1568" i="4"/>
  <c r="AD1567" i="4"/>
  <c r="AC1567" i="4"/>
  <c r="AB1567" i="4"/>
  <c r="AD1566" i="4"/>
  <c r="AC1566" i="4"/>
  <c r="AB1566" i="4"/>
  <c r="AD1565" i="4"/>
  <c r="AC1565" i="4"/>
  <c r="AB1565" i="4"/>
  <c r="AD1564" i="4"/>
  <c r="AC1564" i="4"/>
  <c r="AB1564" i="4"/>
  <c r="AD1563" i="4"/>
  <c r="AC1563" i="4"/>
  <c r="AB1563" i="4"/>
  <c r="AD1562" i="4"/>
  <c r="AC1562" i="4"/>
  <c r="AB1562" i="4"/>
  <c r="AD1561" i="4"/>
  <c r="AC1561" i="4"/>
  <c r="AB1561" i="4"/>
  <c r="AD1560" i="4"/>
  <c r="AC1560" i="4"/>
  <c r="AB1560" i="4"/>
  <c r="AD1559" i="4"/>
  <c r="AC1559" i="4"/>
  <c r="AB1559" i="4"/>
  <c r="AD1558" i="4"/>
  <c r="AC1558" i="4"/>
  <c r="AB1558" i="4"/>
  <c r="AD1557" i="4"/>
  <c r="AC1557" i="4"/>
  <c r="AB1557" i="4"/>
  <c r="AD1556" i="4"/>
  <c r="AC1556" i="4"/>
  <c r="AB1556" i="4"/>
  <c r="AD1555" i="4"/>
  <c r="AC1555" i="4"/>
  <c r="AB1555" i="4"/>
  <c r="AD1554" i="4"/>
  <c r="AC1554" i="4"/>
  <c r="AB1554" i="4"/>
  <c r="AD1553" i="4"/>
  <c r="AC1553" i="4"/>
  <c r="AB1553" i="4"/>
  <c r="AD1552" i="4"/>
  <c r="AC1552" i="4"/>
  <c r="AB1552" i="4"/>
  <c r="AD1551" i="4"/>
  <c r="AC1551" i="4"/>
  <c r="AB1551" i="4"/>
  <c r="AD1550" i="4"/>
  <c r="AC1550" i="4"/>
  <c r="AB1550" i="4"/>
  <c r="AD1549" i="4"/>
  <c r="AC1549" i="4"/>
  <c r="AB1549" i="4"/>
  <c r="AD1548" i="4"/>
  <c r="AC1548" i="4"/>
  <c r="AB1548" i="4"/>
  <c r="AD1547" i="4"/>
  <c r="AC1547" i="4"/>
  <c r="AB1547" i="4"/>
  <c r="AD1546" i="4"/>
  <c r="AC1546" i="4"/>
  <c r="AB1546" i="4"/>
  <c r="AD1545" i="4"/>
  <c r="AC1545" i="4"/>
  <c r="AB1545" i="4"/>
  <c r="AD1544" i="4"/>
  <c r="AC1544" i="4"/>
  <c r="AB1544" i="4"/>
  <c r="AD1543" i="4"/>
  <c r="AC1543" i="4"/>
  <c r="AB1543" i="4"/>
  <c r="AD1542" i="4"/>
  <c r="AC1542" i="4"/>
  <c r="AB1542" i="4"/>
  <c r="AD1541" i="4"/>
  <c r="AC1541" i="4"/>
  <c r="AB1541" i="4"/>
  <c r="AD1540" i="4"/>
  <c r="AC1540" i="4"/>
  <c r="AB1540" i="4"/>
  <c r="AD1539" i="4"/>
  <c r="AC1539" i="4"/>
  <c r="AB1539" i="4"/>
  <c r="AD1538" i="4"/>
  <c r="AC1538" i="4"/>
  <c r="AB1538" i="4"/>
  <c r="AD1537" i="4"/>
  <c r="AC1537" i="4"/>
  <c r="AB1537" i="4"/>
  <c r="AD1536" i="4"/>
  <c r="AC1536" i="4"/>
  <c r="AB1536" i="4"/>
  <c r="AD1535" i="4"/>
  <c r="AC1535" i="4"/>
  <c r="AB1535" i="4"/>
  <c r="AD1534" i="4"/>
  <c r="AC1534" i="4"/>
  <c r="AB1534" i="4"/>
  <c r="AD1533" i="4"/>
  <c r="AC1533" i="4"/>
  <c r="AB1533" i="4"/>
  <c r="AD1532" i="4"/>
  <c r="AC1532" i="4"/>
  <c r="AB1532" i="4"/>
  <c r="AD1531" i="4"/>
  <c r="AC1531" i="4"/>
  <c r="AB1531" i="4"/>
  <c r="AD1530" i="4"/>
  <c r="AC1530" i="4"/>
  <c r="AB1530" i="4"/>
  <c r="AD1529" i="4"/>
  <c r="AC1529" i="4"/>
  <c r="AB1529" i="4"/>
  <c r="AD1528" i="4"/>
  <c r="AC1528" i="4"/>
  <c r="AB1528" i="4"/>
  <c r="AD1527" i="4"/>
  <c r="AC1527" i="4"/>
  <c r="AB1527" i="4"/>
  <c r="AD1526" i="4"/>
  <c r="AC1526" i="4"/>
  <c r="AB1526" i="4"/>
  <c r="AD1525" i="4"/>
  <c r="AC1525" i="4"/>
  <c r="AB1525" i="4"/>
  <c r="AD1524" i="4"/>
  <c r="AC1524" i="4"/>
  <c r="AB1524" i="4"/>
  <c r="AD1523" i="4"/>
  <c r="AC1523" i="4"/>
  <c r="AB1523" i="4"/>
  <c r="AD1522" i="4"/>
  <c r="AC1522" i="4"/>
  <c r="AB1522" i="4"/>
  <c r="AD1521" i="4"/>
  <c r="AC1521" i="4"/>
  <c r="AB1521" i="4"/>
  <c r="AD1520" i="4"/>
  <c r="AC1520" i="4"/>
  <c r="AB1520" i="4"/>
  <c r="AD1519" i="4"/>
  <c r="AC1519" i="4"/>
  <c r="AB1519" i="4"/>
  <c r="AD1518" i="4"/>
  <c r="AC1518" i="4"/>
  <c r="AB1518" i="4"/>
  <c r="AD1517" i="4"/>
  <c r="AC1517" i="4"/>
  <c r="AB1517" i="4"/>
  <c r="AD1516" i="4"/>
  <c r="AC1516" i="4"/>
  <c r="AB1516" i="4"/>
  <c r="AD1515" i="4"/>
  <c r="AC1515" i="4"/>
  <c r="AB1515" i="4"/>
  <c r="AD1514" i="4"/>
  <c r="AC1514" i="4"/>
  <c r="AB1514" i="4"/>
  <c r="AD1513" i="4"/>
  <c r="AC1513" i="4"/>
  <c r="AB1513" i="4"/>
  <c r="AD1512" i="4"/>
  <c r="AC1512" i="4"/>
  <c r="AB1512" i="4"/>
  <c r="AD1511" i="4"/>
  <c r="AC1511" i="4"/>
  <c r="AB1511" i="4"/>
  <c r="AD1510" i="4"/>
  <c r="AC1510" i="4"/>
  <c r="AB1510" i="4"/>
  <c r="AD1509" i="4"/>
  <c r="AC1509" i="4"/>
  <c r="AB1509" i="4"/>
  <c r="AD1508" i="4"/>
  <c r="AC1508" i="4"/>
  <c r="AB1508" i="4"/>
  <c r="AD1507" i="4"/>
  <c r="AC1507" i="4"/>
  <c r="AB1507" i="4"/>
  <c r="AD1506" i="4"/>
  <c r="AC1506" i="4"/>
  <c r="AB1506" i="4"/>
  <c r="AD1505" i="4"/>
  <c r="AC1505" i="4"/>
  <c r="AB1505" i="4"/>
  <c r="AD1504" i="4"/>
  <c r="AC1504" i="4"/>
  <c r="AB1504" i="4"/>
  <c r="AD1503" i="4"/>
  <c r="AC1503" i="4"/>
  <c r="AB1503" i="4"/>
  <c r="AD1502" i="4"/>
  <c r="AC1502" i="4"/>
  <c r="AB1502" i="4"/>
  <c r="AD1501" i="4"/>
  <c r="AC1501" i="4"/>
  <c r="AB1501" i="4"/>
  <c r="AD1500" i="4"/>
  <c r="AC1500" i="4"/>
  <c r="AB1500" i="4"/>
  <c r="AD1499" i="4"/>
  <c r="AC1499" i="4"/>
  <c r="AB1499" i="4"/>
  <c r="AD1498" i="4"/>
  <c r="AC1498" i="4"/>
  <c r="AB1498" i="4"/>
  <c r="AD1497" i="4"/>
  <c r="AC1497" i="4"/>
  <c r="AB1497" i="4"/>
  <c r="AD1496" i="4"/>
  <c r="AC1496" i="4"/>
  <c r="AB1496" i="4"/>
  <c r="AD1495" i="4"/>
  <c r="AC1495" i="4"/>
  <c r="AB1495" i="4"/>
  <c r="AD1494" i="4"/>
  <c r="AC1494" i="4"/>
  <c r="AB1494" i="4"/>
  <c r="AD1493" i="4"/>
  <c r="AC1493" i="4"/>
  <c r="AB1493" i="4"/>
  <c r="AD1492" i="4"/>
  <c r="AC1492" i="4"/>
  <c r="AB1492" i="4"/>
  <c r="AD1491" i="4"/>
  <c r="AC1491" i="4"/>
  <c r="AB1491" i="4"/>
  <c r="AD1490" i="4"/>
  <c r="AC1490" i="4"/>
  <c r="AB1490" i="4"/>
  <c r="AD1489" i="4"/>
  <c r="AC1489" i="4"/>
  <c r="AB1489" i="4"/>
  <c r="AD1488" i="4"/>
  <c r="AC1488" i="4"/>
  <c r="AB1488" i="4"/>
  <c r="AD1487" i="4"/>
  <c r="AC1487" i="4"/>
  <c r="AB1487" i="4"/>
  <c r="AD1486" i="4"/>
  <c r="AC1486" i="4"/>
  <c r="AB1486" i="4"/>
  <c r="AD1485" i="4"/>
  <c r="AC1485" i="4"/>
  <c r="AB1485" i="4"/>
  <c r="AD1484" i="4"/>
  <c r="AC1484" i="4"/>
  <c r="AB1484" i="4"/>
  <c r="AD1483" i="4"/>
  <c r="AC1483" i="4"/>
  <c r="AB1483" i="4"/>
  <c r="AD1482" i="4"/>
  <c r="AC1482" i="4"/>
  <c r="AB1482" i="4"/>
  <c r="AD1481" i="4"/>
  <c r="AC1481" i="4"/>
  <c r="AB1481" i="4"/>
  <c r="AD1480" i="4"/>
  <c r="AC1480" i="4"/>
  <c r="AB1480" i="4"/>
  <c r="AD1479" i="4"/>
  <c r="AC1479" i="4"/>
  <c r="AB1479" i="4"/>
  <c r="AD1478" i="4"/>
  <c r="AC1478" i="4"/>
  <c r="AB1478" i="4"/>
  <c r="AD1477" i="4"/>
  <c r="AC1477" i="4"/>
  <c r="AB1477" i="4"/>
  <c r="AD1476" i="4"/>
  <c r="AC1476" i="4"/>
  <c r="AB1476" i="4"/>
  <c r="AD1475" i="4"/>
  <c r="AC1475" i="4"/>
  <c r="AB1475" i="4"/>
  <c r="AD1474" i="4"/>
  <c r="AC1474" i="4"/>
  <c r="AB1474" i="4"/>
  <c r="AD1473" i="4"/>
  <c r="AC1473" i="4"/>
  <c r="AB1473" i="4"/>
  <c r="AD1472" i="4"/>
  <c r="AC1472" i="4"/>
  <c r="AB1472" i="4"/>
  <c r="AD1471" i="4"/>
  <c r="AC1471" i="4"/>
  <c r="AB1471" i="4"/>
  <c r="AD1470" i="4"/>
  <c r="AC1470" i="4"/>
  <c r="AB1470" i="4"/>
  <c r="AD1469" i="4"/>
  <c r="AC1469" i="4"/>
  <c r="AB1469" i="4"/>
  <c r="AD1468" i="4"/>
  <c r="AC1468" i="4"/>
  <c r="AB1468" i="4"/>
  <c r="AD1467" i="4"/>
  <c r="AC1467" i="4"/>
  <c r="AB1467" i="4"/>
  <c r="AD1466" i="4"/>
  <c r="AC1466" i="4"/>
  <c r="AB1466" i="4"/>
  <c r="AD1465" i="4"/>
  <c r="AC1465" i="4"/>
  <c r="AB1465" i="4"/>
  <c r="AD1464" i="4"/>
  <c r="AC1464" i="4"/>
  <c r="AB1464" i="4"/>
  <c r="AD1463" i="4"/>
  <c r="AC1463" i="4"/>
  <c r="AB1463" i="4"/>
  <c r="AD1462" i="4"/>
  <c r="AC1462" i="4"/>
  <c r="AB1462" i="4"/>
  <c r="AD1461" i="4"/>
  <c r="AC1461" i="4"/>
  <c r="AB1461" i="4"/>
  <c r="AD1460" i="4"/>
  <c r="AC1460" i="4"/>
  <c r="AB1460" i="4"/>
  <c r="AD1459" i="4"/>
  <c r="AC1459" i="4"/>
  <c r="AB1459" i="4"/>
  <c r="AD1458" i="4"/>
  <c r="AC1458" i="4"/>
  <c r="AB1458" i="4"/>
  <c r="AD1457" i="4"/>
  <c r="AC1457" i="4"/>
  <c r="AB1457" i="4"/>
  <c r="AD1456" i="4"/>
  <c r="AC1456" i="4"/>
  <c r="AB1456" i="4"/>
  <c r="AD1455" i="4"/>
  <c r="AC1455" i="4"/>
  <c r="AB1455" i="4"/>
  <c r="AD1454" i="4"/>
  <c r="AC1454" i="4"/>
  <c r="AB1454" i="4"/>
  <c r="AD1453" i="4"/>
  <c r="AC1453" i="4"/>
  <c r="AB1453" i="4"/>
  <c r="AD1452" i="4"/>
  <c r="AC1452" i="4"/>
  <c r="AB1452" i="4"/>
  <c r="AD1451" i="4"/>
  <c r="AC1451" i="4"/>
  <c r="AB1451" i="4"/>
  <c r="AD1450" i="4"/>
  <c r="AC1450" i="4"/>
  <c r="AB1450" i="4"/>
  <c r="AD1449" i="4"/>
  <c r="AC1449" i="4"/>
  <c r="AB1449" i="4"/>
  <c r="AD1448" i="4"/>
  <c r="AC1448" i="4"/>
  <c r="AB1448" i="4"/>
  <c r="AD1447" i="4"/>
  <c r="AC1447" i="4"/>
  <c r="AB1447" i="4"/>
  <c r="AD1446" i="4"/>
  <c r="AC1446" i="4"/>
  <c r="AB1446" i="4"/>
  <c r="AD1445" i="4"/>
  <c r="AC1445" i="4"/>
  <c r="AB1445" i="4"/>
  <c r="AD1444" i="4"/>
  <c r="AC1444" i="4"/>
  <c r="AB1444" i="4"/>
  <c r="AD1443" i="4"/>
  <c r="AC1443" i="4"/>
  <c r="AB1443" i="4"/>
  <c r="AD1442" i="4"/>
  <c r="AC1442" i="4"/>
  <c r="AB1442" i="4"/>
  <c r="AD1441" i="4"/>
  <c r="AC1441" i="4"/>
  <c r="AB1441" i="4"/>
  <c r="AD1440" i="4"/>
  <c r="AC1440" i="4"/>
  <c r="AB1440" i="4"/>
  <c r="AD1439" i="4"/>
  <c r="AC1439" i="4"/>
  <c r="AB1439" i="4"/>
  <c r="AD1438" i="4"/>
  <c r="AC1438" i="4"/>
  <c r="AB1438" i="4"/>
  <c r="AD1437" i="4"/>
  <c r="AC1437" i="4"/>
  <c r="AB1437" i="4"/>
  <c r="AD1436" i="4"/>
  <c r="AC1436" i="4"/>
  <c r="AB1436" i="4"/>
  <c r="AD1435" i="4"/>
  <c r="AC1435" i="4"/>
  <c r="AB1435" i="4"/>
  <c r="AD1434" i="4"/>
  <c r="AC1434" i="4"/>
  <c r="AB1434" i="4"/>
  <c r="AD1433" i="4"/>
  <c r="AC1433" i="4"/>
  <c r="AB1433" i="4"/>
  <c r="AD1432" i="4"/>
  <c r="AC1432" i="4"/>
  <c r="AB1432" i="4"/>
  <c r="AD1431" i="4"/>
  <c r="AC1431" i="4"/>
  <c r="AB1431" i="4"/>
  <c r="AD1430" i="4"/>
  <c r="AC1430" i="4"/>
  <c r="AB1430" i="4"/>
  <c r="AD1429" i="4"/>
  <c r="AC1429" i="4"/>
  <c r="AB1429" i="4"/>
  <c r="AD1428" i="4"/>
  <c r="AC1428" i="4"/>
  <c r="AB1428" i="4"/>
  <c r="AD1427" i="4"/>
  <c r="AC1427" i="4"/>
  <c r="AB1427" i="4"/>
  <c r="AD1426" i="4"/>
  <c r="AC1426" i="4"/>
  <c r="AB1426" i="4"/>
  <c r="AD1425" i="4"/>
  <c r="AC1425" i="4"/>
  <c r="AB1425" i="4"/>
  <c r="AD1424" i="4"/>
  <c r="AC1424" i="4"/>
  <c r="AB1424" i="4"/>
  <c r="AD1423" i="4"/>
  <c r="AC1423" i="4"/>
  <c r="AB1423" i="4"/>
  <c r="AD1422" i="4"/>
  <c r="AC1422" i="4"/>
  <c r="AB1422" i="4"/>
  <c r="AD1421" i="4"/>
  <c r="AC1421" i="4"/>
  <c r="AB1421" i="4"/>
  <c r="AD1420" i="4"/>
  <c r="AC1420" i="4"/>
  <c r="AB1420" i="4"/>
  <c r="AD1419" i="4"/>
  <c r="AC1419" i="4"/>
  <c r="AB1419" i="4"/>
  <c r="AD1418" i="4"/>
  <c r="AC1418" i="4"/>
  <c r="AB1418" i="4"/>
  <c r="AD1417" i="4"/>
  <c r="AC1417" i="4"/>
  <c r="AB1417" i="4"/>
  <c r="AD1416" i="4"/>
  <c r="AC1416" i="4"/>
  <c r="AB1416" i="4"/>
  <c r="AD1415" i="4"/>
  <c r="AC1415" i="4"/>
  <c r="AB1415" i="4"/>
  <c r="AD1414" i="4"/>
  <c r="AC1414" i="4"/>
  <c r="AB1414" i="4"/>
  <c r="AD1413" i="4"/>
  <c r="AC1413" i="4"/>
  <c r="AB1413" i="4"/>
  <c r="AD1412" i="4"/>
  <c r="AC1412" i="4"/>
  <c r="AB1412" i="4"/>
  <c r="AD1411" i="4"/>
  <c r="AC1411" i="4"/>
  <c r="AB1411" i="4"/>
  <c r="AD1410" i="4"/>
  <c r="AC1410" i="4"/>
  <c r="AB1410" i="4"/>
  <c r="AD1409" i="4"/>
  <c r="AC1409" i="4"/>
  <c r="AB1409" i="4"/>
  <c r="AD1408" i="4"/>
  <c r="AC1408" i="4"/>
  <c r="AB1408" i="4"/>
  <c r="AD1407" i="4"/>
  <c r="AC1407" i="4"/>
  <c r="AB1407" i="4"/>
  <c r="AD1406" i="4"/>
  <c r="AC1406" i="4"/>
  <c r="AB1406" i="4"/>
  <c r="AD1405" i="4"/>
  <c r="AC1405" i="4"/>
  <c r="AB1405" i="4"/>
  <c r="AD1404" i="4"/>
  <c r="AC1404" i="4"/>
  <c r="AB1404" i="4"/>
  <c r="AD1403" i="4"/>
  <c r="AC1403" i="4"/>
  <c r="AB1403" i="4"/>
  <c r="AD1402" i="4"/>
  <c r="AC1402" i="4"/>
  <c r="AB1402" i="4"/>
  <c r="AD1401" i="4"/>
  <c r="AC1401" i="4"/>
  <c r="AB1401" i="4"/>
  <c r="AD1400" i="4"/>
  <c r="AC1400" i="4"/>
  <c r="AB1400" i="4"/>
  <c r="AD1399" i="4"/>
  <c r="AC1399" i="4"/>
  <c r="AB1399" i="4"/>
  <c r="AD1398" i="4"/>
  <c r="AC1398" i="4"/>
  <c r="AB1398" i="4"/>
  <c r="AD1397" i="4"/>
  <c r="AC1397" i="4"/>
  <c r="AB1397" i="4"/>
  <c r="AD1396" i="4"/>
  <c r="AC1396" i="4"/>
  <c r="AB1396" i="4"/>
  <c r="AD1395" i="4"/>
  <c r="AC1395" i="4"/>
  <c r="AB1395" i="4"/>
  <c r="AD1394" i="4"/>
  <c r="AC1394" i="4"/>
  <c r="AB1394" i="4"/>
  <c r="AD1393" i="4"/>
  <c r="AC1393" i="4"/>
  <c r="AB1393" i="4"/>
  <c r="AD1392" i="4"/>
  <c r="AC1392" i="4"/>
  <c r="AB1392" i="4"/>
  <c r="AD1391" i="4"/>
  <c r="AC1391" i="4"/>
  <c r="AB1391" i="4"/>
  <c r="AD1390" i="4"/>
  <c r="AC1390" i="4"/>
  <c r="AB1390" i="4"/>
  <c r="AD1389" i="4"/>
  <c r="AC1389" i="4"/>
  <c r="AB1389" i="4"/>
  <c r="AD1388" i="4"/>
  <c r="AC1388" i="4"/>
  <c r="AB1388" i="4"/>
  <c r="AD1387" i="4"/>
  <c r="AC1387" i="4"/>
  <c r="AB1387" i="4"/>
  <c r="AD1386" i="4"/>
  <c r="AC1386" i="4"/>
  <c r="AB1386" i="4"/>
  <c r="AD1385" i="4"/>
  <c r="AC1385" i="4"/>
  <c r="AB1385" i="4"/>
  <c r="AD1384" i="4"/>
  <c r="AC1384" i="4"/>
  <c r="AB1384" i="4"/>
  <c r="AD1383" i="4"/>
  <c r="AC1383" i="4"/>
  <c r="AB1383" i="4"/>
  <c r="AD1382" i="4"/>
  <c r="AC1382" i="4"/>
  <c r="AB1382" i="4"/>
  <c r="AD1381" i="4"/>
  <c r="AC1381" i="4"/>
  <c r="AB1381" i="4"/>
  <c r="AD1380" i="4"/>
  <c r="AC1380" i="4"/>
  <c r="AB1380" i="4"/>
  <c r="AD1379" i="4"/>
  <c r="AC1379" i="4"/>
  <c r="AB1379" i="4"/>
  <c r="AD1378" i="4"/>
  <c r="AC1378" i="4"/>
  <c r="AB1378" i="4"/>
  <c r="AD1377" i="4"/>
  <c r="AC1377" i="4"/>
  <c r="AB1377" i="4"/>
  <c r="AD1376" i="4"/>
  <c r="AC1376" i="4"/>
  <c r="AB1376" i="4"/>
  <c r="AD1375" i="4"/>
  <c r="AC1375" i="4"/>
  <c r="AB1375" i="4"/>
  <c r="AD1374" i="4"/>
  <c r="AC1374" i="4"/>
  <c r="AB1374" i="4"/>
  <c r="AD1373" i="4"/>
  <c r="AC1373" i="4"/>
  <c r="AB1373" i="4"/>
  <c r="AD1372" i="4"/>
  <c r="AC1372" i="4"/>
  <c r="AB1372" i="4"/>
  <c r="AD1371" i="4"/>
  <c r="AC1371" i="4"/>
  <c r="AB1371" i="4"/>
  <c r="AD1370" i="4"/>
  <c r="AC1370" i="4"/>
  <c r="AB1370" i="4"/>
  <c r="AD1369" i="4"/>
  <c r="AC1369" i="4"/>
  <c r="AB1369" i="4"/>
  <c r="AD1368" i="4"/>
  <c r="AC1368" i="4"/>
  <c r="AB1368" i="4"/>
  <c r="AD1367" i="4"/>
  <c r="AC1367" i="4"/>
  <c r="AB1367" i="4"/>
  <c r="AD1366" i="4"/>
  <c r="AC1366" i="4"/>
  <c r="AB1366" i="4"/>
  <c r="AD1365" i="4"/>
  <c r="AC1365" i="4"/>
  <c r="AB1365" i="4"/>
  <c r="AD1364" i="4"/>
  <c r="AC1364" i="4"/>
  <c r="AB1364" i="4"/>
  <c r="AD1363" i="4"/>
  <c r="AC1363" i="4"/>
  <c r="AB1363" i="4"/>
  <c r="AD1362" i="4"/>
  <c r="AC1362" i="4"/>
  <c r="AB1362" i="4"/>
  <c r="AD1361" i="4"/>
  <c r="AC1361" i="4"/>
  <c r="AB1361" i="4"/>
  <c r="AD1360" i="4"/>
  <c r="AC1360" i="4"/>
  <c r="AB1360" i="4"/>
  <c r="AD1359" i="4"/>
  <c r="AC1359" i="4"/>
  <c r="AB1359" i="4"/>
  <c r="AD1358" i="4"/>
  <c r="AC1358" i="4"/>
  <c r="AB1358" i="4"/>
  <c r="AD1357" i="4"/>
  <c r="AC1357" i="4"/>
  <c r="AB1357" i="4"/>
  <c r="AD1356" i="4"/>
  <c r="AC1356" i="4"/>
  <c r="AB1356" i="4"/>
  <c r="AD1355" i="4"/>
  <c r="AC1355" i="4"/>
  <c r="AB1355" i="4"/>
  <c r="AD1354" i="4"/>
  <c r="AC1354" i="4"/>
  <c r="AB1354" i="4"/>
  <c r="AD1353" i="4"/>
  <c r="AC1353" i="4"/>
  <c r="AB1353" i="4"/>
  <c r="AD1352" i="4"/>
  <c r="AC1352" i="4"/>
  <c r="AB1352" i="4"/>
  <c r="AD1351" i="4"/>
  <c r="AC1351" i="4"/>
  <c r="AB1351" i="4"/>
  <c r="AD1350" i="4"/>
  <c r="AC1350" i="4"/>
  <c r="AB1350" i="4"/>
  <c r="AD1349" i="4"/>
  <c r="AC1349" i="4"/>
  <c r="AB1349" i="4"/>
  <c r="AD1348" i="4"/>
  <c r="AC1348" i="4"/>
  <c r="AB1348" i="4"/>
  <c r="AD1347" i="4"/>
  <c r="AC1347" i="4"/>
  <c r="AB1347" i="4"/>
  <c r="AD1346" i="4"/>
  <c r="AC1346" i="4"/>
  <c r="AB1346" i="4"/>
  <c r="AD1345" i="4"/>
  <c r="AC1345" i="4"/>
  <c r="AB1345" i="4"/>
  <c r="AD1344" i="4"/>
  <c r="AC1344" i="4"/>
  <c r="AB1344" i="4"/>
  <c r="AD1343" i="4"/>
  <c r="AC1343" i="4"/>
  <c r="AB1343" i="4"/>
  <c r="AD1342" i="4"/>
  <c r="AC1342" i="4"/>
  <c r="AB1342" i="4"/>
  <c r="AD1341" i="4"/>
  <c r="AC1341" i="4"/>
  <c r="AB1341" i="4"/>
  <c r="AD1340" i="4"/>
  <c r="AC1340" i="4"/>
  <c r="AB1340" i="4"/>
  <c r="AD1339" i="4"/>
  <c r="AC1339" i="4"/>
  <c r="AB1339" i="4"/>
  <c r="AD1338" i="4"/>
  <c r="AC1338" i="4"/>
  <c r="AB1338" i="4"/>
  <c r="AD1337" i="4"/>
  <c r="AC1337" i="4"/>
  <c r="AB1337" i="4"/>
  <c r="AD1336" i="4"/>
  <c r="AC1336" i="4"/>
  <c r="AB1336" i="4"/>
  <c r="AD1335" i="4"/>
  <c r="AC1335" i="4"/>
  <c r="AB1335" i="4"/>
  <c r="AD1334" i="4"/>
  <c r="AC1334" i="4"/>
  <c r="AB1334" i="4"/>
  <c r="AD1333" i="4"/>
  <c r="AC1333" i="4"/>
  <c r="AB1333" i="4"/>
  <c r="AD1332" i="4"/>
  <c r="AC1332" i="4"/>
  <c r="AB1332" i="4"/>
  <c r="AD1331" i="4"/>
  <c r="AC1331" i="4"/>
  <c r="AB1331" i="4"/>
  <c r="AD1330" i="4"/>
  <c r="AC1330" i="4"/>
  <c r="AB1330" i="4"/>
  <c r="AD1329" i="4"/>
  <c r="AC1329" i="4"/>
  <c r="AB1329" i="4"/>
  <c r="AD1328" i="4"/>
  <c r="AC1328" i="4"/>
  <c r="AB1328" i="4"/>
  <c r="AD1327" i="4"/>
  <c r="AC1327" i="4"/>
  <c r="AB1327" i="4"/>
  <c r="AD1326" i="4"/>
  <c r="AC1326" i="4"/>
  <c r="AB1326" i="4"/>
  <c r="AD1325" i="4"/>
  <c r="AC1325" i="4"/>
  <c r="AB1325" i="4"/>
  <c r="AD1324" i="4"/>
  <c r="AC1324" i="4"/>
  <c r="AB1324" i="4"/>
  <c r="AD1323" i="4"/>
  <c r="AC1323" i="4"/>
  <c r="AB1323" i="4"/>
  <c r="AD1322" i="4"/>
  <c r="AC1322" i="4"/>
  <c r="AB1322" i="4"/>
  <c r="AD1321" i="4"/>
  <c r="AC1321" i="4"/>
  <c r="AB1321" i="4"/>
  <c r="AD1320" i="4"/>
  <c r="AC1320" i="4"/>
  <c r="AB1320" i="4"/>
  <c r="AD1319" i="4"/>
  <c r="AC1319" i="4"/>
  <c r="AB1319" i="4"/>
  <c r="AD1318" i="4"/>
  <c r="AC1318" i="4"/>
  <c r="AB1318" i="4"/>
  <c r="AD1317" i="4"/>
  <c r="AC1317" i="4"/>
  <c r="AB1317" i="4"/>
  <c r="AD1316" i="4"/>
  <c r="AC1316" i="4"/>
  <c r="AB1316" i="4"/>
  <c r="AD1315" i="4"/>
  <c r="AC1315" i="4"/>
  <c r="AB1315" i="4"/>
  <c r="AD1314" i="4"/>
  <c r="AC1314" i="4"/>
  <c r="AB1314" i="4"/>
  <c r="AD1313" i="4"/>
  <c r="AC1313" i="4"/>
  <c r="AB1313" i="4"/>
  <c r="AD1312" i="4"/>
  <c r="AC1312" i="4"/>
  <c r="AB1312" i="4"/>
  <c r="AD1311" i="4"/>
  <c r="AC1311" i="4"/>
  <c r="AB1311" i="4"/>
  <c r="AD1310" i="4"/>
  <c r="AC1310" i="4"/>
  <c r="AB1310" i="4"/>
  <c r="AD1309" i="4"/>
  <c r="AC1309" i="4"/>
  <c r="AB1309" i="4"/>
  <c r="AD1308" i="4"/>
  <c r="AC1308" i="4"/>
  <c r="AB1308" i="4"/>
  <c r="AD1307" i="4"/>
  <c r="AC1307" i="4"/>
  <c r="AB1307" i="4"/>
  <c r="AD1306" i="4"/>
  <c r="AC1306" i="4"/>
  <c r="AB1306" i="4"/>
  <c r="AD1305" i="4"/>
  <c r="AC1305" i="4"/>
  <c r="AB1305" i="4"/>
  <c r="AD1304" i="4"/>
  <c r="AC1304" i="4"/>
  <c r="AB1304" i="4"/>
  <c r="AD1303" i="4"/>
  <c r="AC1303" i="4"/>
  <c r="AB1303" i="4"/>
  <c r="AD1302" i="4"/>
  <c r="AC1302" i="4"/>
  <c r="AB1302" i="4"/>
  <c r="AD1301" i="4"/>
  <c r="AC1301" i="4"/>
  <c r="AB1301" i="4"/>
  <c r="AD1300" i="4"/>
  <c r="AC1300" i="4"/>
  <c r="AB1300" i="4"/>
  <c r="AD1299" i="4"/>
  <c r="AC1299" i="4"/>
  <c r="AB1299" i="4"/>
  <c r="AD1298" i="4"/>
  <c r="AC1298" i="4"/>
  <c r="AB1298" i="4"/>
  <c r="AD1297" i="4"/>
  <c r="AC1297" i="4"/>
  <c r="AB1297" i="4"/>
  <c r="AD1296" i="4"/>
  <c r="AC1296" i="4"/>
  <c r="AB1296" i="4"/>
  <c r="AD1295" i="4"/>
  <c r="AC1295" i="4"/>
  <c r="AB1295" i="4"/>
  <c r="AD1294" i="4"/>
  <c r="AC1294" i="4"/>
  <c r="AB1294" i="4"/>
  <c r="AD1293" i="4"/>
  <c r="AC1293" i="4"/>
  <c r="AB1293" i="4"/>
  <c r="AD1292" i="4"/>
  <c r="AC1292" i="4"/>
  <c r="AB1292" i="4"/>
  <c r="AD1291" i="4"/>
  <c r="AC1291" i="4"/>
  <c r="AB1291" i="4"/>
  <c r="AD1290" i="4"/>
  <c r="AC1290" i="4"/>
  <c r="AB1290" i="4"/>
  <c r="AD1289" i="4"/>
  <c r="AC1289" i="4"/>
  <c r="AB1289" i="4"/>
  <c r="AD1288" i="4"/>
  <c r="AC1288" i="4"/>
  <c r="AB1288" i="4"/>
  <c r="AD1287" i="4"/>
  <c r="AC1287" i="4"/>
  <c r="AB1287" i="4"/>
  <c r="AD1286" i="4"/>
  <c r="AC1286" i="4"/>
  <c r="AB1286" i="4"/>
  <c r="AD1285" i="4"/>
  <c r="AC1285" i="4"/>
  <c r="AB1285" i="4"/>
  <c r="AD1284" i="4"/>
  <c r="AC1284" i="4"/>
  <c r="AB1284" i="4"/>
  <c r="AD1283" i="4"/>
  <c r="AC1283" i="4"/>
  <c r="AB1283" i="4"/>
  <c r="AD1282" i="4"/>
  <c r="AC1282" i="4"/>
  <c r="AB1282" i="4"/>
  <c r="AD1281" i="4"/>
  <c r="AC1281" i="4"/>
  <c r="AB1281" i="4"/>
  <c r="AD1280" i="4"/>
  <c r="AC1280" i="4"/>
  <c r="AB1280" i="4"/>
  <c r="AD1279" i="4"/>
  <c r="AC1279" i="4"/>
  <c r="AB1279" i="4"/>
  <c r="AD1278" i="4"/>
  <c r="AC1278" i="4"/>
  <c r="AB1278" i="4"/>
  <c r="AD1277" i="4"/>
  <c r="AC1277" i="4"/>
  <c r="AB1277" i="4"/>
  <c r="AD1276" i="4"/>
  <c r="AC1276" i="4"/>
  <c r="AB1276" i="4"/>
  <c r="AD1275" i="4"/>
  <c r="AC1275" i="4"/>
  <c r="AB1275" i="4"/>
  <c r="AD1274" i="4"/>
  <c r="AC1274" i="4"/>
  <c r="AB1274" i="4"/>
  <c r="AD1273" i="4"/>
  <c r="AC1273" i="4"/>
  <c r="AB1273" i="4"/>
  <c r="AD1272" i="4"/>
  <c r="AC1272" i="4"/>
  <c r="AB1272" i="4"/>
  <c r="AD1271" i="4"/>
  <c r="AC1271" i="4"/>
  <c r="AB1271" i="4"/>
  <c r="AD1270" i="4"/>
  <c r="AC1270" i="4"/>
  <c r="AB1270" i="4"/>
  <c r="AD1269" i="4"/>
  <c r="AC1269" i="4"/>
  <c r="AB1269" i="4"/>
  <c r="AD1268" i="4"/>
  <c r="AC1268" i="4"/>
  <c r="AB1268" i="4"/>
  <c r="AD1267" i="4"/>
  <c r="AC1267" i="4"/>
  <c r="AB1267" i="4"/>
  <c r="AD1266" i="4"/>
  <c r="AC1266" i="4"/>
  <c r="AB1266" i="4"/>
  <c r="AD1265" i="4"/>
  <c r="AC1265" i="4"/>
  <c r="AB1265" i="4"/>
  <c r="AD1264" i="4"/>
  <c r="AC1264" i="4"/>
  <c r="AB1264" i="4"/>
  <c r="AD1263" i="4"/>
  <c r="AC1263" i="4"/>
  <c r="AB1263" i="4"/>
  <c r="AD1262" i="4"/>
  <c r="AC1262" i="4"/>
  <c r="AB1262" i="4"/>
  <c r="AD1261" i="4"/>
  <c r="AC1261" i="4"/>
  <c r="AB1261" i="4"/>
  <c r="AD1260" i="4"/>
  <c r="AC1260" i="4"/>
  <c r="AB1260" i="4"/>
  <c r="AD1259" i="4"/>
  <c r="AC1259" i="4"/>
  <c r="AB1259" i="4"/>
  <c r="AD1258" i="4"/>
  <c r="AC1258" i="4"/>
  <c r="AB1258" i="4"/>
  <c r="AD1257" i="4"/>
  <c r="AC1257" i="4"/>
  <c r="AB1257" i="4"/>
  <c r="AD1256" i="4"/>
  <c r="AC1256" i="4"/>
  <c r="AB1256" i="4"/>
  <c r="AD1255" i="4"/>
  <c r="AC1255" i="4"/>
  <c r="AB1255" i="4"/>
  <c r="AD1254" i="4"/>
  <c r="AC1254" i="4"/>
  <c r="AB1254" i="4"/>
  <c r="AD1253" i="4"/>
  <c r="AC1253" i="4"/>
  <c r="AB1253" i="4"/>
  <c r="AD1252" i="4"/>
  <c r="AC1252" i="4"/>
  <c r="AB1252" i="4"/>
  <c r="AD1251" i="4"/>
  <c r="AC1251" i="4"/>
  <c r="AB1251" i="4"/>
  <c r="AD1250" i="4"/>
  <c r="AC1250" i="4"/>
  <c r="AB1250" i="4"/>
  <c r="AD1249" i="4"/>
  <c r="AC1249" i="4"/>
  <c r="AB1249" i="4"/>
  <c r="AD1248" i="4"/>
  <c r="AC1248" i="4"/>
  <c r="AB1248" i="4"/>
  <c r="AD1247" i="4"/>
  <c r="AC1247" i="4"/>
  <c r="AB1247" i="4"/>
  <c r="AD1246" i="4"/>
  <c r="AC1246" i="4"/>
  <c r="AB1246" i="4"/>
  <c r="AD1245" i="4"/>
  <c r="AC1245" i="4"/>
  <c r="AB1245" i="4"/>
  <c r="AD1244" i="4"/>
  <c r="AC1244" i="4"/>
  <c r="AB1244" i="4"/>
  <c r="AD1243" i="4"/>
  <c r="AC1243" i="4"/>
  <c r="AB1243" i="4"/>
  <c r="AD1242" i="4"/>
  <c r="AC1242" i="4"/>
  <c r="AB1242" i="4"/>
  <c r="AD1241" i="4"/>
  <c r="AC1241" i="4"/>
  <c r="AB1241" i="4"/>
  <c r="AD1240" i="4"/>
  <c r="AC1240" i="4"/>
  <c r="AB1240" i="4"/>
  <c r="AD1239" i="4"/>
  <c r="AC1239" i="4"/>
  <c r="AB1239" i="4"/>
  <c r="AD1238" i="4"/>
  <c r="AC1238" i="4"/>
  <c r="AB1238" i="4"/>
  <c r="AD1237" i="4"/>
  <c r="AC1237" i="4"/>
  <c r="AB1237" i="4"/>
  <c r="AD1236" i="4"/>
  <c r="AC1236" i="4"/>
  <c r="AB1236" i="4"/>
  <c r="AD1235" i="4"/>
  <c r="AC1235" i="4"/>
  <c r="AB1235" i="4"/>
  <c r="AD1234" i="4"/>
  <c r="AC1234" i="4"/>
  <c r="AB1234" i="4"/>
  <c r="AD1233" i="4"/>
  <c r="AC1233" i="4"/>
  <c r="AB1233" i="4"/>
  <c r="AD1232" i="4"/>
  <c r="AC1232" i="4"/>
  <c r="AB1232" i="4"/>
  <c r="AD1231" i="4"/>
  <c r="AC1231" i="4"/>
  <c r="AB1231" i="4"/>
  <c r="AD1230" i="4"/>
  <c r="AC1230" i="4"/>
  <c r="AB1230" i="4"/>
  <c r="AD1229" i="4"/>
  <c r="AC1229" i="4"/>
  <c r="AB1229" i="4"/>
  <c r="AD1228" i="4"/>
  <c r="AC1228" i="4"/>
  <c r="AB1228" i="4"/>
  <c r="AD1227" i="4"/>
  <c r="AC1227" i="4"/>
  <c r="AB1227" i="4"/>
  <c r="AD1226" i="4"/>
  <c r="AC1226" i="4"/>
  <c r="AB1226" i="4"/>
  <c r="AD1225" i="4"/>
  <c r="AC1225" i="4"/>
  <c r="AB1225" i="4"/>
  <c r="AD1224" i="4"/>
  <c r="AC1224" i="4"/>
  <c r="AB1224" i="4"/>
  <c r="AD1223" i="4"/>
  <c r="AC1223" i="4"/>
  <c r="AB1223" i="4"/>
  <c r="AD1222" i="4"/>
  <c r="AC1222" i="4"/>
  <c r="AB1222" i="4"/>
  <c r="AD1221" i="4"/>
  <c r="AC1221" i="4"/>
  <c r="AB1221" i="4"/>
  <c r="AD1220" i="4"/>
  <c r="AC1220" i="4"/>
  <c r="AB1220" i="4"/>
  <c r="AD1219" i="4"/>
  <c r="AC1219" i="4"/>
  <c r="AB1219" i="4"/>
  <c r="AD1218" i="4"/>
  <c r="AC1218" i="4"/>
  <c r="AB1218" i="4"/>
  <c r="AD1217" i="4"/>
  <c r="AC1217" i="4"/>
  <c r="AB1217" i="4"/>
  <c r="AD1216" i="4"/>
  <c r="AC1216" i="4"/>
  <c r="AB1216" i="4"/>
  <c r="AD1215" i="4"/>
  <c r="AC1215" i="4"/>
  <c r="AB1215" i="4"/>
  <c r="AD1214" i="4"/>
  <c r="AC1214" i="4"/>
  <c r="AB1214" i="4"/>
  <c r="AD1213" i="4"/>
  <c r="AC1213" i="4"/>
  <c r="AB1213" i="4"/>
  <c r="AD1212" i="4"/>
  <c r="AC1212" i="4"/>
  <c r="AB1212" i="4"/>
  <c r="AD1211" i="4"/>
  <c r="AC1211" i="4"/>
  <c r="AB1211" i="4"/>
  <c r="AD1210" i="4"/>
  <c r="AC1210" i="4"/>
  <c r="AB1210" i="4"/>
  <c r="AD1209" i="4"/>
  <c r="AC1209" i="4"/>
  <c r="AB1209" i="4"/>
  <c r="AD1208" i="4"/>
  <c r="AC1208" i="4"/>
  <c r="AB1208" i="4"/>
  <c r="AD1207" i="4"/>
  <c r="AC1207" i="4"/>
  <c r="AB1207" i="4"/>
  <c r="AD1206" i="4"/>
  <c r="AC1206" i="4"/>
  <c r="AB1206" i="4"/>
  <c r="AD1205" i="4"/>
  <c r="AC1205" i="4"/>
  <c r="AB1205" i="4"/>
  <c r="AD1204" i="4"/>
  <c r="AC1204" i="4"/>
  <c r="AB1204" i="4"/>
  <c r="AD1203" i="4"/>
  <c r="AC1203" i="4"/>
  <c r="AB1203" i="4"/>
  <c r="AD1202" i="4"/>
  <c r="AC1202" i="4"/>
  <c r="AB1202" i="4"/>
  <c r="AD1201" i="4"/>
  <c r="AC1201" i="4"/>
  <c r="AB1201" i="4"/>
  <c r="AD1200" i="4"/>
  <c r="AC1200" i="4"/>
  <c r="AB1200" i="4"/>
  <c r="AD1199" i="4"/>
  <c r="AC1199" i="4"/>
  <c r="AB1199" i="4"/>
  <c r="AD1198" i="4"/>
  <c r="AC1198" i="4"/>
  <c r="AB1198" i="4"/>
  <c r="AD1197" i="4"/>
  <c r="AC1197" i="4"/>
  <c r="AB1197" i="4"/>
  <c r="AD1196" i="4"/>
  <c r="AC1196" i="4"/>
  <c r="AB1196" i="4"/>
  <c r="AD1195" i="4"/>
  <c r="AC1195" i="4"/>
  <c r="AB1195" i="4"/>
  <c r="AD1194" i="4"/>
  <c r="AC1194" i="4"/>
  <c r="AB1194" i="4"/>
  <c r="AD1193" i="4"/>
  <c r="AC1193" i="4"/>
  <c r="AB1193" i="4"/>
  <c r="AD1192" i="4"/>
  <c r="AC1192" i="4"/>
  <c r="AB1192" i="4"/>
  <c r="AD1191" i="4"/>
  <c r="AC1191" i="4"/>
  <c r="AB1191" i="4"/>
  <c r="AD1190" i="4"/>
  <c r="AC1190" i="4"/>
  <c r="AB1190" i="4"/>
  <c r="AD1189" i="4"/>
  <c r="AC1189" i="4"/>
  <c r="AB1189" i="4"/>
  <c r="AD1188" i="4"/>
  <c r="AC1188" i="4"/>
  <c r="AB1188" i="4"/>
  <c r="AD1187" i="4"/>
  <c r="AC1187" i="4"/>
  <c r="AB1187" i="4"/>
  <c r="AD1186" i="4"/>
  <c r="AC1186" i="4"/>
  <c r="AB1186" i="4"/>
  <c r="AD1185" i="4"/>
  <c r="AC1185" i="4"/>
  <c r="AB1185" i="4"/>
  <c r="AD1184" i="4"/>
  <c r="AC1184" i="4"/>
  <c r="AB1184" i="4"/>
  <c r="AD1183" i="4"/>
  <c r="AC1183" i="4"/>
  <c r="AB1183" i="4"/>
  <c r="AD1182" i="4"/>
  <c r="AC1182" i="4"/>
  <c r="AB1182" i="4"/>
  <c r="AD1181" i="4"/>
  <c r="AC1181" i="4"/>
  <c r="AB1181" i="4"/>
  <c r="AD1180" i="4"/>
  <c r="AC1180" i="4"/>
  <c r="AB1180" i="4"/>
  <c r="AD1179" i="4"/>
  <c r="AC1179" i="4"/>
  <c r="AB1179" i="4"/>
  <c r="AD1178" i="4"/>
  <c r="AC1178" i="4"/>
  <c r="AB1178" i="4"/>
  <c r="AD1177" i="4"/>
  <c r="AC1177" i="4"/>
  <c r="AB1177" i="4"/>
  <c r="AD1176" i="4"/>
  <c r="AC1176" i="4"/>
  <c r="AB1176" i="4"/>
  <c r="AD1175" i="4"/>
  <c r="AC1175" i="4"/>
  <c r="AB1175" i="4"/>
  <c r="AD1174" i="4"/>
  <c r="AC1174" i="4"/>
  <c r="AB1174" i="4"/>
  <c r="AD1173" i="4"/>
  <c r="AC1173" i="4"/>
  <c r="AB1173" i="4"/>
  <c r="AD1172" i="4"/>
  <c r="AC1172" i="4"/>
  <c r="AB1172" i="4"/>
  <c r="AD1171" i="4"/>
  <c r="AC1171" i="4"/>
  <c r="AB1171" i="4"/>
  <c r="AD1170" i="4"/>
  <c r="AC1170" i="4"/>
  <c r="AB1170" i="4"/>
  <c r="AD1169" i="4"/>
  <c r="AC1169" i="4"/>
  <c r="AB1169" i="4"/>
  <c r="AD1168" i="4"/>
  <c r="AC1168" i="4"/>
  <c r="AB1168" i="4"/>
  <c r="AD1167" i="4"/>
  <c r="AC1167" i="4"/>
  <c r="AB1167" i="4"/>
  <c r="AD1166" i="4"/>
  <c r="AC1166" i="4"/>
  <c r="AB1166" i="4"/>
  <c r="AD1165" i="4"/>
  <c r="AC1165" i="4"/>
  <c r="AB1165" i="4"/>
  <c r="AD1164" i="4"/>
  <c r="AC1164" i="4"/>
  <c r="AB1164" i="4"/>
  <c r="AD1163" i="4"/>
  <c r="AC1163" i="4"/>
  <c r="AB1163" i="4"/>
  <c r="AD1162" i="4"/>
  <c r="AC1162" i="4"/>
  <c r="AB1162" i="4"/>
  <c r="AD1161" i="4"/>
  <c r="AC1161" i="4"/>
  <c r="AB1161" i="4"/>
  <c r="AD1160" i="4"/>
  <c r="AC1160" i="4"/>
  <c r="AB1160" i="4"/>
  <c r="AD1159" i="4"/>
  <c r="AC1159" i="4"/>
  <c r="AB1159" i="4"/>
  <c r="AD1158" i="4"/>
  <c r="AC1158" i="4"/>
  <c r="AB1158" i="4"/>
  <c r="AD1157" i="4"/>
  <c r="AC1157" i="4"/>
  <c r="AB1157" i="4"/>
  <c r="AD1156" i="4"/>
  <c r="AC1156" i="4"/>
  <c r="AB1156" i="4"/>
  <c r="AD1155" i="4"/>
  <c r="AC1155" i="4"/>
  <c r="AB1155" i="4"/>
  <c r="AD1154" i="4"/>
  <c r="AC1154" i="4"/>
  <c r="AB1154" i="4"/>
  <c r="AD1153" i="4"/>
  <c r="AC1153" i="4"/>
  <c r="AB1153" i="4"/>
  <c r="AD1152" i="4"/>
  <c r="AC1152" i="4"/>
  <c r="AB1152" i="4"/>
  <c r="AD1151" i="4"/>
  <c r="AC1151" i="4"/>
  <c r="AB1151" i="4"/>
  <c r="AD1150" i="4"/>
  <c r="AC1150" i="4"/>
  <c r="AB1150" i="4"/>
  <c r="AD1149" i="4"/>
  <c r="AC1149" i="4"/>
  <c r="AB1149" i="4"/>
  <c r="AD1148" i="4"/>
  <c r="AC1148" i="4"/>
  <c r="AB1148" i="4"/>
  <c r="AD1147" i="4"/>
  <c r="AC1147" i="4"/>
  <c r="AB1147" i="4"/>
  <c r="AD1146" i="4"/>
  <c r="AC1146" i="4"/>
  <c r="AB1146" i="4"/>
  <c r="AD1145" i="4"/>
  <c r="AC1145" i="4"/>
  <c r="AB1145" i="4"/>
  <c r="AD1144" i="4"/>
  <c r="AC1144" i="4"/>
  <c r="AB1144" i="4"/>
  <c r="AD1143" i="4"/>
  <c r="AC1143" i="4"/>
  <c r="AB1143" i="4"/>
  <c r="AD1142" i="4"/>
  <c r="AC1142" i="4"/>
  <c r="AB1142" i="4"/>
  <c r="AD1141" i="4"/>
  <c r="AC1141" i="4"/>
  <c r="AB1141" i="4"/>
  <c r="AD1140" i="4"/>
  <c r="AC1140" i="4"/>
  <c r="AB1140" i="4"/>
  <c r="AD1139" i="4"/>
  <c r="AC1139" i="4"/>
  <c r="AB1139" i="4"/>
  <c r="AD1138" i="4"/>
  <c r="AC1138" i="4"/>
  <c r="AB1138" i="4"/>
  <c r="AD1137" i="4"/>
  <c r="AC1137" i="4"/>
  <c r="AB1137" i="4"/>
  <c r="AD1136" i="4"/>
  <c r="AC1136" i="4"/>
  <c r="AB1136" i="4"/>
  <c r="AD1135" i="4"/>
  <c r="AC1135" i="4"/>
  <c r="AB1135" i="4"/>
  <c r="AD1134" i="4"/>
  <c r="AC1134" i="4"/>
  <c r="AB1134" i="4"/>
  <c r="AD1133" i="4"/>
  <c r="AC1133" i="4"/>
  <c r="AB1133" i="4"/>
  <c r="AD1132" i="4"/>
  <c r="AC1132" i="4"/>
  <c r="AB1132" i="4"/>
  <c r="AD1131" i="4"/>
  <c r="AC1131" i="4"/>
  <c r="AB1131" i="4"/>
  <c r="AD1130" i="4"/>
  <c r="AC1130" i="4"/>
  <c r="AB1130" i="4"/>
  <c r="AD1129" i="4"/>
  <c r="AC1129" i="4"/>
  <c r="AB1129" i="4"/>
  <c r="AD1128" i="4"/>
  <c r="AC1128" i="4"/>
  <c r="AB1128" i="4"/>
  <c r="AD1127" i="4"/>
  <c r="AC1127" i="4"/>
  <c r="AB1127" i="4"/>
  <c r="AD1126" i="4"/>
  <c r="AC1126" i="4"/>
  <c r="AB1126" i="4"/>
  <c r="AD1125" i="4"/>
  <c r="AC1125" i="4"/>
  <c r="AB1125" i="4"/>
  <c r="AD1124" i="4"/>
  <c r="AC1124" i="4"/>
  <c r="AB1124" i="4"/>
  <c r="AD1123" i="4"/>
  <c r="AC1123" i="4"/>
  <c r="AB1123" i="4"/>
  <c r="AD1122" i="4"/>
  <c r="AC1122" i="4"/>
  <c r="AB1122" i="4"/>
  <c r="AD1121" i="4"/>
  <c r="AC1121" i="4"/>
  <c r="AB1121" i="4"/>
  <c r="AD1120" i="4"/>
  <c r="AC1120" i="4"/>
  <c r="AB1120" i="4"/>
  <c r="AD1119" i="4"/>
  <c r="AC1119" i="4"/>
  <c r="AB1119" i="4"/>
  <c r="AD1118" i="4"/>
  <c r="AC1118" i="4"/>
  <c r="AB1118" i="4"/>
  <c r="AD1117" i="4"/>
  <c r="AC1117" i="4"/>
  <c r="AB1117" i="4"/>
  <c r="AD1116" i="4"/>
  <c r="AC1116" i="4"/>
  <c r="AB1116" i="4"/>
  <c r="AD1115" i="4"/>
  <c r="AC1115" i="4"/>
  <c r="AB1115" i="4"/>
  <c r="AD1114" i="4"/>
  <c r="AC1114" i="4"/>
  <c r="AB1114" i="4"/>
  <c r="AD1113" i="4"/>
  <c r="AC1113" i="4"/>
  <c r="AB1113" i="4"/>
  <c r="AD1112" i="4"/>
  <c r="AC1112" i="4"/>
  <c r="AB1112" i="4"/>
  <c r="AD1111" i="4"/>
  <c r="AC1111" i="4"/>
  <c r="AB1111" i="4"/>
  <c r="AD1110" i="4"/>
  <c r="AC1110" i="4"/>
  <c r="AB1110" i="4"/>
  <c r="AD1109" i="4"/>
  <c r="AC1109" i="4"/>
  <c r="AB1109" i="4"/>
  <c r="AD1108" i="4"/>
  <c r="AC1108" i="4"/>
  <c r="AB1108" i="4"/>
  <c r="AD1107" i="4"/>
  <c r="AC1107" i="4"/>
  <c r="AB1107" i="4"/>
  <c r="AD1106" i="4"/>
  <c r="AC1106" i="4"/>
  <c r="AB1106" i="4"/>
  <c r="AD1105" i="4"/>
  <c r="AC1105" i="4"/>
  <c r="AB1105" i="4"/>
  <c r="AD1104" i="4"/>
  <c r="AC1104" i="4"/>
  <c r="AB1104" i="4"/>
  <c r="AD1103" i="4"/>
  <c r="AC1103" i="4"/>
  <c r="AB1103" i="4"/>
  <c r="AD1102" i="4"/>
  <c r="AC1102" i="4"/>
  <c r="AB1102" i="4"/>
  <c r="AD1101" i="4"/>
  <c r="AC1101" i="4"/>
  <c r="AB1101" i="4"/>
  <c r="AD1100" i="4"/>
  <c r="AC1100" i="4"/>
  <c r="AB1100" i="4"/>
  <c r="AD1099" i="4"/>
  <c r="AC1099" i="4"/>
  <c r="AB1099" i="4"/>
  <c r="AD1098" i="4"/>
  <c r="AC1098" i="4"/>
  <c r="AB1098" i="4"/>
  <c r="AD1097" i="4"/>
  <c r="AC1097" i="4"/>
  <c r="AB1097" i="4"/>
  <c r="AD1096" i="4"/>
  <c r="AC1096" i="4"/>
  <c r="AB1096" i="4"/>
  <c r="AD1095" i="4"/>
  <c r="AC1095" i="4"/>
  <c r="AB1095" i="4"/>
  <c r="AD1094" i="4"/>
  <c r="AC1094" i="4"/>
  <c r="AB1094" i="4"/>
  <c r="AD1093" i="4"/>
  <c r="AC1093" i="4"/>
  <c r="AB1093" i="4"/>
  <c r="AD1092" i="4"/>
  <c r="AC1092" i="4"/>
  <c r="AB1092" i="4"/>
  <c r="AD1091" i="4"/>
  <c r="AC1091" i="4"/>
  <c r="AB1091" i="4"/>
  <c r="AD1090" i="4"/>
  <c r="AC1090" i="4"/>
  <c r="AB1090" i="4"/>
  <c r="AD1089" i="4"/>
  <c r="AC1089" i="4"/>
  <c r="AB1089" i="4"/>
  <c r="AD1088" i="4"/>
  <c r="AC1088" i="4"/>
  <c r="AB1088" i="4"/>
  <c r="AD1087" i="4"/>
  <c r="AC1087" i="4"/>
  <c r="AB1087" i="4"/>
  <c r="AD1086" i="4"/>
  <c r="AC1086" i="4"/>
  <c r="AB1086" i="4"/>
  <c r="AD1085" i="4"/>
  <c r="AC1085" i="4"/>
  <c r="AB1085" i="4"/>
  <c r="AD1084" i="4"/>
  <c r="AC1084" i="4"/>
  <c r="AB1084" i="4"/>
  <c r="AD1083" i="4"/>
  <c r="AC1083" i="4"/>
  <c r="AB1083" i="4"/>
  <c r="AD1082" i="4"/>
  <c r="AC1082" i="4"/>
  <c r="AB1082" i="4"/>
  <c r="AD1081" i="4"/>
  <c r="AC1081" i="4"/>
  <c r="AB1081" i="4"/>
  <c r="AD1080" i="4"/>
  <c r="AC1080" i="4"/>
  <c r="AB1080" i="4"/>
  <c r="AD1079" i="4"/>
  <c r="AC1079" i="4"/>
  <c r="AB1079" i="4"/>
  <c r="AD1078" i="4"/>
  <c r="AC1078" i="4"/>
  <c r="AB1078" i="4"/>
  <c r="AD1077" i="4"/>
  <c r="AC1077" i="4"/>
  <c r="AB1077" i="4"/>
  <c r="AD1076" i="4"/>
  <c r="AC1076" i="4"/>
  <c r="AB1076" i="4"/>
  <c r="AD1075" i="4"/>
  <c r="AC1075" i="4"/>
  <c r="AB1075" i="4"/>
  <c r="AD1074" i="4"/>
  <c r="AC1074" i="4"/>
  <c r="AB1074" i="4"/>
  <c r="AD1073" i="4"/>
  <c r="AC1073" i="4"/>
  <c r="AB1073" i="4"/>
  <c r="AD1072" i="4"/>
  <c r="AC1072" i="4"/>
  <c r="AB1072" i="4"/>
  <c r="AD1071" i="4"/>
  <c r="AC1071" i="4"/>
  <c r="AB1071" i="4"/>
  <c r="AD1070" i="4"/>
  <c r="AC1070" i="4"/>
  <c r="AB1070" i="4"/>
  <c r="AD1069" i="4"/>
  <c r="AC1069" i="4"/>
  <c r="AB1069" i="4"/>
  <c r="AD1068" i="4"/>
  <c r="AC1068" i="4"/>
  <c r="AB1068" i="4"/>
  <c r="AD1067" i="4"/>
  <c r="AC1067" i="4"/>
  <c r="AB1067" i="4"/>
  <c r="AD1066" i="4"/>
  <c r="AC1066" i="4"/>
  <c r="AB1066" i="4"/>
  <c r="AD1065" i="4"/>
  <c r="AC1065" i="4"/>
  <c r="AB1065" i="4"/>
  <c r="AD1064" i="4"/>
  <c r="AC1064" i="4"/>
  <c r="AB1064" i="4"/>
  <c r="AD1063" i="4"/>
  <c r="AC1063" i="4"/>
  <c r="AB1063" i="4"/>
  <c r="AD1062" i="4"/>
  <c r="AC1062" i="4"/>
  <c r="AB1062" i="4"/>
  <c r="AD1061" i="4"/>
  <c r="AC1061" i="4"/>
  <c r="AB1061" i="4"/>
  <c r="AD1060" i="4"/>
  <c r="AC1060" i="4"/>
  <c r="AB1060" i="4"/>
  <c r="AD1059" i="4"/>
  <c r="AC1059" i="4"/>
  <c r="AB1059" i="4"/>
  <c r="AD1058" i="4"/>
  <c r="AC1058" i="4"/>
  <c r="AB1058" i="4"/>
  <c r="AD1057" i="4"/>
  <c r="AC1057" i="4"/>
  <c r="AB1057" i="4"/>
  <c r="AD1056" i="4"/>
  <c r="AC1056" i="4"/>
  <c r="AB1056" i="4"/>
  <c r="AD1055" i="4"/>
  <c r="AC1055" i="4"/>
  <c r="AB1055" i="4"/>
  <c r="AD1054" i="4"/>
  <c r="AC1054" i="4"/>
  <c r="AB1054" i="4"/>
  <c r="AD1053" i="4"/>
  <c r="AC1053" i="4"/>
  <c r="AB1053" i="4"/>
  <c r="AD1052" i="4"/>
  <c r="AC1052" i="4"/>
  <c r="AB1052" i="4"/>
  <c r="AD1051" i="4"/>
  <c r="AC1051" i="4"/>
  <c r="AB1051" i="4"/>
  <c r="AD1050" i="4"/>
  <c r="AC1050" i="4"/>
  <c r="AB1050" i="4"/>
  <c r="AD1049" i="4"/>
  <c r="AC1049" i="4"/>
  <c r="AB1049" i="4"/>
  <c r="AD1048" i="4"/>
  <c r="AC1048" i="4"/>
  <c r="AB1048" i="4"/>
  <c r="AD1047" i="4"/>
  <c r="AC1047" i="4"/>
  <c r="AB1047" i="4"/>
  <c r="AD1046" i="4"/>
  <c r="AC1046" i="4"/>
  <c r="AB1046" i="4"/>
  <c r="AD1045" i="4"/>
  <c r="AC1045" i="4"/>
  <c r="AB1045" i="4"/>
  <c r="AD1044" i="4"/>
  <c r="AC1044" i="4"/>
  <c r="AB1044" i="4"/>
  <c r="AD1043" i="4"/>
  <c r="AC1043" i="4"/>
  <c r="AB1043" i="4"/>
  <c r="AD1042" i="4"/>
  <c r="AC1042" i="4"/>
  <c r="AB1042" i="4"/>
  <c r="AD1041" i="4"/>
  <c r="AC1041" i="4"/>
  <c r="AB1041" i="4"/>
  <c r="AD1040" i="4"/>
  <c r="AC1040" i="4"/>
  <c r="AB1040" i="4"/>
  <c r="AD1039" i="4"/>
  <c r="AC1039" i="4"/>
  <c r="AB1039" i="4"/>
  <c r="AD1038" i="4"/>
  <c r="AC1038" i="4"/>
  <c r="AB1038" i="4"/>
  <c r="AD1037" i="4"/>
  <c r="AC1037" i="4"/>
  <c r="AB1037" i="4"/>
  <c r="AD1036" i="4"/>
  <c r="AC1036" i="4"/>
  <c r="AB1036" i="4"/>
  <c r="AD1035" i="4"/>
  <c r="AC1035" i="4"/>
  <c r="AB1035" i="4"/>
  <c r="AD1034" i="4"/>
  <c r="AC1034" i="4"/>
  <c r="AB1034" i="4"/>
  <c r="AD1033" i="4"/>
  <c r="AC1033" i="4"/>
  <c r="AB1033" i="4"/>
  <c r="AD1032" i="4"/>
  <c r="AC1032" i="4"/>
  <c r="AB1032" i="4"/>
  <c r="AD1031" i="4"/>
  <c r="AC1031" i="4"/>
  <c r="AB1031" i="4"/>
  <c r="AD1030" i="4"/>
  <c r="AC1030" i="4"/>
  <c r="AB1030" i="4"/>
  <c r="AD1029" i="4"/>
  <c r="AC1029" i="4"/>
  <c r="AB1029" i="4"/>
  <c r="AD1028" i="4"/>
  <c r="AC1028" i="4"/>
  <c r="AB1028" i="4"/>
  <c r="AD1027" i="4"/>
  <c r="AC1027" i="4"/>
  <c r="AB1027" i="4"/>
  <c r="AD1026" i="4"/>
  <c r="AC1026" i="4"/>
  <c r="AB1026" i="4"/>
  <c r="AD1025" i="4"/>
  <c r="AC1025" i="4"/>
  <c r="AB1025" i="4"/>
  <c r="AD1024" i="4"/>
  <c r="AC1024" i="4"/>
  <c r="AB1024" i="4"/>
  <c r="AD1023" i="4"/>
  <c r="AC1023" i="4"/>
  <c r="AB1023" i="4"/>
  <c r="AD1022" i="4"/>
  <c r="AC1022" i="4"/>
  <c r="AB1022" i="4"/>
  <c r="AD1021" i="4"/>
  <c r="AC1021" i="4"/>
  <c r="AB1021" i="4"/>
  <c r="AD1020" i="4"/>
  <c r="AC1020" i="4"/>
  <c r="AB1020" i="4"/>
  <c r="AD1019" i="4"/>
  <c r="AC1019" i="4"/>
  <c r="AB1019" i="4"/>
  <c r="AD1018" i="4"/>
  <c r="AC1018" i="4"/>
  <c r="AB1018" i="4"/>
  <c r="AD1017" i="4"/>
  <c r="AC1017" i="4"/>
  <c r="AB1017" i="4"/>
  <c r="AD1016" i="4"/>
  <c r="AC1016" i="4"/>
  <c r="AB1016" i="4"/>
  <c r="AD1015" i="4"/>
  <c r="AC1015" i="4"/>
  <c r="AB1015" i="4"/>
  <c r="AD1014" i="4"/>
  <c r="AC1014" i="4"/>
  <c r="AB1014" i="4"/>
  <c r="AD1013" i="4"/>
  <c r="AC1013" i="4"/>
  <c r="AB1013" i="4"/>
  <c r="AD1012" i="4"/>
  <c r="AC1012" i="4"/>
  <c r="AB1012" i="4"/>
  <c r="AD1011" i="4"/>
  <c r="AC1011" i="4"/>
  <c r="AB1011" i="4"/>
  <c r="AD1010" i="4"/>
  <c r="AC1010" i="4"/>
  <c r="AB1010" i="4"/>
  <c r="AD1009" i="4"/>
  <c r="AC1009" i="4"/>
  <c r="AB1009" i="4"/>
  <c r="AD1008" i="4"/>
  <c r="AC1008" i="4"/>
  <c r="AB1008" i="4"/>
  <c r="AD1007" i="4"/>
  <c r="AC1007" i="4"/>
  <c r="AB1007" i="4"/>
  <c r="AD1006" i="4"/>
  <c r="AC1006" i="4"/>
  <c r="AB1006" i="4"/>
  <c r="AD1005" i="4"/>
  <c r="AC1005" i="4"/>
  <c r="AB1005" i="4"/>
  <c r="AD1004" i="4"/>
  <c r="AC1004" i="4"/>
  <c r="AB1004" i="4"/>
  <c r="AD1003" i="4"/>
  <c r="AC1003" i="4"/>
  <c r="AB1003" i="4"/>
  <c r="AD1002" i="4"/>
  <c r="AC1002" i="4"/>
  <c r="AB1002" i="4"/>
  <c r="AD1001" i="4"/>
  <c r="AC1001" i="4"/>
  <c r="AB1001" i="4"/>
  <c r="AD1000" i="4"/>
  <c r="AC1000" i="4"/>
  <c r="AB1000" i="4"/>
  <c r="AD999" i="4"/>
  <c r="AC999" i="4"/>
  <c r="AB999" i="4"/>
  <c r="AD998" i="4"/>
  <c r="AC998" i="4"/>
  <c r="AB998" i="4"/>
  <c r="AD997" i="4"/>
  <c r="AC997" i="4"/>
  <c r="AB997" i="4"/>
  <c r="AD996" i="4"/>
  <c r="AC996" i="4"/>
  <c r="AB996" i="4"/>
  <c r="AD995" i="4"/>
  <c r="AC995" i="4"/>
  <c r="AB995" i="4"/>
  <c r="AD994" i="4"/>
  <c r="AC994" i="4"/>
  <c r="AB994" i="4"/>
  <c r="AD993" i="4"/>
  <c r="AC993" i="4"/>
  <c r="AB993" i="4"/>
  <c r="AD992" i="4"/>
  <c r="AC992" i="4"/>
  <c r="AB992" i="4"/>
  <c r="AD991" i="4"/>
  <c r="AC991" i="4"/>
  <c r="AB991" i="4"/>
  <c r="AD990" i="4"/>
  <c r="AC990" i="4"/>
  <c r="AB990" i="4"/>
  <c r="AD989" i="4"/>
  <c r="AC989" i="4"/>
  <c r="AB989" i="4"/>
  <c r="AD988" i="4"/>
  <c r="AC988" i="4"/>
  <c r="AB988" i="4"/>
  <c r="AD987" i="4"/>
  <c r="AC987" i="4"/>
  <c r="AB987" i="4"/>
  <c r="AD986" i="4"/>
  <c r="AC986" i="4"/>
  <c r="AB986" i="4"/>
  <c r="AD985" i="4"/>
  <c r="AC985" i="4"/>
  <c r="AB985" i="4"/>
  <c r="AD984" i="4"/>
  <c r="AC984" i="4"/>
  <c r="AB984" i="4"/>
  <c r="AD983" i="4"/>
  <c r="AC983" i="4"/>
  <c r="AB983" i="4"/>
  <c r="AD982" i="4"/>
  <c r="AC982" i="4"/>
  <c r="AB982" i="4"/>
  <c r="AD981" i="4"/>
  <c r="AC981" i="4"/>
  <c r="AB981" i="4"/>
  <c r="AD980" i="4"/>
  <c r="AC980" i="4"/>
  <c r="AB980" i="4"/>
  <c r="AD979" i="4"/>
  <c r="AC979" i="4"/>
  <c r="AB979" i="4"/>
  <c r="AD978" i="4"/>
  <c r="AC978" i="4"/>
  <c r="AB978" i="4"/>
  <c r="AD977" i="4"/>
  <c r="AC977" i="4"/>
  <c r="AB977" i="4"/>
  <c r="AD976" i="4"/>
  <c r="AC976" i="4"/>
  <c r="AB976" i="4"/>
  <c r="AD975" i="4"/>
  <c r="AC975" i="4"/>
  <c r="AB975" i="4"/>
  <c r="AD974" i="4"/>
  <c r="AC974" i="4"/>
  <c r="AB974" i="4"/>
  <c r="AD973" i="4"/>
  <c r="AC973" i="4"/>
  <c r="AB973" i="4"/>
  <c r="AD972" i="4"/>
  <c r="AC972" i="4"/>
  <c r="AB972" i="4"/>
  <c r="AD971" i="4"/>
  <c r="AC971" i="4"/>
  <c r="AB971" i="4"/>
  <c r="AD970" i="4"/>
  <c r="AC970" i="4"/>
  <c r="AB970" i="4"/>
  <c r="AD969" i="4"/>
  <c r="AC969" i="4"/>
  <c r="AB969" i="4"/>
  <c r="AD968" i="4"/>
  <c r="AC968" i="4"/>
  <c r="AB968" i="4"/>
  <c r="AD967" i="4"/>
  <c r="AC967" i="4"/>
  <c r="AB967" i="4"/>
  <c r="AD966" i="4"/>
  <c r="AC966" i="4"/>
  <c r="AB966" i="4"/>
  <c r="AD965" i="4"/>
  <c r="AC965" i="4"/>
  <c r="AB965" i="4"/>
  <c r="AD964" i="4"/>
  <c r="AC964" i="4"/>
  <c r="AB964" i="4"/>
  <c r="AD963" i="4"/>
  <c r="AC963" i="4"/>
  <c r="AB963" i="4"/>
  <c r="AD962" i="4"/>
  <c r="AC962" i="4"/>
  <c r="AB962" i="4"/>
  <c r="AD961" i="4"/>
  <c r="AC961" i="4"/>
  <c r="AB961" i="4"/>
  <c r="AD960" i="4"/>
  <c r="AC960" i="4"/>
  <c r="AB960" i="4"/>
  <c r="AD959" i="4"/>
  <c r="AC959" i="4"/>
  <c r="AB959" i="4"/>
  <c r="AD958" i="4"/>
  <c r="AC958" i="4"/>
  <c r="AB958" i="4"/>
  <c r="AD957" i="4"/>
  <c r="AC957" i="4"/>
  <c r="AB957" i="4"/>
  <c r="AD956" i="4"/>
  <c r="AC956" i="4"/>
  <c r="AB956" i="4"/>
  <c r="AD955" i="4"/>
  <c r="AC955" i="4"/>
  <c r="AB955" i="4"/>
  <c r="AD954" i="4"/>
  <c r="AC954" i="4"/>
  <c r="AB954" i="4"/>
  <c r="AD953" i="4"/>
  <c r="AC953" i="4"/>
  <c r="AB953" i="4"/>
  <c r="AD952" i="4"/>
  <c r="AC952" i="4"/>
  <c r="AB952" i="4"/>
  <c r="AD951" i="4"/>
  <c r="AC951" i="4"/>
  <c r="AB951" i="4"/>
  <c r="AD950" i="4"/>
  <c r="AC950" i="4"/>
  <c r="AB950" i="4"/>
  <c r="AD949" i="4"/>
  <c r="AC949" i="4"/>
  <c r="AB949" i="4"/>
  <c r="AD948" i="4"/>
  <c r="AC948" i="4"/>
  <c r="AB948" i="4"/>
  <c r="AD947" i="4"/>
  <c r="AC947" i="4"/>
  <c r="AB947" i="4"/>
  <c r="AD946" i="4"/>
  <c r="AC946" i="4"/>
  <c r="AB946" i="4"/>
  <c r="AD945" i="4"/>
  <c r="AC945" i="4"/>
  <c r="AB945" i="4"/>
  <c r="AD944" i="4"/>
  <c r="AC944" i="4"/>
  <c r="AB944" i="4"/>
  <c r="AD943" i="4"/>
  <c r="AC943" i="4"/>
  <c r="AB943" i="4"/>
  <c r="AD942" i="4"/>
  <c r="AC942" i="4"/>
  <c r="AB942" i="4"/>
  <c r="AD941" i="4"/>
  <c r="AC941" i="4"/>
  <c r="AB941" i="4"/>
  <c r="AD940" i="4"/>
  <c r="AC940" i="4"/>
  <c r="AB940" i="4"/>
  <c r="AD939" i="4"/>
  <c r="AC939" i="4"/>
  <c r="AB939" i="4"/>
  <c r="AD938" i="4"/>
  <c r="AC938" i="4"/>
  <c r="AB938" i="4"/>
  <c r="AD937" i="4"/>
  <c r="AC937" i="4"/>
  <c r="AB937" i="4"/>
  <c r="AD936" i="4"/>
  <c r="AC936" i="4"/>
  <c r="AB936" i="4"/>
  <c r="AD935" i="4"/>
  <c r="AC935" i="4"/>
  <c r="AB935" i="4"/>
  <c r="AD934" i="4"/>
  <c r="AC934" i="4"/>
  <c r="AB934" i="4"/>
  <c r="AD933" i="4"/>
  <c r="AC933" i="4"/>
  <c r="AB933" i="4"/>
  <c r="AD932" i="4"/>
  <c r="AC932" i="4"/>
  <c r="AB932" i="4"/>
  <c r="AD931" i="4"/>
  <c r="AC931" i="4"/>
  <c r="AB931" i="4"/>
  <c r="AD930" i="4"/>
  <c r="AC930" i="4"/>
  <c r="AB930" i="4"/>
  <c r="AD929" i="4"/>
  <c r="AC929" i="4"/>
  <c r="AB929" i="4"/>
  <c r="AD928" i="4"/>
  <c r="AC928" i="4"/>
  <c r="AB928" i="4"/>
  <c r="AD927" i="4"/>
  <c r="AC927" i="4"/>
  <c r="AB927" i="4"/>
  <c r="AD926" i="4"/>
  <c r="AC926" i="4"/>
  <c r="AB926" i="4"/>
  <c r="AD925" i="4"/>
  <c r="AC925" i="4"/>
  <c r="AB925" i="4"/>
  <c r="AD924" i="4"/>
  <c r="AC924" i="4"/>
  <c r="AB924" i="4"/>
  <c r="AD923" i="4"/>
  <c r="AC923" i="4"/>
  <c r="AB923" i="4"/>
  <c r="AD922" i="4"/>
  <c r="AC922" i="4"/>
  <c r="AB922" i="4"/>
  <c r="AD921" i="4"/>
  <c r="AC921" i="4"/>
  <c r="AB921" i="4"/>
  <c r="AD920" i="4"/>
  <c r="AC920" i="4"/>
  <c r="AB920" i="4"/>
  <c r="AD919" i="4"/>
  <c r="AC919" i="4"/>
  <c r="AB919" i="4"/>
  <c r="AD918" i="4"/>
  <c r="AC918" i="4"/>
  <c r="AB918" i="4"/>
  <c r="AD917" i="4"/>
  <c r="AC917" i="4"/>
  <c r="AB917" i="4"/>
  <c r="AD916" i="4"/>
  <c r="AC916" i="4"/>
  <c r="AB916" i="4"/>
  <c r="AD915" i="4"/>
  <c r="AC915" i="4"/>
  <c r="AB915" i="4"/>
  <c r="AD914" i="4"/>
  <c r="AC914" i="4"/>
  <c r="AB914" i="4"/>
  <c r="AD913" i="4"/>
  <c r="AC913" i="4"/>
  <c r="AB913" i="4"/>
  <c r="AD912" i="4"/>
  <c r="AC912" i="4"/>
  <c r="AB912" i="4"/>
  <c r="AD911" i="4"/>
  <c r="AC911" i="4"/>
  <c r="AB911" i="4"/>
  <c r="AD910" i="4"/>
  <c r="AC910" i="4"/>
  <c r="AB910" i="4"/>
  <c r="AD909" i="4"/>
  <c r="AC909" i="4"/>
  <c r="AB909" i="4"/>
  <c r="AD908" i="4"/>
  <c r="AC908" i="4"/>
  <c r="AB908" i="4"/>
  <c r="AD907" i="4"/>
  <c r="AC907" i="4"/>
  <c r="AB907" i="4"/>
  <c r="AD906" i="4"/>
  <c r="AC906" i="4"/>
  <c r="AB906" i="4"/>
  <c r="AD905" i="4"/>
  <c r="AC905" i="4"/>
  <c r="AB905" i="4"/>
  <c r="AD904" i="4"/>
  <c r="AC904" i="4"/>
  <c r="AB904" i="4"/>
  <c r="AD903" i="4"/>
  <c r="AC903" i="4"/>
  <c r="AB903" i="4"/>
  <c r="AD902" i="4"/>
  <c r="AC902" i="4"/>
  <c r="AB902" i="4"/>
  <c r="AD901" i="4"/>
  <c r="AC901" i="4"/>
  <c r="AB901" i="4"/>
  <c r="AD900" i="4"/>
  <c r="AC900" i="4"/>
  <c r="AB900" i="4"/>
  <c r="AD899" i="4"/>
  <c r="AC899" i="4"/>
  <c r="AB899" i="4"/>
  <c r="AD898" i="4"/>
  <c r="AC898" i="4"/>
  <c r="AB898" i="4"/>
  <c r="AD897" i="4"/>
  <c r="AC897" i="4"/>
  <c r="AB897" i="4"/>
  <c r="AD896" i="4"/>
  <c r="AC896" i="4"/>
  <c r="AB896" i="4"/>
  <c r="AD895" i="4"/>
  <c r="AC895" i="4"/>
  <c r="AB895" i="4"/>
  <c r="AD894" i="4"/>
  <c r="AC894" i="4"/>
  <c r="AB894" i="4"/>
  <c r="AD893" i="4"/>
  <c r="AC893" i="4"/>
  <c r="AB893" i="4"/>
  <c r="AD892" i="4"/>
  <c r="AC892" i="4"/>
  <c r="AB892" i="4"/>
  <c r="AD891" i="4"/>
  <c r="AC891" i="4"/>
  <c r="AB891" i="4"/>
  <c r="AD890" i="4"/>
  <c r="AC890" i="4"/>
  <c r="AB890" i="4"/>
  <c r="AD889" i="4"/>
  <c r="AC889" i="4"/>
  <c r="AB889" i="4"/>
  <c r="AD888" i="4"/>
  <c r="AC888" i="4"/>
  <c r="AB888" i="4"/>
  <c r="AD887" i="4"/>
  <c r="AC887" i="4"/>
  <c r="AB887" i="4"/>
  <c r="AD886" i="4"/>
  <c r="AC886" i="4"/>
  <c r="AB886" i="4"/>
  <c r="AD885" i="4"/>
  <c r="AC885" i="4"/>
  <c r="AB885" i="4"/>
  <c r="AD884" i="4"/>
  <c r="AC884" i="4"/>
  <c r="AB884" i="4"/>
  <c r="AD883" i="4"/>
  <c r="AC883" i="4"/>
  <c r="AB883" i="4"/>
  <c r="AD882" i="4"/>
  <c r="AC882" i="4"/>
  <c r="AB882" i="4"/>
  <c r="AD881" i="4"/>
  <c r="AC881" i="4"/>
  <c r="AB881" i="4"/>
  <c r="AD880" i="4"/>
  <c r="AC880" i="4"/>
  <c r="AB880" i="4"/>
  <c r="AD879" i="4"/>
  <c r="AC879" i="4"/>
  <c r="AB879" i="4"/>
  <c r="AD878" i="4"/>
  <c r="AC878" i="4"/>
  <c r="AB878" i="4"/>
  <c r="AD877" i="4"/>
  <c r="AC877" i="4"/>
  <c r="AB877" i="4"/>
  <c r="AD876" i="4"/>
  <c r="AC876" i="4"/>
  <c r="AB876" i="4"/>
  <c r="AD875" i="4"/>
  <c r="AC875" i="4"/>
  <c r="AB875" i="4"/>
  <c r="AD874" i="4"/>
  <c r="AC874" i="4"/>
  <c r="AB874" i="4"/>
  <c r="AD873" i="4"/>
  <c r="AC873" i="4"/>
  <c r="AB873" i="4"/>
  <c r="AD872" i="4"/>
  <c r="AC872" i="4"/>
  <c r="AB872" i="4"/>
  <c r="AD871" i="4"/>
  <c r="AC871" i="4"/>
  <c r="AB871" i="4"/>
  <c r="AD870" i="4"/>
  <c r="AC870" i="4"/>
  <c r="AB870" i="4"/>
  <c r="AD869" i="4"/>
  <c r="AC869" i="4"/>
  <c r="AB869" i="4"/>
  <c r="AD868" i="4"/>
  <c r="AC868" i="4"/>
  <c r="AB868" i="4"/>
  <c r="AD867" i="4"/>
  <c r="AC867" i="4"/>
  <c r="AB867" i="4"/>
  <c r="AD866" i="4"/>
  <c r="AC866" i="4"/>
  <c r="AB866" i="4"/>
  <c r="AD865" i="4"/>
  <c r="AC865" i="4"/>
  <c r="AB865" i="4"/>
  <c r="AD864" i="4"/>
  <c r="AC864" i="4"/>
  <c r="AB864" i="4"/>
  <c r="AD863" i="4"/>
  <c r="AC863" i="4"/>
  <c r="AB863" i="4"/>
  <c r="AD862" i="4"/>
  <c r="AC862" i="4"/>
  <c r="AB862" i="4"/>
  <c r="AD861" i="4"/>
  <c r="AC861" i="4"/>
  <c r="AB861" i="4"/>
  <c r="AD860" i="4"/>
  <c r="AC860" i="4"/>
  <c r="AB860" i="4"/>
  <c r="AD859" i="4"/>
  <c r="AC859" i="4"/>
  <c r="AB859" i="4"/>
  <c r="AD858" i="4"/>
  <c r="AC858" i="4"/>
  <c r="AB858" i="4"/>
  <c r="AD857" i="4"/>
  <c r="AC857" i="4"/>
  <c r="AB857" i="4"/>
  <c r="AD856" i="4"/>
  <c r="AC856" i="4"/>
  <c r="AB856" i="4"/>
  <c r="AD855" i="4"/>
  <c r="AC855" i="4"/>
  <c r="AB855" i="4"/>
  <c r="AD854" i="4"/>
  <c r="AC854" i="4"/>
  <c r="AB854" i="4"/>
  <c r="AD853" i="4"/>
  <c r="AC853" i="4"/>
  <c r="AB853" i="4"/>
  <c r="AD852" i="4"/>
  <c r="AC852" i="4"/>
  <c r="AB852" i="4"/>
  <c r="AD851" i="4"/>
  <c r="AC851" i="4"/>
  <c r="AB851" i="4"/>
  <c r="AD850" i="4"/>
  <c r="AC850" i="4"/>
  <c r="AB850" i="4"/>
  <c r="AD849" i="4"/>
  <c r="AC849" i="4"/>
  <c r="AB849" i="4"/>
  <c r="AD848" i="4"/>
  <c r="AC848" i="4"/>
  <c r="AB848" i="4"/>
  <c r="AD847" i="4"/>
  <c r="AC847" i="4"/>
  <c r="AB847" i="4"/>
  <c r="AD846" i="4"/>
  <c r="AC846" i="4"/>
  <c r="AB846" i="4"/>
  <c r="AD845" i="4"/>
  <c r="AC845" i="4"/>
  <c r="AB845" i="4"/>
  <c r="AD844" i="4"/>
  <c r="AC844" i="4"/>
  <c r="AB844" i="4"/>
  <c r="AD843" i="4"/>
  <c r="AC843" i="4"/>
  <c r="AB843" i="4"/>
  <c r="AD842" i="4"/>
  <c r="AC842" i="4"/>
  <c r="AB842" i="4"/>
  <c r="AD841" i="4"/>
  <c r="AC841" i="4"/>
  <c r="AB841" i="4"/>
  <c r="AD840" i="4"/>
  <c r="AC840" i="4"/>
  <c r="AB840" i="4"/>
  <c r="AD839" i="4"/>
  <c r="AC839" i="4"/>
  <c r="AB839" i="4"/>
  <c r="AD838" i="4"/>
  <c r="AC838" i="4"/>
  <c r="AB838" i="4"/>
  <c r="AD837" i="4"/>
  <c r="AC837" i="4"/>
  <c r="AB837" i="4"/>
  <c r="AD836" i="4"/>
  <c r="AC836" i="4"/>
  <c r="AB836" i="4"/>
  <c r="AD835" i="4"/>
  <c r="AC835" i="4"/>
  <c r="AB835" i="4"/>
  <c r="AD834" i="4"/>
  <c r="AC834" i="4"/>
  <c r="AB834" i="4"/>
  <c r="AD833" i="4"/>
  <c r="AC833" i="4"/>
  <c r="AB833" i="4"/>
  <c r="AD832" i="4"/>
  <c r="AC832" i="4"/>
  <c r="AB832" i="4"/>
  <c r="AD831" i="4"/>
  <c r="AC831" i="4"/>
  <c r="AB831" i="4"/>
  <c r="AD830" i="4"/>
  <c r="AC830" i="4"/>
  <c r="AB830" i="4"/>
  <c r="AD829" i="4"/>
  <c r="AC829" i="4"/>
  <c r="AB829" i="4"/>
  <c r="AD828" i="4"/>
  <c r="AC828" i="4"/>
  <c r="AB828" i="4"/>
  <c r="AD827" i="4"/>
  <c r="AC827" i="4"/>
  <c r="AB827" i="4"/>
  <c r="AD826" i="4"/>
  <c r="AC826" i="4"/>
  <c r="AB826" i="4"/>
  <c r="AD825" i="4"/>
  <c r="AC825" i="4"/>
  <c r="AB825" i="4"/>
  <c r="AD824" i="4"/>
  <c r="AC824" i="4"/>
  <c r="AB824" i="4"/>
  <c r="AD823" i="4"/>
  <c r="AC823" i="4"/>
  <c r="AB823" i="4"/>
  <c r="AD822" i="4"/>
  <c r="AC822" i="4"/>
  <c r="AB822" i="4"/>
  <c r="AD821" i="4"/>
  <c r="AC821" i="4"/>
  <c r="AB821" i="4"/>
  <c r="AD820" i="4"/>
  <c r="AC820" i="4"/>
  <c r="AB820" i="4"/>
  <c r="AD819" i="4"/>
  <c r="AC819" i="4"/>
  <c r="AB819" i="4"/>
  <c r="AD818" i="4"/>
  <c r="AC818" i="4"/>
  <c r="AB818" i="4"/>
  <c r="AD817" i="4"/>
  <c r="AC817" i="4"/>
  <c r="AB817" i="4"/>
  <c r="AD816" i="4"/>
  <c r="AC816" i="4"/>
  <c r="AB816" i="4"/>
  <c r="AD815" i="4"/>
  <c r="AC815" i="4"/>
  <c r="AB815" i="4"/>
  <c r="AD814" i="4"/>
  <c r="AC814" i="4"/>
  <c r="AB814" i="4"/>
  <c r="AD813" i="4"/>
  <c r="AC813" i="4"/>
  <c r="AB813" i="4"/>
  <c r="AD812" i="4"/>
  <c r="AC812" i="4"/>
  <c r="AB812" i="4"/>
  <c r="AD811" i="4"/>
  <c r="AC811" i="4"/>
  <c r="AB811" i="4"/>
  <c r="AD810" i="4"/>
  <c r="AC810" i="4"/>
  <c r="AB810" i="4"/>
  <c r="AD809" i="4"/>
  <c r="AC809" i="4"/>
  <c r="AB809" i="4"/>
  <c r="AD808" i="4"/>
  <c r="AC808" i="4"/>
  <c r="AB808" i="4"/>
  <c r="AD807" i="4"/>
  <c r="AC807" i="4"/>
  <c r="AB807" i="4"/>
  <c r="AD806" i="4"/>
  <c r="AC806" i="4"/>
  <c r="AB806" i="4"/>
  <c r="AD805" i="4"/>
  <c r="AC805" i="4"/>
  <c r="AB805" i="4"/>
  <c r="AD804" i="4"/>
  <c r="AC804" i="4"/>
  <c r="AB804" i="4"/>
  <c r="AD803" i="4"/>
  <c r="AC803" i="4"/>
  <c r="AB803" i="4"/>
  <c r="AD802" i="4"/>
  <c r="AC802" i="4"/>
  <c r="AB802" i="4"/>
  <c r="AD801" i="4"/>
  <c r="AC801" i="4"/>
  <c r="AB801" i="4"/>
  <c r="AD800" i="4"/>
  <c r="AC800" i="4"/>
  <c r="AB800" i="4"/>
  <c r="AD799" i="4"/>
  <c r="AC799" i="4"/>
  <c r="AB799" i="4"/>
  <c r="AD798" i="4"/>
  <c r="AC798" i="4"/>
  <c r="AB798" i="4"/>
  <c r="AD797" i="4"/>
  <c r="AC797" i="4"/>
  <c r="AB797" i="4"/>
  <c r="AD796" i="4"/>
  <c r="AC796" i="4"/>
  <c r="AB796" i="4"/>
  <c r="AD795" i="4"/>
  <c r="AC795" i="4"/>
  <c r="AB795" i="4"/>
  <c r="AD794" i="4"/>
  <c r="AC794" i="4"/>
  <c r="AB794" i="4"/>
  <c r="AD793" i="4"/>
  <c r="AC793" i="4"/>
  <c r="AB793" i="4"/>
  <c r="AD792" i="4"/>
  <c r="AC792" i="4"/>
  <c r="AB792" i="4"/>
  <c r="AD791" i="4"/>
  <c r="AC791" i="4"/>
  <c r="AB791" i="4"/>
  <c r="AD790" i="4"/>
  <c r="AC790" i="4"/>
  <c r="AB790" i="4"/>
  <c r="AD789" i="4"/>
  <c r="AC789" i="4"/>
  <c r="AB789" i="4"/>
  <c r="AD788" i="4"/>
  <c r="AC788" i="4"/>
  <c r="AB788" i="4"/>
  <c r="AD787" i="4"/>
  <c r="AC787" i="4"/>
  <c r="AB787" i="4"/>
  <c r="AD786" i="4"/>
  <c r="AC786" i="4"/>
  <c r="AB786" i="4"/>
  <c r="AD785" i="4"/>
  <c r="AC785" i="4"/>
  <c r="AB785" i="4"/>
  <c r="AD784" i="4"/>
  <c r="AC784" i="4"/>
  <c r="AB784" i="4"/>
  <c r="AD783" i="4"/>
  <c r="AC783" i="4"/>
  <c r="AB783" i="4"/>
  <c r="AD782" i="4"/>
  <c r="AC782" i="4"/>
  <c r="AB782" i="4"/>
  <c r="AD781" i="4"/>
  <c r="AC781" i="4"/>
  <c r="AB781" i="4"/>
  <c r="AD780" i="4"/>
  <c r="AC780" i="4"/>
  <c r="AB780" i="4"/>
  <c r="AD779" i="4"/>
  <c r="AC779" i="4"/>
  <c r="AB779" i="4"/>
  <c r="AD778" i="4"/>
  <c r="AC778" i="4"/>
  <c r="AB778" i="4"/>
  <c r="AD777" i="4"/>
  <c r="AC777" i="4"/>
  <c r="AB777" i="4"/>
  <c r="AD776" i="4"/>
  <c r="AC776" i="4"/>
  <c r="AB776" i="4"/>
  <c r="AD775" i="4"/>
  <c r="AC775" i="4"/>
  <c r="AB775" i="4"/>
  <c r="AD774" i="4"/>
  <c r="AC774" i="4"/>
  <c r="AB774" i="4"/>
  <c r="AD773" i="4"/>
  <c r="AC773" i="4"/>
  <c r="AB773" i="4"/>
  <c r="AD772" i="4"/>
  <c r="AC772" i="4"/>
  <c r="AB772" i="4"/>
  <c r="AD771" i="4"/>
  <c r="AC771" i="4"/>
  <c r="AB771" i="4"/>
  <c r="AD770" i="4"/>
  <c r="AC770" i="4"/>
  <c r="AB770" i="4"/>
  <c r="AD769" i="4"/>
  <c r="AC769" i="4"/>
  <c r="AB769" i="4"/>
  <c r="AD768" i="4"/>
  <c r="AC768" i="4"/>
  <c r="AB768" i="4"/>
  <c r="AD767" i="4"/>
  <c r="AC767" i="4"/>
  <c r="AB767" i="4"/>
  <c r="AD766" i="4"/>
  <c r="AC766" i="4"/>
  <c r="AB766" i="4"/>
  <c r="AD765" i="4"/>
  <c r="AC765" i="4"/>
  <c r="AB765" i="4"/>
  <c r="AD764" i="4"/>
  <c r="AC764" i="4"/>
  <c r="AB764" i="4"/>
  <c r="AD763" i="4"/>
  <c r="AC763" i="4"/>
  <c r="AB763" i="4"/>
  <c r="AD762" i="4"/>
  <c r="AC762" i="4"/>
  <c r="AB762" i="4"/>
  <c r="AD761" i="4"/>
  <c r="AC761" i="4"/>
  <c r="AB761" i="4"/>
  <c r="AD760" i="4"/>
  <c r="AC760" i="4"/>
  <c r="AB760" i="4"/>
  <c r="AD759" i="4"/>
  <c r="AC759" i="4"/>
  <c r="AB759" i="4"/>
  <c r="AD758" i="4"/>
  <c r="AC758" i="4"/>
  <c r="AB758" i="4"/>
  <c r="AD757" i="4"/>
  <c r="AC757" i="4"/>
  <c r="AB757" i="4"/>
  <c r="AD756" i="4"/>
  <c r="AC756" i="4"/>
  <c r="AB756" i="4"/>
  <c r="AD755" i="4"/>
  <c r="AC755" i="4"/>
  <c r="AB755" i="4"/>
  <c r="AD754" i="4"/>
  <c r="AC754" i="4"/>
  <c r="AB754" i="4"/>
  <c r="AD753" i="4"/>
  <c r="AC753" i="4"/>
  <c r="AB753" i="4"/>
  <c r="AD752" i="4"/>
  <c r="AC752" i="4"/>
  <c r="AB752" i="4"/>
  <c r="AD751" i="4"/>
  <c r="AC751" i="4"/>
  <c r="AB751" i="4"/>
  <c r="AD750" i="4"/>
  <c r="AC750" i="4"/>
  <c r="AB750" i="4"/>
  <c r="AD749" i="4"/>
  <c r="AC749" i="4"/>
  <c r="AB749" i="4"/>
  <c r="AD748" i="4"/>
  <c r="AC748" i="4"/>
  <c r="AB748" i="4"/>
  <c r="AD747" i="4"/>
  <c r="AC747" i="4"/>
  <c r="AB747" i="4"/>
  <c r="AD746" i="4"/>
  <c r="AC746" i="4"/>
  <c r="AB746" i="4"/>
  <c r="AD745" i="4"/>
  <c r="AC745" i="4"/>
  <c r="AB745" i="4"/>
  <c r="AD744" i="4"/>
  <c r="AC744" i="4"/>
  <c r="AB744" i="4"/>
  <c r="AD743" i="4"/>
  <c r="AC743" i="4"/>
  <c r="AB743" i="4"/>
  <c r="AD742" i="4"/>
  <c r="AC742" i="4"/>
  <c r="AB742" i="4"/>
  <c r="AD741" i="4"/>
  <c r="AC741" i="4"/>
  <c r="AB741" i="4"/>
  <c r="AD740" i="4"/>
  <c r="AC740" i="4"/>
  <c r="AB740" i="4"/>
  <c r="AD739" i="4"/>
  <c r="AC739" i="4"/>
  <c r="AB739" i="4"/>
  <c r="AD738" i="4"/>
  <c r="AC738" i="4"/>
  <c r="AB738" i="4"/>
  <c r="AD737" i="4"/>
  <c r="AC737" i="4"/>
  <c r="AB737" i="4"/>
  <c r="AD736" i="4"/>
  <c r="AC736" i="4"/>
  <c r="AB736" i="4"/>
  <c r="AD735" i="4"/>
  <c r="AC735" i="4"/>
  <c r="AB735" i="4"/>
  <c r="AD734" i="4"/>
  <c r="AC734" i="4"/>
  <c r="AB734" i="4"/>
  <c r="AD733" i="4"/>
  <c r="AC733" i="4"/>
  <c r="AB733" i="4"/>
  <c r="AD732" i="4"/>
  <c r="AC732" i="4"/>
  <c r="AB732" i="4"/>
  <c r="AD731" i="4"/>
  <c r="AC731" i="4"/>
  <c r="AB731" i="4"/>
  <c r="AD730" i="4"/>
  <c r="AC730" i="4"/>
  <c r="AB730" i="4"/>
  <c r="AD729" i="4"/>
  <c r="AC729" i="4"/>
  <c r="AB729" i="4"/>
  <c r="AD728" i="4"/>
  <c r="AC728" i="4"/>
  <c r="AB728" i="4"/>
  <c r="AD727" i="4"/>
  <c r="AC727" i="4"/>
  <c r="AB727" i="4"/>
  <c r="AD726" i="4"/>
  <c r="AC726" i="4"/>
  <c r="AB726" i="4"/>
  <c r="AD725" i="4"/>
  <c r="AC725" i="4"/>
  <c r="AB725" i="4"/>
  <c r="AD724" i="4"/>
  <c r="AC724" i="4"/>
  <c r="AB724" i="4"/>
  <c r="AD723" i="4"/>
  <c r="AC723" i="4"/>
  <c r="AB723" i="4"/>
  <c r="AD722" i="4"/>
  <c r="AC722" i="4"/>
  <c r="AB722" i="4"/>
  <c r="AD721" i="4"/>
  <c r="AC721" i="4"/>
  <c r="AB721" i="4"/>
  <c r="AD720" i="4"/>
  <c r="AC720" i="4"/>
  <c r="AB720" i="4"/>
  <c r="AD719" i="4"/>
  <c r="AC719" i="4"/>
  <c r="AB719" i="4"/>
  <c r="AD718" i="4"/>
  <c r="AC718" i="4"/>
  <c r="AB718" i="4"/>
  <c r="AD717" i="4"/>
  <c r="AC717" i="4"/>
  <c r="AB717" i="4"/>
  <c r="AD716" i="4"/>
  <c r="AC716" i="4"/>
  <c r="AB716" i="4"/>
  <c r="AD715" i="4"/>
  <c r="AC715" i="4"/>
  <c r="AB715" i="4"/>
  <c r="AD714" i="4"/>
  <c r="AC714" i="4"/>
  <c r="AB714" i="4"/>
  <c r="AD713" i="4"/>
  <c r="AC713" i="4"/>
  <c r="AB713" i="4"/>
  <c r="AD712" i="4"/>
  <c r="AC712" i="4"/>
  <c r="AB712" i="4"/>
  <c r="AD711" i="4"/>
  <c r="AC711" i="4"/>
  <c r="AB711" i="4"/>
  <c r="AD710" i="4"/>
  <c r="AC710" i="4"/>
  <c r="AB710" i="4"/>
  <c r="AD709" i="4"/>
  <c r="AC709" i="4"/>
  <c r="AB709" i="4"/>
  <c r="AD708" i="4"/>
  <c r="AC708" i="4"/>
  <c r="AB708" i="4"/>
  <c r="AD707" i="4"/>
  <c r="AC707" i="4"/>
  <c r="AB707" i="4"/>
  <c r="AD706" i="4"/>
  <c r="AC706" i="4"/>
  <c r="AB706" i="4"/>
  <c r="AD705" i="4"/>
  <c r="AC705" i="4"/>
  <c r="AB705" i="4"/>
  <c r="AD704" i="4"/>
  <c r="AC704" i="4"/>
  <c r="AB704" i="4"/>
  <c r="AD703" i="4"/>
  <c r="AC703" i="4"/>
  <c r="AB703" i="4"/>
  <c r="AD702" i="4"/>
  <c r="AC702" i="4"/>
  <c r="AB702" i="4"/>
  <c r="AD701" i="4"/>
  <c r="AC701" i="4"/>
  <c r="AB701" i="4"/>
  <c r="AD700" i="4"/>
  <c r="AC700" i="4"/>
  <c r="AB700" i="4"/>
  <c r="AD699" i="4"/>
  <c r="AC699" i="4"/>
  <c r="AB699" i="4"/>
  <c r="AD698" i="4"/>
  <c r="AC698" i="4"/>
  <c r="AB698" i="4"/>
  <c r="AD697" i="4"/>
  <c r="AC697" i="4"/>
  <c r="AB697" i="4"/>
  <c r="AD696" i="4"/>
  <c r="AC696" i="4"/>
  <c r="AB696" i="4"/>
  <c r="AD695" i="4"/>
  <c r="AC695" i="4"/>
  <c r="AB695" i="4"/>
  <c r="AD694" i="4"/>
  <c r="AC694" i="4"/>
  <c r="AB694" i="4"/>
  <c r="AD693" i="4"/>
  <c r="AC693" i="4"/>
  <c r="AB693" i="4"/>
  <c r="AD692" i="4"/>
  <c r="AC692" i="4"/>
  <c r="AB692" i="4"/>
  <c r="AD691" i="4"/>
  <c r="AC691" i="4"/>
  <c r="AB691" i="4"/>
  <c r="AD690" i="4"/>
  <c r="AC690" i="4"/>
  <c r="AB690" i="4"/>
  <c r="AD689" i="4"/>
  <c r="AC689" i="4"/>
  <c r="AB689" i="4"/>
  <c r="AD688" i="4"/>
  <c r="AC688" i="4"/>
  <c r="AB688" i="4"/>
  <c r="AD687" i="4"/>
  <c r="AC687" i="4"/>
  <c r="AB687" i="4"/>
  <c r="AD686" i="4"/>
  <c r="AC686" i="4"/>
  <c r="AB686" i="4"/>
  <c r="AD685" i="4"/>
  <c r="AC685" i="4"/>
  <c r="AB685" i="4"/>
  <c r="AD684" i="4"/>
  <c r="AC684" i="4"/>
  <c r="AB684" i="4"/>
  <c r="AD683" i="4"/>
  <c r="AC683" i="4"/>
  <c r="AB683" i="4"/>
  <c r="AD682" i="4"/>
  <c r="AC682" i="4"/>
  <c r="AB682" i="4"/>
  <c r="AD681" i="4"/>
  <c r="AC681" i="4"/>
  <c r="AB681" i="4"/>
  <c r="AD680" i="4"/>
  <c r="AC680" i="4"/>
  <c r="AB680" i="4"/>
  <c r="AD679" i="4"/>
  <c r="AC679" i="4"/>
  <c r="AB679" i="4"/>
  <c r="AD678" i="4"/>
  <c r="AC678" i="4"/>
  <c r="AB678" i="4"/>
  <c r="AD677" i="4"/>
  <c r="AC677" i="4"/>
  <c r="AB677" i="4"/>
  <c r="AD676" i="4"/>
  <c r="AC676" i="4"/>
  <c r="AB676" i="4"/>
  <c r="AD675" i="4"/>
  <c r="AC675" i="4"/>
  <c r="AB675" i="4"/>
  <c r="AD674" i="4"/>
  <c r="AC674" i="4"/>
  <c r="AB674" i="4"/>
  <c r="AD673" i="4"/>
  <c r="AC673" i="4"/>
  <c r="AB673" i="4"/>
  <c r="AD672" i="4"/>
  <c r="AC672" i="4"/>
  <c r="AB672" i="4"/>
  <c r="AD671" i="4"/>
  <c r="AC671" i="4"/>
  <c r="AB671" i="4"/>
  <c r="AD670" i="4"/>
  <c r="AC670" i="4"/>
  <c r="AB670" i="4"/>
  <c r="AD669" i="4"/>
  <c r="AC669" i="4"/>
  <c r="AB669" i="4"/>
  <c r="AD668" i="4"/>
  <c r="AC668" i="4"/>
  <c r="AB668" i="4"/>
  <c r="AD667" i="4"/>
  <c r="AC667" i="4"/>
  <c r="AB667" i="4"/>
  <c r="AD666" i="4"/>
  <c r="AC666" i="4"/>
  <c r="AB666" i="4"/>
  <c r="AD665" i="4"/>
  <c r="AC665" i="4"/>
  <c r="AB665" i="4"/>
  <c r="AD664" i="4"/>
  <c r="AC664" i="4"/>
  <c r="AB664" i="4"/>
  <c r="AD663" i="4"/>
  <c r="AC663" i="4"/>
  <c r="AB663" i="4"/>
  <c r="AD662" i="4"/>
  <c r="AC662" i="4"/>
  <c r="AB662" i="4"/>
  <c r="AD661" i="4"/>
  <c r="AC661" i="4"/>
  <c r="AB661" i="4"/>
  <c r="AD660" i="4"/>
  <c r="AC660" i="4"/>
  <c r="AB660" i="4"/>
  <c r="AD659" i="4"/>
  <c r="AC659" i="4"/>
  <c r="AB659" i="4"/>
  <c r="AD658" i="4"/>
  <c r="AC658" i="4"/>
  <c r="AB658" i="4"/>
  <c r="AD657" i="4"/>
  <c r="AC657" i="4"/>
  <c r="AB657" i="4"/>
  <c r="AD656" i="4"/>
  <c r="AC656" i="4"/>
  <c r="AB656" i="4"/>
  <c r="AD655" i="4"/>
  <c r="AC655" i="4"/>
  <c r="AB655" i="4"/>
  <c r="AD654" i="4"/>
  <c r="AC654" i="4"/>
  <c r="AB654" i="4"/>
  <c r="AD653" i="4"/>
  <c r="AC653" i="4"/>
  <c r="AB653" i="4"/>
  <c r="AD652" i="4"/>
  <c r="AC652" i="4"/>
  <c r="AB652" i="4"/>
  <c r="AD651" i="4"/>
  <c r="AC651" i="4"/>
  <c r="AB651" i="4"/>
  <c r="AD650" i="4"/>
  <c r="AC650" i="4"/>
  <c r="AB650" i="4"/>
  <c r="AD649" i="4"/>
  <c r="AC649" i="4"/>
  <c r="AB649" i="4"/>
  <c r="AD648" i="4"/>
  <c r="AC648" i="4"/>
  <c r="AB648" i="4"/>
  <c r="AD647" i="4"/>
  <c r="AC647" i="4"/>
  <c r="AB647" i="4"/>
  <c r="AD646" i="4"/>
  <c r="AC646" i="4"/>
  <c r="AB646" i="4"/>
  <c r="AD645" i="4"/>
  <c r="AC645" i="4"/>
  <c r="AB645" i="4"/>
  <c r="AD644" i="4"/>
  <c r="AC644" i="4"/>
  <c r="AB644" i="4"/>
  <c r="AD643" i="4"/>
  <c r="AC643" i="4"/>
  <c r="AB643" i="4"/>
  <c r="AD642" i="4"/>
  <c r="AC642" i="4"/>
  <c r="AB642" i="4"/>
  <c r="AD641" i="4"/>
  <c r="AC641" i="4"/>
  <c r="AB641" i="4"/>
  <c r="AD640" i="4"/>
  <c r="AC640" i="4"/>
  <c r="AB640" i="4"/>
  <c r="AD639" i="4"/>
  <c r="AC639" i="4"/>
  <c r="AB639" i="4"/>
  <c r="AD638" i="4"/>
  <c r="AC638" i="4"/>
  <c r="AB638" i="4"/>
  <c r="AD637" i="4"/>
  <c r="AC637" i="4"/>
  <c r="AB637" i="4"/>
  <c r="AD636" i="4"/>
  <c r="AC636" i="4"/>
  <c r="AB636" i="4"/>
  <c r="AD635" i="4"/>
  <c r="AC635" i="4"/>
  <c r="AB635" i="4"/>
  <c r="AD634" i="4"/>
  <c r="AC634" i="4"/>
  <c r="AB634" i="4"/>
  <c r="AD633" i="4"/>
  <c r="AC633" i="4"/>
  <c r="AB633" i="4"/>
  <c r="AD632" i="4"/>
  <c r="AC632" i="4"/>
  <c r="AB632" i="4"/>
  <c r="AD631" i="4"/>
  <c r="AC631" i="4"/>
  <c r="AB631" i="4"/>
  <c r="AD630" i="4"/>
  <c r="AC630" i="4"/>
  <c r="AB630" i="4"/>
  <c r="AD629" i="4"/>
  <c r="AC629" i="4"/>
  <c r="AB629" i="4"/>
  <c r="AD628" i="4"/>
  <c r="AC628" i="4"/>
  <c r="AB628" i="4"/>
  <c r="AD627" i="4"/>
  <c r="AC627" i="4"/>
  <c r="AB627" i="4"/>
  <c r="AD626" i="4"/>
  <c r="AC626" i="4"/>
  <c r="AB626" i="4"/>
  <c r="AD625" i="4"/>
  <c r="AC625" i="4"/>
  <c r="AB625" i="4"/>
  <c r="AD624" i="4"/>
  <c r="AC624" i="4"/>
  <c r="AB624" i="4"/>
  <c r="AD623" i="4"/>
  <c r="AC623" i="4"/>
  <c r="AB623" i="4"/>
  <c r="AD622" i="4"/>
  <c r="AC622" i="4"/>
  <c r="AB622" i="4"/>
  <c r="AD621" i="4"/>
  <c r="AC621" i="4"/>
  <c r="AB621" i="4"/>
  <c r="AD620" i="4"/>
  <c r="AC620" i="4"/>
  <c r="AB620" i="4"/>
  <c r="AD619" i="4"/>
  <c r="AC619" i="4"/>
  <c r="AB619" i="4"/>
  <c r="AD618" i="4"/>
  <c r="AC618" i="4"/>
  <c r="AB618" i="4"/>
  <c r="AD617" i="4"/>
  <c r="AC617" i="4"/>
  <c r="AB617" i="4"/>
  <c r="AD616" i="4"/>
  <c r="AC616" i="4"/>
  <c r="AB616" i="4"/>
  <c r="AD615" i="4"/>
  <c r="AC615" i="4"/>
  <c r="AB615" i="4"/>
  <c r="AD614" i="4"/>
  <c r="AC614" i="4"/>
  <c r="AB614" i="4"/>
  <c r="AD613" i="4"/>
  <c r="AC613" i="4"/>
  <c r="AB613" i="4"/>
  <c r="AD612" i="4"/>
  <c r="AC612" i="4"/>
  <c r="AB612" i="4"/>
  <c r="AD611" i="4"/>
  <c r="AC611" i="4"/>
  <c r="AB611" i="4"/>
  <c r="AD610" i="4"/>
  <c r="AC610" i="4"/>
  <c r="AB610" i="4"/>
  <c r="AD609" i="4"/>
  <c r="AC609" i="4"/>
  <c r="AB609" i="4"/>
  <c r="AD608" i="4"/>
  <c r="AC608" i="4"/>
  <c r="AB608" i="4"/>
  <c r="AD607" i="4"/>
  <c r="AC607" i="4"/>
  <c r="AB607" i="4"/>
  <c r="AD606" i="4"/>
  <c r="AC606" i="4"/>
  <c r="AB606" i="4"/>
  <c r="AD605" i="4"/>
  <c r="AC605" i="4"/>
  <c r="AB605" i="4"/>
  <c r="AD604" i="4"/>
  <c r="AC604" i="4"/>
  <c r="AB604" i="4"/>
  <c r="AD603" i="4"/>
  <c r="AC603" i="4"/>
  <c r="AB603" i="4"/>
  <c r="AD602" i="4"/>
  <c r="AC602" i="4"/>
  <c r="AB602" i="4"/>
  <c r="AD601" i="4"/>
  <c r="AC601" i="4"/>
  <c r="AB601" i="4"/>
  <c r="AD600" i="4"/>
  <c r="AC600" i="4"/>
  <c r="AB600" i="4"/>
  <c r="AD599" i="4"/>
  <c r="AC599" i="4"/>
  <c r="AB599" i="4"/>
  <c r="AD598" i="4"/>
  <c r="AC598" i="4"/>
  <c r="AB598" i="4"/>
  <c r="AD597" i="4"/>
  <c r="AC597" i="4"/>
  <c r="AB597" i="4"/>
  <c r="AD596" i="4"/>
  <c r="AC596" i="4"/>
  <c r="AB596" i="4"/>
  <c r="AD595" i="4"/>
  <c r="AC595" i="4"/>
  <c r="AB595" i="4"/>
  <c r="AD594" i="4"/>
  <c r="AC594" i="4"/>
  <c r="AB594" i="4"/>
  <c r="AD593" i="4"/>
  <c r="AC593" i="4"/>
  <c r="AB593" i="4"/>
  <c r="AD592" i="4"/>
  <c r="AC592" i="4"/>
  <c r="AB592" i="4"/>
  <c r="AD591" i="4"/>
  <c r="AC591" i="4"/>
  <c r="AB591" i="4"/>
  <c r="AD590" i="4"/>
  <c r="AC590" i="4"/>
  <c r="AB590" i="4"/>
  <c r="AD589" i="4"/>
  <c r="AC589" i="4"/>
  <c r="AB589" i="4"/>
  <c r="AD588" i="4"/>
  <c r="AC588" i="4"/>
  <c r="AB588" i="4"/>
  <c r="AD587" i="4"/>
  <c r="AC587" i="4"/>
  <c r="AB587" i="4"/>
  <c r="AD586" i="4"/>
  <c r="AC586" i="4"/>
  <c r="AB586" i="4"/>
  <c r="AD585" i="4"/>
  <c r="AC585" i="4"/>
  <c r="AB585" i="4"/>
  <c r="AD584" i="4"/>
  <c r="AC584" i="4"/>
  <c r="AB584" i="4"/>
  <c r="AD583" i="4"/>
  <c r="AC583" i="4"/>
  <c r="AB583" i="4"/>
  <c r="AD582" i="4"/>
  <c r="AC582" i="4"/>
  <c r="AB582" i="4"/>
  <c r="AD581" i="4"/>
  <c r="AC581" i="4"/>
  <c r="AB581" i="4"/>
  <c r="AD580" i="4"/>
  <c r="AC580" i="4"/>
  <c r="AB580" i="4"/>
  <c r="AD579" i="4"/>
  <c r="AC579" i="4"/>
  <c r="AB579" i="4"/>
  <c r="AD578" i="4"/>
  <c r="AC578" i="4"/>
  <c r="AB578" i="4"/>
  <c r="AD577" i="4"/>
  <c r="AC577" i="4"/>
  <c r="AB577" i="4"/>
  <c r="AD576" i="4"/>
  <c r="AC576" i="4"/>
  <c r="AB576" i="4"/>
  <c r="AD575" i="4"/>
  <c r="AC575" i="4"/>
  <c r="AB575" i="4"/>
  <c r="AD574" i="4"/>
  <c r="AC574" i="4"/>
  <c r="AB574" i="4"/>
  <c r="AD573" i="4"/>
  <c r="AC573" i="4"/>
  <c r="AB573" i="4"/>
  <c r="AD572" i="4"/>
  <c r="AC572" i="4"/>
  <c r="AB572" i="4"/>
  <c r="AD571" i="4"/>
  <c r="AC571" i="4"/>
  <c r="AB571" i="4"/>
  <c r="AD570" i="4"/>
  <c r="AC570" i="4"/>
  <c r="AB570" i="4"/>
  <c r="AD569" i="4"/>
  <c r="AC569" i="4"/>
  <c r="AB569" i="4"/>
  <c r="AD568" i="4"/>
  <c r="AC568" i="4"/>
  <c r="AB568" i="4"/>
  <c r="AD567" i="4"/>
  <c r="AC567" i="4"/>
  <c r="AB567" i="4"/>
  <c r="AD566" i="4"/>
  <c r="AC566" i="4"/>
  <c r="AB566" i="4"/>
  <c r="AD565" i="4"/>
  <c r="AC565" i="4"/>
  <c r="AB565" i="4"/>
  <c r="AD564" i="4"/>
  <c r="AC564" i="4"/>
  <c r="AB564" i="4"/>
  <c r="AD563" i="4"/>
  <c r="AC563" i="4"/>
  <c r="AB563" i="4"/>
  <c r="AD562" i="4"/>
  <c r="AC562" i="4"/>
  <c r="AB562" i="4"/>
  <c r="AD561" i="4"/>
  <c r="AC561" i="4"/>
  <c r="AB561" i="4"/>
  <c r="AD560" i="4"/>
  <c r="AC560" i="4"/>
  <c r="AB560" i="4"/>
  <c r="AD559" i="4"/>
  <c r="AC559" i="4"/>
  <c r="AB559" i="4"/>
  <c r="AD558" i="4"/>
  <c r="AC558" i="4"/>
  <c r="AB558" i="4"/>
  <c r="AD557" i="4"/>
  <c r="AC557" i="4"/>
  <c r="AB557" i="4"/>
  <c r="AD556" i="4"/>
  <c r="AC556" i="4"/>
  <c r="AB556" i="4"/>
  <c r="AD555" i="4"/>
  <c r="AC555" i="4"/>
  <c r="AB555" i="4"/>
  <c r="AD554" i="4"/>
  <c r="AC554" i="4"/>
  <c r="AB554" i="4"/>
  <c r="AD553" i="4"/>
  <c r="AC553" i="4"/>
  <c r="AB553" i="4"/>
  <c r="AD552" i="4"/>
  <c r="AC552" i="4"/>
  <c r="AB552" i="4"/>
  <c r="AD551" i="4"/>
  <c r="AC551" i="4"/>
  <c r="AB551" i="4"/>
  <c r="AD550" i="4"/>
  <c r="AC550" i="4"/>
  <c r="AB550" i="4"/>
  <c r="AD549" i="4"/>
  <c r="AC549" i="4"/>
  <c r="AB549" i="4"/>
  <c r="AD548" i="4"/>
  <c r="AC548" i="4"/>
  <c r="AB548" i="4"/>
  <c r="AD547" i="4"/>
  <c r="AC547" i="4"/>
  <c r="AB547" i="4"/>
  <c r="AD546" i="4"/>
  <c r="AC546" i="4"/>
  <c r="AB546" i="4"/>
  <c r="AD545" i="4"/>
  <c r="AC545" i="4"/>
  <c r="AB545" i="4"/>
  <c r="AD544" i="4"/>
  <c r="AC544" i="4"/>
  <c r="AB544" i="4"/>
  <c r="AD543" i="4"/>
  <c r="AC543" i="4"/>
  <c r="AB543" i="4"/>
  <c r="AD542" i="4"/>
  <c r="AC542" i="4"/>
  <c r="AB542" i="4"/>
  <c r="AD541" i="4"/>
  <c r="AC541" i="4"/>
  <c r="AB541" i="4"/>
  <c r="AD540" i="4"/>
  <c r="AC540" i="4"/>
  <c r="AB540" i="4"/>
  <c r="AD539" i="4"/>
  <c r="AC539" i="4"/>
  <c r="AB539" i="4"/>
  <c r="AD538" i="4"/>
  <c r="AC538" i="4"/>
  <c r="AB538" i="4"/>
  <c r="AD537" i="4"/>
  <c r="AC537" i="4"/>
  <c r="AB537" i="4"/>
  <c r="AD536" i="4"/>
  <c r="AC536" i="4"/>
  <c r="AB536" i="4"/>
  <c r="AD535" i="4"/>
  <c r="AC535" i="4"/>
  <c r="AB535" i="4"/>
  <c r="AD534" i="4"/>
  <c r="AC534" i="4"/>
  <c r="AB534" i="4"/>
  <c r="AD533" i="4"/>
  <c r="AC533" i="4"/>
  <c r="AB533" i="4"/>
  <c r="AD532" i="4"/>
  <c r="AC532" i="4"/>
  <c r="AB532" i="4"/>
  <c r="AD531" i="4"/>
  <c r="AC531" i="4"/>
  <c r="AB531" i="4"/>
  <c r="AD530" i="4"/>
  <c r="AC530" i="4"/>
  <c r="AB530" i="4"/>
  <c r="AD529" i="4"/>
  <c r="AC529" i="4"/>
  <c r="AB529" i="4"/>
  <c r="AD528" i="4"/>
  <c r="AC528" i="4"/>
  <c r="AB528" i="4"/>
  <c r="AD527" i="4"/>
  <c r="AC527" i="4"/>
  <c r="AB527" i="4"/>
  <c r="AD526" i="4"/>
  <c r="AC526" i="4"/>
  <c r="AB526" i="4"/>
  <c r="AD525" i="4"/>
  <c r="AC525" i="4"/>
  <c r="AB525" i="4"/>
  <c r="AD524" i="4"/>
  <c r="AC524" i="4"/>
  <c r="AB524" i="4"/>
  <c r="AD523" i="4"/>
  <c r="AC523" i="4"/>
  <c r="AB523" i="4"/>
  <c r="AD522" i="4"/>
  <c r="AC522" i="4"/>
  <c r="AB522" i="4"/>
  <c r="AD521" i="4"/>
  <c r="AC521" i="4"/>
  <c r="AB521" i="4"/>
  <c r="AD520" i="4"/>
  <c r="AC520" i="4"/>
  <c r="AB520" i="4"/>
  <c r="AD519" i="4"/>
  <c r="AC519" i="4"/>
  <c r="AB519" i="4"/>
  <c r="AD518" i="4"/>
  <c r="AC518" i="4"/>
  <c r="AB518" i="4"/>
  <c r="AD517" i="4"/>
  <c r="AC517" i="4"/>
  <c r="AB517" i="4"/>
  <c r="AD516" i="4"/>
  <c r="AC516" i="4"/>
  <c r="AB516" i="4"/>
  <c r="AD515" i="4"/>
  <c r="AC515" i="4"/>
  <c r="AB515" i="4"/>
  <c r="AD514" i="4"/>
  <c r="AC514" i="4"/>
  <c r="AB514" i="4"/>
  <c r="AD513" i="4"/>
  <c r="AC513" i="4"/>
  <c r="AB513" i="4"/>
  <c r="AD512" i="4"/>
  <c r="AC512" i="4"/>
  <c r="AB512" i="4"/>
  <c r="AD511" i="4"/>
  <c r="AC511" i="4"/>
  <c r="AB511" i="4"/>
  <c r="AD510" i="4"/>
  <c r="AC510" i="4"/>
  <c r="AB510" i="4"/>
  <c r="AD509" i="4"/>
  <c r="AC509" i="4"/>
  <c r="AB509" i="4"/>
  <c r="AD508" i="4"/>
  <c r="AC508" i="4"/>
  <c r="AB508" i="4"/>
  <c r="AD507" i="4"/>
  <c r="AC507" i="4"/>
  <c r="AB507" i="4"/>
  <c r="AD506" i="4"/>
  <c r="AC506" i="4"/>
  <c r="AB506" i="4"/>
  <c r="AD505" i="4"/>
  <c r="AC505" i="4"/>
  <c r="AB505" i="4"/>
  <c r="AD504" i="4"/>
  <c r="AC504" i="4"/>
  <c r="AB504" i="4"/>
  <c r="AD503" i="4"/>
  <c r="AC503" i="4"/>
  <c r="AB503" i="4"/>
  <c r="AD502" i="4"/>
  <c r="AC502" i="4"/>
  <c r="AB502" i="4"/>
  <c r="AD501" i="4"/>
  <c r="AC501" i="4"/>
  <c r="AB501" i="4"/>
  <c r="AD500" i="4"/>
  <c r="AC500" i="4"/>
  <c r="AB500" i="4"/>
  <c r="AD499" i="4"/>
  <c r="AC499" i="4"/>
  <c r="AB499" i="4"/>
  <c r="AD498" i="4"/>
  <c r="AC498" i="4"/>
  <c r="AB498" i="4"/>
  <c r="AD497" i="4"/>
  <c r="AC497" i="4"/>
  <c r="AB497" i="4"/>
  <c r="AD496" i="4"/>
  <c r="AC496" i="4"/>
  <c r="AB496" i="4"/>
  <c r="AD495" i="4"/>
  <c r="AC495" i="4"/>
  <c r="AB495" i="4"/>
  <c r="AD494" i="4"/>
  <c r="AC494" i="4"/>
  <c r="AB494" i="4"/>
  <c r="AD493" i="4"/>
  <c r="AC493" i="4"/>
  <c r="AB493" i="4"/>
  <c r="AD492" i="4"/>
  <c r="AC492" i="4"/>
  <c r="AB492" i="4"/>
  <c r="AD491" i="4"/>
  <c r="AC491" i="4"/>
  <c r="AB491" i="4"/>
  <c r="AD490" i="4"/>
  <c r="AC490" i="4"/>
  <c r="AB490" i="4"/>
  <c r="AD489" i="4"/>
  <c r="AC489" i="4"/>
  <c r="AB489" i="4"/>
  <c r="AD488" i="4"/>
  <c r="AC488" i="4"/>
  <c r="AB488" i="4"/>
  <c r="AD487" i="4"/>
  <c r="AC487" i="4"/>
  <c r="AB487" i="4"/>
  <c r="AD486" i="4"/>
  <c r="AC486" i="4"/>
  <c r="AB486" i="4"/>
  <c r="AD485" i="4"/>
  <c r="AC485" i="4"/>
  <c r="AB485" i="4"/>
  <c r="AD484" i="4"/>
  <c r="AC484" i="4"/>
  <c r="AB484" i="4"/>
  <c r="AD483" i="4"/>
  <c r="AC483" i="4"/>
  <c r="AB483" i="4"/>
  <c r="AD482" i="4"/>
  <c r="AC482" i="4"/>
  <c r="AB482" i="4"/>
  <c r="AD481" i="4"/>
  <c r="AC481" i="4"/>
  <c r="AB481" i="4"/>
  <c r="AD480" i="4"/>
  <c r="AC480" i="4"/>
  <c r="AB480" i="4"/>
  <c r="AD479" i="4"/>
  <c r="AC479" i="4"/>
  <c r="AB479" i="4"/>
  <c r="AD478" i="4"/>
  <c r="AC478" i="4"/>
  <c r="AB478" i="4"/>
  <c r="AD477" i="4"/>
  <c r="AC477" i="4"/>
  <c r="AB477" i="4"/>
  <c r="AD476" i="4"/>
  <c r="AC476" i="4"/>
  <c r="AB476" i="4"/>
  <c r="AD475" i="4"/>
  <c r="AC475" i="4"/>
  <c r="AB475" i="4"/>
  <c r="AD474" i="4"/>
  <c r="AC474" i="4"/>
  <c r="AB474" i="4"/>
  <c r="AD473" i="4"/>
  <c r="AC473" i="4"/>
  <c r="AB473" i="4"/>
  <c r="AD472" i="4"/>
  <c r="AC472" i="4"/>
  <c r="AB472" i="4"/>
  <c r="AD471" i="4"/>
  <c r="AC471" i="4"/>
  <c r="AB471" i="4"/>
  <c r="AD470" i="4"/>
  <c r="AC470" i="4"/>
  <c r="AB470" i="4"/>
  <c r="AD469" i="4"/>
  <c r="AC469" i="4"/>
  <c r="AB469" i="4"/>
  <c r="AD468" i="4"/>
  <c r="AC468" i="4"/>
  <c r="AB468" i="4"/>
  <c r="AD467" i="4"/>
  <c r="AC467" i="4"/>
  <c r="AB467" i="4"/>
  <c r="AD466" i="4"/>
  <c r="AC466" i="4"/>
  <c r="AB466" i="4"/>
  <c r="AD465" i="4"/>
  <c r="AC465" i="4"/>
  <c r="AB465" i="4"/>
  <c r="AD464" i="4"/>
  <c r="AC464" i="4"/>
  <c r="AB464" i="4"/>
  <c r="AD463" i="4"/>
  <c r="AC463" i="4"/>
  <c r="AB463" i="4"/>
  <c r="AD462" i="4"/>
  <c r="AC462" i="4"/>
  <c r="AB462" i="4"/>
  <c r="AD461" i="4"/>
  <c r="AC461" i="4"/>
  <c r="AB461" i="4"/>
  <c r="AD460" i="4"/>
  <c r="AC460" i="4"/>
  <c r="AB460" i="4"/>
  <c r="AD459" i="4"/>
  <c r="AC459" i="4"/>
  <c r="AB459" i="4"/>
  <c r="AD458" i="4"/>
  <c r="AC458" i="4"/>
  <c r="AB458" i="4"/>
  <c r="AD457" i="4"/>
  <c r="AC457" i="4"/>
  <c r="AB457" i="4"/>
  <c r="AD456" i="4"/>
  <c r="AC456" i="4"/>
  <c r="AB456" i="4"/>
  <c r="AD455" i="4"/>
  <c r="AC455" i="4"/>
  <c r="AB455" i="4"/>
  <c r="AD454" i="4"/>
  <c r="AC454" i="4"/>
  <c r="AB454" i="4"/>
  <c r="AD453" i="4"/>
  <c r="AC453" i="4"/>
  <c r="AB453" i="4"/>
  <c r="AD452" i="4"/>
  <c r="AC452" i="4"/>
  <c r="AB452" i="4"/>
  <c r="AD451" i="4"/>
  <c r="AC451" i="4"/>
  <c r="AB451" i="4"/>
  <c r="AD450" i="4"/>
  <c r="AC450" i="4"/>
  <c r="AB450" i="4"/>
  <c r="AD449" i="4"/>
  <c r="AC449" i="4"/>
  <c r="AB449" i="4"/>
  <c r="AD448" i="4"/>
  <c r="AC448" i="4"/>
  <c r="AB448" i="4"/>
  <c r="AD447" i="4"/>
  <c r="AC447" i="4"/>
  <c r="AB447" i="4"/>
  <c r="AD446" i="4"/>
  <c r="AC446" i="4"/>
  <c r="AB446" i="4"/>
  <c r="AD445" i="4"/>
  <c r="AC445" i="4"/>
  <c r="AB445" i="4"/>
  <c r="AD444" i="4"/>
  <c r="AC444" i="4"/>
  <c r="AB444" i="4"/>
  <c r="AD443" i="4"/>
  <c r="AC443" i="4"/>
  <c r="AB443" i="4"/>
  <c r="AD442" i="4"/>
  <c r="AC442" i="4"/>
  <c r="AB442" i="4"/>
  <c r="AD441" i="4"/>
  <c r="AC441" i="4"/>
  <c r="AB441" i="4"/>
  <c r="AD440" i="4"/>
  <c r="AC440" i="4"/>
  <c r="AB440" i="4"/>
  <c r="AD439" i="4"/>
  <c r="AC439" i="4"/>
  <c r="AB439" i="4"/>
  <c r="AD438" i="4"/>
  <c r="AC438" i="4"/>
  <c r="AB438" i="4"/>
  <c r="AD437" i="4"/>
  <c r="AC437" i="4"/>
  <c r="AB437" i="4"/>
  <c r="AD436" i="4"/>
  <c r="AC436" i="4"/>
  <c r="AB436" i="4"/>
  <c r="AD435" i="4"/>
  <c r="AC435" i="4"/>
  <c r="AB435" i="4"/>
  <c r="AD434" i="4"/>
  <c r="AC434" i="4"/>
  <c r="AB434" i="4"/>
  <c r="AD433" i="4"/>
  <c r="AC433" i="4"/>
  <c r="AB433" i="4"/>
  <c r="AD432" i="4"/>
  <c r="AC432" i="4"/>
  <c r="AB432" i="4"/>
  <c r="AD431" i="4"/>
  <c r="AC431" i="4"/>
  <c r="AB431" i="4"/>
  <c r="AD430" i="4"/>
  <c r="AC430" i="4"/>
  <c r="AB430" i="4"/>
  <c r="AD429" i="4"/>
  <c r="AC429" i="4"/>
  <c r="AB429" i="4"/>
  <c r="AD428" i="4"/>
  <c r="AC428" i="4"/>
  <c r="AB428" i="4"/>
  <c r="AD427" i="4"/>
  <c r="AC427" i="4"/>
  <c r="AB427" i="4"/>
  <c r="AD426" i="4"/>
  <c r="AC426" i="4"/>
  <c r="AB426" i="4"/>
  <c r="AD425" i="4"/>
  <c r="AC425" i="4"/>
  <c r="AB425" i="4"/>
  <c r="AD424" i="4"/>
  <c r="AC424" i="4"/>
  <c r="AB424" i="4"/>
  <c r="AD423" i="4"/>
  <c r="AC423" i="4"/>
  <c r="AB423" i="4"/>
  <c r="AD422" i="4"/>
  <c r="AC422" i="4"/>
  <c r="AB422" i="4"/>
  <c r="AD421" i="4"/>
  <c r="AC421" i="4"/>
  <c r="AB421" i="4"/>
  <c r="AD420" i="4"/>
  <c r="AC420" i="4"/>
  <c r="AB420" i="4"/>
  <c r="AD419" i="4"/>
  <c r="AC419" i="4"/>
  <c r="AB419" i="4"/>
  <c r="AD418" i="4"/>
  <c r="AC418" i="4"/>
  <c r="AB418" i="4"/>
  <c r="AD417" i="4"/>
  <c r="AC417" i="4"/>
  <c r="AB417" i="4"/>
  <c r="AD416" i="4"/>
  <c r="AC416" i="4"/>
  <c r="AB416" i="4"/>
  <c r="AD415" i="4"/>
  <c r="AC415" i="4"/>
  <c r="AB415" i="4"/>
  <c r="AD414" i="4"/>
  <c r="AC414" i="4"/>
  <c r="AB414" i="4"/>
  <c r="AD413" i="4"/>
  <c r="AC413" i="4"/>
  <c r="AB413" i="4"/>
  <c r="AD412" i="4"/>
  <c r="AC412" i="4"/>
  <c r="AB412" i="4"/>
  <c r="AD411" i="4"/>
  <c r="AC411" i="4"/>
  <c r="AB411" i="4"/>
  <c r="AD410" i="4"/>
  <c r="AC410" i="4"/>
  <c r="AB410" i="4"/>
  <c r="AD409" i="4"/>
  <c r="AC409" i="4"/>
  <c r="AB409" i="4"/>
  <c r="AD408" i="4"/>
  <c r="AC408" i="4"/>
  <c r="AB408" i="4"/>
  <c r="AD407" i="4"/>
  <c r="AC407" i="4"/>
  <c r="AB407" i="4"/>
  <c r="AD406" i="4"/>
  <c r="AC406" i="4"/>
  <c r="AB406" i="4"/>
  <c r="AD405" i="4"/>
  <c r="AC405" i="4"/>
  <c r="AB405" i="4"/>
  <c r="AD404" i="4"/>
  <c r="AC404" i="4"/>
  <c r="AB404" i="4"/>
  <c r="AD403" i="4"/>
  <c r="AC403" i="4"/>
  <c r="AB403" i="4"/>
  <c r="AD402" i="4"/>
  <c r="AC402" i="4"/>
  <c r="AB402" i="4"/>
  <c r="AD401" i="4"/>
  <c r="AC401" i="4"/>
  <c r="AB401" i="4"/>
  <c r="AD400" i="4"/>
  <c r="AC400" i="4"/>
  <c r="AB400" i="4"/>
  <c r="AD399" i="4"/>
  <c r="AC399" i="4"/>
  <c r="AB399" i="4"/>
  <c r="AD398" i="4"/>
  <c r="AC398" i="4"/>
  <c r="AB398" i="4"/>
  <c r="AD397" i="4"/>
  <c r="AC397" i="4"/>
  <c r="AB397" i="4"/>
  <c r="AD396" i="4"/>
  <c r="AC396" i="4"/>
  <c r="AB396" i="4"/>
  <c r="AD395" i="4"/>
  <c r="AC395" i="4"/>
  <c r="AB395" i="4"/>
  <c r="AD394" i="4"/>
  <c r="AC394" i="4"/>
  <c r="AB394" i="4"/>
  <c r="AD393" i="4"/>
  <c r="AC393" i="4"/>
  <c r="AB393" i="4"/>
  <c r="AD392" i="4"/>
  <c r="AC392" i="4"/>
  <c r="AB392" i="4"/>
  <c r="AD391" i="4"/>
  <c r="AC391" i="4"/>
  <c r="AB391" i="4"/>
  <c r="AD390" i="4"/>
  <c r="AC390" i="4"/>
  <c r="AB390" i="4"/>
  <c r="AD389" i="4"/>
  <c r="AC389" i="4"/>
  <c r="AB389" i="4"/>
  <c r="AD388" i="4"/>
  <c r="AC388" i="4"/>
  <c r="AB388" i="4"/>
  <c r="AD387" i="4"/>
  <c r="AC387" i="4"/>
  <c r="AB387" i="4"/>
  <c r="AD386" i="4"/>
  <c r="AC386" i="4"/>
  <c r="AB386" i="4"/>
  <c r="AD385" i="4"/>
  <c r="AC385" i="4"/>
  <c r="AB385" i="4"/>
  <c r="AD384" i="4"/>
  <c r="AC384" i="4"/>
  <c r="AB384" i="4"/>
  <c r="AD383" i="4"/>
  <c r="AC383" i="4"/>
  <c r="AB383" i="4"/>
  <c r="AD382" i="4"/>
  <c r="AC382" i="4"/>
  <c r="AB382" i="4"/>
  <c r="AD381" i="4"/>
  <c r="AC381" i="4"/>
  <c r="AB381" i="4"/>
  <c r="AD380" i="4"/>
  <c r="AC380" i="4"/>
  <c r="AB380" i="4"/>
  <c r="AD379" i="4"/>
  <c r="AC379" i="4"/>
  <c r="AB379" i="4"/>
  <c r="AD378" i="4"/>
  <c r="AC378" i="4"/>
  <c r="AB378" i="4"/>
  <c r="AD377" i="4"/>
  <c r="AC377" i="4"/>
  <c r="AB377" i="4"/>
  <c r="AD376" i="4"/>
  <c r="AC376" i="4"/>
  <c r="AB376" i="4"/>
  <c r="AD375" i="4"/>
  <c r="AC375" i="4"/>
  <c r="AB375" i="4"/>
  <c r="AD374" i="4"/>
  <c r="AC374" i="4"/>
  <c r="AB374" i="4"/>
  <c r="AD373" i="4"/>
  <c r="AC373" i="4"/>
  <c r="AB373" i="4"/>
  <c r="AD372" i="4"/>
  <c r="AC372" i="4"/>
  <c r="AB372" i="4"/>
  <c r="AD371" i="4"/>
  <c r="AC371" i="4"/>
  <c r="AB371" i="4"/>
  <c r="AD370" i="4"/>
  <c r="AC370" i="4"/>
  <c r="AB370" i="4"/>
  <c r="AD369" i="4"/>
  <c r="AC369" i="4"/>
  <c r="AB369" i="4"/>
  <c r="AD368" i="4"/>
  <c r="AC368" i="4"/>
  <c r="AB368" i="4"/>
  <c r="AD367" i="4"/>
  <c r="AC367" i="4"/>
  <c r="AB367" i="4"/>
  <c r="AD366" i="4"/>
  <c r="AC366" i="4"/>
  <c r="AB366" i="4"/>
  <c r="AD365" i="4"/>
  <c r="AC365" i="4"/>
  <c r="AB365" i="4"/>
  <c r="AD364" i="4"/>
  <c r="AC364" i="4"/>
  <c r="AB364" i="4"/>
  <c r="AD363" i="4"/>
  <c r="AC363" i="4"/>
  <c r="AB363" i="4"/>
  <c r="AD362" i="4"/>
  <c r="AC362" i="4"/>
  <c r="AB362" i="4"/>
  <c r="AD361" i="4"/>
  <c r="AC361" i="4"/>
  <c r="AB361" i="4"/>
  <c r="AD360" i="4"/>
  <c r="AC360" i="4"/>
  <c r="AB360" i="4"/>
  <c r="AD359" i="4"/>
  <c r="AC359" i="4"/>
  <c r="AB359" i="4"/>
  <c r="AD358" i="4"/>
  <c r="AC358" i="4"/>
  <c r="AB358" i="4"/>
  <c r="AD357" i="4"/>
  <c r="AC357" i="4"/>
  <c r="AB357" i="4"/>
  <c r="AD356" i="4"/>
  <c r="AC356" i="4"/>
  <c r="AB356" i="4"/>
  <c r="AD355" i="4"/>
  <c r="AC355" i="4"/>
  <c r="AB355" i="4"/>
  <c r="AD354" i="4"/>
  <c r="AC354" i="4"/>
  <c r="AB354" i="4"/>
  <c r="AD353" i="4"/>
  <c r="AC353" i="4"/>
  <c r="AB353" i="4"/>
  <c r="AD352" i="4"/>
  <c r="AC352" i="4"/>
  <c r="AB352" i="4"/>
  <c r="AD351" i="4"/>
  <c r="AC351" i="4"/>
  <c r="AB351" i="4"/>
  <c r="AD350" i="4"/>
  <c r="AC350" i="4"/>
  <c r="AB350" i="4"/>
  <c r="AD349" i="4"/>
  <c r="AC349" i="4"/>
  <c r="AB349" i="4"/>
  <c r="AD348" i="4"/>
  <c r="AC348" i="4"/>
  <c r="AB348" i="4"/>
  <c r="AD347" i="4"/>
  <c r="AC347" i="4"/>
  <c r="AB347" i="4"/>
  <c r="AD346" i="4"/>
  <c r="AC346" i="4"/>
  <c r="AB346" i="4"/>
  <c r="AD345" i="4"/>
  <c r="AC345" i="4"/>
  <c r="AB345" i="4"/>
  <c r="AD344" i="4"/>
  <c r="AC344" i="4"/>
  <c r="AB344" i="4"/>
  <c r="AD343" i="4"/>
  <c r="AC343" i="4"/>
  <c r="AB343" i="4"/>
  <c r="AD342" i="4"/>
  <c r="AC342" i="4"/>
  <c r="AB342" i="4"/>
  <c r="AD341" i="4"/>
  <c r="AC341" i="4"/>
  <c r="AB341" i="4"/>
  <c r="AD340" i="4"/>
  <c r="AC340" i="4"/>
  <c r="AB340" i="4"/>
  <c r="AD339" i="4"/>
  <c r="AC339" i="4"/>
  <c r="AB339" i="4"/>
  <c r="AD338" i="4"/>
  <c r="AC338" i="4"/>
  <c r="AB338" i="4"/>
  <c r="AD337" i="4"/>
  <c r="AC337" i="4"/>
  <c r="AB337" i="4"/>
  <c r="AD336" i="4"/>
  <c r="AC336" i="4"/>
  <c r="AB336" i="4"/>
  <c r="AD335" i="4"/>
  <c r="AC335" i="4"/>
  <c r="AB335" i="4"/>
  <c r="AD334" i="4"/>
  <c r="AC334" i="4"/>
  <c r="AB334" i="4"/>
  <c r="AD333" i="4"/>
  <c r="AC333" i="4"/>
  <c r="AB333" i="4"/>
  <c r="AD332" i="4"/>
  <c r="AC332" i="4"/>
  <c r="AB332" i="4"/>
  <c r="AD331" i="4"/>
  <c r="AC331" i="4"/>
  <c r="AB331" i="4"/>
  <c r="AD330" i="4"/>
  <c r="AC330" i="4"/>
  <c r="AB330" i="4"/>
  <c r="AD329" i="4"/>
  <c r="AC329" i="4"/>
  <c r="AB329" i="4"/>
  <c r="AD328" i="4"/>
  <c r="AC328" i="4"/>
  <c r="AB328" i="4"/>
  <c r="AD327" i="4"/>
  <c r="AC327" i="4"/>
  <c r="AB327" i="4"/>
  <c r="AD326" i="4"/>
  <c r="AC326" i="4"/>
  <c r="AB326" i="4"/>
  <c r="AD325" i="4"/>
  <c r="AC325" i="4"/>
  <c r="AB325" i="4"/>
  <c r="AD324" i="4"/>
  <c r="AC324" i="4"/>
  <c r="AB324" i="4"/>
  <c r="AD323" i="4"/>
  <c r="AC323" i="4"/>
  <c r="AB323" i="4"/>
  <c r="AD322" i="4"/>
  <c r="AC322" i="4"/>
  <c r="AB322" i="4"/>
  <c r="AD321" i="4"/>
  <c r="AC321" i="4"/>
  <c r="AB321" i="4"/>
  <c r="AD320" i="4"/>
  <c r="AC320" i="4"/>
  <c r="AB320" i="4"/>
  <c r="AD319" i="4"/>
  <c r="AC319" i="4"/>
  <c r="AB319" i="4"/>
  <c r="AD318" i="4"/>
  <c r="AC318" i="4"/>
  <c r="AB318" i="4"/>
  <c r="AD317" i="4"/>
  <c r="AC317" i="4"/>
  <c r="AB317" i="4"/>
  <c r="AD316" i="4"/>
  <c r="AC316" i="4"/>
  <c r="AB316" i="4"/>
  <c r="AD315" i="4"/>
  <c r="AC315" i="4"/>
  <c r="AB315" i="4"/>
  <c r="AD314" i="4"/>
  <c r="AC314" i="4"/>
  <c r="AB314" i="4"/>
  <c r="AD313" i="4"/>
  <c r="AC313" i="4"/>
  <c r="AB313" i="4"/>
  <c r="AD312" i="4"/>
  <c r="AC312" i="4"/>
  <c r="AB312" i="4"/>
  <c r="AD311" i="4"/>
  <c r="AC311" i="4"/>
  <c r="AB311" i="4"/>
  <c r="AD310" i="4"/>
  <c r="AC310" i="4"/>
  <c r="AB310" i="4"/>
  <c r="AD309" i="4"/>
  <c r="AC309" i="4"/>
  <c r="AB309" i="4"/>
  <c r="AD308" i="4"/>
  <c r="AC308" i="4"/>
  <c r="AB308" i="4"/>
  <c r="AD307" i="4"/>
  <c r="AC307" i="4"/>
  <c r="AB307" i="4"/>
  <c r="AD306" i="4"/>
  <c r="AC306" i="4"/>
  <c r="AB306" i="4"/>
  <c r="AD305" i="4"/>
  <c r="AC305" i="4"/>
  <c r="AB305" i="4"/>
  <c r="AD304" i="4"/>
  <c r="AC304" i="4"/>
  <c r="AB304" i="4"/>
  <c r="AD303" i="4"/>
  <c r="AC303" i="4"/>
  <c r="AB303" i="4"/>
  <c r="AD302" i="4"/>
  <c r="AC302" i="4"/>
  <c r="AB302" i="4"/>
  <c r="AD301" i="4"/>
  <c r="AC301" i="4"/>
  <c r="AB301" i="4"/>
  <c r="AD300" i="4"/>
  <c r="AC300" i="4"/>
  <c r="AB300" i="4"/>
  <c r="AD299" i="4"/>
  <c r="AC299" i="4"/>
  <c r="AB299" i="4"/>
  <c r="AD298" i="4"/>
  <c r="AC298" i="4"/>
  <c r="AB298" i="4"/>
  <c r="AD297" i="4"/>
  <c r="AC297" i="4"/>
  <c r="AB297" i="4"/>
  <c r="AD296" i="4"/>
  <c r="AC296" i="4"/>
  <c r="AB296" i="4"/>
  <c r="AD295" i="4"/>
  <c r="AC295" i="4"/>
  <c r="AB295" i="4"/>
  <c r="AD294" i="4"/>
  <c r="AC294" i="4"/>
  <c r="AB294" i="4"/>
  <c r="AD293" i="4"/>
  <c r="AC293" i="4"/>
  <c r="AB293" i="4"/>
  <c r="AD292" i="4"/>
  <c r="AC292" i="4"/>
  <c r="AB292" i="4"/>
  <c r="AD291" i="4"/>
  <c r="AC291" i="4"/>
  <c r="AB291" i="4"/>
  <c r="AD290" i="4"/>
  <c r="AC290" i="4"/>
  <c r="AB290" i="4"/>
  <c r="AD289" i="4"/>
  <c r="AC289" i="4"/>
  <c r="AB289" i="4"/>
  <c r="AD288" i="4"/>
  <c r="AC288" i="4"/>
  <c r="AB288" i="4"/>
  <c r="AD287" i="4"/>
  <c r="AC287" i="4"/>
  <c r="AB287" i="4"/>
  <c r="AD286" i="4"/>
  <c r="AC286" i="4"/>
  <c r="AB286" i="4"/>
  <c r="AD285" i="4"/>
  <c r="AC285" i="4"/>
  <c r="AB285" i="4"/>
  <c r="AD284" i="4"/>
  <c r="AC284" i="4"/>
  <c r="AB284" i="4"/>
  <c r="AD283" i="4"/>
  <c r="AC283" i="4"/>
  <c r="AB283" i="4"/>
  <c r="AD282" i="4"/>
  <c r="AC282" i="4"/>
  <c r="AB282" i="4"/>
  <c r="AD281" i="4"/>
  <c r="AC281" i="4"/>
  <c r="AB281" i="4"/>
  <c r="AD280" i="4"/>
  <c r="AC280" i="4"/>
  <c r="AB280" i="4"/>
  <c r="AD279" i="4"/>
  <c r="AC279" i="4"/>
  <c r="AB279" i="4"/>
  <c r="AD278" i="4"/>
  <c r="AC278" i="4"/>
  <c r="AB278" i="4"/>
  <c r="AD277" i="4"/>
  <c r="AC277" i="4"/>
  <c r="AB277" i="4"/>
  <c r="AD276" i="4"/>
  <c r="AC276" i="4"/>
  <c r="AB276" i="4"/>
  <c r="AD275" i="4"/>
  <c r="AC275" i="4"/>
  <c r="AB275" i="4"/>
  <c r="AD274" i="4"/>
  <c r="AC274" i="4"/>
  <c r="AB274" i="4"/>
  <c r="AD273" i="4"/>
  <c r="AC273" i="4"/>
  <c r="AB273" i="4"/>
  <c r="AD272" i="4"/>
  <c r="AC272" i="4"/>
  <c r="AB272" i="4"/>
  <c r="AD271" i="4"/>
  <c r="AC271" i="4"/>
  <c r="AB271" i="4"/>
  <c r="AD270" i="4"/>
  <c r="AC270" i="4"/>
  <c r="AB270" i="4"/>
  <c r="AD269" i="4"/>
  <c r="AC269" i="4"/>
  <c r="AB269" i="4"/>
  <c r="AD268" i="4"/>
  <c r="AC268" i="4"/>
  <c r="AB268" i="4"/>
  <c r="AD267" i="4"/>
  <c r="AC267" i="4"/>
  <c r="AB267" i="4"/>
  <c r="AD266" i="4"/>
  <c r="AC266" i="4"/>
  <c r="AB266" i="4"/>
  <c r="AD265" i="4"/>
  <c r="AC265" i="4"/>
  <c r="AB265" i="4"/>
  <c r="AD264" i="4"/>
  <c r="AC264" i="4"/>
  <c r="AB264" i="4"/>
  <c r="AD263" i="4"/>
  <c r="AC263" i="4"/>
  <c r="AB263" i="4"/>
  <c r="AD262" i="4"/>
  <c r="AC262" i="4"/>
  <c r="AB262" i="4"/>
  <c r="AD261" i="4"/>
  <c r="AC261" i="4"/>
  <c r="AB261" i="4"/>
  <c r="AD260" i="4"/>
  <c r="AC260" i="4"/>
  <c r="AB260" i="4"/>
  <c r="AD259" i="4"/>
  <c r="AC259" i="4"/>
  <c r="AB259" i="4"/>
  <c r="AD258" i="4"/>
  <c r="AC258" i="4"/>
  <c r="AB258" i="4"/>
  <c r="AD257" i="4"/>
  <c r="AC257" i="4"/>
  <c r="AB257" i="4"/>
  <c r="AD256" i="4"/>
  <c r="AC256" i="4"/>
  <c r="AB256" i="4"/>
  <c r="AD255" i="4"/>
  <c r="AC255" i="4"/>
  <c r="AB255" i="4"/>
  <c r="AD254" i="4"/>
  <c r="AC254" i="4"/>
  <c r="AB254" i="4"/>
  <c r="AD253" i="4"/>
  <c r="AC253" i="4"/>
  <c r="AB253" i="4"/>
  <c r="AD252" i="4"/>
  <c r="AC252" i="4"/>
  <c r="AB252" i="4"/>
  <c r="AD251" i="4"/>
  <c r="AC251" i="4"/>
  <c r="AB251" i="4"/>
  <c r="AD250" i="4"/>
  <c r="AC250" i="4"/>
  <c r="AB250" i="4"/>
  <c r="AD249" i="4"/>
  <c r="AC249" i="4"/>
  <c r="AB249" i="4"/>
  <c r="AD248" i="4"/>
  <c r="AC248" i="4"/>
  <c r="AB248" i="4"/>
  <c r="AD247" i="4"/>
  <c r="AC247" i="4"/>
  <c r="AB247" i="4"/>
  <c r="AD246" i="4"/>
  <c r="AC246" i="4"/>
  <c r="AB246" i="4"/>
  <c r="AD245" i="4"/>
  <c r="AC245" i="4"/>
  <c r="AB245" i="4"/>
  <c r="AD244" i="4"/>
  <c r="AC244" i="4"/>
  <c r="AB244" i="4"/>
  <c r="AD243" i="4"/>
  <c r="AC243" i="4"/>
  <c r="AB243" i="4"/>
  <c r="AD242" i="4"/>
  <c r="AC242" i="4"/>
  <c r="AB242" i="4"/>
  <c r="AD241" i="4"/>
  <c r="AC241" i="4"/>
  <c r="AB241" i="4"/>
  <c r="AD240" i="4"/>
  <c r="AC240" i="4"/>
  <c r="AB240" i="4"/>
  <c r="AD239" i="4"/>
  <c r="AC239" i="4"/>
  <c r="AB239" i="4"/>
  <c r="AD238" i="4"/>
  <c r="AC238" i="4"/>
  <c r="AB238" i="4"/>
  <c r="AD237" i="4"/>
  <c r="AC237" i="4"/>
  <c r="AB237" i="4"/>
  <c r="AD236" i="4"/>
  <c r="AC236" i="4"/>
  <c r="AB236" i="4"/>
  <c r="AD235" i="4"/>
  <c r="AC235" i="4"/>
  <c r="AB235" i="4"/>
  <c r="AD234" i="4"/>
  <c r="AC234" i="4"/>
  <c r="AB234" i="4"/>
  <c r="AD233" i="4"/>
  <c r="AC233" i="4"/>
  <c r="AB233" i="4"/>
  <c r="AD232" i="4"/>
  <c r="AC232" i="4"/>
  <c r="AB232" i="4"/>
  <c r="AD231" i="4"/>
  <c r="AC231" i="4"/>
  <c r="AB231" i="4"/>
  <c r="AD230" i="4"/>
  <c r="AC230" i="4"/>
  <c r="AB230" i="4"/>
  <c r="AD229" i="4"/>
  <c r="AC229" i="4"/>
  <c r="AB229" i="4"/>
  <c r="AD228" i="4"/>
  <c r="AC228" i="4"/>
  <c r="AB228" i="4"/>
  <c r="AD227" i="4"/>
  <c r="AC227" i="4"/>
  <c r="AB227" i="4"/>
  <c r="AD226" i="4"/>
  <c r="AC226" i="4"/>
  <c r="AB226" i="4"/>
  <c r="AD225" i="4"/>
  <c r="AC225" i="4"/>
  <c r="AB225" i="4"/>
  <c r="AD224" i="4"/>
  <c r="AC224" i="4"/>
  <c r="AB224" i="4"/>
  <c r="AD223" i="4"/>
  <c r="AC223" i="4"/>
  <c r="AB223" i="4"/>
  <c r="AD222" i="4"/>
  <c r="AC222" i="4"/>
  <c r="AB222" i="4"/>
  <c r="AD221" i="4"/>
  <c r="AC221" i="4"/>
  <c r="AB221" i="4"/>
  <c r="AD220" i="4"/>
  <c r="AC220" i="4"/>
  <c r="AB220" i="4"/>
  <c r="AD219" i="4"/>
  <c r="AC219" i="4"/>
  <c r="AB219" i="4"/>
  <c r="AD218" i="4"/>
  <c r="AC218" i="4"/>
  <c r="AB218" i="4"/>
  <c r="AD217" i="4"/>
  <c r="AC217" i="4"/>
  <c r="AB217" i="4"/>
  <c r="AD216" i="4"/>
  <c r="AC216" i="4"/>
  <c r="AB216" i="4"/>
  <c r="AD215" i="4"/>
  <c r="AC215" i="4"/>
  <c r="AB215" i="4"/>
  <c r="AD214" i="4"/>
  <c r="AC214" i="4"/>
  <c r="AB214" i="4"/>
  <c r="AD213" i="4"/>
  <c r="AC213" i="4"/>
  <c r="AB213" i="4"/>
  <c r="AD212" i="4"/>
  <c r="AC212" i="4"/>
  <c r="AB212" i="4"/>
  <c r="AD211" i="4"/>
  <c r="AC211" i="4"/>
  <c r="AB211" i="4"/>
  <c r="AD210" i="4"/>
  <c r="AC210" i="4"/>
  <c r="AB210" i="4"/>
  <c r="AD209" i="4"/>
  <c r="AC209" i="4"/>
  <c r="AB209" i="4"/>
  <c r="AD208" i="4"/>
  <c r="AC208" i="4"/>
  <c r="AB208" i="4"/>
  <c r="AD207" i="4"/>
  <c r="AC207" i="4"/>
  <c r="AB207" i="4"/>
  <c r="AD206" i="4"/>
  <c r="AC206" i="4"/>
  <c r="AB206" i="4"/>
  <c r="AD205" i="4"/>
  <c r="AC205" i="4"/>
  <c r="AB205" i="4"/>
  <c r="AD204" i="4"/>
  <c r="AC204" i="4"/>
  <c r="AB204" i="4"/>
  <c r="AD203" i="4"/>
  <c r="AC203" i="4"/>
  <c r="AB203" i="4"/>
  <c r="AD202" i="4"/>
  <c r="AC202" i="4"/>
  <c r="AB202" i="4"/>
  <c r="AD201" i="4"/>
  <c r="AC201" i="4"/>
  <c r="AB201" i="4"/>
  <c r="AD200" i="4"/>
  <c r="AC200" i="4"/>
  <c r="AB200" i="4"/>
  <c r="AD199" i="4"/>
  <c r="AC199" i="4"/>
  <c r="AB199" i="4"/>
  <c r="AD198" i="4"/>
  <c r="AC198" i="4"/>
  <c r="AB198" i="4"/>
  <c r="AD197" i="4"/>
  <c r="AC197" i="4"/>
  <c r="AB197" i="4"/>
  <c r="AD196" i="4"/>
  <c r="AC196" i="4"/>
  <c r="AB196" i="4"/>
  <c r="AD195" i="4"/>
  <c r="AC195" i="4"/>
  <c r="AB195" i="4"/>
  <c r="AD194" i="4"/>
  <c r="AC194" i="4"/>
  <c r="AB194" i="4"/>
  <c r="AD193" i="4"/>
  <c r="AC193" i="4"/>
  <c r="AB193" i="4"/>
  <c r="AD192" i="4"/>
  <c r="AC192" i="4"/>
  <c r="AB192" i="4"/>
  <c r="AD191" i="4"/>
  <c r="AC191" i="4"/>
  <c r="AB191" i="4"/>
  <c r="AD190" i="4"/>
  <c r="AC190" i="4"/>
  <c r="AB190" i="4"/>
  <c r="AD189" i="4"/>
  <c r="AC189" i="4"/>
  <c r="AB189" i="4"/>
  <c r="AD188" i="4"/>
  <c r="AC188" i="4"/>
  <c r="AB188" i="4"/>
  <c r="AD187" i="4"/>
  <c r="AC187" i="4"/>
  <c r="AB187" i="4"/>
  <c r="AD186" i="4"/>
  <c r="AC186" i="4"/>
  <c r="AB186" i="4"/>
  <c r="AD185" i="4"/>
  <c r="AC185" i="4"/>
  <c r="AB185" i="4"/>
  <c r="AD184" i="4"/>
  <c r="AC184" i="4"/>
  <c r="AB184" i="4"/>
  <c r="AD183" i="4"/>
  <c r="AC183" i="4"/>
  <c r="AB183" i="4"/>
  <c r="AD182" i="4"/>
  <c r="AC182" i="4"/>
  <c r="AB182" i="4"/>
  <c r="AD181" i="4"/>
  <c r="AC181" i="4"/>
  <c r="AB181" i="4"/>
  <c r="AD180" i="4"/>
  <c r="AC180" i="4"/>
  <c r="AB180" i="4"/>
  <c r="AD179" i="4"/>
  <c r="AC179" i="4"/>
  <c r="AB179" i="4"/>
  <c r="AD178" i="4"/>
  <c r="AC178" i="4"/>
  <c r="AB178" i="4"/>
  <c r="AD177" i="4"/>
  <c r="AC177" i="4"/>
  <c r="AB177" i="4"/>
  <c r="AD176" i="4"/>
  <c r="AC176" i="4"/>
  <c r="AB176" i="4"/>
  <c r="AD175" i="4"/>
  <c r="AC175" i="4"/>
  <c r="AB175" i="4"/>
  <c r="AD174" i="4"/>
  <c r="AC174" i="4"/>
  <c r="AB174" i="4"/>
  <c r="AD173" i="4"/>
  <c r="AC173" i="4"/>
  <c r="AB173" i="4"/>
  <c r="AD172" i="4"/>
  <c r="AC172" i="4"/>
  <c r="AB172" i="4"/>
  <c r="AD171" i="4"/>
  <c r="AC171" i="4"/>
  <c r="AB171" i="4"/>
  <c r="AD170" i="4"/>
  <c r="AC170" i="4"/>
  <c r="AB170" i="4"/>
  <c r="AD169" i="4"/>
  <c r="AC169" i="4"/>
  <c r="AB169" i="4"/>
  <c r="AD168" i="4"/>
  <c r="AC168" i="4"/>
  <c r="AB168" i="4"/>
  <c r="AD167" i="4"/>
  <c r="AC167" i="4"/>
  <c r="AB167" i="4"/>
  <c r="AD166" i="4"/>
  <c r="AC166" i="4"/>
  <c r="AB166" i="4"/>
  <c r="AD165" i="4"/>
  <c r="AC165" i="4"/>
  <c r="AB165" i="4"/>
  <c r="AD164" i="4"/>
  <c r="AC164" i="4"/>
  <c r="AB164" i="4"/>
  <c r="AD163" i="4"/>
  <c r="AC163" i="4"/>
  <c r="AB163" i="4"/>
  <c r="AD162" i="4"/>
  <c r="AC162" i="4"/>
  <c r="AB162" i="4"/>
  <c r="AD161" i="4"/>
  <c r="AC161" i="4"/>
  <c r="AB161" i="4"/>
  <c r="AD160" i="4"/>
  <c r="AC160" i="4"/>
  <c r="AB160" i="4"/>
  <c r="AD159" i="4"/>
  <c r="AC159" i="4"/>
  <c r="AB159" i="4"/>
  <c r="AD158" i="4"/>
  <c r="AC158" i="4"/>
  <c r="AB158" i="4"/>
  <c r="AD157" i="4"/>
  <c r="AC157" i="4"/>
  <c r="AB157" i="4"/>
  <c r="AD156" i="4"/>
  <c r="AC156" i="4"/>
  <c r="AB156" i="4"/>
  <c r="AD155" i="4"/>
  <c r="AC155" i="4"/>
  <c r="AB155" i="4"/>
  <c r="AD154" i="4"/>
  <c r="AC154" i="4"/>
  <c r="AB154" i="4"/>
  <c r="AD153" i="4"/>
  <c r="AC153" i="4"/>
  <c r="AB153" i="4"/>
  <c r="AD152" i="4"/>
  <c r="AC152" i="4"/>
  <c r="AB152" i="4"/>
  <c r="AD151" i="4"/>
  <c r="AC151" i="4"/>
  <c r="AB151" i="4"/>
  <c r="AD150" i="4"/>
  <c r="AC150" i="4"/>
  <c r="AB150" i="4"/>
  <c r="AD149" i="4"/>
  <c r="AC149" i="4"/>
  <c r="AB149" i="4"/>
  <c r="AD148" i="4"/>
  <c r="AC148" i="4"/>
  <c r="AB148" i="4"/>
  <c r="AD147" i="4"/>
  <c r="AC147" i="4"/>
  <c r="AB147" i="4"/>
  <c r="AD146" i="4"/>
  <c r="AC146" i="4"/>
  <c r="AB146" i="4"/>
  <c r="AD145" i="4"/>
  <c r="AC145" i="4"/>
  <c r="AB145" i="4"/>
  <c r="AD144" i="4"/>
  <c r="AC144" i="4"/>
  <c r="AB144" i="4"/>
  <c r="AD143" i="4"/>
  <c r="AC143" i="4"/>
  <c r="AB143" i="4"/>
  <c r="AD142" i="4"/>
  <c r="AC142" i="4"/>
  <c r="AB142" i="4"/>
  <c r="AD141" i="4"/>
  <c r="AC141" i="4"/>
  <c r="AB141" i="4"/>
  <c r="AD140" i="4"/>
  <c r="AC140" i="4"/>
  <c r="AB140" i="4"/>
  <c r="AD139" i="4"/>
  <c r="AC139" i="4"/>
  <c r="AB139" i="4"/>
  <c r="AD138" i="4"/>
  <c r="AC138" i="4"/>
  <c r="AB138" i="4"/>
  <c r="AD137" i="4"/>
  <c r="AC137" i="4"/>
  <c r="AB137" i="4"/>
  <c r="AD136" i="4"/>
  <c r="AC136" i="4"/>
  <c r="AB136" i="4"/>
  <c r="AD135" i="4"/>
  <c r="AC135" i="4"/>
  <c r="AB135" i="4"/>
  <c r="AD134" i="4"/>
  <c r="AC134" i="4"/>
  <c r="AB134" i="4"/>
  <c r="AD133" i="4"/>
  <c r="AC133" i="4"/>
  <c r="AB133" i="4"/>
  <c r="AD132" i="4"/>
  <c r="AC132" i="4"/>
  <c r="AB132" i="4"/>
  <c r="AD131" i="4"/>
  <c r="AC131" i="4"/>
  <c r="AB131" i="4"/>
  <c r="AD130" i="4"/>
  <c r="AC130" i="4"/>
  <c r="AB130" i="4"/>
  <c r="AD129" i="4"/>
  <c r="AC129" i="4"/>
  <c r="AB129" i="4"/>
  <c r="AD128" i="4"/>
  <c r="AC128" i="4"/>
  <c r="AB128" i="4"/>
  <c r="AD127" i="4"/>
  <c r="AC127" i="4"/>
  <c r="AB127" i="4"/>
  <c r="AD126" i="4"/>
  <c r="AC126" i="4"/>
  <c r="AB126" i="4"/>
  <c r="AD125" i="4"/>
  <c r="AC125" i="4"/>
  <c r="AB125" i="4"/>
  <c r="AD124" i="4"/>
  <c r="AC124" i="4"/>
  <c r="AB124" i="4"/>
  <c r="AD123" i="4"/>
  <c r="AC123" i="4"/>
  <c r="AB123" i="4"/>
  <c r="AD122" i="4"/>
  <c r="AC122" i="4"/>
  <c r="AB122" i="4"/>
  <c r="AD121" i="4"/>
  <c r="AC121" i="4"/>
  <c r="AB121" i="4"/>
  <c r="AD120" i="4"/>
  <c r="AC120" i="4"/>
  <c r="AB120" i="4"/>
  <c r="AD119" i="4"/>
  <c r="AC119" i="4"/>
  <c r="AB119" i="4"/>
  <c r="AD118" i="4"/>
  <c r="AC118" i="4"/>
  <c r="AB118" i="4"/>
  <c r="AD117" i="4"/>
  <c r="AC117" i="4"/>
  <c r="AB117" i="4"/>
  <c r="AD116" i="4"/>
  <c r="AC116" i="4"/>
  <c r="AB116" i="4"/>
  <c r="AD115" i="4"/>
  <c r="AC115" i="4"/>
  <c r="AB115" i="4"/>
  <c r="AD114" i="4"/>
  <c r="AC114" i="4"/>
  <c r="AB114" i="4"/>
  <c r="AD113" i="4"/>
  <c r="AC113" i="4"/>
  <c r="AB113" i="4"/>
  <c r="AD112" i="4"/>
  <c r="AC112" i="4"/>
  <c r="AB112" i="4"/>
  <c r="AD111" i="4"/>
  <c r="AC111" i="4"/>
  <c r="AB111" i="4"/>
  <c r="AD110" i="4"/>
  <c r="AC110" i="4"/>
  <c r="AB110" i="4"/>
  <c r="AD109" i="4"/>
  <c r="AC109" i="4"/>
  <c r="AB109" i="4"/>
  <c r="AD108" i="4"/>
  <c r="AC108" i="4"/>
  <c r="AB108" i="4"/>
  <c r="AD107" i="4"/>
  <c r="AC107" i="4"/>
  <c r="AB107" i="4"/>
  <c r="AD106" i="4"/>
  <c r="AC106" i="4"/>
  <c r="AB106" i="4"/>
  <c r="AD105" i="4"/>
  <c r="AC105" i="4"/>
  <c r="AB105" i="4"/>
  <c r="AD104" i="4"/>
  <c r="AC104" i="4"/>
  <c r="AB104" i="4"/>
  <c r="AD103" i="4"/>
  <c r="AC103" i="4"/>
  <c r="AB103" i="4"/>
  <c r="AD102" i="4"/>
  <c r="AC102" i="4"/>
  <c r="AB102" i="4"/>
  <c r="AD101" i="4"/>
  <c r="AC101" i="4"/>
  <c r="AB101" i="4"/>
  <c r="AD100" i="4"/>
  <c r="AC100" i="4"/>
  <c r="AB100" i="4"/>
  <c r="AD99" i="4"/>
  <c r="AC99" i="4"/>
  <c r="AB99" i="4"/>
  <c r="AD98" i="4"/>
  <c r="AC98" i="4"/>
  <c r="AB98" i="4"/>
  <c r="AD97" i="4"/>
  <c r="AC97" i="4"/>
  <c r="AB97" i="4"/>
  <c r="AD96" i="4"/>
  <c r="AC96" i="4"/>
  <c r="AB96" i="4"/>
  <c r="AD95" i="4"/>
  <c r="AC95" i="4"/>
  <c r="AB95" i="4"/>
  <c r="AD94" i="4"/>
  <c r="AC94" i="4"/>
  <c r="AB94" i="4"/>
  <c r="AD93" i="4"/>
  <c r="AC93" i="4"/>
  <c r="AB93" i="4"/>
  <c r="AD92" i="4"/>
  <c r="AC92" i="4"/>
  <c r="AB92" i="4"/>
  <c r="AD91" i="4"/>
  <c r="AC91" i="4"/>
  <c r="AB91" i="4"/>
  <c r="AD90" i="4"/>
  <c r="AC90" i="4"/>
  <c r="AB90" i="4"/>
  <c r="AD89" i="4"/>
  <c r="AC89" i="4"/>
  <c r="AB89" i="4"/>
  <c r="AD88" i="4"/>
  <c r="AC88" i="4"/>
  <c r="AB88" i="4"/>
  <c r="AD87" i="4"/>
  <c r="AC87" i="4"/>
  <c r="AB87" i="4"/>
  <c r="AD86" i="4"/>
  <c r="AC86" i="4"/>
  <c r="AB86" i="4"/>
  <c r="AD85" i="4"/>
  <c r="AC85" i="4"/>
  <c r="AB85" i="4"/>
  <c r="AD84" i="4"/>
  <c r="AC84" i="4"/>
  <c r="AB84" i="4"/>
  <c r="AD83" i="4"/>
  <c r="AC83" i="4"/>
  <c r="AB83" i="4"/>
  <c r="AD82" i="4"/>
  <c r="AC82" i="4"/>
  <c r="AB82" i="4"/>
  <c r="AD81" i="4"/>
  <c r="AC81" i="4"/>
  <c r="AB81" i="4"/>
  <c r="AD80" i="4"/>
  <c r="AC80" i="4"/>
  <c r="AB80" i="4"/>
  <c r="AD79" i="4"/>
  <c r="AC79" i="4"/>
  <c r="AB79" i="4"/>
  <c r="AD78" i="4"/>
  <c r="AC78" i="4"/>
  <c r="AB78" i="4"/>
  <c r="AD77" i="4"/>
  <c r="AC77" i="4"/>
  <c r="AB77" i="4"/>
  <c r="AD76" i="4"/>
  <c r="AC76" i="4"/>
  <c r="AB76" i="4"/>
  <c r="AD75" i="4"/>
  <c r="AC75" i="4"/>
  <c r="AB75" i="4"/>
  <c r="AD74" i="4"/>
  <c r="AC74" i="4"/>
  <c r="AB74" i="4"/>
  <c r="AD73" i="4"/>
  <c r="AC73" i="4"/>
  <c r="AB73" i="4"/>
  <c r="AD72" i="4"/>
  <c r="AC72" i="4"/>
  <c r="AB72" i="4"/>
  <c r="AD71" i="4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D3" i="8" s="1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G2" i="7" s="1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D4" i="8" s="1"/>
  <c r="AB4" i="4"/>
  <c r="B15" i="2" s="1"/>
  <c r="AD3" i="4"/>
  <c r="AC3" i="4"/>
  <c r="AB3" i="4"/>
  <c r="D15" i="2" s="1"/>
  <c r="AD2" i="4"/>
  <c r="AC2" i="4"/>
  <c r="AB2" i="4"/>
  <c r="C10" i="6" s="1"/>
  <c r="E25" i="2"/>
  <c r="H23" i="2"/>
  <c r="G23" i="2"/>
  <c r="F23" i="2"/>
  <c r="E23" i="2"/>
  <c r="H22" i="2"/>
  <c r="G22" i="2"/>
  <c r="F22" i="2"/>
  <c r="E22" i="2"/>
  <c r="H21" i="2"/>
  <c r="G21" i="2"/>
  <c r="F21" i="2"/>
  <c r="E21" i="2"/>
  <c r="E16" i="2"/>
  <c r="E15" i="2"/>
  <c r="E14" i="2"/>
  <c r="E13" i="2"/>
  <c r="E12" i="2"/>
  <c r="C7" i="2"/>
  <c r="C6" i="2"/>
  <c r="C5" i="2"/>
  <c r="C4" i="2"/>
  <c r="K269" i="1"/>
  <c r="J269" i="1"/>
  <c r="H269" i="1"/>
  <c r="G269" i="1"/>
  <c r="H3" i="7" l="1"/>
  <c r="H2" i="7"/>
  <c r="H4" i="7"/>
  <c r="B16" i="2"/>
  <c r="C13" i="2"/>
  <c r="C16" i="2"/>
  <c r="B5" i="6"/>
  <c r="B8" i="6"/>
  <c r="B13" i="2"/>
  <c r="D13" i="2"/>
  <c r="D16" i="2"/>
  <c r="B2" i="6"/>
  <c r="C5" i="6"/>
  <c r="C8" i="6"/>
  <c r="B11" i="2"/>
  <c r="C14" i="2"/>
  <c r="B3" i="6"/>
  <c r="B6" i="6"/>
  <c r="B9" i="6"/>
  <c r="E10" i="6" s="1"/>
  <c r="D4" i="6"/>
  <c r="D7" i="6"/>
  <c r="D10" i="6"/>
  <c r="C11" i="2"/>
  <c r="D14" i="2"/>
  <c r="C3" i="6"/>
  <c r="C6" i="6"/>
  <c r="C9" i="6"/>
  <c r="D11" i="2"/>
  <c r="D2" i="6"/>
  <c r="D2" i="8"/>
  <c r="B6" i="8" s="1"/>
  <c r="B14" i="2"/>
  <c r="B12" i="2"/>
  <c r="B4" i="6"/>
  <c r="E5" i="6" s="1"/>
  <c r="B7" i="6"/>
  <c r="E8" i="6" s="1"/>
  <c r="B10" i="6"/>
  <c r="C2" i="6"/>
  <c r="D5" i="6"/>
  <c r="D8" i="6"/>
  <c r="D3" i="6"/>
  <c r="D6" i="6"/>
  <c r="D9" i="6"/>
  <c r="G3" i="7"/>
  <c r="C12" i="2"/>
  <c r="C15" i="2"/>
  <c r="D12" i="2"/>
  <c r="C4" i="6"/>
  <c r="C7" i="6"/>
  <c r="E3" i="6" l="1"/>
  <c r="E9" i="6"/>
  <c r="E6" i="6"/>
  <c r="E3" i="8"/>
  <c r="E2" i="8"/>
  <c r="E4" i="8"/>
  <c r="E7" i="6"/>
  <c r="E4" i="6"/>
</calcChain>
</file>

<file path=xl/sharedStrings.xml><?xml version="1.0" encoding="utf-8"?>
<sst xmlns="http://schemas.openxmlformats.org/spreadsheetml/2006/main" count="35611" uniqueCount="2991">
  <si>
    <t>Years</t>
  </si>
  <si>
    <t>DATE</t>
  </si>
  <si>
    <t>Product Code</t>
  </si>
  <si>
    <t>Product Name</t>
  </si>
  <si>
    <t>Per Piece USD</t>
  </si>
  <si>
    <t>Per Piece INR</t>
  </si>
  <si>
    <t>TOTAL VALUE INR (FOB)</t>
  </si>
  <si>
    <t>Total Duty Paid_INR</t>
  </si>
  <si>
    <t>Duty %</t>
  </si>
  <si>
    <t>Grand Total (FOB + Duty)</t>
  </si>
  <si>
    <t>Sum of Qty in Pieces</t>
  </si>
  <si>
    <t>Sum of Qty in Kgs</t>
  </si>
  <si>
    <t>AISI430</t>
  </si>
  <si>
    <t>FAMILY</t>
  </si>
  <si>
    <t>KWB-600F</t>
  </si>
  <si>
    <t>KWP-1000B</t>
  </si>
  <si>
    <t>KWP-1000B-SS</t>
  </si>
  <si>
    <t>KWP-600B</t>
  </si>
  <si>
    <t>KWP-600B-SS</t>
  </si>
  <si>
    <t>MULTI</t>
  </si>
  <si>
    <t>OIL</t>
  </si>
  <si>
    <t>STAINESS</t>
  </si>
  <si>
    <t>STAINLESS</t>
  </si>
  <si>
    <t>STEEL</t>
  </si>
  <si>
    <t>TEA</t>
  </si>
  <si>
    <t>03-0271</t>
  </si>
  <si>
    <t>03-027I</t>
  </si>
  <si>
    <t>8001-</t>
  </si>
  <si>
    <t>8001-1PCS</t>
  </si>
  <si>
    <t>8001-2</t>
  </si>
  <si>
    <t>KIDS</t>
  </si>
  <si>
    <t>KWS-750B-</t>
  </si>
  <si>
    <t>MILD</t>
  </si>
  <si>
    <t>RYX-02-020</t>
  </si>
  <si>
    <t>RYX-02-021A</t>
  </si>
  <si>
    <t>HOUSE</t>
  </si>
  <si>
    <t>HOUSEHOLD</t>
  </si>
  <si>
    <t>KW-820</t>
  </si>
  <si>
    <t>KW-830</t>
  </si>
  <si>
    <t>KW-868-</t>
  </si>
  <si>
    <t>KW830-</t>
  </si>
  <si>
    <t>KWP-1000B-</t>
  </si>
  <si>
    <t>KWP-600B-</t>
  </si>
  <si>
    <t>KWS-750C</t>
  </si>
  <si>
    <t>KWS-750D-</t>
  </si>
  <si>
    <t>SCOURER</t>
  </si>
  <si>
    <t>SCRUBBER</t>
  </si>
  <si>
    <t>SM1168</t>
  </si>
  <si>
    <t>2628</t>
  </si>
  <si>
    <t>KWP-600P</t>
  </si>
  <si>
    <t>RYX-02-021A-13</t>
  </si>
  <si>
    <t>8001-2STEEL</t>
  </si>
  <si>
    <t>8505</t>
  </si>
  <si>
    <t>AM-06</t>
  </si>
  <si>
    <t>AM-217</t>
  </si>
  <si>
    <t>AM-253</t>
  </si>
  <si>
    <t>DS-25</t>
  </si>
  <si>
    <t>KL326D-9S</t>
  </si>
  <si>
    <t>MP-202</t>
  </si>
  <si>
    <t>NP-003</t>
  </si>
  <si>
    <t>NP-19</t>
  </si>
  <si>
    <t>NP-20</t>
  </si>
  <si>
    <t>NP-21</t>
  </si>
  <si>
    <t>NP-55</t>
  </si>
  <si>
    <t>OKS-4156</t>
  </si>
  <si>
    <t>RS-02</t>
  </si>
  <si>
    <t>SB-01</t>
  </si>
  <si>
    <t>SB-12</t>
  </si>
  <si>
    <t>SL-01</t>
  </si>
  <si>
    <t>SS410</t>
  </si>
  <si>
    <t>6527</t>
  </si>
  <si>
    <t>6561</t>
  </si>
  <si>
    <t>6578</t>
  </si>
  <si>
    <t>6581</t>
  </si>
  <si>
    <t>6587</t>
  </si>
  <si>
    <t>6856</t>
  </si>
  <si>
    <t>6857</t>
  </si>
  <si>
    <t>6862</t>
  </si>
  <si>
    <t>6900</t>
  </si>
  <si>
    <t>6901</t>
  </si>
  <si>
    <t>8504</t>
  </si>
  <si>
    <t>AM-06-STAINLESS</t>
  </si>
  <si>
    <t>BCLR-3</t>
  </si>
  <si>
    <t>KL324H-9S</t>
  </si>
  <si>
    <t>KL32D-9S</t>
  </si>
  <si>
    <t>SB-01-STAINLESS</t>
  </si>
  <si>
    <t>SB-01STAINLESS</t>
  </si>
  <si>
    <t>SL-89</t>
  </si>
  <si>
    <t>SS410-A</t>
  </si>
  <si>
    <t>SS410-B</t>
  </si>
  <si>
    <t>STAINLEES</t>
  </si>
  <si>
    <t>STILL</t>
  </si>
  <si>
    <t>WB-750</t>
  </si>
  <si>
    <t>3888-HOUSEHOLD</t>
  </si>
  <si>
    <t>AM-296</t>
  </si>
  <si>
    <t>AM-314</t>
  </si>
  <si>
    <t>AM-321</t>
  </si>
  <si>
    <t>AM-393</t>
  </si>
  <si>
    <t>AM-394</t>
  </si>
  <si>
    <t>AM-395</t>
  </si>
  <si>
    <t>AM-396-STAINLESS</t>
  </si>
  <si>
    <t>AM-397-STAINLESS</t>
  </si>
  <si>
    <t>AM-398</t>
  </si>
  <si>
    <t>AM-456</t>
  </si>
  <si>
    <t>AM-457</t>
  </si>
  <si>
    <t>AM-458</t>
  </si>
  <si>
    <t>AM-459</t>
  </si>
  <si>
    <t>AM-460</t>
  </si>
  <si>
    <t>AM-461</t>
  </si>
  <si>
    <t>AM-514</t>
  </si>
  <si>
    <t>AM-515</t>
  </si>
  <si>
    <t>AN-01</t>
  </si>
  <si>
    <t>AN-02</t>
  </si>
  <si>
    <t>BLCR-3</t>
  </si>
  <si>
    <t>NON</t>
  </si>
  <si>
    <t>NP-21-STAINLESS</t>
  </si>
  <si>
    <t>RYX-02-026-3S</t>
  </si>
  <si>
    <t>SY-01-STAINLESS</t>
  </si>
  <si>
    <t>SY-02-STAINLESS</t>
  </si>
  <si>
    <t>SY-03-STAINLESS</t>
  </si>
  <si>
    <t>SY-04-STAINLESS</t>
  </si>
  <si>
    <t>320F</t>
  </si>
  <si>
    <t>580F</t>
  </si>
  <si>
    <t>AM-322</t>
  </si>
  <si>
    <t>AM-430</t>
  </si>
  <si>
    <t>AM-603</t>
  </si>
  <si>
    <t>AM-625</t>
  </si>
  <si>
    <t>GS-47</t>
  </si>
  <si>
    <t>RYX-0237F</t>
  </si>
  <si>
    <t>RYX-08010D</t>
  </si>
  <si>
    <t>SD1078-B</t>
  </si>
  <si>
    <t>SLEEL</t>
  </si>
  <si>
    <t>STEEK</t>
  </si>
  <si>
    <t>SY592A-0085</t>
  </si>
  <si>
    <t>SY604A</t>
  </si>
  <si>
    <t>SY604A-4</t>
  </si>
  <si>
    <t>SY722-9602</t>
  </si>
  <si>
    <t>SY772-42</t>
  </si>
  <si>
    <t>AM-965</t>
  </si>
  <si>
    <t>AM-966</t>
  </si>
  <si>
    <t>AM-967</t>
  </si>
  <si>
    <t>H2740</t>
  </si>
  <si>
    <t>SY-845-4</t>
  </si>
  <si>
    <t>SY-845-7</t>
  </si>
  <si>
    <t>TH5170</t>
  </si>
  <si>
    <t>Total</t>
  </si>
  <si>
    <t>Siddharth Associates — Data Analyst Assignment Output</t>
  </si>
  <si>
    <t>Summary</t>
  </si>
  <si>
    <t>Total Input Rows</t>
  </si>
  <si>
    <t>Years Covered</t>
  </si>
  <si>
    <t>Total Value (INR)</t>
  </si>
  <si>
    <t>Total Duty Paid (INR)</t>
  </si>
  <si>
    <t>Grand Total (INR)</t>
  </si>
  <si>
    <t>YEAR</t>
  </si>
  <si>
    <t>TOTAL_VALUE_INR</t>
  </si>
  <si>
    <t>DUTY_PAID_INR</t>
  </si>
  <si>
    <t>GRAND_TOTAL_INR</t>
  </si>
  <si>
    <t>YOY_GROWTH_PCT</t>
  </si>
  <si>
    <t>HSN</t>
  </si>
  <si>
    <t>HSN_DESCRIPTION</t>
  </si>
  <si>
    <t>MAIN_CATEGORY</t>
  </si>
  <si>
    <t>SUB_CATEGORY</t>
  </si>
  <si>
    <t>%_CONTRIBUTION</t>
  </si>
  <si>
    <t>73231000</t>
  </si>
  <si>
    <t>Stainless steel scouring pads and similar</t>
  </si>
  <si>
    <t>Cleaning Supplies</t>
  </si>
  <si>
    <t>Scrubber</t>
  </si>
  <si>
    <t>73239390</t>
  </si>
  <si>
    <t>Table, kitchen or other household articles of stainless steel</t>
  </si>
  <si>
    <t>Stainless Steel Household Articles</t>
  </si>
  <si>
    <t>Kitchenware</t>
  </si>
  <si>
    <t>73239990</t>
  </si>
  <si>
    <t>Table, kitchen or other household articles of iron or steel</t>
  </si>
  <si>
    <t>Steel Household Articles</t>
  </si>
  <si>
    <t>Household Article</t>
  </si>
  <si>
    <t>Overall Grand Total</t>
  </si>
  <si>
    <t>Notes: All calculations are formula-driven. See CLEANED_DATA, YEAR_SUMMARY, HSN_SUMMARY_V2 for details.</t>
  </si>
  <si>
    <t>PORT CODE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</si>
  <si>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</si>
  <si>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</si>
  <si>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</si>
  <si>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</si>
  <si>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</si>
  <si>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</si>
  <si>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</si>
  <si>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</si>
  <si>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</si>
  <si>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</si>
  <si>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measure.1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</si>
  <si>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</si>
  <si>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</si>
  <si>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</si>
  <si>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</si>
  <si>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</si>
  <si>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</si>
  <si>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</si>
  <si>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INNSA1</t>
  </si>
  <si>
    <t>2025-10-28</t>
  </si>
  <si>
    <t>301049751</t>
  </si>
  <si>
    <t>TH5170 STEEL CUTLERY HOLDER (QTY:600 PCS/USD 2.03 PER PCS) TH5170 STEEL CUTLERY HOLDER (QTY:600 PCS/USD 2.03 PER PCS)</t>
  </si>
  <si>
    <t>KGS</t>
  </si>
  <si>
    <t>8001-2 STEEL SCRUBBER 2PCS SET (QTY: 336000 SETS/USD 0.139 PER SETS)8001-2 STEEL SCRUBBER 2PCS SET (QTY: 336000 SETS/USD 0.139 P</t>
  </si>
  <si>
    <t>2025-10-23</t>
  </si>
  <si>
    <t>MILD STEEL MULTI FUNCTION CLOTH STAND (RYX-02-020) (QTY: 1,232 PCS/CNY:101 PER PCS)MILD STEEL MULTI FUNCTION CLOTH STAND (RYX-02-020) (QTY: 1,2</t>
  </si>
  <si>
    <t>2025-10-13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</si>
  <si>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</si>
  <si>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</si>
  <si>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2025-10-08</t>
  </si>
  <si>
    <t>STEEL HANGER WITH HOOK (SL-89) (QTY:70056 PCS/CNY:7.45 PER PCS)STEEL HANGER WITH HOOK (SL-89) (QTY:70056 PCS/:7.45</t>
  </si>
  <si>
    <t>2025-10-06</t>
  </si>
  <si>
    <t>STEEL HANGER 10PCS SET (AM-969) (QTY: 480 SET/USD 0.819 PERSET)STEEL HANGER 10PCS SET (AM-969) (QTY: 480 SET/USD 0.819 PER</t>
  </si>
  <si>
    <t>2025-10-01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</si>
  <si>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</si>
  <si>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</si>
  <si>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</si>
  <si>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</si>
  <si>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2025-09-27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</si>
  <si>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</si>
  <si>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</si>
  <si>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2025-09-24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</si>
  <si>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</si>
  <si>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</si>
  <si>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</si>
  <si>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</si>
  <si>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</si>
  <si>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</si>
  <si>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2025-09-23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</si>
  <si>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</si>
  <si>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</si>
  <si>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</si>
  <si>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2025-09-20</t>
  </si>
  <si>
    <t>HOUSEHOLD STEEL HOOK 3PCS SET (3888) (QTY:153600 SET/USD:0.24 PER SET)HOUSEHOLD STEEL HOOK 3PCS SET (3888) (QTY:153600 SET/USD:0.2</t>
  </si>
  <si>
    <t>2025-09-10</t>
  </si>
  <si>
    <t>MILD STEEL MULTI FUNCTION CLOTH STAND (RYX-02-020) (QTY:1,232 PCS/CNY:101.00 PER PCS)MILD STEEL MULTI FUNCTION CLOTH STAND (RYX-02-020) (QTY:1,23</t>
  </si>
  <si>
    <t>2025-09-09</t>
  </si>
  <si>
    <t>STEEL BASKET BIG (SY-845-4) (QTY:800 PCS/USD:0.9710 PER PCS) STEEL BASKET BIG (SY-845-4) (QTY:800 PCS/USD:0.9710 PER PCS)</t>
  </si>
  <si>
    <t>2025-09-05</t>
  </si>
  <si>
    <t>MILD STEEL MULTI FUNCTION CLOTH STAND (RYX-02-026-3S) (QTY:1696 PCS/CNY: 81.50 PER PCS)MILD STEEL MULTI FUNCTION CLOTH STAND (RYX-02-026-3S) (QTY</t>
  </si>
  <si>
    <t>2025-09-02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</si>
  <si>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</si>
  <si>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</si>
  <si>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</si>
  <si>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</si>
  <si>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2025-08-30</t>
  </si>
  <si>
    <t>STEEL SALT BOTTLE (NP-19) (QTY: 36180 PC/USD 0.446 PER PC) STEEL SALT BOTTLE (NP-19) (QTY: 36180 PC/USD 0.446 PER PC)</t>
  </si>
  <si>
    <t>2025-08-29</t>
  </si>
  <si>
    <t>STEEL SCRUBBER 6PCS SET (OKS-4156) (QTY:98,400 SET/USD:0.228PER SET)STEEL SCRUBBER 6PCS SET (OKS-4156) (QTY:98,400 SET/USD:0.228</t>
  </si>
  <si>
    <t>2025-08-23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</si>
  <si>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</si>
  <si>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</si>
  <si>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2025-08-20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</si>
  <si>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</si>
  <si>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</si>
  <si>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2025-08-16</t>
  </si>
  <si>
    <t>2025-08-07</t>
  </si>
  <si>
    <t>STEEL BASKET SQUARE (SY-845-6) (QTY: 4400 PCS/USD 0.702 PERPCS)STEEL BASKET SQUARE (SY-845-6) (QTY: 4400 PCS/USD 0.702 PER</t>
  </si>
  <si>
    <t>2025-08-01</t>
  </si>
  <si>
    <t>STEEL SCRUBBER 2 PCS SET (8001-2) (QTY:336000 SET/USD:0.139PER SET)STEEL SCRUBBER 2 PCS SET (8001-2) (QTY:336000 SET/USD:0.139</t>
  </si>
  <si>
    <t>2025-07-29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</si>
  <si>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</si>
  <si>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</si>
  <si>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2025-07-28</t>
  </si>
  <si>
    <t>STEEL BASKET SQUARE (SY-845-6) (QTY: 82,800 PCS/USD:0.7012 PCS)STEEL BASKET SQUARE (SY-845-6) (QTY: 82,800 PCS/USD:0.7012 P</t>
  </si>
  <si>
    <t>2025-07-23</t>
  </si>
  <si>
    <t>STEEL CUTLERY HOLDER (H2740) (QTY: 24960 NOS/USD 1.55 PER NOS)STEEL CUTLERY HOLDER (H2740) (QTY: 24960 NOS/USD 1.55 PER NO</t>
  </si>
  <si>
    <t>2025-07-22</t>
  </si>
  <si>
    <t>STEEL SCRUBBER 2 PCS SET (8001-2) (QTY:168000 SETS/USD:0.139PER PCS)STEEL SCRUBBER 2 PCS SET (8001-2) (QTY:168000 SETS/USD:0.139</t>
  </si>
  <si>
    <t>2025-07-17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</si>
  <si>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</si>
  <si>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</si>
  <si>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</si>
  <si>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</si>
  <si>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2025-07-16</t>
  </si>
  <si>
    <t>STEEL HANGER WITH HOOK (SL-89) (QTY: 70056 PCS/CNY 7.45 PERPCS)STEEL HANGER WITH HOOK (SL-89) (QTY: 70056 PCS/CNY 7.45 PER</t>
  </si>
  <si>
    <t>2025-07-15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</si>
  <si>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</si>
  <si>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</si>
  <si>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2025-07-10</t>
  </si>
  <si>
    <t>SB-12 STEEL TEA STRAINER BIG (QTY:44226 PCS/USD 0.975 PER PCS)SB-12 STEEL TEA STRAINER BIG (QTY:44226 PCS/USD 0.975 PER PC</t>
  </si>
  <si>
    <t>2025-07-02</t>
  </si>
  <si>
    <t>STEEL SCRUBBER 6PCS SET (OKS-4156) (QTY:98,400 PCS/USD:0.228PER PCS)STEEL SCRUBBER 6PCS SET (OKS-4156) (QTY:98,400 PCS/USD:0.228</t>
  </si>
  <si>
    <t>2025-06-28</t>
  </si>
  <si>
    <t>STEEL SCRUBBER 2PCS SET (8001-2) (QTY: 168000 SET/USD 0.142PER SET)STEEL SCRUBBER 2PCS SET (8001-2) (QTY: 168000 SET/USD 0.142</t>
  </si>
  <si>
    <t>2025-06-27</t>
  </si>
  <si>
    <t>2025-06-25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</si>
  <si>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</si>
  <si>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</si>
  <si>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2025-06-23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</si>
  <si>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</si>
  <si>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</si>
  <si>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2025-06-10</t>
  </si>
  <si>
    <t>2025-06-05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</si>
  <si>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</si>
  <si>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</si>
  <si>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</si>
  <si>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</si>
  <si>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2025-06-03</t>
  </si>
  <si>
    <t>STEEL SCRUBBER 6PCS SET (OKS-4156) (QTY:98400 PCS/USD:0.238PER PCS)STEEL SCRUBBER 6PCS SET (OKS-4156) (QTY:98400 PCS/USD:0.238</t>
  </si>
  <si>
    <t>2025-05-27</t>
  </si>
  <si>
    <t>MILD STEEL MULTI FUNCTION CLOTH STAND (RYX-02-020) (QTY: 2464 NOS/USD 101 PER CNY)MILD STEEL MULTI FUNCTION CLOTH STAND (RYX-02-020) (QTY: 246</t>
  </si>
  <si>
    <t>2025-05-26</t>
  </si>
  <si>
    <t>MILD STEEL MULTI FUNCTION CLOTH STAND (RYX-02-026-3S) (QTY:848 NOS/CNY 81.50 PER NOS)MILD STEEL MULTI FUNCTION CLOTH STAND (RYX-02-026-3S) (QTY:</t>
  </si>
  <si>
    <t>2025-05-23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</si>
  <si>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</si>
  <si>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</si>
  <si>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</si>
  <si>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</si>
  <si>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2025-05-20</t>
  </si>
  <si>
    <t>STEEL SCRUBBER (8001-12) (QTY:276048 PCS/USD:0.08 PER PCS) STEEL SCRUBBER (8001-12) (QTY:276048 PCS/USD:0.08 PER PCS)</t>
  </si>
  <si>
    <t>2025-05-12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</si>
  <si>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</si>
  <si>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</si>
  <si>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2025-05-09</t>
  </si>
  <si>
    <t>SS SCRUBBER 3PCS SET (SS410) (QTY:120720 SETS/USD:0.16 PER SET)SS SCRUBBER 3PCS SET (SS410) (QTY:120720 SETS/USD:0.16 PER S</t>
  </si>
  <si>
    <t>2025-05-06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</si>
  <si>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</si>
  <si>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</si>
  <si>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2025-05-05</t>
  </si>
  <si>
    <t>HOUSEHOLD STEEL HOOK 3PCS SET (2628) (QTY: 167940 SET/USD 0.37 PER SET)HOUSEHOLD STEEL HOOK 3PCS SET (2628) (QTY: 167940 SET/USD 0.</t>
  </si>
  <si>
    <t>2025-05-04</t>
  </si>
  <si>
    <t>STEEL BASKET BIG (SY-845-4) (QTY: 5232 PC/USD 1.004 PER PC) STEEL BASKET BIG (SY-845-4) (QTY: 5232 PC/USD 1.004 PER PC)</t>
  </si>
  <si>
    <t>2025-05-01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</si>
  <si>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</si>
  <si>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</si>
  <si>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2025-04-26</t>
  </si>
  <si>
    <t>RYX-02-026-3S MILD STEEL MULTI FUNCTION CLOTH STAND (QTY :848 NUM/CNY 81.50 PER NUM)RYX-02-026-3S MILD STEEL MULTI FUNCTION CLOTH STAND (QTY :84</t>
  </si>
  <si>
    <t>2025-04-22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</si>
  <si>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</si>
  <si>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</si>
  <si>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2025-04-21</t>
  </si>
  <si>
    <t>STEEL SCRUBBER 2PCS SET (8001-2) (QTY:168000 SETS/USD:0.142PER PCS)STEEL SCRUBBER 2PCS SET (8001-2) (QTY:168000 SETS/USD:0.142</t>
  </si>
  <si>
    <t>2025-04-18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</si>
  <si>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</si>
  <si>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</si>
  <si>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2025-04-15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</si>
  <si>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</si>
  <si>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</si>
  <si>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</si>
  <si>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2025-04-05</t>
  </si>
  <si>
    <t>STEEL HANGER WITH HOOK (SL-89) (QTY:70056 PCS/CNY:7.45 PER PCS)STEEL HANGER WITH HOOK (SL-89) (QTY:70056 PCS/CNY:7.45 PER P</t>
  </si>
  <si>
    <t>2025-04-04</t>
  </si>
  <si>
    <t>STEEL SCRUBBER 6PCS SET (OKS-4156) (QTY: 98400 SET/USD 0.238PER SET)STEEL SCRUBBER 6PCS SET (OKS-4156) (QTY: 98400 SET/USD 0.238</t>
  </si>
  <si>
    <t>2025-03-29</t>
  </si>
  <si>
    <t>RYX-02-026-3S MILD STEEL MULTI FUNCTION CLOTH STAND (QTY :1696 NUM/CNY 81.50 PER NUM)RYX-02-026-3S MILD STEEL MULTI FUNCTION CLOTH STAND (QTY :16</t>
  </si>
  <si>
    <t>2025-03-28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</si>
  <si>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</si>
  <si>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</si>
  <si>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2025-03-27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</si>
  <si>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</si>
  <si>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</si>
  <si>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</si>
  <si>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2025-03-12</t>
  </si>
  <si>
    <t>STEEL SCRUBBER 2 PCS SET (8001-2) (QTY:168000 SETS/USD:0.142PER SETS)STEEL SCRUBBER 2 PCS SET (8001-2) (QTY:168000 SETS/USD:0.142</t>
  </si>
  <si>
    <t>2025-03-10</t>
  </si>
  <si>
    <t>STEEL ROUND CONTAINER (6856) (QTY: 51768 PCS/USD 0.55 PER SET)STEEL ROUND CONTAINER (6856) (QTY: 51768 PCS/USD 0.55 PER SE</t>
  </si>
  <si>
    <t>2025-03-07</t>
  </si>
  <si>
    <t>SS SCRUBBER 3PCS SET (SS410) (QTY: 120240 SET/USD 0.16 PER SET)SS SCRUBBER 3PCS SET (SS410) (QTY: 120240 SET/USD 0.16 PER S</t>
  </si>
  <si>
    <t>2025-02-12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</si>
  <si>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</si>
  <si>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</si>
  <si>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</si>
  <si>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</si>
  <si>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</si>
  <si>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</si>
  <si>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</si>
  <si>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</si>
  <si>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</si>
  <si>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2025-02-10</t>
  </si>
  <si>
    <t>2025-02-06</t>
  </si>
  <si>
    <t>HOUSEHOLD STEEL HOOK 3PCS SET (2628) (QTY: 164808 SET/USD 0.370 PER SET)HOUSEHOLD STEEL HOOK 3PCS SET (2628) (QTY: 164808 SET/USD 0.</t>
  </si>
  <si>
    <t>2025-02-03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</si>
  <si>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</si>
  <si>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</si>
  <si>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</si>
  <si>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2025-01-29</t>
  </si>
  <si>
    <t>2025-01-28</t>
  </si>
  <si>
    <t>2025-01-27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</si>
  <si>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</si>
  <si>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</si>
  <si>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</si>
  <si>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2025-01-25</t>
  </si>
  <si>
    <t>STEEL SCRUBBER (8001-12) (QTY: 269568 NOS/USD: 0.078 PER NOS)STEEL SCRUBBER (8001-12) (QTY: 269568 NOS/USD: 0.078 PER NOS</t>
  </si>
  <si>
    <t>2025-01-18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</si>
  <si>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</si>
  <si>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</si>
  <si>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</si>
  <si>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</si>
  <si>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</si>
  <si>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</si>
  <si>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2025-01-17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</si>
  <si>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</si>
  <si>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</si>
  <si>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2025-01-15</t>
  </si>
  <si>
    <t>2025-01-14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</si>
  <si>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</si>
  <si>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</si>
  <si>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</si>
  <si>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</si>
  <si>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2025-01-13</t>
  </si>
  <si>
    <t>STEEL HANGER WITH HOOK (SL-89) (QTY:70056 PCS/ CNY:7.45 PERPCS)STEEL HANGER WITH HOOK (SL-89) (QTY:70056 PCS/ CNY:7.45 PER</t>
  </si>
  <si>
    <t>2025-01-09</t>
  </si>
  <si>
    <t>STEEL SALT BOTTLE (NP-19) (QTY: 2916 PCS/USD 0.438 PER PCS) STEEL SALT BOTTLE (NP-19) (QTY: 2916 PCS/USD 0.438 PER PCS)</t>
  </si>
  <si>
    <t>2025-01-08</t>
  </si>
  <si>
    <t>2025-01-04</t>
  </si>
  <si>
    <t>STEEL SCRUBBER 6 PCS SET (OKS-4156) (QTY: 98400 SET/USD: 0.238 PER SET)STEEL SCRUBBER 6 PCS SET (OKS-4156) (QTY: 98400 SET/USD: 0.2</t>
  </si>
  <si>
    <t>2025-01-03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</si>
  <si>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</si>
  <si>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</si>
  <si>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</si>
  <si>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</si>
  <si>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</si>
  <si>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</si>
  <si>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</si>
  <si>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2025-01-02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</si>
  <si>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</si>
  <si>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</si>
  <si>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</si>
  <si>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</si>
  <si>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</si>
  <si>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2024-12-20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</si>
  <si>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</si>
  <si>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</si>
  <si>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2024-12-04</t>
  </si>
  <si>
    <t>RYX-02-020 MILD STEEL MULTI FUNCTION CLOTH STAND (QTY :1232NUM/CNY 101.00 PER NUM)</t>
  </si>
  <si>
    <t>2024-11-30</t>
  </si>
  <si>
    <t>2024-11-27</t>
  </si>
  <si>
    <t>GS-47 STEEL GIFT BOX HEART SHAPE (QTY:44280 PCS/USD 0.212 PER PCS)</t>
  </si>
  <si>
    <t>GS-47 STEEL GIFT BOX HEART SHAPE (QTY:6120 PCS/UDS 0.211 PERPCS)</t>
  </si>
  <si>
    <t>2024-11-19</t>
  </si>
  <si>
    <t>SS SCRUBBER 3PCS SET (SS410) (QTY: 119160 SET/USD 0.16 PER SET)</t>
  </si>
  <si>
    <t>2024-11-12</t>
  </si>
  <si>
    <t>STEEL SCRUBBER (8001-12) (QTY: 278640 NOS/USD 0.084 PER NOS)</t>
  </si>
  <si>
    <t>STEEL SCRUBBER 2 PCS SET (8001-2) (QTY:168000 SETS/USD:0.148PER SET)</t>
  </si>
  <si>
    <t>2024-11-05</t>
  </si>
  <si>
    <t>HOUSEHOLD STEEL HOOK 3PCS SET (3888) (QTY: 181872 PCS / USD0.260 PER PCS)</t>
  </si>
  <si>
    <t>STEEL SCRUBBER 6PCS SET (OKS-4156) (QTY: 98400 NOS /USD 0.238 PER NOS)</t>
  </si>
  <si>
    <t>2024-10-30</t>
  </si>
  <si>
    <t>MILD STEEL MULTI FUNCTION CLOTH STAND (RYX-02-020) (QTY: 1232 NOS/CNY 101 PER NOS)</t>
  </si>
  <si>
    <t>2024-10-22</t>
  </si>
  <si>
    <t>MILD STEEL MULTI FUNCTION CLOTH STAND (RYX-02-021A) (QTY: 3888 NOS/CNY 61.50 PER NOS)</t>
  </si>
  <si>
    <t>2024-10-18</t>
  </si>
  <si>
    <t>HOUSEHOLD STEEL HOOK 3PCS SET (3888) (QTY: 30288 SET/USD 0.26PER SET)</t>
  </si>
  <si>
    <t>2024-10-16</t>
  </si>
  <si>
    <t>STEEL SCRUBBER 2PCS SET (8001-2) (QTY: 168000 NOS /USD 0.148PER NOS)</t>
  </si>
  <si>
    <t>2024-10-14</t>
  </si>
  <si>
    <t>STEEL SCRUBBER 6PCS SET (OKS-4156) (QTY: 98400 SET/USD 0.238PER SET)</t>
  </si>
  <si>
    <t>2024-10-13</t>
  </si>
  <si>
    <t>MILD STEEL MULTI FUNCTION CLOTH STAND (RYX-02-020) (QTY:1232NOS / CNY 101.00 PER NOS)</t>
  </si>
  <si>
    <t>2024-10-08</t>
  </si>
  <si>
    <t>HOUSEHOLD STEEL HOOK 2PCS SET (2758) (QTY: 2400 SET/USD 0.265 PER SET)</t>
  </si>
  <si>
    <t>2024-10-05</t>
  </si>
  <si>
    <t>2024-10-01</t>
  </si>
  <si>
    <t>STEEL SCRUBBER 6PCS SET (OKS-4156) (QTY: 89160 SET/USD 0.238PER SET)</t>
  </si>
  <si>
    <t>2024-09-28</t>
  </si>
  <si>
    <t>RYX-02-026-3S MILD STEEL MULTI FUNCTION CLOTH STAND (QTY :848 NUM/CNY 82.00 PER NUM)</t>
  </si>
  <si>
    <t>RYX-02-021A MILD STEEL MULTI FUNCTION CLOTH STAND (QTY :3888NUM/CNY 61.50 PER NUM)</t>
  </si>
  <si>
    <t>2024-09-25</t>
  </si>
  <si>
    <t>2024-09-11</t>
  </si>
  <si>
    <t>STEEL WIRE CLEANING CLOTH 3PCS SET (AM-793) (QTY: 1250 SET /USD 0.184 PER SET)</t>
  </si>
  <si>
    <t>2024-09-06</t>
  </si>
  <si>
    <t>RYX-02-020 MILD STEEL MULTI FUNCTION CLOTH STAND (QTY :2464NUM/CNY 101.00 PER NUM)</t>
  </si>
  <si>
    <t>2024-09-05</t>
  </si>
  <si>
    <t>SS SCRUBBER 3PCS SET (SS410) (QTY: 118680 SET/USD 0.16 PER SET)</t>
  </si>
  <si>
    <t>2024-09-03</t>
  </si>
  <si>
    <t>STEEL SCRUBBER 6PCS SET (OKS-4156) (QTY: 98400 SET/USD 0.238 PER SET)</t>
  </si>
  <si>
    <t>2024-08-29</t>
  </si>
  <si>
    <t>AM-625 STEEL HANGER (QTY:10500 PCS/USD 0.5610 PER PCS)</t>
  </si>
  <si>
    <t>2024-08-26</t>
  </si>
  <si>
    <t>2024-08-24</t>
  </si>
  <si>
    <t>HOUSEHOLD STEEL HOOK 3PCS SET (2628) (QTY: 167040 NOS/USD 0.375 PER NOS)</t>
  </si>
  <si>
    <t>2024-08-20</t>
  </si>
  <si>
    <t>STEEL SCRUBBER 2PCS SET (8001-2) (QTY: 168000 SET/USD 0.148PER SET)</t>
  </si>
  <si>
    <t>2024-08-16</t>
  </si>
  <si>
    <t>STEEL SPRINKLER (AM-430) (QTY: 38496 PC/ USD 0.572 PER PC)</t>
  </si>
  <si>
    <t>2024-08-13</t>
  </si>
  <si>
    <t>2024-08-12</t>
  </si>
  <si>
    <t>STEEL SCRUBBER 6PCS SET (OKS-4156) (QTY:98400 PCS/USD:0.238PER PCS)</t>
  </si>
  <si>
    <t>2024-08-10</t>
  </si>
  <si>
    <t>HOUSEHOLD STEEL HOOK 3PCS SET (3888) (QTY:3168 SET/USD 0.265PER SET)</t>
  </si>
  <si>
    <t>2024-08-05</t>
  </si>
  <si>
    <t>STEEL CUTLERY HOLDER (H2740) (QTY: 960 NOS/USD 1.95 PER NOS)</t>
  </si>
  <si>
    <t>2024-08-02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</si>
  <si>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</si>
  <si>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</si>
  <si>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</si>
  <si>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2024-07-30</t>
  </si>
  <si>
    <t>SY604A-4 STEEL HOOK 4PCS SET(QTY :25200 SET/USD 0.5207 PERSET)</t>
  </si>
  <si>
    <t>2024-07-26</t>
  </si>
  <si>
    <t>HOUSEHOLD STEEL HOOK 3PCS SET (2628) (QTY: 167040 SET/USD 0.375 PER SET)</t>
  </si>
  <si>
    <t>2024-07-19</t>
  </si>
  <si>
    <t>2024-07-18</t>
  </si>
  <si>
    <t>STEEL SCRUBBER 2PCS SET (8001-2) (QTY: 166320 SET/USD 0.151PER SET)</t>
  </si>
  <si>
    <t>STEEL SCRUBBER 2PCS SET (8001-2) (QTY: 166920 SET/USD 0.151PER SET)</t>
  </si>
  <si>
    <t>2024-07-15</t>
  </si>
  <si>
    <t>STEEL HANGER WITH HOOK (SL-89) (QTY: 70056 PCS/CNY 7.45 PERPCS)</t>
  </si>
  <si>
    <t>2024-07-07</t>
  </si>
  <si>
    <t>2024-07-02</t>
  </si>
  <si>
    <t>STEEL HANGER 10PCS SET (SY772-42) (QTY: 10080 SET/USD 1.2326PER SET)</t>
  </si>
  <si>
    <t>2024-06-29</t>
  </si>
  <si>
    <t>MILD STEEL MULTI FUNCTION CLOTH STAND (RYX-02-020) (QTY: 1232 NOS / CNY 101.00 PER NOS)</t>
  </si>
  <si>
    <t>2024-06-27</t>
  </si>
  <si>
    <t>STEEL SCRUBBER 2PCS SET (8001-2) (QTY: 167880 SET/USD 0.151PER SET)</t>
  </si>
  <si>
    <t>2024-06-24</t>
  </si>
  <si>
    <t>STEEL HANGER 10PCS SET (SY772-42) (QTY: 5040 SET/USD 1.2517PER SET)</t>
  </si>
  <si>
    <t>2024-06-22</t>
  </si>
  <si>
    <t>STEEL GIFT BOX HEART SHAPE (GS-47) (QTY: 1008 PCS/USD 0.222PER PCS)</t>
  </si>
  <si>
    <t>STEEL GIFT BOX SQUARE SHAPE (GS-48) (QTY: 480 PCS/USD 0.776PER PCS)</t>
  </si>
  <si>
    <t>2024-06-21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</si>
  <si>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</si>
  <si>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</si>
  <si>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</si>
  <si>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2024-06-20</t>
  </si>
  <si>
    <t>SS SCRUBBER 3PCS SET (SS410) (QTY: 120360 SET/USD 0.16 PER SET)</t>
  </si>
  <si>
    <t>2024-06-17</t>
  </si>
  <si>
    <t>STEEL SCRUBBER 6PCS SET (OKS-4156) (QTY: 98400 SET/USD 0.239PER SET)</t>
  </si>
  <si>
    <t>2024-06-15</t>
  </si>
  <si>
    <t>STEEL SCRUBBER (8001-2) (QTY: 168000 SET/0.151 PER SET)</t>
  </si>
  <si>
    <t>2024-06-11</t>
  </si>
  <si>
    <t>STEEL HOOK 4PCS SET (SY604A-4) (QTY: 10200 SET/USD 0.5285 PER SET)</t>
  </si>
  <si>
    <t>2024-06-06</t>
  </si>
  <si>
    <t>STEEL SPRINKLER (AM-430) (QTY: 30120 PCS/ USD 0.5744 PER PCS)</t>
  </si>
  <si>
    <t>2024-06-04</t>
  </si>
  <si>
    <t>STEEL ROUND CONTAINER (6857) (QTY: 30936 NOS/USD 0.718 PER NOS)</t>
  </si>
  <si>
    <t>STEEL ROUND CONTAINER MEDIUM (6581) (QTY: 79752 NOS/USD 0.875 PER NOS)</t>
  </si>
  <si>
    <t>2024-06-01</t>
  </si>
  <si>
    <t>STAINLESS STEEL GRATER WITH HANDLE (KL324H-9S) (QTY: 59040 NOS/USD 0.62 PER NOS)</t>
  </si>
  <si>
    <t>2024-05-31</t>
  </si>
  <si>
    <t>SS SCRUBBER 3PCS SET (SS410) (QTY: 118560 SET/USD 0.16 PER SET)</t>
  </si>
  <si>
    <t>2024-05-28</t>
  </si>
  <si>
    <t>MILD STEEL MULTI FUNCTION CLOTH STAND (RYX-02-021A) (QTY: 6480 NOS/CNY 61.50 PER NOS)</t>
  </si>
  <si>
    <t>MILD STEEL MULTI FUNCTION CLOTH STAND (RYX-02-020) (QTY: 1232 NOS/CNY 100 PER CNY)</t>
  </si>
  <si>
    <t>2024-05-24</t>
  </si>
  <si>
    <t>HOUSEHOLD STEEL HOOK 3PCS SET (3888) (QTY: 208992 SET/USD 0.265 PER SET)</t>
  </si>
  <si>
    <t>2024-05-23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</si>
  <si>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</si>
  <si>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</si>
  <si>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</si>
  <si>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</si>
  <si>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</si>
  <si>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</si>
  <si>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</si>
  <si>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2024-05-22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</si>
  <si>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</si>
  <si>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</si>
  <si>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</si>
  <si>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</si>
  <si>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</si>
  <si>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</si>
  <si>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</si>
  <si>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</si>
  <si>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</si>
  <si>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</si>
  <si>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2024-05-19</t>
  </si>
  <si>
    <t>STEEL SALT BOTTLE (NP-19) (QTY: 23976 PCS/USD 0.4450 PER PCS</t>
  </si>
  <si>
    <t>STEEL SPRINKLER (AM-430) (QTY: 71592PCS/USD 0.5744 PER PCS)</t>
  </si>
  <si>
    <t>2024-05-17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</si>
  <si>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</si>
  <si>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</si>
  <si>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</si>
  <si>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</si>
  <si>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</si>
  <si>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</si>
  <si>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</si>
  <si>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2024-05-15</t>
  </si>
  <si>
    <t>STEEL SCRUBBER 2PCS SET (8001-2) (QTY: 168960 SET/USD 0.151PER SET)</t>
  </si>
  <si>
    <t>2024-05-07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</si>
  <si>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</si>
  <si>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</si>
  <si>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</si>
  <si>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</si>
  <si>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</si>
  <si>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2024-05-06</t>
  </si>
  <si>
    <t>HOUSEHOLD STEEL HOOK 3PCS SET (3888) (QTY:215808 PCS/USD 0.265 PER PCS)</t>
  </si>
  <si>
    <t>2024-05-04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</si>
  <si>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</si>
  <si>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</si>
  <si>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</si>
  <si>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2024-04-30</t>
  </si>
  <si>
    <t>MILD STEEL MULTI FUNCTION CLOTH STAND (RYX-02-020) (QTY:1232NOS/ CNY 100.00 PER NOS)</t>
  </si>
  <si>
    <t>STEEL SALT BOTTLE (NP-19) (QTY: 36720 PCS/USD 0.4444 PER PCS)</t>
  </si>
  <si>
    <t>2024-04-27</t>
  </si>
  <si>
    <t>MILD STEEL MULTI FUNCTION CLOTH STAND (RYX-02-021A) (QTY: 6480 NOS/ CNY 61.50 PER NOS)</t>
  </si>
  <si>
    <t>2024-04-20</t>
  </si>
  <si>
    <t>STEEL SCRUBBER 2PCS SET (8001-2) (QTY: 168000 NOS / USD 0.151 PER NOS)</t>
  </si>
  <si>
    <t>2024-04-17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</si>
  <si>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</si>
  <si>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</si>
  <si>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</si>
  <si>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</si>
  <si>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2024-04-13</t>
  </si>
  <si>
    <t>STEEL SALT BOTTLE (NP-19) (QTY:13932 PCS/USD 0.4450 PER PCS)</t>
  </si>
  <si>
    <t>2024-04-12</t>
  </si>
  <si>
    <t>STEEL LUNCH BOX (6561) (QTY: 19524 PCS/CNY 2.350 PER PCS)</t>
  </si>
  <si>
    <t>STEEL LUNCH BOX (6717) (QTY: 204 PCS/ USD 2.960 PER PCS)</t>
  </si>
  <si>
    <t>STEEL LUNCH BOX (6728) (QTY: 2268 PCS/ USD 1.930 PER PCS)</t>
  </si>
  <si>
    <t>2024-04-11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</si>
  <si>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</si>
  <si>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</si>
  <si>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</si>
  <si>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</si>
  <si>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</si>
  <si>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2024-04-06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</si>
  <si>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</si>
  <si>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</si>
  <si>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</si>
  <si>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</si>
  <si>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</si>
  <si>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</si>
  <si>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</si>
  <si>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</si>
  <si>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</si>
  <si>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</si>
  <si>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</si>
  <si>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</si>
  <si>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2024-04-03</t>
  </si>
  <si>
    <t>MILD STEEL MULTI FUNCTION CLOTH STAND (RYX-02-021A) (QTY:6480 NOS/ CNY 61.50 PER NOS)</t>
  </si>
  <si>
    <t>2024-03-23</t>
  </si>
  <si>
    <t>MILD STEEL MULTI FUNCTION CLOTH STAND (RYX-02-026-3S) (QTY:848 NOS/ CNY 82.00 PER NOS)</t>
  </si>
  <si>
    <t>2024-03-21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</si>
  <si>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</si>
  <si>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</si>
  <si>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</si>
  <si>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</si>
  <si>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2024-03-20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</si>
  <si>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</si>
  <si>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</si>
  <si>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</si>
  <si>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</si>
  <si>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2024-02-27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</si>
  <si>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</si>
  <si>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</si>
  <si>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</si>
  <si>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2024-02-26</t>
  </si>
  <si>
    <t>SS SCRUBBER 3PCS SET (SS410) (QTY:120000 SETS/USD 0.16 PER SET)</t>
  </si>
  <si>
    <t>MILD STEEL MULTI FUNCTION CLOTH STAND (RYX-02-020) (QTY:1232PCS/CNY 100.00 PER PCS)</t>
  </si>
  <si>
    <t>2024-02-23</t>
  </si>
  <si>
    <t>RYX-02-020 MILD STEEL MULTI FUNCTION CLOTH STAND (QTY :1232NUM/CNY 100.00 PER NUM)</t>
  </si>
  <si>
    <t>2024-02-20</t>
  </si>
  <si>
    <t>STEEL SCRUBBER (8001-12) (QTY: 290016 NOS / USD 0.073 PER NOS)</t>
  </si>
  <si>
    <t>2024-02-17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</si>
  <si>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</si>
  <si>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</si>
  <si>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</si>
  <si>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</si>
  <si>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</si>
  <si>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</si>
  <si>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</si>
  <si>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</si>
  <si>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</si>
  <si>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</si>
  <si>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</si>
  <si>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</si>
  <si>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</si>
  <si>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2024-02-15</t>
  </si>
  <si>
    <t>HOUSEHOLD STEEL HOOK 3PCS SET (2628) (QTY: 2628 NOS/ USD 0.380 PER NOS)</t>
  </si>
  <si>
    <t>2024-02-12</t>
  </si>
  <si>
    <t>STEEL SCRUBBER 6PCS SET (OKS-4156) (QTY: 98400 NOS / USD 0.239 PER NOS)</t>
  </si>
  <si>
    <t>2024-02-10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</si>
  <si>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</si>
  <si>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</si>
  <si>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</si>
  <si>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</si>
  <si>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</si>
  <si>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2024-02-08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</si>
  <si>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</si>
  <si>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</si>
  <si>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</si>
  <si>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</si>
  <si>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</si>
  <si>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</si>
  <si>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2024-02-07</t>
  </si>
  <si>
    <t>HOUSEHOLD STEEL HOOK 3PCS SET (2628) (QTY: 160740 NOS/USD 0.38 PER NOS)</t>
  </si>
  <si>
    <t>2024-02-06</t>
  </si>
  <si>
    <t>2024-02-04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</si>
  <si>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</si>
  <si>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</si>
  <si>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</si>
  <si>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</si>
  <si>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2024-02-03</t>
  </si>
  <si>
    <t>MILD STEEL MULTI FUNCTION CLOTH STAND (RYX-02-026-3S) (QTY:848 NOS/ CNY 82 PER NOS)</t>
  </si>
  <si>
    <t>2024-02-02</t>
  </si>
  <si>
    <t>2024-01-29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</si>
  <si>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</si>
  <si>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</si>
  <si>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</si>
  <si>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2024-01-27</t>
  </si>
  <si>
    <t>AM-430 STEEL SPRINKLER (QTY:55272 PCS /USD 0.5849 PER PCS)</t>
  </si>
  <si>
    <t>2024-01-20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</si>
  <si>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</si>
  <si>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</si>
  <si>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</si>
  <si>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</si>
  <si>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2024-01-19</t>
  </si>
  <si>
    <t>STEEL TEA STRAINER BIG (SB-12) (QTY: 44388 PCS/ USD 1.0434 PER PCS)</t>
  </si>
  <si>
    <t>2024-01-18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</si>
  <si>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</si>
  <si>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</si>
  <si>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</si>
  <si>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2024-01-17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</si>
  <si>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</si>
  <si>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</si>
  <si>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</si>
  <si>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</si>
  <si>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</si>
  <si>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</si>
  <si>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</si>
  <si>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</si>
  <si>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</si>
  <si>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</si>
  <si>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</si>
  <si>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</si>
  <si>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</si>
  <si>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2024-01-12</t>
  </si>
  <si>
    <t>STEEL HANGER WITH HOOK (SL-89) (QTY: 70056 PCS/ USD 7.45 PERPCS)</t>
  </si>
  <si>
    <t>2024-01-09</t>
  </si>
  <si>
    <t>HOUSEHOLD STEEL HOOK 3PCS SET (2628) (QTY: 167076 PKT/USD 0.38 PER PKT)</t>
  </si>
  <si>
    <t>2024-01-08</t>
  </si>
  <si>
    <t>2024-01-04</t>
  </si>
  <si>
    <t>AM-430 STEEL SPRINKLER (QTY: 32208 PCS/USD 0.5816 PER PCS)</t>
  </si>
  <si>
    <t>2024-01-02</t>
  </si>
  <si>
    <t>2023-12-30</t>
  </si>
  <si>
    <t>MILD STEEL MULTI FUNCTION CLOTH STAND (RYX-02-026-3S) (QTY:848 NOS/ CNY: 82.00 PER NOS)</t>
  </si>
  <si>
    <t>2023-12-27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</si>
  <si>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</si>
  <si>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</si>
  <si>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</si>
  <si>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2023-12-23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</si>
  <si>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</si>
  <si>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</si>
  <si>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</si>
  <si>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2023-12-21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</si>
  <si>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</si>
  <si>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</si>
  <si>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</si>
  <si>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2023-12-12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</si>
  <si>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</si>
  <si>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</si>
  <si>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</si>
  <si>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</si>
  <si>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</si>
  <si>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2023-12-11</t>
  </si>
  <si>
    <t>STEEL LUNCH BOX 2 LAYER (8504) (QTY: 22080 NOS/ USD 2.32 PERNOS)</t>
  </si>
  <si>
    <t>STEEL LUNCH BOX (6527) (QTY: 25680 NOS/ USD 1.86 PER NOS)</t>
  </si>
  <si>
    <t>2023-12-09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</si>
  <si>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</si>
  <si>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</si>
  <si>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</si>
  <si>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2023-12-07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</si>
  <si>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</si>
  <si>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</si>
  <si>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</si>
  <si>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</si>
  <si>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</si>
  <si>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</si>
  <si>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</si>
  <si>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2023-12-06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</si>
  <si>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</si>
  <si>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</si>
  <si>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</si>
  <si>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</si>
  <si>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</si>
  <si>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</si>
  <si>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</si>
  <si>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</si>
  <si>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2023-12-05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</si>
  <si>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</si>
  <si>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</si>
  <si>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</si>
  <si>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</si>
  <si>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</si>
  <si>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</si>
  <si>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2023-12-01</t>
  </si>
  <si>
    <t>AM-515 STEEL LUNCH BOX MEDIUM (QTY:360 PCS/USD 2.206 PER PCS)</t>
  </si>
  <si>
    <t>AM-514 STEEL LUNCH BOX SMALL (QTY:480 PCS/USD 1.698 PER PCS)</t>
  </si>
  <si>
    <t>2023-11-30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</si>
  <si>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</si>
  <si>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</si>
  <si>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</si>
  <si>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2023-11-29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</si>
  <si>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</si>
  <si>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</si>
  <si>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</si>
  <si>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</si>
  <si>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</si>
  <si>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</si>
  <si>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</si>
  <si>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</si>
  <si>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</si>
  <si>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2023-11-23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</si>
  <si>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</si>
  <si>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</si>
  <si>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</si>
  <si>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</si>
  <si>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</si>
  <si>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</si>
  <si>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</si>
  <si>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</si>
  <si>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2023-11-22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</si>
  <si>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</si>
  <si>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</si>
  <si>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</si>
  <si>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</si>
  <si>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</si>
  <si>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</si>
  <si>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</si>
  <si>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</si>
  <si>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</si>
  <si>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</si>
  <si>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</si>
  <si>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</si>
  <si>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</si>
  <si>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</si>
  <si>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2023-11-21</t>
  </si>
  <si>
    <t>SS OIL POT 900ML (KWP-1000B) (QTY: 27000 PCS/USD 1.38 PER PCS)</t>
  </si>
  <si>
    <t>STAINLESS STEEL SPORTS BOTTLE (KWB-600F) (QTY: 50400 PCS/USD0.88 PER PCS)</t>
  </si>
  <si>
    <t>2023-11-17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</si>
  <si>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</si>
  <si>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</si>
  <si>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</si>
  <si>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2023-11-13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</si>
  <si>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</si>
  <si>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</si>
  <si>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</si>
  <si>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</si>
  <si>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</si>
  <si>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2023-11-11</t>
  </si>
  <si>
    <t>SS OIL POT 900ML (KWP-1000B) (QTY: 27000 PCS/USD 1.40 PER PCS)</t>
  </si>
  <si>
    <t>2023-11-07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</si>
  <si>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</si>
  <si>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</si>
  <si>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</si>
  <si>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</si>
  <si>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</si>
  <si>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</si>
  <si>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2023-10-28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</si>
  <si>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</si>
  <si>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</si>
  <si>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</si>
  <si>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</si>
  <si>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</si>
  <si>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</si>
  <si>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</si>
  <si>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</si>
  <si>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</si>
  <si>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</si>
  <si>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</si>
  <si>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2023-10-26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</si>
  <si>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</si>
  <si>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</si>
  <si>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</si>
  <si>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</si>
  <si>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</si>
  <si>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2023-10-24</t>
  </si>
  <si>
    <t>HOUSEHOLD STEEL HOOK 3PCS SET (2628) (QTY: 167580 NOS/USD 0.407 PER NOS)</t>
  </si>
  <si>
    <t>2023-10-17</t>
  </si>
  <si>
    <t>8001-2 STEEL SCRUBBER 2 PCS SET (QTY- 168000 SETS/USD 0.156PER SETS)</t>
  </si>
  <si>
    <t>2023-10-16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</si>
  <si>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</si>
  <si>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</si>
  <si>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</si>
  <si>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</si>
  <si>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</si>
  <si>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</si>
  <si>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2023-10-14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</si>
  <si>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</si>
  <si>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</si>
  <si>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</si>
  <si>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</si>
  <si>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2023-10-13</t>
  </si>
  <si>
    <t>STEEL SPRINKLER (AM-430) (QTY: 38688 PCS/USD 0.5673 PER PCS)</t>
  </si>
  <si>
    <t>2023-10-08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</si>
  <si>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</si>
  <si>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</si>
  <si>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</si>
  <si>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</si>
  <si>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2023-10-06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</si>
  <si>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</si>
  <si>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</si>
  <si>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</si>
  <si>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</si>
  <si>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2023-10-05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</si>
  <si>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</si>
  <si>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</si>
  <si>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</si>
  <si>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2023-10-03</t>
  </si>
  <si>
    <t>STEEL SPRINKLER (AM-430) (QTY: 36480 PCS/USD 0.5688 PER PCS)</t>
  </si>
  <si>
    <t>NON STICK CAKE MOULD (AN-04) (QTY: 360 SET/USD 1.033 PER SET)</t>
  </si>
  <si>
    <t>2023-09-29</t>
  </si>
  <si>
    <t>SS SCRUBBER 3PCS SET (SS410) (QTY: 121680 SETS/USD 0.165 PERSETS)</t>
  </si>
  <si>
    <t>2023-09-27</t>
  </si>
  <si>
    <t>STAINLESS STEELSPORTS BOTTLE 750ML (AM-460) (QTY: 43416 NOS/USD 1.160 PER NOS)</t>
  </si>
  <si>
    <t>STAINLESS STEELSPORTS BOTTLE 650ML S115 (NP-21) (QTY: 3240 NOS/USD 1.008 PER NOS)</t>
  </si>
  <si>
    <t>2023-09-26</t>
  </si>
  <si>
    <t>RYX-02-021A MILD STEEL MULTI FUNCTION CLOTH STAND (QTY :1296NUM/CNY 63.00 PER NUM)</t>
  </si>
  <si>
    <t>2023-09-25</t>
  </si>
  <si>
    <t>STEEL LUNCH BOX (6717) (QTY: 1200 NOS/USD 3.15 PER NOS)</t>
  </si>
  <si>
    <t>STEEL FOOD CONTAINER (6571) (QTY: 192 NOS/USD 3.90 PER NOS)</t>
  </si>
  <si>
    <t>2023-09-23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</si>
  <si>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</si>
  <si>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</si>
  <si>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</si>
  <si>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</si>
  <si>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2023-09-20</t>
  </si>
  <si>
    <t>HOUSEHOLD STEEL HOOK 3PCS SET (QTY: 720 NOS/USD 0.407 PER NOS)</t>
  </si>
  <si>
    <t>HOUSEHOLD STEEL HOOK 3PCS SET (2628) (QTY: 167364 NOS/USD 0.407 PER NOS)</t>
  </si>
  <si>
    <t>2023-09-18</t>
  </si>
  <si>
    <t>STAINLESS STEEL SPORT BOTTLE (KWB-600F) (QTY: 49716 PCS/USD0.94 PER PCS)</t>
  </si>
  <si>
    <t>2023-09-16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</si>
  <si>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</si>
  <si>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</si>
  <si>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</si>
  <si>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</si>
  <si>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2023-09-13</t>
  </si>
  <si>
    <t>SS OIL POT 900ML (KWP-1000B) (QTY: 26424 PCS/USD: 1.47 PER PCS)</t>
  </si>
  <si>
    <t>STEEL SCRUBBER 6PCS SET (OKS-4156) (QTY: 99000 NOS/USD: 0.248 PER NOS)</t>
  </si>
  <si>
    <t>2023-09-12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</si>
  <si>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</si>
  <si>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</si>
  <si>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</si>
  <si>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</si>
  <si>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</si>
  <si>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</si>
  <si>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</si>
  <si>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</si>
  <si>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2023-09-11</t>
  </si>
  <si>
    <t>STEEL SPRINKLER (AM-430) (QTY: 10824 PCS/USD 0.5724 PER PCS)</t>
  </si>
  <si>
    <t>2023-09-08</t>
  </si>
  <si>
    <t>MILD STEEL MULTI FUNCTION CLOTH STAND (RYX-02-021A) (QTY: 1296 NOS /CNY: 63.00 PER NOS)</t>
  </si>
  <si>
    <t>2023-09-07</t>
  </si>
  <si>
    <t>8001-2 STEEL SCRUBBER 2 PCS SET (QTY- 167160 SETS/USD 0.158PER SETS)</t>
  </si>
  <si>
    <t>STEEL HANGER WITH HOOK (SL-89) (QTY: 70056 NOS/CNY: 7.48 PERNOS)</t>
  </si>
  <si>
    <t>2023-09-04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</si>
  <si>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</si>
  <si>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</si>
  <si>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</si>
  <si>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</si>
  <si>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</si>
  <si>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</si>
  <si>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</si>
  <si>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2023-09-02</t>
  </si>
  <si>
    <t>RYX-02-026-3S MILD STEEL MULTI FUNCTION CLOTH STAND (QTY :848 NUM/CNY 84.00 PER NUM)</t>
  </si>
  <si>
    <t>2023-08-31</t>
  </si>
  <si>
    <t>STEEL SPRINKLER (AM-430) (QTY: 15624 PCS / USD: 0.572 PER PCS)</t>
  </si>
  <si>
    <t>2023-08-30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</si>
  <si>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</si>
  <si>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</si>
  <si>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</si>
  <si>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</si>
  <si>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</si>
  <si>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</si>
  <si>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</si>
  <si>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</si>
  <si>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</si>
  <si>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2023-08-29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</si>
  <si>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</si>
  <si>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</si>
  <si>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</si>
  <si>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</si>
  <si>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</si>
  <si>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</si>
  <si>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2023-08-28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</si>
  <si>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</si>
  <si>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</si>
  <si>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</si>
  <si>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2023-08-25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</si>
  <si>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</si>
  <si>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</si>
  <si>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</si>
  <si>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</si>
  <si>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</si>
  <si>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</si>
  <si>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</si>
  <si>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2023-08-24</t>
  </si>
  <si>
    <t>NP-19 STEEL SALT BOTTLE (QTY:45720 PCS/USD 0.4507 PER PCS)</t>
  </si>
  <si>
    <t>2023-08-23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</si>
  <si>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</si>
  <si>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</si>
  <si>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</si>
  <si>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</si>
  <si>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</si>
  <si>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2023-08-21</t>
  </si>
  <si>
    <t>STEEL LUNCH BOX (6561) (QTY: 20940 NOS/USD: 2.45 PER NOS)</t>
  </si>
  <si>
    <t>STEEL ROUND CONTAINER (6857) (QTY: 70380 NOS/USD: 0.74 PER NOS)</t>
  </si>
  <si>
    <t>2023-08-17</t>
  </si>
  <si>
    <t>2023-08-16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</si>
  <si>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</si>
  <si>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</si>
  <si>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</si>
  <si>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2023-08-11</t>
  </si>
  <si>
    <t>HOUSEHOLD STEEL HOOK 3PCS SET (3888) (QTY: 2400 NOS/USD 0.3PER NOS)</t>
  </si>
  <si>
    <t>2023-08-08</t>
  </si>
  <si>
    <t>SS OIL POT 900ML (KWP-1000B) (QTY: 27000 PCS/USD: 1.47 PER PCS)</t>
  </si>
  <si>
    <t>2023-08-07</t>
  </si>
  <si>
    <t>STEEL HANGER WITH HOOK (SM1168) (QTY:57792 PCS/1.27 USD PERPCS)</t>
  </si>
  <si>
    <t>2023-08-05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</si>
  <si>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</si>
  <si>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</si>
  <si>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</si>
  <si>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</si>
  <si>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2023-08-02</t>
  </si>
  <si>
    <t>STEEL TEA STRAINER BIG (SB-12) (QTY: 35100 PCS/USD: 1.0518 PER PCS)</t>
  </si>
  <si>
    <t>STEEL TEA STRAINER (NP-55) (QTY: 100800 PCS/USD: 0.2847 PERPCS)</t>
  </si>
  <si>
    <t>2023-07-31</t>
  </si>
  <si>
    <t>STAINLESS STEEL GRATER WITH HANDLE (KL324H-9S) (QTY: 59040 NOS /USD 0.64 PER NOS)</t>
  </si>
  <si>
    <t>2023-07-29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</si>
  <si>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</si>
  <si>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</si>
  <si>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</si>
  <si>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</si>
  <si>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</si>
  <si>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2023-07-24</t>
  </si>
  <si>
    <t>8001-2 STEEL SCRUBBER 2 PCS SET (QTY- 167760 SETS/USD 0.158PER SETS)</t>
  </si>
  <si>
    <t>STAINLESS STEEL SPORTS BOTTLE 750ML S-308-C6 (NP-20) (QTY:39600 PCS/USD 1.02 PER PCS)</t>
  </si>
  <si>
    <t>2023-07-20</t>
  </si>
  <si>
    <t>STAINLESS STEEL SPORTS BOTTLE 750ML S-308-C6 (NP-20) (QTY: 8784 NOS /USD 1.020 PER NOS)</t>
  </si>
  <si>
    <t>STAINLESS STEELSPORTS BOTTLE 650ML S115 (NP-21) (QTY: 33984NOS /USD 1.033 PER NOS)</t>
  </si>
  <si>
    <t>2023-07-19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</si>
  <si>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</si>
  <si>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</si>
  <si>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</si>
  <si>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</si>
  <si>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2023-07-18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</si>
  <si>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</si>
  <si>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</si>
  <si>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</si>
  <si>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</si>
  <si>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2023-07-17</t>
  </si>
  <si>
    <t>STEEL SCRUBBER 6PCS SET (OKS-4156) (QTY:95520 SET/USD:0.248PER SET)</t>
  </si>
  <si>
    <t>2023-07-13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</si>
  <si>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</si>
  <si>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</si>
  <si>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</si>
  <si>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</si>
  <si>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</si>
  <si>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</si>
  <si>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</si>
  <si>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</si>
  <si>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</si>
  <si>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</si>
  <si>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2023-07-07</t>
  </si>
  <si>
    <t>NP-19 STEEL SALT BOTTLE (QTY:38400 PCS/USD 0.4494 PER PCS)</t>
  </si>
  <si>
    <t>2023-07-06</t>
  </si>
  <si>
    <t>AM-06 STAINLESS STEEL BOTTLE 750ML SG805 (QTY:42804 NUM/USD1.039 PER NUM)</t>
  </si>
  <si>
    <t>NP-20 STAINLESS STEEL SPORTS BOTTLE 750ML S-308-C6 (QTY:2844NUM/USD 1.025 PER NUM)</t>
  </si>
  <si>
    <t>2023-07-04</t>
  </si>
  <si>
    <t>STAINLESS STEEL COLA BOTTLE 750ML SK750 (SL-01) (QTY:6720 PCS /USD 1.18 PER PCS)</t>
  </si>
  <si>
    <t>STAINLESS STEEL SPORTS BOTTLE 750ML S-308-C6 (NP-20) (QTY:32856 PCS /USD 1.04 PER PCS)</t>
  </si>
  <si>
    <t>2023-07-03</t>
  </si>
  <si>
    <t>STEEL TEA STRAINER (NP-55) (QTY: 100800 PCS / USD 0.2881 PERPCS)</t>
  </si>
  <si>
    <t>STEEL TEA STRAINER BIG (SB-12) (QTY: 35100 PCS / USD 1.0593PER PCS)</t>
  </si>
  <si>
    <t>2023-06-30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</si>
  <si>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</si>
  <si>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</si>
  <si>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</si>
  <si>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</si>
  <si>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2023-06-29</t>
  </si>
  <si>
    <t>STAINLESS STEEL GRATER WITH HANDLE (KL324H-9S) (QTY: 59040 NOS /USD 0.640 PER NOS)</t>
  </si>
  <si>
    <t>STAINLESS STEEL GRATER WITH HANDLE (KL326D-9S) (QTY: 37560 NOS /USD 0.935 PER NOS)</t>
  </si>
  <si>
    <t>2023-06-27</t>
  </si>
  <si>
    <t>SS OIL POT 900ML (KWP-1000B) (QTY: 27000 PCS / USD 1.47 PERPCS)</t>
  </si>
  <si>
    <t>2023-06-21</t>
  </si>
  <si>
    <t>RYX-02-020 MILD STEEL MULTI FUNCTION CLOTH STAND (QTY :2464NUM/CNY 103.00 PER NUM)</t>
  </si>
  <si>
    <t>2023-06-20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</si>
  <si>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</si>
  <si>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</si>
  <si>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</si>
  <si>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2023-06-17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</si>
  <si>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</si>
  <si>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</si>
  <si>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</si>
  <si>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</si>
  <si>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2023-06-14</t>
  </si>
  <si>
    <t>STAINLESS STEELSPORTS BOTTLE 650ML S115 (NP-21) (QTY: 20340PCS / USD 1.040 PER PCS)</t>
  </si>
  <si>
    <t>STAINLESS STEEL COLA BOTTLE 750ML SK750 (SL-01) (QTY: 21216PCS / USD 1.195 PER PCS)</t>
  </si>
  <si>
    <t>2023-06-13</t>
  </si>
  <si>
    <t>STEEL SCRUBBER 2PCS SET (ITEM NO: 8001-2) (QTY: 168120 SETS&amp; 0.16 USD PER SET)</t>
  </si>
  <si>
    <t>2023-06-12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</si>
  <si>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</si>
  <si>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</si>
  <si>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</si>
  <si>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2023-06-09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</si>
  <si>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</si>
  <si>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</si>
  <si>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</si>
  <si>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</si>
  <si>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</si>
  <si>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2023-06-06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</si>
  <si>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</si>
  <si>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</si>
  <si>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</si>
  <si>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2023-06-02</t>
  </si>
  <si>
    <t>STEEL SCRUBBER 6PCS SET (OKS-4156) (QTY:99000 SET /USD:0.255PER SET)</t>
  </si>
  <si>
    <t>2023-06-01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</si>
  <si>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</si>
  <si>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</si>
  <si>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</si>
  <si>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</si>
  <si>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</si>
  <si>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</si>
  <si>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</si>
  <si>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</si>
  <si>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</si>
  <si>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</si>
  <si>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2023-05-29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</si>
  <si>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</si>
  <si>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</si>
  <si>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</si>
  <si>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2023-05-20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</si>
  <si>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</si>
  <si>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</si>
  <si>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</si>
  <si>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</si>
  <si>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</si>
  <si>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2023-05-19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</si>
  <si>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</si>
  <si>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</si>
  <si>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</si>
  <si>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</si>
  <si>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</si>
  <si>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</si>
  <si>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</si>
  <si>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</si>
  <si>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</si>
  <si>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2023-05-15</t>
  </si>
  <si>
    <t>STAINLESS STEEL GRATER WITH HANDLE (DS-25) (QTY: 51300 PCS/ USD : 0.215 PER PCS)</t>
  </si>
  <si>
    <t>2023-05-10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</si>
  <si>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</si>
  <si>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</si>
  <si>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</si>
  <si>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</si>
  <si>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2023-05-04</t>
  </si>
  <si>
    <t>STEEL SALT BOTTLE (NP-19) (QTY: 13728 PCS / USD : 0.4678 PERPCS)</t>
  </si>
  <si>
    <t>2023-04-28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</si>
  <si>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</si>
  <si>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</si>
  <si>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</si>
  <si>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</si>
  <si>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</si>
  <si>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</si>
  <si>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2023-04-27</t>
  </si>
  <si>
    <t>2628 HOUSEHOLD STEEL HOOK 3 PCS SET (QTY : 648 NUM/USD 0.421PER NUM)</t>
  </si>
  <si>
    <t>2628 HOUSEHOLD STEEL HOOK 3 PCS SET (QTY : 167832 NUM/USD 0.421 PER NUM)</t>
  </si>
  <si>
    <t>2023-04-26</t>
  </si>
  <si>
    <t>STEEL SCRUBBER 2PCS SET ITEM NO: 8001-2) (168360 PCS &amp; 0.16USD PER PIECE)</t>
  </si>
  <si>
    <t>2023-04-24</t>
  </si>
  <si>
    <t>STEEL MUFFIN PAN 6 PCS SET (AM-286) (QTY : 960 SET / USD : 0.526 PER SET )</t>
  </si>
  <si>
    <t>STEEL LEMON SQUEEZER (AM-217) (QTY :5040 PCS /USD:1.976 PERPCS)</t>
  </si>
  <si>
    <t>2023-04-22</t>
  </si>
  <si>
    <t>STEEL HANGER WITH HOOK (SL-89) (QTY:70056 PCS/1.11 USD PER PCS)</t>
  </si>
  <si>
    <t>2023-04-21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</si>
  <si>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</si>
  <si>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</si>
  <si>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</si>
  <si>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</si>
  <si>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2023-04-19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</si>
  <si>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</si>
  <si>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</si>
  <si>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</si>
  <si>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</si>
  <si>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</si>
  <si>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2023-04-15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</si>
  <si>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</si>
  <si>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</si>
  <si>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</si>
  <si>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</si>
  <si>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2023-04-14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</si>
  <si>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</si>
  <si>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</si>
  <si>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</si>
  <si>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2023-04-11</t>
  </si>
  <si>
    <t>SS410 SS SCRUBBER 3 PCS SET (QTY- 120720 SETS/USD 0.167 PERSETS)</t>
  </si>
  <si>
    <t>2023-04-08</t>
  </si>
  <si>
    <t>STEEL KITCHEN TURNER (AM-253) ( QTY :20160 PCS/USD:0.550 PERPCS)</t>
  </si>
  <si>
    <t>STEEL SCRUBBER 6PCS SET (OKS-4156) (QTY:99,000 SET /USD:0.255 PER SET)</t>
  </si>
  <si>
    <t>2023-04-07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</si>
  <si>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</si>
  <si>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</si>
  <si>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</si>
  <si>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2023-04-06</t>
  </si>
  <si>
    <t>2023-04-03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</si>
  <si>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</si>
  <si>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</si>
  <si>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</si>
  <si>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</si>
  <si>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</si>
  <si>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2023-03-21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</si>
  <si>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</si>
  <si>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</si>
  <si>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</si>
  <si>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</si>
  <si>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2023-03-17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</si>
  <si>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</si>
  <si>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</si>
  <si>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</si>
  <si>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2023-03-15</t>
  </si>
  <si>
    <t>KWP-600B SS OIL POT 600 ML (QTY :39000 PCS/USD:1.21 PER PCS)</t>
  </si>
  <si>
    <t>2023-03-14</t>
  </si>
  <si>
    <t>STEEL SALT BOTTLE (NP-19) (QTY:42432 PCS/USD 0.4670 PER PCS)</t>
  </si>
  <si>
    <t>2023-03-11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</si>
  <si>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</si>
  <si>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</si>
  <si>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</si>
  <si>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2023-03-04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</si>
  <si>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</si>
  <si>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</si>
  <si>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</si>
  <si>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</si>
  <si>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2023-03-01</t>
  </si>
  <si>
    <t>RYX-02-020 MILD STEEL MULTI FUNCTION CLOTH STAND (QTY :2464NUM /CNY 103.0 PER NUM)</t>
  </si>
  <si>
    <t>KL326D-9S STAINLESS STEEL GRATER WITH HANDLE (MILD STEEL) (QTY - 37560 NUM/USD 0.95 PER NUM)</t>
  </si>
  <si>
    <t>2023-02-10</t>
  </si>
  <si>
    <t>SS410 SS SCRUBBER 3 PCS SET (QTY- 118680 SET/ USD 0.167 PERSET)</t>
  </si>
  <si>
    <t>2023-02-02</t>
  </si>
  <si>
    <t>KWB-600F STAINLESS STEEL SPORTS BOTTLE (QTY.50400 PCS/USD 0.94 PER PCS)</t>
  </si>
  <si>
    <t>2023-01-31</t>
  </si>
  <si>
    <t>KL324H-9S STAINLESS STEEL GRATER WITH HANDLE (QTY 59040 PCS/USD 0.655 PER PCS)</t>
  </si>
  <si>
    <t>2023-01-24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</si>
  <si>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</si>
  <si>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</si>
  <si>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</si>
  <si>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</si>
  <si>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2023-01-20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</si>
  <si>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</si>
  <si>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</si>
  <si>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</si>
  <si>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</si>
  <si>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</si>
  <si>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</si>
  <si>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2023-01-18</t>
  </si>
  <si>
    <t>NP-55 STEEL TEA STRAINER (QTY:151200 PCS/USD 0.2973 PER PCS)</t>
  </si>
  <si>
    <t>SB-12 STEEL TEA STRAINER BIG (QTY:2256 PCS/USD 1.0930 PER PCS)</t>
  </si>
  <si>
    <t>2023-01-09</t>
  </si>
  <si>
    <t>SB-12 STEEL TEA STRAINER BIG (QTY:48144 PCS USD 1.097 PER PCS)</t>
  </si>
  <si>
    <t>KWB-600F STAINLESS STEEL SPORTS BOTTLE (QTY.50400 PCS/USD 0.96 PER PCS)</t>
  </si>
  <si>
    <t>2023-01-07</t>
  </si>
  <si>
    <t>DS-25 STAINLESS STEEL GRATER WITH HANDLE-(QTY:75000 PCS USD0.213PER PCS)</t>
  </si>
  <si>
    <t>2022-12-31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</si>
  <si>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</si>
  <si>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</si>
  <si>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</si>
  <si>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</si>
  <si>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2022-12-27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</si>
  <si>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</si>
  <si>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</si>
  <si>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</si>
  <si>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2022-12-22</t>
  </si>
  <si>
    <t>6561 STEEL LUNCH BOX (QTY:21600 PCS USD2.50 PER PCS)</t>
  </si>
  <si>
    <t>INTMX6</t>
  </si>
  <si>
    <t>2022-12-21</t>
  </si>
  <si>
    <t>STEEL LUNCH BOX 2 LAYER (ITEM NO-8504)</t>
  </si>
  <si>
    <t>PCS</t>
  </si>
  <si>
    <t>STEEL LUNCH BOX 3 LAYER ( ITEM N0-8505)</t>
  </si>
  <si>
    <t>2022-12-20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</si>
  <si>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</si>
  <si>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</si>
  <si>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</si>
  <si>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2022-12-19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</si>
  <si>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</si>
  <si>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</si>
  <si>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</si>
  <si>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2022-12-15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</si>
  <si>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</si>
  <si>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</si>
  <si>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</si>
  <si>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</si>
  <si>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2022-12-09</t>
  </si>
  <si>
    <t>SS410 SS SCRUBBER 3 PCS SET (QTY- 119280 SET/ USD 0.185 PERSET)</t>
  </si>
  <si>
    <t>OKS-4156 -STEEL SCRUBBER 6PCS SET (QTY 99600 SET / USD 0.26SET)</t>
  </si>
  <si>
    <t>2022-12-08</t>
  </si>
  <si>
    <t>KWP-1000B SS OIL POT 900ML(QTY: 27000 PCS/USD 1.55 PER PCS)</t>
  </si>
  <si>
    <t>2022-12-01</t>
  </si>
  <si>
    <t>2628 HOUSEHOLD STEEL HOOK 3 PCS SET (QTY :168480 SET/USD 0.421 PER SET)</t>
  </si>
  <si>
    <t>2022-11-26</t>
  </si>
  <si>
    <t>6561 STEEL LUNCH BOX (QTY:21600 PCS USD 2.50 PER PCS)</t>
  </si>
  <si>
    <t>NP-55 STEEL TEA STRAINER (QTY:100800 PCS USD0.297 PER PCS)</t>
  </si>
  <si>
    <t>2022-11-25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</si>
  <si>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</si>
  <si>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</si>
  <si>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</si>
  <si>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</si>
  <si>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</si>
  <si>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</si>
  <si>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2022-11-18</t>
  </si>
  <si>
    <t>8504 STEEL LUNCH BOX 2 LAYER (QTY 22080 PCS / USD 2.48 PER PCS)</t>
  </si>
  <si>
    <t>6527 STEEL LUNCH BOX (QTY:25680 PCS/USD1.90 PER PCS)</t>
  </si>
  <si>
    <t>2022-11-16</t>
  </si>
  <si>
    <t>NP-21 STAINLESS STEEL SPORTS BOTTLE 650ML S115 (QTY:35496 NUM USD1.05 PER NUM)</t>
  </si>
  <si>
    <t>SB-01 STAINLESS STEEL SPORTS BOTTLE 750ML SG-702 (QTY: 8604NUM USD 1.11 PER NUM)</t>
  </si>
  <si>
    <t>2022-11-15</t>
  </si>
  <si>
    <t>NP-19 STEEL SALT BOTTLE (QTY:25920 PCS USD 0.4430 PER PCS)</t>
  </si>
  <si>
    <t>2022-11-10</t>
  </si>
  <si>
    <t>KL32D-9S STAINLESS STEEL GRATER WITH HANDLE (QTY:37560 PCS USD 0.99 PER PCS)</t>
  </si>
  <si>
    <t>KL324H-9S STAINLESS STEEL GRATER WITH HANDLE (QTY - 59040 PCS/USD 0.68 PER PCS)</t>
  </si>
  <si>
    <t>2022-11-05</t>
  </si>
  <si>
    <t>2022-11-04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</si>
  <si>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</si>
  <si>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</si>
  <si>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</si>
  <si>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2022-11-03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</si>
  <si>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</si>
  <si>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</si>
  <si>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</si>
  <si>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</si>
  <si>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2022-11-01</t>
  </si>
  <si>
    <t>STAINLESS STEEL GRATER WITH HANDLE DS-25 (QTY:51000 PCS /USD0.2252 PER PCS)</t>
  </si>
  <si>
    <t>2022-10-29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</si>
  <si>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</si>
  <si>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</si>
  <si>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</si>
  <si>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</si>
  <si>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</si>
  <si>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</si>
  <si>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</si>
  <si>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</si>
  <si>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2022-10-18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</si>
  <si>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</si>
  <si>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</si>
  <si>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</si>
  <si>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2022-10-12</t>
  </si>
  <si>
    <t>SL-01 -STAINLESS STEEL COLA BOTTLE 750ML SK750 (QTY: 16776NUM USD 1.24 PER NUM)</t>
  </si>
  <si>
    <t>SB-01-STAINLESS STEEL SPORTS BOTTLE 750ML SG-702 (QTY: 27036 NUM USD 1.16 PER NUM)</t>
  </si>
  <si>
    <t>2022-10-11</t>
  </si>
  <si>
    <t>OKS-4156 -STEEL SCRUBBER 6PCS SET (QTY99600 SET / USD 0.26 SET)</t>
  </si>
  <si>
    <t>2022-10-07</t>
  </si>
  <si>
    <t>AM-06 STAINLESS STEEL BOTTLE 750ML SG805(QTY:46692 PCS/USD 1.095 PER PCS)</t>
  </si>
  <si>
    <t>2022-10-06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</si>
  <si>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</si>
  <si>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</si>
  <si>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</si>
  <si>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</si>
  <si>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2022-09-24</t>
  </si>
  <si>
    <t>STILL SCRUBBER 2 PCS SET (8001-2) (QTY:166200 SET/USD:0.164PER SET)</t>
  </si>
  <si>
    <t>2022-09-22</t>
  </si>
  <si>
    <t>NP-55 STEEL TEA STRAINER (QTY:151200 PCS / USD 0.3014 PER PCS)</t>
  </si>
  <si>
    <t>2022-09-19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</si>
  <si>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</si>
  <si>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</si>
  <si>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</si>
  <si>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2022-09-17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</si>
  <si>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</si>
  <si>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</si>
  <si>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</si>
  <si>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</si>
  <si>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2022-09-12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</si>
  <si>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</si>
  <si>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</si>
  <si>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</si>
  <si>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</si>
  <si>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2022-09-08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</si>
  <si>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</si>
  <si>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</si>
  <si>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</si>
  <si>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</si>
  <si>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</si>
  <si>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</si>
  <si>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</si>
  <si>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</si>
  <si>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</si>
  <si>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</si>
  <si>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2022-08-23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</si>
  <si>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</si>
  <si>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</si>
  <si>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</si>
  <si>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</si>
  <si>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</si>
  <si>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</si>
  <si>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</si>
  <si>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2022-08-22</t>
  </si>
  <si>
    <t>HOUSEHOLD STEEL HOOK 3PCS SET (ITEM NO. 2628) (QTY 170208NOS/ USD 0.436PER NOS)</t>
  </si>
  <si>
    <t>2022-08-20</t>
  </si>
  <si>
    <t>KWP-600B SS OIL POT 600ML(QTY:39000 PCS/USD 1.25 PER PCS)</t>
  </si>
  <si>
    <t>2022-08-18</t>
  </si>
  <si>
    <t>STEEL TEA STRAINER BIG (SB-12) (QTY:5256 PCS/USD 1.155 PER PCS)</t>
  </si>
  <si>
    <t>2022-08-16</t>
  </si>
  <si>
    <t>RYX-02-020 MILD STEEL MULTI FUNCTION CLOTH STAND(QTY:1232 PCS/USD 15.30 PER PCS)</t>
  </si>
  <si>
    <t>2022-08-12</t>
  </si>
  <si>
    <t>NP-55 STEEL TEA STRAINER (QTY:50400 PCS/USD 0.3099 PER PCS)</t>
  </si>
  <si>
    <t>SB-12 STEEL TEA STRAINER BIG - (QTY:21216 PCS/USD 1.1549 PERPCS)</t>
  </si>
  <si>
    <t>2022-08-10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</si>
  <si>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</si>
  <si>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</si>
  <si>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</si>
  <si>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2022-08-08</t>
  </si>
  <si>
    <t>SS410 SS SCRUBBER 3PCS SET(QTY:120120 SET/USD 0.20 PER SET)</t>
  </si>
  <si>
    <t>2022-08-06</t>
  </si>
  <si>
    <t>STEEL HANGER WITH HOOK (SM1168) (QTY:57792 PCS / USD 1.30 PER PCS)</t>
  </si>
  <si>
    <t>2022-08-02</t>
  </si>
  <si>
    <t>2022-07-30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</si>
  <si>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</si>
  <si>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</si>
  <si>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</si>
  <si>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</si>
  <si>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</si>
  <si>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</si>
  <si>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</si>
  <si>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</si>
  <si>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</si>
  <si>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</si>
  <si>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</si>
  <si>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2022-07-28</t>
  </si>
  <si>
    <t>NP-19 STEEL SALT BOTTLE (QTY:56112 PCS/ USD 0.496 PER PCS)</t>
  </si>
  <si>
    <t>2022-07-25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</si>
  <si>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</si>
  <si>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</si>
  <si>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</si>
  <si>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2022-07-23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</si>
  <si>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</si>
  <si>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</si>
  <si>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</si>
  <si>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</si>
  <si>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2022-07-19</t>
  </si>
  <si>
    <t>KL324H-9S STAINLESS STEEL GRATER WITH HANDLE (QTY: 59040 PCS/USD 0.70 PER PCS)</t>
  </si>
  <si>
    <t>2022-07-18</t>
  </si>
  <si>
    <t>OKS-4156 STEEL SCRUBBER 6PCS SET (QTY: 99600 SET / USD 0.275 PER SET)</t>
  </si>
  <si>
    <t>2022-07-12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</si>
  <si>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</si>
  <si>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</si>
  <si>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</si>
  <si>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2022-07-04</t>
  </si>
  <si>
    <t>KL326D-9S STAINLESS STEEL GRATER WITH HANDLE (QTY:37560PCS/USD 1.02 PER PCS)</t>
  </si>
  <si>
    <t>KL324H-9S STAINLESS STEEL GRATER WITH HANDLE (QTY:59040 PCS/USD 0.70 PER PCS)</t>
  </si>
  <si>
    <t>2022-06-29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</si>
  <si>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</si>
  <si>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</si>
  <si>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</si>
  <si>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</si>
  <si>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</si>
  <si>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</si>
  <si>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2022-06-24</t>
  </si>
  <si>
    <t>SL-89 STEEL HANGER WITH HOOK (QTY:70056 PACKS/USD 1.18 PER PACKS)</t>
  </si>
  <si>
    <t>2022-06-19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</si>
  <si>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</si>
  <si>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</si>
  <si>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</si>
  <si>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2022-06-16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</si>
  <si>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</si>
  <si>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</si>
  <si>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</si>
  <si>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</si>
  <si>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</si>
  <si>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2022-06-14</t>
  </si>
  <si>
    <t>SS OIL POT 900ML-KWP-1000B(QTY: 27000PCS/USD 1.64 PER PCS)</t>
  </si>
  <si>
    <t>2022-06-06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</si>
  <si>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</si>
  <si>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</si>
  <si>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</si>
  <si>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</si>
  <si>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</si>
  <si>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2022-06-01</t>
  </si>
  <si>
    <t>OKS-4156 STEEL SCRUBBER 6 PCS SET (QTY- 99600 SET/USD 0.275PER SET)</t>
  </si>
  <si>
    <t>2022-05-30</t>
  </si>
  <si>
    <t>MILD STEEL MULTI FUNCTION CLOTH STAND - RYX-02-020 (QTY :1232 NUM USD 15.30 PER NUM)</t>
  </si>
  <si>
    <t>2022-05-27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</si>
  <si>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</si>
  <si>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</si>
  <si>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</si>
  <si>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</si>
  <si>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</si>
  <si>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</si>
  <si>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</si>
  <si>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</si>
  <si>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</si>
  <si>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</si>
  <si>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</si>
  <si>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2022-05-26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</si>
  <si>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</si>
  <si>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</si>
  <si>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</si>
  <si>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</si>
  <si>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</si>
  <si>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2022-05-18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</si>
  <si>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</si>
  <si>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</si>
  <si>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</si>
  <si>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</si>
  <si>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</si>
  <si>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</si>
  <si>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</si>
  <si>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</si>
  <si>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</si>
  <si>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</si>
  <si>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2022-05-14</t>
  </si>
  <si>
    <t>SS410 SS SCRUBBER 3 PCS SET(QTY- 122640 SET/USD 0.195 PER SET)</t>
  </si>
  <si>
    <t>2022-05-13</t>
  </si>
  <si>
    <t>2628 HOUSEHOLD STEEL HOOK 3 PCS SET(QTY : 163080 SET/USD 0.445 PER SET)</t>
  </si>
  <si>
    <t>2022-05-11</t>
  </si>
  <si>
    <t>KWB-600F STAINLESS STEEL SPORTS BOTTLE(QTY:31200 PCS / USD:1.01 PER PCS)</t>
  </si>
  <si>
    <t>KWP-1000B SS OIL POT 900ML (QTY: 9960 PCS/USD 1.64 PER PCS)</t>
  </si>
  <si>
    <t>2022-05-07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</si>
  <si>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</si>
  <si>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</si>
  <si>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</si>
  <si>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</si>
  <si>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</si>
  <si>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2022-05-05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</si>
  <si>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</si>
  <si>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</si>
  <si>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</si>
  <si>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</si>
  <si>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2022-05-04</t>
  </si>
  <si>
    <t>AM-06 - STAINLESS STEEL BOTTLE 750ML SG805 (QTY:29016 PCS/USD 1.14 PER PCS)</t>
  </si>
  <si>
    <t>NP-21 STAINLESS STEEL SPORTS BOTTLE 650ML S115(QTY:14976PCSUSD 1.14PER PCS)</t>
  </si>
  <si>
    <t>2022-05-02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</si>
  <si>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</si>
  <si>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</si>
  <si>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</si>
  <si>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2022-04-25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</si>
  <si>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</si>
  <si>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</si>
  <si>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</si>
  <si>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2022-04-22</t>
  </si>
  <si>
    <t>SS410 SS SCRUBBER 3 PCS SET(QTY- 108360SET/USD 0.195PER SET)</t>
  </si>
  <si>
    <t>2022-04-21</t>
  </si>
  <si>
    <t>NP-20 STAINLESS STEEL SPORTS BOTTLE 750 ML S-308-C6 (QTY:32904 PCS USD 1.113 PER PCS)</t>
  </si>
  <si>
    <t>NP-21 - STAINLESS STEEL SPORTS BOTTLE 650ML S115 (QTY:8532 PCS/USD 1.140 PER PCS)</t>
  </si>
  <si>
    <t>2022-04-20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</si>
  <si>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</si>
  <si>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</si>
  <si>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</si>
  <si>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2022-04-06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</si>
  <si>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</si>
  <si>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</si>
  <si>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</si>
  <si>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</si>
  <si>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</si>
  <si>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2022-03-31</t>
  </si>
  <si>
    <t>KL326D-9S STAINLESS STEEL GRATER WITH HANDLE(MILD STEEL) (QTY -10008PCS/USD 1.05 PER PCS)</t>
  </si>
  <si>
    <t>KL324H-9S STAINLESS STEEL GRATER WITH HANDLE(MILD STEEL) (QTY - 43344 PCS/USD 0.72 PER PCS)</t>
  </si>
  <si>
    <t>2022-03-29</t>
  </si>
  <si>
    <t>RS-02 STEEL HAND BLENDER (QTY:200PCS USD 0.465 PER PCS)</t>
  </si>
  <si>
    <t>NP-19 STEEL SALT BOTTLE (QTY:33600 PCS USD 0.526 PER PCS)</t>
  </si>
  <si>
    <t>2022-03-28</t>
  </si>
  <si>
    <t>8001-2 STEEL SCRUBBER 2 PCS SET (QTY 164880/USD 0.168 PER PCS)</t>
  </si>
  <si>
    <t>2022-03-22</t>
  </si>
  <si>
    <t>6561 STEEL LUNCH BOX (QTY:21240 PCS/USD 2.75 PER PCS)</t>
  </si>
  <si>
    <t>8505 STEEL LUNCH BOX 3LAYER (QTY:16800 PCS/USD 3.75 PER PCS)</t>
  </si>
  <si>
    <t>2022-03-09</t>
  </si>
  <si>
    <t>RYX-02-021A MILD STEEL MULTI FUNCTION CLOTH STAND - (QTY 5184 NUM USD 9.40 PER NUM)</t>
  </si>
  <si>
    <t>RYX-02-020 MILD STEEL MULTI FUNCTION CLOTH STAND - (QTY 2464 NUM USD 15.30 PER NUM)</t>
  </si>
  <si>
    <t>2022-02-26</t>
  </si>
  <si>
    <t>STAINLESS STEEL GRATER WITH HANDLE - KL324H-9S (MILD STEEL)(QTY - 59040 PCS/USD 0.72 PER PCS)</t>
  </si>
  <si>
    <t>2022-02-11</t>
  </si>
  <si>
    <t>STEEL HANGER WITH HOOK SL-89 (QTY 70056 PCS / USD 1.15 PER PCS)</t>
  </si>
  <si>
    <t>2022-02-09</t>
  </si>
  <si>
    <t>6901 STEEL RECTANGLE CONTAINER (QTY:54720 PCS / USD 1.06 PERPCS)</t>
  </si>
  <si>
    <t>8504 STEEL LUNCH BOX 2 LAYER (QTY 22080 PCS / USD 2.75 PER PCS)</t>
  </si>
  <si>
    <t>2022-02-08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</si>
  <si>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</si>
  <si>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</si>
  <si>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</si>
  <si>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2022-02-04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</si>
  <si>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</si>
  <si>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</si>
  <si>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</si>
  <si>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</si>
  <si>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</si>
  <si>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</si>
  <si>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</si>
  <si>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</si>
  <si>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</si>
  <si>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</si>
  <si>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</si>
  <si>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</si>
  <si>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</si>
  <si>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</si>
  <si>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2022-02-03</t>
  </si>
  <si>
    <t>KWP-1000B SS OIL POT 900ML(QTY: 27000 PCS/USD 1.65 PER PCS)</t>
  </si>
  <si>
    <t>2022-01-22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</si>
  <si>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</si>
  <si>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</si>
  <si>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</si>
  <si>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2022-01-19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</si>
  <si>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</si>
  <si>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</si>
  <si>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</si>
  <si>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</si>
  <si>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</si>
  <si>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</si>
  <si>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</si>
  <si>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</si>
  <si>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2022-01-18</t>
  </si>
  <si>
    <t>2628 HOUSEHOLD STEEL HOOK 3PCS SET (QTY:167400 PCS/USD 0.445PRE PCS)</t>
  </si>
  <si>
    <t>2022-01-07</t>
  </si>
  <si>
    <t>NP-20 STAINLESS STEEL SPORTS BOTTLE 750 ML S-308-C6 (QTY:4068 NUM/USD 1.113 PER NUM)</t>
  </si>
  <si>
    <t>SB-01 STAINLESS STEEL SPORTS BOTTLE 750ML SG-702 (QTY:42192NUM/USD 1.205 PER NUM)</t>
  </si>
  <si>
    <t>2021-12-29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</si>
  <si>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</si>
  <si>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</si>
  <si>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</si>
  <si>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</si>
  <si>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</si>
  <si>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</si>
  <si>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</si>
  <si>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2021-12-28</t>
  </si>
  <si>
    <t>RYX-02-021A MILD STEEL MULTI FUNCTION CLOTH STAND (QTY:3888NUS/USD 9.40 PER NUM)</t>
  </si>
  <si>
    <t>RYX-02-020 MILD STEEL MULTI FUNCTION CLOTH STAND (QTY:2464 NUM/USD 15.30 PER NUM)</t>
  </si>
  <si>
    <t>2021-12-23</t>
  </si>
  <si>
    <t>AM-253 STEEL KITCHEN TURNER (QTY:25236 SET/USD 0.6082 PER SET)</t>
  </si>
  <si>
    <t>2021-12-14</t>
  </si>
  <si>
    <t>SS410 SS SCRUBBER 3 PCS SET (QTY:123600 SET/USD 0.195 PER SET)</t>
  </si>
  <si>
    <t>2021-12-08</t>
  </si>
  <si>
    <t>8001-2 STEEL SCRUBBER 2 PCS SET (QTY:165360 SET/USD 0.168 PER SET)</t>
  </si>
  <si>
    <t>2021-12-07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</si>
  <si>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</si>
  <si>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</si>
  <si>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</si>
  <si>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</si>
  <si>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</si>
  <si>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2021-12-04</t>
  </si>
  <si>
    <t>2628 HOUSEHOLD STEEL HOOK 3PCS SET(QTY:166464 PKT /USD 0.445PER PKT)</t>
  </si>
  <si>
    <t>2021-11-28</t>
  </si>
  <si>
    <t>DS-25 - STAINLESS STEEL GRATER WITH HANDLE (QTY: 100200 PCSUSD 0.2389 PER PCS)</t>
  </si>
  <si>
    <t>2021-11-27</t>
  </si>
  <si>
    <t>STEEL HAND BLENDER RS-02 (QTY.50000 PCS/USD 0.4591 PER PCS)</t>
  </si>
  <si>
    <t>STEEL TEA STRAINER NP-55 (QTY:75600 PCS/ USD 0.3270 PER PCS)</t>
  </si>
  <si>
    <t>2021-11-23</t>
  </si>
  <si>
    <t>KWP-1000B SS OIL POT 900ML (QTY:27000 PCS UNIT PRICE 1.65 USD PER PCS)</t>
  </si>
  <si>
    <t>2021-11-20</t>
  </si>
  <si>
    <t>STAINLESS STEEL GRATER WITH HANDLE - KL324H-9S (QTY - 59040 PCS/USD 0.74 PER PCS)</t>
  </si>
  <si>
    <t>2021-11-08</t>
  </si>
  <si>
    <t>STEEL KITCHEN TURNER ITEM NO-AM-253 (QTY:40644 PCS/ USD 0.595 PER PCS)</t>
  </si>
  <si>
    <t>2021-11-01</t>
  </si>
  <si>
    <t>STEEL ROUND CONTAINER MEDIUM - 6581 (QTY 2064 PCS /USD 0.92 PER PCS)</t>
  </si>
  <si>
    <t>STEEL LUNCH BOX 2 LAYER - 8504 (QTY 19260 PCS /USD 2.49 PER PCS)</t>
  </si>
  <si>
    <t>2021-10-28</t>
  </si>
  <si>
    <t>STAINLESS STEEL SPORTS BOTTLE - KWB-600F (QTY 50400 PCS / USD 0.99 PER PCS)</t>
  </si>
  <si>
    <t>2021-10-26</t>
  </si>
  <si>
    <t>SS SCRUBBER 3 PCS SET - SS410 (QTY- 120000 SET/USD 0.19 PER SET)</t>
  </si>
  <si>
    <t>2021-10-20</t>
  </si>
  <si>
    <t>STEEL TEA STRAINER BIG -SB-12 (QTY:600 PCS USD 1.207 PER PCS)</t>
  </si>
  <si>
    <t>STAINLESS STEEL GRATER WITH HANDLE DS-25 (QTY:100200 PCS USD 0.2274 PER PCS)</t>
  </si>
  <si>
    <t>2021-10-19</t>
  </si>
  <si>
    <t>STEEL TEA STRAINER BIG SB-12 (QTY:24384 PCS USD 1.207 PER PCS)</t>
  </si>
  <si>
    <t>2021-09-21</t>
  </si>
  <si>
    <t>2021-09-16</t>
  </si>
  <si>
    <t>STEEL HANGER WITH HOOK SL-89 (QTY 70056 PCS / USD 1.12 PER PCS)</t>
  </si>
  <si>
    <t>2021-09-11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</si>
  <si>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</si>
  <si>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</si>
  <si>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</si>
  <si>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</si>
  <si>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</si>
  <si>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2021-09-10</t>
  </si>
  <si>
    <t>SS SCRUBBER 3 PCS SET - SS410 (QTY- 120120 SET/USD 0.19 PER SET)</t>
  </si>
  <si>
    <t>2021-08-27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</si>
  <si>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</si>
  <si>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</si>
  <si>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</si>
  <si>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</si>
  <si>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</si>
  <si>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</si>
  <si>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</si>
  <si>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</si>
  <si>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</si>
  <si>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</si>
  <si>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</si>
  <si>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</si>
  <si>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</si>
  <si>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2021-08-23</t>
  </si>
  <si>
    <t>KWP-1000B SS OIL POT 900ML(QTY: 27000 PCS/USD 1.42 PER PCS)</t>
  </si>
  <si>
    <t>2021-08-03</t>
  </si>
  <si>
    <t>2021-07-26</t>
  </si>
  <si>
    <t>STEEL SCRUBBER 6PCS SET - OKS-4156 (QTY 98000 SET / USD 0.275 SET)</t>
  </si>
  <si>
    <t>2021-07-22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</si>
  <si>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</si>
  <si>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</si>
  <si>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</si>
  <si>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2021-07-21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</si>
  <si>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</si>
  <si>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</si>
  <si>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</si>
  <si>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</si>
  <si>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</si>
  <si>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</si>
  <si>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2021-07-19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</si>
  <si>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</si>
  <si>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</si>
  <si>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</si>
  <si>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</si>
  <si>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2021-07-12</t>
  </si>
  <si>
    <t>STEEL SALT BOTTLE ITEM NO-NP-19(QTY:31680 PCS USD 0.498 PER PCS)</t>
  </si>
  <si>
    <t>2021-07-09</t>
  </si>
  <si>
    <t>HOUSEHOLD STEEL HOOK 3 PCS SET -2628 (QTY : 19584 SET/USD 0.445 PER SET)</t>
  </si>
  <si>
    <t>2021-07-07</t>
  </si>
  <si>
    <t>MILD STEEL MULTI FUNCTION CLOTH STAND RYX-02-020 (QTY 2464 PCS / USD 14.20 PER PCS)</t>
  </si>
  <si>
    <t>2021-06-29</t>
  </si>
  <si>
    <t>STEEL ZHARA - NP-003 (QTY:60000 PCS USD 0.4606 PER PCS)</t>
  </si>
  <si>
    <t>2021-06-28</t>
  </si>
  <si>
    <t>MILD STEEL MULTI FUNCTION CLOTH STAND RYX-02-021A (QTY 6480 PCS / USD 8.85 PER PCS)</t>
  </si>
  <si>
    <t>2021-06-23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</si>
  <si>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</si>
  <si>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</si>
  <si>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</si>
  <si>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2021-06-18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</si>
  <si>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</si>
  <si>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</si>
  <si>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</si>
  <si>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2021-06-16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</si>
  <si>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</si>
  <si>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</si>
  <si>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</si>
  <si>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</si>
  <si>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2021-06-15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</si>
  <si>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</si>
  <si>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</si>
  <si>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</si>
  <si>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</si>
  <si>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</si>
  <si>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</si>
  <si>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</si>
  <si>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</si>
  <si>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</si>
  <si>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2021-06-14</t>
  </si>
  <si>
    <t>STEEL SCRUBBER 2 PCS SET - 8001-2 (QTY- 165840 SET/USD 0.168 PER SET)</t>
  </si>
  <si>
    <t>2021-06-12</t>
  </si>
  <si>
    <t>HOUSEHOLD STEEL HOOK 3 PCS SET -2628 (QTY : 147600 SET/USD 0.445 PER SET)</t>
  </si>
  <si>
    <t>2021-06-10</t>
  </si>
  <si>
    <t>FAMILY CLOTH RACK 3 LAYERS 03-027I (MADE UP OF MILD STEEL)(QTY:3648 PCS/ RMB 80.10 PER PCS)</t>
  </si>
  <si>
    <t>2021-06-09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</si>
  <si>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</si>
  <si>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</si>
  <si>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</si>
  <si>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</si>
  <si>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</si>
  <si>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</si>
  <si>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2021-06-05</t>
  </si>
  <si>
    <t>FAMILY CLOTH RACK 3 LAYERS 03-027I (MADE UP OF MILD STEEL)(QTY:1824 PCS/ RMB 80.10 PER PCS)</t>
  </si>
  <si>
    <t>2021-06-02</t>
  </si>
  <si>
    <t>SS SCRUBBER 3 PCS SET - SS410 (QTY- 123480 SET/USD 0.193 PER SET)</t>
  </si>
  <si>
    <t>2021-05-31</t>
  </si>
  <si>
    <t>SS OIL POT 600ML - KWP-600B (QTY: 16200 PCS/USD 1.20 PER PCS)</t>
  </si>
  <si>
    <t xml:space="preserve">KGS </t>
  </si>
  <si>
    <t>2021-05-28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</si>
  <si>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</si>
  <si>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</si>
  <si>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</si>
  <si>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2021-05-27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</si>
  <si>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</si>
  <si>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</si>
  <si>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</si>
  <si>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</si>
  <si>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2021-05-25</t>
  </si>
  <si>
    <t>MILD STEEL MULTI FUNCTION CLOTH STAND - RYX-02-021A(QTY :10368 NUM USD 8.85 PER NUM)</t>
  </si>
  <si>
    <t>MILD STEEL MULTI FUNCTION CLOTH STAND - RYX-02-020 (QTY :3696 NUM /USD 14.20 PER NUM)</t>
  </si>
  <si>
    <t>2021-05-22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</si>
  <si>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</si>
  <si>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</si>
  <si>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</si>
  <si>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</si>
  <si>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</si>
  <si>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2021-05-15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</si>
  <si>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</si>
  <si>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</si>
  <si>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</si>
  <si>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2021-05-14</t>
  </si>
  <si>
    <t>NP-55 STEEL TEA STRAINER (QTY:20160 PCS USD 0.3224 PER PCS)</t>
  </si>
  <si>
    <t>RS-02 STEEL HAND BLENDER (QTY:9360 PCS USD 0.4527 PER PCS)</t>
  </si>
  <si>
    <t>2021-05-12</t>
  </si>
  <si>
    <t>2021-05-07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</si>
  <si>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</si>
  <si>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</si>
  <si>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</si>
  <si>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</si>
  <si>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2021-05-06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</si>
  <si>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</si>
  <si>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</si>
  <si>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</si>
  <si>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</si>
  <si>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</si>
  <si>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2021-05-04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</si>
  <si>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</si>
  <si>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</si>
  <si>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</si>
  <si>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</si>
  <si>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2021-05-01</t>
  </si>
  <si>
    <t>STEEL SCRUBBER 6 PCS SET - OKS-4156 (QTY- 98000 PCS/USD 0.275 PER PCS)</t>
  </si>
  <si>
    <t>2021-04-28</t>
  </si>
  <si>
    <t>FAMILY CLOTH RACK 3 LAYERS 03-027I (MADE UP OF MILD STEEL)(QTY:1824 PCS RMB 79.00 PER PCS)</t>
  </si>
  <si>
    <t>2021-04-27</t>
  </si>
  <si>
    <t>MILD STEEL MULTI FUNCTION CLOTH STAND - RYX-02-020 (QTY :1232 NUM USD 14.20 PER NUM)</t>
  </si>
  <si>
    <t>2021-04-25</t>
  </si>
  <si>
    <t>STEEL TEA STRAINER NP-55 (QTY:50400 PCS USD 0.3195 PER PCS)</t>
  </si>
  <si>
    <t>2021-04-22</t>
  </si>
  <si>
    <t>SS SCRUBBER 3 PCS SET - SS410 (QTY- 124560 SET/USD 0.182 PER SET)</t>
  </si>
  <si>
    <t>2021-04-21</t>
  </si>
  <si>
    <t>FAMILY CLOTH RACK 3 LAYERS 03-027I (MADE UP OF MILD STEEL)(QTY:1824 PCS/ CNY 79.00 PER PCS)</t>
  </si>
  <si>
    <t>2021-04-10</t>
  </si>
  <si>
    <t>STEEL SALT BOTTLE - NP-19 (QTY- 24144 PCS/USD 0.4938 PER PCS)</t>
  </si>
  <si>
    <t>STEEL ZHARA - NP-003 (QTY: 36000 PCS/USD 0.4520 PER PCS)</t>
  </si>
  <si>
    <t>2021-04-09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</si>
  <si>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</si>
  <si>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</si>
  <si>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</si>
  <si>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</si>
  <si>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2021-04-01</t>
  </si>
  <si>
    <t>STAINLESS STEEL GRATER WITH HANDLE HEXA - KL326D-9S (MILD STEEL) (QTY - 37680 PCS/USD 0.96 PER PCS)</t>
  </si>
  <si>
    <t>2021-03-27</t>
  </si>
  <si>
    <t>8505 STEEL LUNCH BOX 3LAYER ( 16800 NOS) (MILD STEEL)</t>
  </si>
  <si>
    <t>2021-03-26</t>
  </si>
  <si>
    <t>FAMILY CLOTH RACK 3LAYERS [MADE UP OF MILD STEEL] - 03-027I (QTY : 1824 PCS / CNY 79.00 PER PCS)</t>
  </si>
  <si>
    <t>2021-03-25</t>
  </si>
  <si>
    <t>MILD STEEL MULTI FUNCTION CLOTH STAND - RYX-02-020 (QTY : 3696 NUM / USD 14.20 PER NUM)</t>
  </si>
  <si>
    <t>2021-03-23</t>
  </si>
  <si>
    <t>STEEL SALT BOTTLE NP-19 (QTY:10080 PCS USD 0.4976 PER PCS)</t>
  </si>
  <si>
    <t>STEEL TEA STRAINER BIG SB-12 (QTY:20376 USD 1.2052 PER PCS)</t>
  </si>
  <si>
    <t>2021-03-16</t>
  </si>
  <si>
    <t>MILD STEEL MULTI FUNCTION CLOTH STAND - RYX-02-021A (QTY : 3888 NUM/ USD 8.85 PER NUM)</t>
  </si>
  <si>
    <t>KW-830 STAINLESS STEEL SPORT BOTTLE 1000ML (QTY 34164 PCS / USD 0.90 PER PCS)</t>
  </si>
  <si>
    <t>2021-03-03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</si>
  <si>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</si>
  <si>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</si>
  <si>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</si>
  <si>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</si>
  <si>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2021-02-20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</si>
  <si>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</si>
  <si>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</si>
  <si>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</si>
  <si>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2021-02-17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</si>
  <si>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</si>
  <si>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</si>
  <si>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</si>
  <si>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</si>
  <si>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2021-02-16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</si>
  <si>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</si>
  <si>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</si>
  <si>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</si>
  <si>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2021-02-10</t>
  </si>
  <si>
    <t>STEEL SCRUBBER 2 PCS SET -8001-2 (QTY- 165000 SET/USD 0.151 PER SET)</t>
  </si>
  <si>
    <t>2021-02-08</t>
  </si>
  <si>
    <t>KWP-1000B SS OIL POT 900ML (QTY- 27000 PCS/USD 1.42 PER PCS)</t>
  </si>
  <si>
    <t>2021-02-06</t>
  </si>
  <si>
    <t>HOUSEHOLD STEEL HOOK 3 PCS SET - 2628 (QTY : 167184 SET/USD 0.445 PER SET)</t>
  </si>
  <si>
    <t>2021-02-04</t>
  </si>
  <si>
    <t>MILD STEEL MULTI FUNCTION CLOTH STAND - RYX-02-020 (QTY : 2464 NUM/ USD 13.80 PER NUM)</t>
  </si>
  <si>
    <t>MILD STEEL MULTI FUNCTION CLOTH STAND - RYX-02-021A (QTY : 2592 NUM/ USD 8.85 PER NUM)</t>
  </si>
  <si>
    <t>2021-01-29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</si>
  <si>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</si>
  <si>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</si>
  <si>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</si>
  <si>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</si>
  <si>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</si>
  <si>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2021-01-14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</si>
  <si>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</si>
  <si>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</si>
  <si>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</si>
  <si>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</si>
  <si>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</si>
  <si>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</si>
  <si>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2021-01-13</t>
  </si>
  <si>
    <t>STAINLESS STEEL SPORTS BOTTLE 650ML S115 - NP-21 (QTY-19800 PCS/USD 1.070 PER PCS)</t>
  </si>
  <si>
    <t>STAINLESS STEEL SPORTS BOTTLE 750ML S-308-C6 - NP-20 (QTY-14400 PCS/USD 1.022 PER PCS)</t>
  </si>
  <si>
    <t>2021-01-12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</si>
  <si>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</si>
  <si>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</si>
  <si>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</si>
  <si>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</si>
  <si>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2021-01-08</t>
  </si>
  <si>
    <t>SS SCRUBBER 3 PCS SET - (ITEM NO-SS410) (QTY- 120000 SET/USD 0.162 PER SET)</t>
  </si>
  <si>
    <t>2020-12-31</t>
  </si>
  <si>
    <t>STAINLESS STEEL GRATER WITH HANDLE HEXA - KL326D-9S (MILD STEEL) (QTY - 35016 PCS/USD 0.96 PER PCS)</t>
  </si>
  <si>
    <t>STAINLESS STEEL GRATER WITH HANDLE - KL3241-8S (MILD STEEL) (QTY - 7920 PCS/USD 0.59 PER PCS)</t>
  </si>
  <si>
    <t>2020-12-28</t>
  </si>
  <si>
    <t>HOUSEHOLD STEEL HOOK 3 PCS SET -2628 (QTY : 36216 SET/USD 0.445 PER SET)</t>
  </si>
  <si>
    <t>2020-12-17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</si>
  <si>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</si>
  <si>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</si>
  <si>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</si>
  <si>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</si>
  <si>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</si>
  <si>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2020-12-11</t>
  </si>
  <si>
    <t>KWP-1000B SS OIL POT 900ML (QTY: 12732 PCS/USD 1.42 PER PCS)</t>
  </si>
  <si>
    <t>KWB-600F STAINLESS STEEL SPORTS BOTTLE (QTY: 25296 PCS/USD 0.99 PER PCS)</t>
  </si>
  <si>
    <t>2020-12-08</t>
  </si>
  <si>
    <t>MILD STEEL MULTI FUNCTION CLOTH STAND - RYX-02-021A (QTY : 3888 NUM/ USD 8.60 PER NUM)</t>
  </si>
  <si>
    <t>2020-11-30</t>
  </si>
  <si>
    <t>STEEL ZHARA - NP-003 (QTY- 50400 PCS/USD 0.446 PER PCS)</t>
  </si>
  <si>
    <t>STEEL SALT BOTTLE - NP-19 (QTY- 30000 PCS/USD 0.487 PER PCS)</t>
  </si>
  <si>
    <t>2020-11-27</t>
  </si>
  <si>
    <t>HOUSEHOLD STEEL HOOK 3 PCS SET (ITEM NO-2628 )(24120 SET)</t>
  </si>
  <si>
    <t>SS SCRUBBER 3 PCS SET - (ITEM NO-SS410) (QTY- 121200 SET/USD 0.169 PER SET)</t>
  </si>
  <si>
    <t>2020-11-21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</si>
  <si>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</si>
  <si>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</si>
  <si>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</si>
  <si>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2020-11-12</t>
  </si>
  <si>
    <t>STEEL SCRUBBER 2PCS SET - 8001-2 (QTY-166800 SETS/USD 0.151 PER SET)</t>
  </si>
  <si>
    <t>2020-11-11</t>
  </si>
  <si>
    <t>KWB-600F STAINLESS STEEL SPORTS BOTTLE (QTY 24240 PCS/USD 0.99 PER PCS)</t>
  </si>
  <si>
    <t>KWP-1000B SS OIL POT 900ML (QTY 14304 PCS/USD 1.42 PER PCS)</t>
  </si>
  <si>
    <t>2020-11-03</t>
  </si>
  <si>
    <t>STEEL HANGER WITH HOOK ITEM NO. SM1168 (QTY: 25440 NUM / USD1.160 PER NUM</t>
  </si>
  <si>
    <t>2020-11-02</t>
  </si>
  <si>
    <t>STEEL TEA STRAINER BIG - SB-12 (QTY- 10080 PCS/USD 1.1619 PER PCS)</t>
  </si>
  <si>
    <t>STEEL ZHARA - NP-003 (QTY- 60120 PCS/USD 0.4392 PER PCS)</t>
  </si>
  <si>
    <t>2020-10-17</t>
  </si>
  <si>
    <t>STEEL TEA STRAINER - NP-55 (QTY- 61200 PCS/USD 0.3118 PER PCS)</t>
  </si>
  <si>
    <t>2020-10-16</t>
  </si>
  <si>
    <t>STEEL ZHARA-NP-(ITEM NO-NP-003)(TOTAL 47880 PCS)</t>
  </si>
  <si>
    <t>STEEL LEMON SQUEEZER (ITEM NO-AM-217) (TOTAL 480 PCS)</t>
  </si>
  <si>
    <t>STEEL HAND BLENDER-(ITEM NO-RS-02) (TOTAL 50000 PCS)</t>
  </si>
  <si>
    <t>2020-10-15</t>
  </si>
  <si>
    <t>STEEL SCRUBBER 6 PCS SET - OKS-4156 (QTY- 98000 SETS/USD 0.256 PER SET)</t>
  </si>
  <si>
    <t>2020-10-07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</si>
  <si>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</si>
  <si>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</si>
  <si>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</si>
  <si>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</si>
  <si>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2020-10-03</t>
  </si>
  <si>
    <t>STAINLESS STEEL GRATER WITH HANDLE HEXA - KL326D-9S (MILD STEEL) (TOTAL -24000 PCS)</t>
  </si>
  <si>
    <t>STAINLESS STEEL GRATER WITH HANDLE - KL3241-8S (MILD STEEL) (TOTAL - 39528 PCS)</t>
  </si>
  <si>
    <t>2020-09-23</t>
  </si>
  <si>
    <t>STEEL SCRUBBER 2 PCS SET - 8001-2 (QTY- 166800 SETS/USD 0.151 PER SET)</t>
  </si>
  <si>
    <t>2020-09-12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</si>
  <si>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</si>
  <si>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</si>
  <si>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</si>
  <si>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2020-09-10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</si>
  <si>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</si>
  <si>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</si>
  <si>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</si>
  <si>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2020-08-29</t>
  </si>
  <si>
    <t>RYX-02-020 MILD STEEL MULTI FUNCTION CLOTH STAND (1232 NOS)(OTHER ARTICLES OF HOUSEHOLD OF IRON &amp; STEEL)</t>
  </si>
  <si>
    <t>2020-08-28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</si>
  <si>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</si>
  <si>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</si>
  <si>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</si>
  <si>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</si>
  <si>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</si>
  <si>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</si>
  <si>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2020-08-15</t>
  </si>
  <si>
    <t>STEEL HAND BLENDER RS-02 (QTY-30000 PCS/USD 0.4304 PER PCS)</t>
  </si>
  <si>
    <t>STEEL ZHARA NP-003 (QTY-48000 PCS/USD 0.4232 PER PCS)</t>
  </si>
  <si>
    <t>2020-07-29</t>
  </si>
  <si>
    <t>STEEL ZHARA - NP-003 (TOTAL 36000 PCS)</t>
  </si>
  <si>
    <t>STEEL TEA STRAINER - NP-55 (TOTAL 68328 PCS)</t>
  </si>
  <si>
    <t>2020-07-27</t>
  </si>
  <si>
    <t>STAINLESS STEEL BOTTLE 750ML SG805-AM-06 (TOTAL 15480 PCS)(NOT VACUUM BOTTLE)(MILD STEEL)</t>
  </si>
  <si>
    <t>STAINLESS STEEL SPORTS BOTTLE 650ML S115 NP-21 (TOTAL PCS 27720) (NOT VACUUM BOTTLE) (MILD STEEL)</t>
  </si>
  <si>
    <t>2020-07-22</t>
  </si>
  <si>
    <t>STEEL SPOON HOLDER ROUND MP-96 (TOTAL 216 PCS)</t>
  </si>
  <si>
    <t>STEEL ZHARA-NP-003 (TOTAL 36000 PCS)</t>
  </si>
  <si>
    <t>2020-07-21</t>
  </si>
  <si>
    <t>KWP-1000B SS OIL POT 1000ML (QTY- 27000 PCS/USD 1.45 PER PCS)</t>
  </si>
  <si>
    <t>2020-07-20</t>
  </si>
  <si>
    <t>STEEL SPOON HOLDER ROUND MP-96</t>
  </si>
  <si>
    <t>STEEL ZHARA-NP-003</t>
  </si>
  <si>
    <t>2020-07-10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</si>
  <si>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</si>
  <si>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</si>
  <si>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</si>
  <si>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</si>
  <si>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</si>
  <si>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</si>
  <si>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</si>
  <si>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2020-07-06</t>
  </si>
  <si>
    <t>STEEL LUNCH BOX (ITEM NO. 6527) (QTY 25800 PCS) (MILD STEEL)</t>
  </si>
  <si>
    <t>2020-07-04</t>
  </si>
  <si>
    <t>MILD STEEL MUTLI FUNCTION CLOTH STAND (RYX-02-020) (OTHER ARTICLES OF HOUSEHOLD OF IRON &amp; STEEL)(1232 NOS)</t>
  </si>
  <si>
    <t>2020-06-29</t>
  </si>
  <si>
    <t>STEEL ZHARA -NP-003 (TOTAL 76800 PCS) (MILD STEEL)</t>
  </si>
  <si>
    <t>STEEL SPOON HOLDER ROUND -MP-96 ( TOTAL 25200 PCS) (MILD STEEL)</t>
  </si>
  <si>
    <t>STEEL TEA STRAINER -NP-55 (TOTAL 54072 PCS) (MIL D STEEL)</t>
  </si>
  <si>
    <t>2020-06-24</t>
  </si>
  <si>
    <t>RYX-02-021A MILD STEEL MULTI FUNCTION CLOTH STAND (6480 NOS)(OTHER ARTICLES OF HOUSEHOLD OF IRON &amp; STEEL)</t>
  </si>
  <si>
    <t>2020-06-18</t>
  </si>
  <si>
    <t>2020-06-05</t>
  </si>
  <si>
    <t>2020-06-03</t>
  </si>
  <si>
    <t>KW-830 STAINLESS STEEL SPORT BOTTLE 1000ML (QTY 35280 PCS / USD 0.98 PER PCS)</t>
  </si>
  <si>
    <t>2020-05-29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</si>
  <si>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</si>
  <si>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</si>
  <si>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</si>
  <si>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</si>
  <si>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</si>
  <si>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</si>
  <si>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</si>
  <si>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2020-05-23</t>
  </si>
  <si>
    <t>HOUSEHOLD STEEL HOOK 3 PCS SET(TOTAL 68760 SET) (MILD STEEL)</t>
  </si>
  <si>
    <t>2020-05-15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</si>
  <si>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</si>
  <si>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</si>
  <si>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</si>
  <si>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</si>
  <si>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2020-05-14</t>
  </si>
  <si>
    <t>STEEL SCRUBBER 2PCS SET - 8001-2 (QTY- 158040 SETS/USD 0.156 PER SET)</t>
  </si>
  <si>
    <t>2020-05-09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</si>
  <si>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</si>
  <si>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</si>
  <si>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</si>
  <si>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</si>
  <si>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</si>
  <si>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</si>
  <si>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</si>
  <si>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</si>
  <si>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</si>
  <si>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2020-05-07</t>
  </si>
  <si>
    <t>RYX-02-021A MILD STEEL MULTI FUNCTION CLOTH STAND (9072 NOS)(OTHER ARTICLES OF HOUSEHOLD OF IRON &amp; STEEL)</t>
  </si>
  <si>
    <t>2020-05-06</t>
  </si>
  <si>
    <t>KWP-1000B SS OIL POT 1000ML (QTY:27000 PCS/USD 1.45 PER PCS)</t>
  </si>
  <si>
    <t>KWP-600P SS OIL POT 600ML (QTY:38760 PCS/USD 1.20 PER PCS)</t>
  </si>
  <si>
    <t>2020-05-03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</si>
  <si>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</si>
  <si>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</si>
  <si>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</si>
  <si>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</si>
  <si>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</si>
  <si>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</si>
  <si>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</si>
  <si>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</si>
  <si>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</si>
  <si>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2020-05-01</t>
  </si>
  <si>
    <t>03-027I FAMILY CLOTH RACK 3LAYERS (1824 PCS) (OTHER ARTICLESOF HOUSEHOLD OF IRON &amp; STEEL) (MADE UP OF MILD STEEL)</t>
  </si>
  <si>
    <t>2020-04-27</t>
  </si>
  <si>
    <t>2628 HOUSEHOLD STEEL HOOK 3PCS SET (QTY 96984 SET / USD 0.445 PER PCS)</t>
  </si>
  <si>
    <t>2020-04-25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</si>
  <si>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</si>
  <si>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</si>
  <si>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</si>
  <si>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</si>
  <si>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</si>
  <si>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</si>
  <si>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2020-04-24</t>
  </si>
  <si>
    <t>RYX-02-021A MILD STEEL MULTI FUNCTION CLOTH STAND (3888 NOS)(OTHER ARTICLES OF HOUSEHOLD OF IRON &amp; STEEL)</t>
  </si>
  <si>
    <t>2020-04-17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</si>
  <si>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</si>
  <si>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</si>
  <si>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2020-04-11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</si>
  <si>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</si>
  <si>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</si>
  <si>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</si>
  <si>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</si>
  <si>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</si>
  <si>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2020-04-04</t>
  </si>
  <si>
    <t>STEEL LUNCH BOX-6527 (MILD STEEL) (TOTAL 25800 PCS)</t>
  </si>
  <si>
    <t>STEEL LUNCH BOX-6561 (TOTAL 21240 PCS) (MILD STEEL)</t>
  </si>
  <si>
    <t>2020-03-31</t>
  </si>
  <si>
    <t>RYX-02-021A MILD STEEL MULTI FUNCTION CLOTH STAND (5184 NOS)(OTHER ARTICLES OF HOUSEHOLD OF IRON &amp; STEEL)</t>
  </si>
  <si>
    <t>2020-03-20</t>
  </si>
  <si>
    <t>STAINLESS STEEL SPORT BOTTLE 1000ML (ITEM NO: KW-830) (QTY 32220 PCS)</t>
  </si>
  <si>
    <t>2020-02-05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</si>
  <si>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</si>
  <si>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</si>
  <si>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</si>
  <si>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</si>
  <si>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</si>
  <si>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2020-01-31</t>
  </si>
  <si>
    <t>STEEL HANGER WITH HOOK-SL-89 (MILD STEEL)(TOTAL 70056 PCS)(HOUSEHOLD)</t>
  </si>
  <si>
    <t>2020-01-30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</si>
  <si>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</si>
  <si>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</si>
  <si>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</si>
  <si>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</si>
  <si>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</si>
  <si>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</si>
  <si>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</si>
  <si>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</si>
  <si>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</si>
  <si>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</si>
  <si>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</si>
  <si>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</si>
  <si>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2020-01-29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</si>
  <si>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</si>
  <si>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</si>
  <si>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</si>
  <si>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</si>
  <si>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</si>
  <si>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</si>
  <si>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2020-01-22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</si>
  <si>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</si>
  <si>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</si>
  <si>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</si>
  <si>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</si>
  <si>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</si>
  <si>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</si>
  <si>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2020-01-21</t>
  </si>
  <si>
    <t>KW-830 STAINLESS STEEL SPORT BOTTLE 1000ML (QTY- 34920 PCS/USD 0.98 PER PCS)</t>
  </si>
  <si>
    <t>2020-01-17</t>
  </si>
  <si>
    <t>STEEL SCRUBBER 6PCS SET - OKS-4156 (QTY- 98000 PCS/USD 0.268 PER PCS)</t>
  </si>
  <si>
    <t>2020-01-16</t>
  </si>
  <si>
    <t>STAINLESS STEEL GRATER WITH HANDLE-DS-25 (TOTAL 102000 PCS)(MILD STEEL)</t>
  </si>
  <si>
    <t>STEEL HAND BLENDER-RS-02 (TOTAL 20400 PCS) (MILD STEEL)</t>
  </si>
  <si>
    <t>2020-01-15</t>
  </si>
  <si>
    <t>SS SCRUBBER 3PCS SET-SS410 (TOTAL 124200 SET)</t>
  </si>
  <si>
    <t>2020-01-09</t>
  </si>
  <si>
    <t>2020-01-07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</si>
  <si>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</si>
  <si>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</si>
  <si>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</si>
  <si>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2020-01-06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</si>
  <si>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</si>
  <si>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</si>
  <si>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</si>
  <si>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</si>
  <si>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</si>
  <si>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</si>
  <si>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</si>
  <si>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2019-12-30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</si>
  <si>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</si>
  <si>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</si>
  <si>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</si>
  <si>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</si>
  <si>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2019-12-26</t>
  </si>
  <si>
    <t>STAINLESS STEEL SPORT BOTTLE 750ML ( ITEM NO. KW-820) ( QTY47160 PCS)</t>
  </si>
  <si>
    <t>2019-12-24</t>
  </si>
  <si>
    <t>STEEL LEMON SQUEEZER-AM-217 (TOTAL 120 PCS) (MILD STEEL)</t>
  </si>
  <si>
    <t>STEEL TEA STRAINER-NP-55(TOTAL 61200 PCS) (MILD STEEL)</t>
  </si>
  <si>
    <t>2019-12-23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</si>
  <si>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</si>
  <si>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</si>
  <si>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</si>
  <si>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</si>
  <si>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2019-12-21</t>
  </si>
  <si>
    <t>STAINLESS STEEL SPORT BOTTLE 1000 ML ( ITEM NO. KW-830) ( QTY 34920 PCS)</t>
  </si>
  <si>
    <t>2019-12-18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</si>
  <si>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</si>
  <si>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</si>
  <si>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</si>
  <si>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</si>
  <si>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</si>
  <si>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</si>
  <si>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</si>
  <si>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2019-12-09</t>
  </si>
  <si>
    <t>STEEL LUNCH BOX-6900(MILD STEEL)(TOTAL 86400 PCS)</t>
  </si>
  <si>
    <t>STEEL ROUND CONTAINER-6857 (TOTAL 72000 PCS)(MILD STEEL)</t>
  </si>
  <si>
    <t>STEEL ROUND CONTAINER-6856 (MILD STEEL) (TOTAL 127392 PCS)</t>
  </si>
  <si>
    <t>2019-11-26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</si>
  <si>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</si>
  <si>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</si>
  <si>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</si>
  <si>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</si>
  <si>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2019-11-13</t>
  </si>
  <si>
    <t>STEEL MULTI GRATER AND SLICER -RS-04 (TOTAL 5856 PCS) (MILDSTEEL)</t>
  </si>
  <si>
    <t>STEEL TEA STRAINER-NP-55 (TOTAL 86040 PCS) (MILD STEEL)</t>
  </si>
  <si>
    <t>2019-11-05</t>
  </si>
  <si>
    <t>STEEL RECTANGLE CONTAINER LARGE-6862 (MILD STEEL) (TOTAL 20400 PCS)</t>
  </si>
  <si>
    <t>STEEL RECTANGLE CONTAINER- 6901(MILD STEEL) (TOTAL 54000 PCS)</t>
  </si>
  <si>
    <t>2019-10-15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</si>
  <si>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</si>
  <si>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</si>
  <si>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</si>
  <si>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</si>
  <si>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</si>
  <si>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2019-10-09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</si>
  <si>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</si>
  <si>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</si>
  <si>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</si>
  <si>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2019-10-07</t>
  </si>
  <si>
    <t>SS OIL POT 1000ML ( ITEM NO. KWP-1000B) ( QTY 24840 PCS)</t>
  </si>
  <si>
    <t>2019-09-24</t>
  </si>
  <si>
    <t>HOUSEHOLD STEEL HOOK 3 PCS SET-2628(TOTAL 68760 SET) (MILD STEEL)</t>
  </si>
  <si>
    <t>2019-09-23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</si>
  <si>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</si>
  <si>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</si>
  <si>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</si>
  <si>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</si>
  <si>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2019-09-18</t>
  </si>
  <si>
    <t>STAINLESS STEEL SPORTS BOTTLE ( ITEM NO. KWB-600F) (QTY 50400 PCS)</t>
  </si>
  <si>
    <t>2019-09-17</t>
  </si>
  <si>
    <t>STEEL ZHARA -NP-003 (MILD STEEL) (TOTAL 60000 PCS)</t>
  </si>
  <si>
    <t>STEEL PIZZA CUTTER-RJ-388 (TOTAL 12600 PCS) (MILD STEEL)</t>
  </si>
  <si>
    <t>STEEL TEA STRAINER -NP-55 (MILD STEEL) (TOTAL 45360 PCS)</t>
  </si>
  <si>
    <t>2019-09-10</t>
  </si>
  <si>
    <t>STEEL SALT BOTTLE -NP-19 (MILD STEEL) (TOTAL 9600 PCS)</t>
  </si>
  <si>
    <t>2019-08-31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</si>
  <si>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</si>
  <si>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</si>
  <si>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</si>
  <si>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</si>
  <si>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</si>
  <si>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</si>
  <si>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</si>
  <si>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</si>
  <si>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</si>
  <si>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2019-08-29</t>
  </si>
  <si>
    <t>SS OIL POT 1000ML ( ITEM NO. KWP-1000B) (QTY 27000 PCS)</t>
  </si>
  <si>
    <t>2019-08-24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</si>
  <si>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</si>
  <si>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</si>
  <si>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</si>
  <si>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</si>
  <si>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</si>
  <si>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</si>
  <si>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</si>
  <si>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</si>
  <si>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</si>
  <si>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</si>
  <si>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</si>
  <si>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</si>
  <si>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2019-08-19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</si>
  <si>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</si>
  <si>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</si>
  <si>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</si>
  <si>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</si>
  <si>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2019-08-13</t>
  </si>
  <si>
    <t>STEEL ZHARA-AM-60 (TOTAL 1440 PCS) (MILD SEEL)</t>
  </si>
  <si>
    <t>2019-08-12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</si>
  <si>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</si>
  <si>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</si>
  <si>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</si>
  <si>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</si>
  <si>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</si>
  <si>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2019-08-10</t>
  </si>
  <si>
    <t>SS SCOURER 3 PCS SET (MADE OF STEEL) ( QTY 106800 NOS)</t>
  </si>
  <si>
    <t>2019-08-05</t>
  </si>
  <si>
    <t>STEEL LUNCH BOX-6527 (TOTAL 26112 PCS) (MILD STEEL)DPD CLIENT</t>
  </si>
  <si>
    <t>STEEL ZHARA-NP-003 (TOTAL 71880 PCS) (MILD STEEL)</t>
  </si>
  <si>
    <t>2019-08-03</t>
  </si>
  <si>
    <t>STEEL SCRUBBER 2PCS SET (ITEM NO. 8001-2) ( QTY 167400 SETS)</t>
  </si>
  <si>
    <t>2019-07-30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</si>
  <si>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</si>
  <si>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</si>
  <si>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</si>
  <si>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</si>
  <si>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2019-07-24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</si>
  <si>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</si>
  <si>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</si>
  <si>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</si>
  <si>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</si>
  <si>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</si>
  <si>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</si>
  <si>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</si>
  <si>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</si>
  <si>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</si>
  <si>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</si>
  <si>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</si>
  <si>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2019-07-23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</si>
  <si>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</si>
  <si>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</si>
  <si>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</si>
  <si>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2019-07-18</t>
  </si>
  <si>
    <t>RYX-02-021A MILD STEEL MULTI FUNCTION CLOTH STAND (OTHER ART - ICLES OF HOUSEHOLD OF IRON &amp; STEEL) (5184 NOS)</t>
  </si>
  <si>
    <t>STEEL MULTI PEELER-RS-01 (TOTAL 1920 PCS) (MILD STEEL) -</t>
  </si>
  <si>
    <t>2019-07-15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</si>
  <si>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</si>
  <si>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</si>
  <si>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</si>
  <si>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2019-07-10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</si>
  <si>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</si>
  <si>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</si>
  <si>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2019-07-05</t>
  </si>
  <si>
    <t>STEEL ZHARA -NP-003 (MILD STEEL) (TOTAL 60000 PCS) -</t>
  </si>
  <si>
    <t>HOUSE HOLD STEEL HOOK 6 PCS SET -GN-09 (TOTAL 5000 SET) -</t>
  </si>
  <si>
    <t>STEEL SALT BOTTLE-NP-19 (MILD STEEL) (TOTAL 1008 PCS) -</t>
  </si>
  <si>
    <t>2019-07-04</t>
  </si>
  <si>
    <t>STEEL GLASS CANISTER 3PCS SET-NP-20 (MILD STEEL)(TOTAL 18 SE - T)-DPD CLIENT</t>
  </si>
  <si>
    <t>2019-07-03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</si>
  <si>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</si>
  <si>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</si>
  <si>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</si>
  <si>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</si>
  <si>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2019-06-25</t>
  </si>
  <si>
    <t>STEEL TEA STRAINER -NP-55 (MILD STEEL) (TOTAL 27648 PCS) -</t>
  </si>
  <si>
    <t>STEEL TEA STRAINER -NP-55 (MILD STEEL) (TOTAL 22752 PCS) -</t>
  </si>
  <si>
    <t>2019-06-24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</si>
  <si>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</si>
  <si>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</si>
  <si>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</si>
  <si>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</si>
  <si>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</si>
  <si>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2019-06-19</t>
  </si>
  <si>
    <t>2019-06-18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</si>
  <si>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</si>
  <si>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</si>
  <si>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</si>
  <si>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</si>
  <si>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2019-06-14</t>
  </si>
  <si>
    <t>STAINLESS STEEL SPORTS BOTTLE 650ML ( ITEM NO.KW-868) (5209 - 2 PCS)</t>
  </si>
  <si>
    <t>STAINLESS STEEL SPORT BOTTLE 1000ML ( ITEM NO. KW-830) (349 - 20 PCS)</t>
  </si>
  <si>
    <t>2019-06-12</t>
  </si>
  <si>
    <t>KWB-600F STAINLESS STEEL SPORTS BOTTLE. (QTY :50400 PCS / US - D 1.06 PER PCS)</t>
  </si>
  <si>
    <t>2019-06-11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</si>
  <si>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</si>
  <si>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</si>
  <si>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</si>
  <si>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2019-06-10</t>
  </si>
  <si>
    <t>STEEL SCRUBBER 3PCS SET-DR-2(TOTAL 133000 SET) (MILD STEEL)- - DPD CLIENT</t>
  </si>
  <si>
    <t>STEEL TEA STRAINER -NP-55(MILD STEEL) (TOTAL 50400 PCS) -</t>
  </si>
  <si>
    <t>2019-06-03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</si>
  <si>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</si>
  <si>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</si>
  <si>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</si>
  <si>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</si>
  <si>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2019-06-01</t>
  </si>
  <si>
    <t>RYX-02-020 MILD STEEL MULTI FUNCTION CLOTH STAND (OTHER ARTI - CLES OF HOUSEHOLD OF IRON &amp; STEEL) (1232 NOS)</t>
  </si>
  <si>
    <t>2019-05-28</t>
  </si>
  <si>
    <t>STEEL SPOON HOLDER ROUND -MP-96 (MILD STEEL) (TOTAL 324 PCS - )</t>
  </si>
  <si>
    <t>2019-05-22</t>
  </si>
  <si>
    <t>03-027I FAMILY CLOTH RACK 3LAYERS (1824 PCS) (OTHER ARTICLES - OF HOUSEHOLD OF IRON &amp; STEEL) (MADE UP OF MILD STEEL)</t>
  </si>
  <si>
    <t>2019-05-21</t>
  </si>
  <si>
    <t>STAINLESS STEEL SPORT BOTTLE 750ML (ITEM NO. KW-820) (47160 - PCS)</t>
  </si>
  <si>
    <t>2019-05-15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</si>
  <si>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</si>
  <si>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</si>
  <si>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2019-05-14</t>
  </si>
  <si>
    <t>STEEL SPOON HOLDER ROUND -MP-96 (MILD STEEL) (TOTAL 7992 PCS - )</t>
  </si>
  <si>
    <t>STEEL ZHARA-NP-003(MILD STEEL) (TOTAL 47760 PCS) (DPD CLIENT - )</t>
  </si>
  <si>
    <t>2019-05-04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</si>
  <si>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</si>
  <si>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</si>
  <si>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</si>
  <si>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</si>
  <si>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</si>
  <si>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2019-05-02</t>
  </si>
  <si>
    <t>STAINLESS STEEL SPORT BOTTLE 1000ML (ITEM NO. KW-830) (34920 - PCS)</t>
  </si>
  <si>
    <t>2019-04-30</t>
  </si>
  <si>
    <t>STEEL ZHARA-NP-003 (MILD STEEL) (TOTAL 36720 PCS) DPD CLIENT -</t>
  </si>
  <si>
    <t>2019-04-24</t>
  </si>
  <si>
    <t>2019-04-23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</si>
  <si>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</si>
  <si>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</si>
  <si>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</si>
  <si>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</si>
  <si>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</si>
  <si>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</si>
  <si>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</si>
  <si>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</si>
  <si>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</si>
  <si>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</si>
  <si>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2019-04-20</t>
  </si>
  <si>
    <t>KWB-600F STAINLESS STEEL SPORTS BOTTLE ( 50400 PCS ) -</t>
  </si>
  <si>
    <t>2019-04-15</t>
  </si>
  <si>
    <t>03-027I FAMILY CLOTH RACK 3LAYERS (3648 PCS) (OTHER ARTICLES - OF HOUSEHOLD OF IRON &amp; STEEL) (MADE UP OF MILD STEEL)</t>
  </si>
  <si>
    <t>2019-04-11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</si>
  <si>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</si>
  <si>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</si>
  <si>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</si>
  <si>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2019-04-10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</si>
  <si>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</si>
  <si>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</si>
  <si>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2019-04-09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</si>
  <si>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</si>
  <si>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</si>
  <si>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</si>
  <si>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</si>
  <si>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</si>
  <si>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</si>
  <si>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</si>
  <si>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</si>
  <si>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2019-04-08</t>
  </si>
  <si>
    <t>KW-830 STAINLESS STEEL SPORTS BOTTLE 1000ML -</t>
  </si>
  <si>
    <t>2019-04-05</t>
  </si>
  <si>
    <t>03-027I FAMILY CLOTH RACK 3LAYERS (3648 PCS) (HOUSEHOLD ARTI - CLES) (MADE UP OF MILD STEEL)</t>
  </si>
  <si>
    <t>2019-04-03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</si>
  <si>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</si>
  <si>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</si>
  <si>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</si>
  <si>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</si>
  <si>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2019-04-02</t>
  </si>
  <si>
    <t>STEEL LUNCH BOX -6900(TOTAL 4632 PCS) (MILD STEEL)DPD CLIENT -</t>
  </si>
  <si>
    <t>STEEL LUNCH BOX-6527 (TOTAL 24504 PCS) (MILD STEEL) -</t>
  </si>
  <si>
    <t>2019-04-01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</si>
  <si>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</si>
  <si>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</si>
  <si>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2019-03-29</t>
  </si>
  <si>
    <t>RYX-02-021A MILD STEEL MULTI FUNCTION CLOTH STAND (OTHER ART - ICLES OF HOUSEHOLD OF IRON &amp; STEEL) (3888 NOS)</t>
  </si>
  <si>
    <t>2019-03-26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</si>
  <si>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</si>
  <si>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</si>
  <si>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</si>
  <si>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</si>
  <si>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</si>
  <si>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</si>
  <si>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</si>
  <si>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2019-03-13</t>
  </si>
  <si>
    <t>2019-02-26</t>
  </si>
  <si>
    <t>STEEL SCRUBBER-SS430 (TOTAL 273456 PCS)(MILD STEEL) DPD CLIE - NT</t>
  </si>
  <si>
    <t>2019-02-20</t>
  </si>
  <si>
    <t>STEEL SCRUBBER 2 PCS SET-8001-2 -</t>
  </si>
  <si>
    <t>SET</t>
  </si>
  <si>
    <t>2019-02-19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</si>
  <si>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</si>
  <si>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</si>
  <si>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</si>
  <si>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</si>
  <si>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</si>
  <si>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</si>
  <si>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2019-02-12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</si>
  <si>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</si>
  <si>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</si>
  <si>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</si>
  <si>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2019-02-11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</si>
  <si>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</si>
  <si>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</si>
  <si>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</si>
  <si>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</si>
  <si>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2019-02-06</t>
  </si>
  <si>
    <t>STEEL SCRUBBER-DR-1 (TOTAL NET WT. 4951.80KGS) (MILD STEEL) - DPD CLIENT</t>
  </si>
  <si>
    <t>2019-02-05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</si>
  <si>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</si>
  <si>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</si>
  <si>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</si>
  <si>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</si>
  <si>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</si>
  <si>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</si>
  <si>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2019-01-29</t>
  </si>
  <si>
    <t>KWP-600B-SS OIL POT 600ML -</t>
  </si>
  <si>
    <t>KWP-1000B-SS OIL POT 1000ML -</t>
  </si>
  <si>
    <t>2019-01-28</t>
  </si>
  <si>
    <t>STEEL SCRUBBER 3PCS SET-DR-2(TOTAL NET WT.630.00 KGS) (MILD - STEEL)</t>
  </si>
  <si>
    <t>2019-01-22</t>
  </si>
  <si>
    <t>SM1168 STEEL HOOK WITH HANGER -</t>
  </si>
  <si>
    <t>2019-01-21</t>
  </si>
  <si>
    <t>STEEL WALL HANGER HOOK-SL-89 (TOTAL NET WT.2709.50 KGS)(MILD - STEEL)</t>
  </si>
  <si>
    <t>2019-01-19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</si>
  <si>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</si>
  <si>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</si>
  <si>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</si>
  <si>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2019-01-15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</si>
  <si>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</si>
  <si>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</si>
  <si>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</si>
  <si>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</si>
  <si>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</si>
  <si>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2019-01-14</t>
  </si>
  <si>
    <t>STEEL TEA STRAINER -NP-55 (TOTAL NET WT.2368.80 KGS) (MILD S - TEEL)</t>
  </si>
  <si>
    <t>2019-01-12</t>
  </si>
  <si>
    <t>2019-01-11</t>
  </si>
  <si>
    <t>RYX-02-021A MILD STEEL MULTI FUNCTION CLOTH STAND (OTHER ART - ICLES OF HOUSEHOLD OF IRON &amp; STEEL)</t>
  </si>
  <si>
    <t>2019-01-08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</si>
  <si>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</si>
  <si>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</si>
  <si>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</si>
  <si>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</si>
  <si>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</si>
  <si>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</si>
  <si>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2019-01-07</t>
  </si>
  <si>
    <t>STEEL ZHARA-NP-003 (TOTAL NET WT.6925.80 KGS) (MILD TEEL) -</t>
  </si>
  <si>
    <t>2019-01-02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</si>
  <si>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</si>
  <si>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</si>
  <si>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2018-12-31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</si>
  <si>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</si>
  <si>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</si>
  <si>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</si>
  <si>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</si>
  <si>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</si>
  <si>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</si>
  <si>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</si>
  <si>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</si>
  <si>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</si>
  <si>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</si>
  <si>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</si>
  <si>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2018-12-29</t>
  </si>
  <si>
    <t>STEEL SCRUBBER -ANG-537 (TOTAL NET WT.6045KGS)(MILD STEEL) (DPD CLIENT)</t>
  </si>
  <si>
    <t>2018-12-25</t>
  </si>
  <si>
    <t>KWS-750B- STAINLESS STEEL SPORTS BOTTLE</t>
  </si>
  <si>
    <t>2018-12-22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</si>
  <si>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</si>
  <si>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</si>
  <si>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2018-12-15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</si>
  <si>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</si>
  <si>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</si>
  <si>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</si>
  <si>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</si>
  <si>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2018-12-11</t>
  </si>
  <si>
    <t>STAINLESS STEEL SPORTS BOTTLE (ITEM NO: KWB-600F) (50400 PCS)</t>
  </si>
  <si>
    <t>2018-12-10</t>
  </si>
  <si>
    <t>STEEL SCRUBBER -ANG-537 (TOTAL NET WT.5905.50 KGS)(MILD STEEL) (DPD CLIENT)</t>
  </si>
  <si>
    <t>2018-12-08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</si>
  <si>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</si>
  <si>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</si>
  <si>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</si>
  <si>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</si>
  <si>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2018-12-07</t>
  </si>
  <si>
    <t>8001-1PCS - STEEL SCRUBBER (MADE UP MILD STEEL) (NET WEIGHT:1245 KGS)</t>
  </si>
  <si>
    <t>2018-12-04</t>
  </si>
  <si>
    <t>STEEL ROUND CONTAINER -6856(TOTAL NET WT.4400 KGS) (MILD STEEL) (DPD CLIENT)</t>
  </si>
  <si>
    <t>2018-12-03</t>
  </si>
  <si>
    <t>RYX-02-021A MILD STEEL MULTI FUNCTION CLOTH STAND (OTHER ARTICLES OF HOUSEHOLD OF IRON &amp; STEEL)</t>
  </si>
  <si>
    <t>2018-11-24</t>
  </si>
  <si>
    <t>STEEL TEA STRAINER-NP-55(TOTAL 2268 KGS) (MILD STEEL)</t>
  </si>
  <si>
    <t>STEEL STRAW 3PCS SET -SB-9 (TOTAL 34.00 KGS) (MILD STEEL)</t>
  </si>
  <si>
    <t>STEEL ZHARA-NP-003 (TOTAL NET WT.2823.48 KGS) (MILD STEEL)</t>
  </si>
  <si>
    <t>2018-11-19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</si>
  <si>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</si>
  <si>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</si>
  <si>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</si>
  <si>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</si>
  <si>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2018-11-17</t>
  </si>
  <si>
    <t>STEEL LUNCH BOX-SB-13 (TOTAL NET WT.83.92 KGS) (MILD STEEL)</t>
  </si>
  <si>
    <t>STEEL LUNCH BOX 2 LAYER-SB-14 (TOTAL NET WT.90.29 KGS) (MILDSTEEL)</t>
  </si>
  <si>
    <t>2018-11-15</t>
  </si>
  <si>
    <t>2018-11-06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</si>
  <si>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</si>
  <si>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</si>
  <si>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</si>
  <si>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</si>
  <si>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2018-11-05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</si>
  <si>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</si>
  <si>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</si>
  <si>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</si>
  <si>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2018-11-03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</si>
  <si>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</si>
  <si>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</si>
  <si>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</si>
  <si>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2018-10-31</t>
  </si>
  <si>
    <t>2018-10-26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</si>
  <si>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</si>
  <si>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</si>
  <si>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</si>
  <si>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</si>
  <si>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</si>
  <si>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2018-10-15</t>
  </si>
  <si>
    <t>STEEL HOOK 3 PCS SET-2628(TOTAL 68760 SET) (MILD STEEL)-DPD - CLIENT</t>
  </si>
  <si>
    <t>2018-10-13</t>
  </si>
  <si>
    <t>STEEL ZHARA WAN -MP-263 (TOTAL NET WT.4645.20 KGS) (MILD STE - EL)</t>
  </si>
  <si>
    <t>2018-10-10</t>
  </si>
  <si>
    <t>2018-10-08</t>
  </si>
  <si>
    <t>STEEL PEELER-MP-196 (TOTAL NET WT.2414.88 KGS) (MILD STEEL) -</t>
  </si>
  <si>
    <t>STAINLESS STEEL SPORTS BOTTLE 600ML S115-NP-21 (TOTAL NET WT - .6326.64 KGS)(NOT VACUUM BOTTLE)(MILD STEEL)</t>
  </si>
  <si>
    <t>2018-10-03</t>
  </si>
  <si>
    <t>STEEL PEELER -MP-196 (TOTAL NET WT.580.32 KGS) (MILD STEEL) -</t>
  </si>
  <si>
    <t>RYX-02-020 MILD STEEL MULTI FUNCTION CLOTH STAND (OTHER ARTI - CLES OF HOUSEHOLD OF IRON &amp; STEEL)</t>
  </si>
  <si>
    <t>2018-10-01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</si>
  <si>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</si>
  <si>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</si>
  <si>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</si>
  <si>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</si>
  <si>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</si>
  <si>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2018-09-26</t>
  </si>
  <si>
    <t>STEEL ZHARA- NP-003 (MILD STEEL) (TOTAL NET WT.2566.80 KGS)</t>
  </si>
  <si>
    <t>2018-09-25</t>
  </si>
  <si>
    <t>STEEL TEA STRAINER-NP-55 (TOTAL NET WT.2318.40 KGS) (MILD ST - EEL)</t>
  </si>
  <si>
    <t>STEEL WALL HANGER HOOK-SL-89 (TOTAL NET WT.9390.60 KGS) (MIL - D STEEL)</t>
  </si>
  <si>
    <t>2018-09-24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</si>
  <si>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</si>
  <si>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</si>
  <si>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</si>
  <si>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</si>
  <si>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2018-09-18</t>
  </si>
  <si>
    <t>STEEL LUNCH BOX 2LAYER-8504 (TOTAL NET.WT.10532.90KGS) (MILDSTEEL)-DPD CLIENT</t>
  </si>
  <si>
    <t>STEEL LUNCH BOX 3LAYER-8505 (TOTAL NET WT.9608.30 KGS) (MILDSTEEL)</t>
  </si>
  <si>
    <t>2018-09-17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</si>
  <si>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</si>
  <si>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</si>
  <si>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</si>
  <si>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</si>
  <si>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</si>
  <si>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</si>
  <si>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</si>
  <si>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2018-09-10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</si>
  <si>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</si>
  <si>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</si>
  <si>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2018-09-08</t>
  </si>
  <si>
    <t>STEEL SPOON HOLDER ROUND -MP-96 (TOTAL NET WT.1034.21 KGS) (MILD STEEL)</t>
  </si>
  <si>
    <t>2018-09-03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</si>
  <si>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</si>
  <si>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</si>
  <si>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</si>
  <si>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</si>
  <si>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</si>
  <si>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2018-08-30</t>
  </si>
  <si>
    <t>RYX-02-020 MILD STEEL MULTI FUNCTION CLOTH STAND (OTHER ARTICLES OF HOUSEHOLD OF IRON &amp; STEEL)</t>
  </si>
  <si>
    <t>2018-08-29</t>
  </si>
  <si>
    <t>KWB-600F STAINLESS STEEL SPORTS BOTTLE</t>
  </si>
  <si>
    <t>2018-08-28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</si>
  <si>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</si>
  <si>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</si>
  <si>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</si>
  <si>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</si>
  <si>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</si>
  <si>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</si>
  <si>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</si>
  <si>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2018-08-27</t>
  </si>
  <si>
    <t>KIDS STEEL BOWL-HLG00020-2 (MILD STEEL) (TOTAL NET WT.158.40KGS)</t>
  </si>
  <si>
    <t>KIDS STEEL BOWL -HLG0001-2 (MILD STEEL) (TOTAL NET WT.264.96 KGS)</t>
  </si>
  <si>
    <t>2018-08-20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</si>
  <si>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</si>
  <si>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</si>
  <si>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</si>
  <si>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</si>
  <si>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</si>
  <si>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2018-08-16</t>
  </si>
  <si>
    <t>2018-08-14</t>
  </si>
  <si>
    <t>8001-1PCS - STEEL SCRUBBER (MADE UP MILD STEEL) (NET WEIGHT:4581 KGS)</t>
  </si>
  <si>
    <t>2018-08-13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</si>
  <si>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</si>
  <si>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</si>
  <si>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</si>
  <si>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2018-08-07</t>
  </si>
  <si>
    <t>STEEL PIZZA CUTTER-RJ-388 (TOTAL NET WT.531.36 KGS) (MILD STEEL)</t>
  </si>
  <si>
    <t>STEEL WALL HANGER HOOK -SL-89 (TOTAL NET WT.2986.20 KGS) (MILD STEEL)</t>
  </si>
  <si>
    <t>2018-08-06</t>
  </si>
  <si>
    <t>KWP-600B-SS OIL POT 600ML</t>
  </si>
  <si>
    <t>2018-08-01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</si>
  <si>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</si>
  <si>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</si>
  <si>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</si>
  <si>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</si>
  <si>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2018-07-28</t>
  </si>
  <si>
    <t>KWP-1000B-SS OIL POT 1000ML</t>
  </si>
  <si>
    <t>2018-07-24</t>
  </si>
  <si>
    <t>8001-1PCS - STEEL SCRUBBER</t>
  </si>
  <si>
    <t>STEEL SCRUBBER -ANG537 (TOTAL NET WT.5719.50KGS)(MILD STEEL)(DPD CLIENT)</t>
  </si>
  <si>
    <t>8001-2 PCS - STEEL SCRUBBER 2PCS SET</t>
  </si>
  <si>
    <t>2018-07-23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</si>
  <si>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</si>
  <si>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</si>
  <si>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</si>
  <si>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</si>
  <si>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2018-07-17</t>
  </si>
  <si>
    <t>STEEL LUNCH BOX 2LAYER-8504 (TOTAL NET.WT.10532.9 KGS) (MILDSTEEL)-DPD CLIENT</t>
  </si>
  <si>
    <t>STEEL WALL HANGER HOOK-SL-89 (TOTAL NET WT.3855.60 KGS) (MILD STEEL)</t>
  </si>
  <si>
    <t>2018-07-16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</si>
  <si>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</si>
  <si>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</si>
  <si>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</si>
  <si>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2018-07-13</t>
  </si>
  <si>
    <t>2018-07-05</t>
  </si>
  <si>
    <t>2018-07-03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</si>
  <si>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</si>
  <si>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</si>
  <si>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</si>
  <si>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</si>
  <si>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2018-06-25</t>
  </si>
  <si>
    <t>STEEL SPOON HOLDER ROUND-MP-96 (TOTAL NET WT. 585.32 KGS) (D - PD CLIENT)</t>
  </si>
  <si>
    <t>STEEL ZHARA-NP-003-NP-003 (TOTAL NET WT.3948 KGS) (MILD STEE - L)</t>
  </si>
  <si>
    <t>2018-06-18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</si>
  <si>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</si>
  <si>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</si>
  <si>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</si>
  <si>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2018-06-13</t>
  </si>
  <si>
    <t>2018-06-12</t>
  </si>
  <si>
    <t>STEEL PEELER-MP-196(TOTAL NET WT.179.28 KGS) (MILD STEEL) -</t>
  </si>
  <si>
    <t>2018-06-05</t>
  </si>
  <si>
    <t>STEEL CONTAINER ROUND-6856(TOTAL NET WT.3964.00KGS) (MILD ST - EEL) (DPD CLIENT)</t>
  </si>
  <si>
    <t>2018-06-04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</si>
  <si>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</si>
  <si>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</si>
  <si>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</si>
  <si>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</si>
  <si>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</si>
  <si>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</si>
  <si>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</si>
  <si>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2018-05-31</t>
  </si>
  <si>
    <t>2018-05-29</t>
  </si>
  <si>
    <t>8001- STEEL SCRUBBER 2PCS SET -</t>
  </si>
  <si>
    <t>2018-05-28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</si>
  <si>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</si>
  <si>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</si>
  <si>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</si>
  <si>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</si>
  <si>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2018-05-21</t>
  </si>
  <si>
    <t>STEEL HOOK -LF-35 (TOTAL NET WT.45.79 KGS) (MILD STEEL) -</t>
  </si>
  <si>
    <t>2018-05-14</t>
  </si>
  <si>
    <t>2018-05-11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</si>
  <si>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</si>
  <si>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</si>
  <si>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2018-05-08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</si>
  <si>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</si>
  <si>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</si>
  <si>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</si>
  <si>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</si>
  <si>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2018-05-01</t>
  </si>
  <si>
    <t>2018-04-30</t>
  </si>
  <si>
    <t>STEEL WALL HANGER HOOK-SL-89 (TOTAL NET WT.2088.00 KGS) (MIL - D STEEL)</t>
  </si>
  <si>
    <t>2018-04-27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</si>
  <si>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</si>
  <si>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</si>
  <si>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</si>
  <si>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2018-04-24</t>
  </si>
  <si>
    <t>STAINLESS STEEL SPORTS BOTTLE 600ML S115-NP-21 (TOTAL NET WT - .991.872 KGS)(MILD STEEL)</t>
  </si>
  <si>
    <t>STAINLESS STEEL SPORTS BOTTLE 750ML S-308-C6 -NP-20 (TOTAL N - ET WT.6053.616 KGS)(MILD STEEL)</t>
  </si>
  <si>
    <t>2018-04-18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</si>
  <si>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</si>
  <si>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</si>
  <si>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</si>
  <si>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</si>
  <si>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</si>
  <si>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</si>
  <si>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2018-04-17</t>
  </si>
  <si>
    <t>03-027I FAMILY CLOTH RACK 3LAYERS (3600 PCS) (HOUSEHOLD ARTI - CLES) (MADE UP OF MILD STEEL)</t>
  </si>
  <si>
    <t>2018-04-10</t>
  </si>
  <si>
    <t>03-027I FAMILY CLOTH RACK 3LAYERS (1800 PCS) (HOUSEHOLD ARTI - CLES) (MADE UP OF MILD STEEL)</t>
  </si>
  <si>
    <t>2018-04-07</t>
  </si>
  <si>
    <t>STAINLESS STEEL SPORTS BOTTLE 600ML S115-NP-21 (TOTAL NET WT - .2298.24 KGS)(MILD STEEL)</t>
  </si>
  <si>
    <t>STAINLESS STEEL SPORTS BOTTLE 750ML S-308-C6 -NP-20 (TOTAL N - ET WT.2242.08 KGS)(MILD STEEL)</t>
  </si>
  <si>
    <t>2018-04-03</t>
  </si>
  <si>
    <t>STEEL TEA STRAINER-NP-55 (TOTAL NET WT.1878.12 KGS) (MILD ST - EEL)</t>
  </si>
  <si>
    <t>STEEL ZHARA-NP-003(TOTAL NET WT.2280 KGS) (MILD STEEL) -</t>
  </si>
  <si>
    <t>2018-03-22</t>
  </si>
  <si>
    <t>03-0271 FAMILY CLOTH RACK 3LAYERS (1800 PCS) (HOUSEHOLD ARTI - CLES) (MADE UP OF MILD STEEL)</t>
  </si>
  <si>
    <t>2018-03-07</t>
  </si>
  <si>
    <t>2018-02-21</t>
  </si>
  <si>
    <t>STEEL TEA STRAINER -NP-55(TOTAL NET WT.1878.12 KGS) (MILD STEEL)</t>
  </si>
  <si>
    <t>2018-02-20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</si>
  <si>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</si>
  <si>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</si>
  <si>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</si>
  <si>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</si>
  <si>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</si>
  <si>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</si>
  <si>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</si>
  <si>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</si>
  <si>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2018-02-19</t>
  </si>
  <si>
    <t>STAINLESS STEEL SPORTS BOTTLE 750ML S-308-C6 -NP-20 (TOTAL NET WT. 2837.92KGS)(MILD STEEL) (DPD CLIENT)</t>
  </si>
  <si>
    <t>2018-02-14</t>
  </si>
  <si>
    <t>STEEL SCRUBBER -ANG537 (TOTAL NET WT.8549.20 KGS)(MILD STEEL) (DPD CLIENT)</t>
  </si>
  <si>
    <t>2018-02-07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</si>
  <si>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</si>
  <si>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</si>
  <si>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</si>
  <si>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2018-02-03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</si>
  <si>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</si>
  <si>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</si>
  <si>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</si>
  <si>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</si>
  <si>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2018-01-23</t>
  </si>
  <si>
    <t>STEEL HOOK 3PCS-RJ-409 (TOTAL 1257.984 KGS) (MILD STEEL)</t>
  </si>
  <si>
    <t>2018-01-22</t>
  </si>
  <si>
    <t>2018-01-16</t>
  </si>
  <si>
    <t>STEEL WALL HANGER HOOK -SL-89 (TOTAL NET WT. 1274.40KGS) (MILD STEEL)</t>
  </si>
  <si>
    <t>2018-01-08</t>
  </si>
  <si>
    <t>STEEL HOOK 3PCS -RJ-409 (TOTAL NET WT.63.50 KGS) (MILD STEEL) (DPD CLIENT)</t>
  </si>
  <si>
    <t>RYX-02-021A MULTI FUNCTION CLOTH STAND</t>
  </si>
  <si>
    <t>RYX-02-020 MULTI FUNCTION CLOTH STAND</t>
  </si>
  <si>
    <t>2018-01-02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</si>
  <si>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</si>
  <si>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</si>
  <si>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</si>
  <si>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2017-12-11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</si>
  <si>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</si>
  <si>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</si>
  <si>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</si>
  <si>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2017-12-07</t>
  </si>
  <si>
    <t>2017-12-01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</si>
  <si>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</si>
  <si>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</si>
  <si>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</si>
  <si>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</si>
  <si>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2017-11-27</t>
  </si>
  <si>
    <t xml:space="preserve">STEEL TEA STRAINER -NP-55 (TOTAL NET WT.1192.32 KGS) (MILD S - TEEL) </t>
  </si>
  <si>
    <t xml:space="preserve">STEEL PIZZA CUTTER-RJ-388(TOTAL NET WT.1935.36 KGS) (MILD ST - EEL) </t>
  </si>
  <si>
    <t>2017-11-20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</si>
  <si>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</si>
  <si>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</si>
  <si>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</si>
  <si>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>2017-11-16</t>
  </si>
  <si>
    <t xml:space="preserve">KWP-1000B SS OIL POT 1000ML - </t>
  </si>
  <si>
    <t xml:space="preserve">KWP-600B SS OIL POT 600ML - </t>
  </si>
  <si>
    <t>2017-11-14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</si>
  <si>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</si>
  <si>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</si>
  <si>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</si>
  <si>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</si>
  <si>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</si>
  <si>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</si>
  <si>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</si>
  <si>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>2017-11-07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</si>
  <si>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</si>
  <si>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</si>
  <si>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</si>
  <si>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>2017-11-03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</si>
  <si>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</si>
  <si>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</si>
  <si>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</si>
  <si>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2017-10-26</t>
  </si>
  <si>
    <t>STEEL SCRUBBER 3PCS SET-ANGW11 (TOTAL NET WT.7146KGS)(MILD STEEL) (DPD CLIENT)</t>
  </si>
  <si>
    <t>2017-10-14</t>
  </si>
  <si>
    <t>STEEL WALL HANGER HOOK-SL-89 (TOTAL NET WT.86.76 KGS) (MILDSTEEL)</t>
  </si>
  <si>
    <t>2017-10-10</t>
  </si>
  <si>
    <t>STEEL ZHARA -NP-03 (TOTAL NET WT.2256 KGS) (MILD STEEL)</t>
  </si>
  <si>
    <t>STEEL SCRUBBER -ANG537 (TOTAL NET WT.8696.60 KGS)(MILD STEEL) (DPD CLIENT)</t>
  </si>
  <si>
    <t>2017-10-05</t>
  </si>
  <si>
    <t>STAINLESS STEEL COLA BOTTLE 750ML SK750-SL-01 (TOTAL NET WT.1298.70 KGS)(MILD STEEL)</t>
  </si>
  <si>
    <t>STAINLESS STEEL SPORTS BOTTLE 750ML S-308-C6- NP-21 (TOTAL NET WT.857.844 KGS) (MILD STEEL)</t>
  </si>
  <si>
    <t>2017-09-22</t>
  </si>
  <si>
    <t>KWP-600B -SS OIL POT 600ML</t>
  </si>
  <si>
    <t>KWP-1000B -SS OIL POT 1000ML</t>
  </si>
  <si>
    <t>2017-09-21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</si>
  <si>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</si>
  <si>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</si>
  <si>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</si>
  <si>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2017-09-20</t>
  </si>
  <si>
    <t>STEEL ZHARA-NP-03(TOTAL NET WT.5640 KGS) (MILD STEEL)</t>
  </si>
  <si>
    <t>2017-09-14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</si>
  <si>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</si>
  <si>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</si>
  <si>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</si>
  <si>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</si>
  <si>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2017-09-08</t>
  </si>
  <si>
    <t>MULTI FUNCTION CLOTH STAND-RYX-02-021A(MADE OF MI LD STEEL) (DPD CLIENT)</t>
  </si>
  <si>
    <t>2017-08-31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</si>
  <si>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</si>
  <si>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</si>
  <si>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</si>
  <si>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</si>
  <si>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2017-08-25</t>
  </si>
  <si>
    <t>STEEL HOOK 3PCS-RJ-409 (TOTAL NET WT.619.92KGS) (MILD STEEL)</t>
  </si>
  <si>
    <t>2017-08-22</t>
  </si>
  <si>
    <t>STEEL JAR - SALT &amp; PEPPER -MP-009 (TOTAL NET WT.1296 KGS) (MILD STEEL)</t>
  </si>
  <si>
    <t>2017-08-21</t>
  </si>
  <si>
    <t>STEEL SCRUBBER 3PCS SET-ANGW11 (TOTAL NET WT.7152 KGS)(MILDSTEEL) (DPD CLIENT)</t>
  </si>
  <si>
    <t>2017-08-19</t>
  </si>
  <si>
    <t>2017-08-14</t>
  </si>
  <si>
    <t>STEEL CORNER STAND -MP-103 (TOTAL NET WT.2764.20 KGS) (MILD - STEEL)</t>
  </si>
  <si>
    <t>2017-08-03</t>
  </si>
  <si>
    <t>STAINLESS STEEL SPORTS BOTTLE 750ML S-308-C6 -NP-20 (TOTAL 3150.29 KGS)(MILD STEEL) (DPD CLIENT)</t>
  </si>
  <si>
    <t>STAINLESS STEEL SPORTS BOTTLE 600ML S115-NP-21 (TOTAL 3985.92 KGS)(MILD STEEL)</t>
  </si>
  <si>
    <t>2017-08-02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</si>
  <si>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</si>
  <si>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</si>
  <si>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</si>
  <si>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</si>
  <si>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</si>
  <si>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2017-07-29</t>
  </si>
  <si>
    <t>STEEL WOOL SCRUBBER -PR-12 (TOTAL NET WT.153 KGS) (MILD STEEL)</t>
  </si>
  <si>
    <t>2017-07-28</t>
  </si>
  <si>
    <t>2017-07-27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</si>
  <si>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</si>
  <si>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</si>
  <si>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2017-07-20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</si>
  <si>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</si>
  <si>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</si>
  <si>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</si>
  <si>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</si>
  <si>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</si>
  <si>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</si>
  <si>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2017-07-13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</si>
  <si>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</si>
  <si>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</si>
  <si>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</si>
  <si>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2017-07-12</t>
  </si>
  <si>
    <t>STEEL PILLER-MP-196 (TOTAL NET WT.1052.16 KGS)(MILD STEEL)</t>
  </si>
  <si>
    <t>2017-07-06</t>
  </si>
  <si>
    <t>STAINLESS STEEL SPORTS BOTTLE 750ML S-308-C6-NP-20(TOTAL NET WT.6883.74 KGS)</t>
  </si>
  <si>
    <t>STAINLESS STEEL SPORTS BOTTLE 600ML S115 -NP-21(TOTAL NET WT.7448.68 KGS)(DPD CLIENT)</t>
  </si>
  <si>
    <t>2017-07-05</t>
  </si>
  <si>
    <t>STEEL SCRUBBER 3PCS SET-ANGW11 (TOTAL NET WT.7152 KGS)(MILD STEEL) (DPD CLIENT)</t>
  </si>
  <si>
    <t>2017-07-03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</si>
  <si>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</si>
  <si>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</si>
  <si>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</si>
  <si>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</si>
  <si>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2017-06-23</t>
  </si>
  <si>
    <t xml:space="preserve">STEEL SCRUBBER -ANG-537(TOTAL NET WT.8720KGS)(MILD STEEL) (D - PD CLIENT) </t>
  </si>
  <si>
    <t>2017-06-15</t>
  </si>
  <si>
    <t>STEEL TEA STAINER-NP-54 (TOTAL NET WT.1438.20 KGS) (MILD STE EL)</t>
  </si>
  <si>
    <t>2017-06-14</t>
  </si>
  <si>
    <t>STAINLESS STEEL SPORTS BOTTLE 600ML S115 -NP-21(TOTAL NET WT . 7311.67 KGS)</t>
  </si>
  <si>
    <t>2017-06-12</t>
  </si>
  <si>
    <t>STEEL TEA STAINER 304 -MP-290(TOTAL NET WT.987.84 KGS) (MILD STEEL)</t>
  </si>
  <si>
    <t>STEEL TEA STAINER -NP-55 (TOTAL NET WT.3836.16 KGS) (MILD ST EEL)</t>
  </si>
  <si>
    <t>2017-06-06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</si>
  <si>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</si>
  <si>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</si>
  <si>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</si>
  <si>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</si>
  <si>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</si>
  <si>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2017-05-30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</si>
  <si>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</si>
  <si>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</si>
  <si>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</si>
  <si>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</si>
  <si>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2017-05-29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</si>
  <si>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</si>
  <si>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</si>
  <si>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</si>
  <si>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2017-05-24</t>
  </si>
  <si>
    <t>AISI430 STEEL SCRUBBER 2 PCS SET</t>
  </si>
  <si>
    <t>STEEL ZHARA -NP-003(TOTAL NET WT.2328 KGS) (MILD STEEL)</t>
  </si>
  <si>
    <t>STEEL SCRUBBER -ANG-537(TOTAL NET WT.8720KGS)(MILD STEEL) (DPD CLIENT)</t>
  </si>
  <si>
    <t>2017-05-20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</si>
  <si>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</si>
  <si>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</si>
  <si>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</si>
  <si>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2017-05-19</t>
  </si>
  <si>
    <t>STEEL SCRUBBER 3PCS SET-ANGW11 (TOTAL NET WT.7320 KGS)(MILD - STEEL) (DPD CLIENT)</t>
  </si>
  <si>
    <t>2017-05-17</t>
  </si>
  <si>
    <t>2017-05-12</t>
  </si>
  <si>
    <t>STEEL BBQ SKEWER 12PCS-NP- 007 (TOTAL NET WT.3662.18 KGS) (MILD STEEL)</t>
  </si>
  <si>
    <t>2017-05-08</t>
  </si>
  <si>
    <t>STEEL LUNCH BOX 3 LAYER-6505(TOTAL NET WT.3165.75 KGS)(MILD STEEL)</t>
  </si>
  <si>
    <t>2017-05-04</t>
  </si>
  <si>
    <t>STAINLESS STEEL SPORTS BOTTLE 750ML S-308-C6-AB-39(TOTAL NET WT. 1877.58 KGS)</t>
  </si>
  <si>
    <t>STAINLESS STEEL SPORTS BOTTLE 750ML S-308-C6-NP-20(TOTAL NET WT. 786.24 KGS)</t>
  </si>
  <si>
    <t>2017-04-29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</si>
  <si>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</si>
  <si>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</si>
  <si>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</si>
  <si>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2017-04-26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</si>
  <si>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</si>
  <si>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</si>
  <si>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</si>
  <si>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2017-04-20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</si>
  <si>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</si>
  <si>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</si>
  <si>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</si>
  <si>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2017-04-07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</si>
  <si>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</si>
  <si>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</si>
  <si>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</si>
  <si>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</si>
  <si>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2017-03-24</t>
  </si>
  <si>
    <t>STAINLESS STEEL SPORTS BOTTLE 600ML S115 -NP-21(TOTAL NET WT . 1922.40KGS)</t>
  </si>
  <si>
    <t>STAINLESS STEEL SPORTS BOTTLE 750ML S-308-C6-NP-20(TOTAL NET WT. 1245.60KGS)</t>
  </si>
  <si>
    <t>2017-03-15</t>
  </si>
  <si>
    <t>STEEL SCRUBBER 3PCS SET-ANGW11 (TOTAL NET WT.7344 KGS)(MILD STEEL)</t>
  </si>
  <si>
    <t>2017-02-10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</si>
  <si>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</si>
  <si>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</si>
  <si>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</si>
  <si>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</si>
  <si>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2017-02-04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</si>
  <si>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</si>
  <si>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</si>
  <si>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</si>
  <si>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</si>
  <si>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</si>
  <si>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</si>
  <si>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2017-02-03</t>
  </si>
  <si>
    <t>STAINLESS STEEL SPORTS BOTTLE 750ML S-308-C6-NP-20(TOTAL NET WT.3568.32 KGS)</t>
  </si>
  <si>
    <t>STAINLESS STEEL SPORTS BOTTLE 600ML S115 -NP-21(TOTAL NET WT . 3653.28 KGS)</t>
  </si>
  <si>
    <t>2017-01-27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</si>
  <si>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</si>
  <si>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</si>
  <si>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</si>
  <si>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2017-01-25</t>
  </si>
  <si>
    <t>STEEL PEELER-MP-196 (TOTAL NET WT.1672.27 KGS) (MILD STEEL)</t>
  </si>
  <si>
    <t>2017-01-21</t>
  </si>
  <si>
    <t>STEEL SCRUBBER-AISI430 (TOTAL NET WT.5472 KGS)(MILD STEEL)</t>
  </si>
  <si>
    <t>2017-01-14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</si>
  <si>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</si>
  <si>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</si>
  <si>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</si>
  <si>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</si>
  <si>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2017-01-13</t>
  </si>
  <si>
    <t>STAINLESS STEEL SPORTS BOTTLE 600ML S-115 -NP-21(TOTAL NET WT. 3909.06KGS)</t>
  </si>
  <si>
    <t>STAINLESS STEEL SPORTS BOTTLE 750ML S-308-C6-NP-20(TOTAL NET WT.284.83 KGS)</t>
  </si>
  <si>
    <t>PARSED_QTY</t>
  </si>
  <si>
    <t>PARSED_UNIT_PRICE_USD</t>
  </si>
  <si>
    <t>PARSED_MODEL</t>
  </si>
  <si>
    <t>PARSED_SUBKEY</t>
  </si>
  <si>
    <t>DUTY_PCT</t>
  </si>
  <si>
    <t>Holder</t>
  </si>
  <si>
    <t>Stand</t>
  </si>
  <si>
    <t>Strainer</t>
  </si>
  <si>
    <t>Hanger</t>
  </si>
  <si>
    <t>Basket</t>
  </si>
  <si>
    <t>Hook</t>
  </si>
  <si>
    <t>Bottle</t>
  </si>
  <si>
    <t>Container</t>
  </si>
  <si>
    <t>Cloth</t>
  </si>
  <si>
    <t>Rack</t>
  </si>
  <si>
    <t>Spoon</t>
  </si>
  <si>
    <t>DESCRIPTION</t>
  </si>
  <si>
    <t>SUGGESTED_SUBCATEGORY</t>
  </si>
  <si>
    <t>73269090</t>
  </si>
  <si>
    <t>Articles of iron or steel, other</t>
  </si>
  <si>
    <t>Iron/Steel Wire Products</t>
  </si>
  <si>
    <t>Other</t>
  </si>
  <si>
    <t>73211100</t>
  </si>
  <si>
    <t>Stoves and ranges</t>
  </si>
  <si>
    <t>Kitchen Accessories</t>
  </si>
  <si>
    <t>Appliance</t>
  </si>
  <si>
    <t>73239400</t>
  </si>
  <si>
    <t>Other stainless steel household articles</t>
  </si>
  <si>
    <t>73239910</t>
  </si>
  <si>
    <t>Other kitchen articles</t>
  </si>
  <si>
    <t>73239310</t>
  </si>
  <si>
    <t>Spoons and forks stainless</t>
  </si>
  <si>
    <t>Cutlery</t>
  </si>
  <si>
    <t>73239300</t>
  </si>
  <si>
    <t>Other household articles of stainless steel</t>
  </si>
  <si>
    <t>73241100</t>
  </si>
  <si>
    <t>Grated, powdered metal</t>
  </si>
  <si>
    <t>Others</t>
  </si>
  <si>
    <t>MODEL</t>
  </si>
  <si>
    <t>TOTAL_QTY</t>
  </si>
  <si>
    <t>AVG_UNIT_PRICE_USD</t>
  </si>
  <si>
    <t>TOTAL_WITH_DUTY_INR</t>
  </si>
  <si>
    <t>1) HSN mapping is created programmatically using common HSN codes for steel household goods; please review.</t>
  </si>
  <si>
    <t>2) PARSED fields (PARSED_QTY, PARSED_MODEL, PARSED_UNIT_PRICE_USD) are best-effort extractions and may need manual cleanup.</t>
  </si>
  <si>
    <t>3) GRAND_TOTAL_INR uses TOTAL VALUE_INR + DUTY PAID_INR as provided in original data.</t>
  </si>
  <si>
    <t>4) All summary sheets use SUMIFS formulas referencing CLEANED_DATA.</t>
  </si>
  <si>
    <t>CHECK</t>
  </si>
  <si>
    <t>EXPECTED</t>
  </si>
  <si>
    <t>ACTUAL_FORMULA</t>
  </si>
  <si>
    <t>RESULT</t>
  </si>
  <si>
    <t>Row count equals expected</t>
  </si>
  <si>
    <t>Total Value INR sum (input)</t>
  </si>
  <si>
    <t>Missing DATE</t>
  </si>
  <si>
    <t>0</t>
  </si>
  <si>
    <t>Missing HS CODE</t>
  </si>
  <si>
    <t>Missing TOTAL VALUE_INR</t>
  </si>
  <si>
    <t>Duplicate IEC+DATE count</t>
  </si>
  <si>
    <t>OUTPUT_Imtiyaz_v2.xlsx - README</t>
  </si>
  <si>
    <t>Source file: project_ass_FINAL_cleaned_fixed.xlsx (sheet: Raw Data)</t>
  </si>
  <si>
    <t>Total input rows: 2079</t>
  </si>
  <si>
    <t>Sheets: INPUT_RAW, CLEANED_DATA, HSN_MAPPING, YEAR_SUMMARY, HSN_SUMMARY_V2, CATEGORY_SUMMARY, MODEL_ANALYSIS_V2, CHARTS, ASSUMPTIONS, CHECKS, README</t>
  </si>
  <si>
    <t>Notes: HSN mapping and categories added programmatically. Review HSN_MAPPING and CLEANED_DATA for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</si>
</sst>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515100" cy="3002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65760"/>
          <a:ext cx="6515100" cy="300228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144780</xdr:colOff>
      <xdr:row>0</xdr:row>
      <xdr:rowOff>0</xdr:rowOff>
    </xdr:from>
    <xdr:ext cx="4198620" cy="485394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82940" y="0"/>
          <a:ext cx="4198620" cy="48539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114300</xdr:colOff>
      <xdr:row>20</xdr:row>
      <xdr:rowOff>114300</xdr:rowOff>
    </xdr:from>
    <xdr:ext cx="7406640" cy="298704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4300" y="3771900"/>
          <a:ext cx="7406640" cy="29870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8" customWidth="1"/>
    <col min="4" max="4" width="20" customWidth="1"/>
    <col min="5" max="6" width="15" customWidth="1"/>
    <col min="7" max="8" width="18" customWidth="1"/>
    <col min="9" max="9" width="10" customWidth="1"/>
    <col min="10" max="10" width="18" customWidth="1"/>
    <col min="11" max="12" width="15" customWidth="1"/>
  </cols>
  <sheetData>
    <row r="1" spans="1:1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x14ac:dyDescent="0.3">
      <c r="A2" s="9">
        <v>2017</v>
      </c>
      <c r="B2" s="9"/>
      <c r="C2" s="9" t="s">
        <v>12</v>
      </c>
      <c r="D2" s="9" t="s">
        <v>12</v>
      </c>
      <c r="E2" s="9"/>
      <c r="F2" s="9">
        <v>10.52077888</v>
      </c>
      <c r="G2" s="9">
        <v>1052919.55</v>
      </c>
      <c r="H2" s="9">
        <v>180028.2</v>
      </c>
      <c r="I2" s="9">
        <v>0.17098001456996409</v>
      </c>
      <c r="J2" s="9">
        <v>1232947.75</v>
      </c>
      <c r="K2" s="9">
        <v>2</v>
      </c>
      <c r="L2" s="9">
        <v>0</v>
      </c>
    </row>
    <row r="3" spans="1:12" x14ac:dyDescent="0.3">
      <c r="A3" s="9">
        <v>2017</v>
      </c>
      <c r="B3" s="9"/>
      <c r="C3" s="9" t="s">
        <v>13</v>
      </c>
      <c r="D3" s="9" t="s">
        <v>13</v>
      </c>
      <c r="E3" s="9"/>
      <c r="F3" s="9">
        <v>1274.0893305555569</v>
      </c>
      <c r="G3" s="9">
        <v>1496553.97</v>
      </c>
      <c r="H3" s="9">
        <v>352228.9</v>
      </c>
      <c r="I3" s="9">
        <v>0.2353599716821439</v>
      </c>
      <c r="J3" s="9">
        <v>1848782.87</v>
      </c>
      <c r="K3" s="9">
        <v>10291</v>
      </c>
      <c r="L3" s="9">
        <v>0</v>
      </c>
    </row>
    <row r="4" spans="1:12" x14ac:dyDescent="0.3">
      <c r="A4" s="9">
        <v>2017</v>
      </c>
      <c r="B4" s="9"/>
      <c r="C4" s="9" t="s">
        <v>14</v>
      </c>
      <c r="D4" s="9" t="s">
        <v>14</v>
      </c>
      <c r="E4" s="9">
        <v>1.1000000000000001</v>
      </c>
      <c r="F4" s="9">
        <v>187.9397176341779</v>
      </c>
      <c r="G4" s="9">
        <v>15042836.810000001</v>
      </c>
      <c r="H4" s="9">
        <v>3314417.3</v>
      </c>
      <c r="I4" s="9">
        <v>0.22033193219224981</v>
      </c>
      <c r="J4" s="9">
        <v>18357254.109999999</v>
      </c>
      <c r="K4" s="9">
        <v>50400</v>
      </c>
      <c r="L4" s="9">
        <v>0</v>
      </c>
    </row>
    <row r="5" spans="1:12" x14ac:dyDescent="0.3">
      <c r="A5" s="9">
        <v>2017</v>
      </c>
      <c r="B5" s="9"/>
      <c r="C5" s="9" t="s">
        <v>15</v>
      </c>
      <c r="D5" s="9" t="s">
        <v>15</v>
      </c>
      <c r="E5" s="9"/>
      <c r="F5" s="9">
        <v>110.89896216666649</v>
      </c>
      <c r="G5" s="9">
        <v>5336256.43</v>
      </c>
      <c r="H5" s="9">
        <v>1255941.3</v>
      </c>
      <c r="I5" s="9">
        <v>0.23535999749547271</v>
      </c>
      <c r="J5" s="9">
        <v>6592197.7300000004</v>
      </c>
      <c r="K5" s="9">
        <v>0</v>
      </c>
      <c r="L5" s="9">
        <v>0</v>
      </c>
    </row>
    <row r="6" spans="1:12" x14ac:dyDescent="0.3">
      <c r="A6" s="9">
        <v>2017</v>
      </c>
      <c r="B6" s="9"/>
      <c r="C6" s="9" t="s">
        <v>16</v>
      </c>
      <c r="D6" s="9" t="s">
        <v>16</v>
      </c>
      <c r="E6" s="9"/>
      <c r="F6" s="9">
        <v>111.2803433</v>
      </c>
      <c r="G6" s="9">
        <v>667682.06000000006</v>
      </c>
      <c r="H6" s="9">
        <v>114160.3</v>
      </c>
      <c r="I6" s="9">
        <v>0.170980032023026</v>
      </c>
      <c r="J6" s="9">
        <v>781842.3600000001</v>
      </c>
      <c r="K6" s="9">
        <v>0</v>
      </c>
      <c r="L6" s="9">
        <v>0</v>
      </c>
    </row>
    <row r="7" spans="1:12" x14ac:dyDescent="0.3">
      <c r="A7" s="9">
        <v>2017</v>
      </c>
      <c r="B7" s="9"/>
      <c r="C7" s="9" t="s">
        <v>17</v>
      </c>
      <c r="D7" s="9" t="s">
        <v>17</v>
      </c>
      <c r="E7" s="9"/>
      <c r="F7" s="9">
        <v>90.856980833333353</v>
      </c>
      <c r="G7" s="9">
        <v>1640794.48</v>
      </c>
      <c r="H7" s="9">
        <v>386177.3</v>
      </c>
      <c r="I7" s="9">
        <v>0.23535994587207529</v>
      </c>
      <c r="J7" s="9">
        <v>2026971.78</v>
      </c>
      <c r="K7" s="9">
        <v>0</v>
      </c>
      <c r="L7" s="9">
        <v>0</v>
      </c>
    </row>
    <row r="8" spans="1:12" x14ac:dyDescent="0.3">
      <c r="A8" s="9">
        <v>2017</v>
      </c>
      <c r="B8" s="9"/>
      <c r="C8" s="9" t="s">
        <v>18</v>
      </c>
      <c r="D8" s="9" t="s">
        <v>18</v>
      </c>
      <c r="E8" s="9"/>
      <c r="F8" s="9">
        <v>91.169439999999994</v>
      </c>
      <c r="G8" s="9">
        <v>182338.88</v>
      </c>
      <c r="H8" s="9">
        <v>31176.400000000001</v>
      </c>
      <c r="I8" s="9">
        <v>0.1709805390929241</v>
      </c>
      <c r="J8" s="9">
        <v>213515.28</v>
      </c>
      <c r="K8" s="9">
        <v>0</v>
      </c>
      <c r="L8" s="9">
        <v>0</v>
      </c>
    </row>
    <row r="9" spans="1:12" x14ac:dyDescent="0.3">
      <c r="A9" s="9">
        <v>2017</v>
      </c>
      <c r="B9" s="9"/>
      <c r="C9" s="9" t="s">
        <v>19</v>
      </c>
      <c r="D9" s="9" t="s">
        <v>19</v>
      </c>
      <c r="E9" s="9"/>
      <c r="F9" s="9">
        <v>617.964336840192</v>
      </c>
      <c r="G9" s="9">
        <v>5636403.0199999996</v>
      </c>
      <c r="H9" s="9">
        <v>1326583.8999999999</v>
      </c>
      <c r="I9" s="9">
        <v>0.23536001511829441</v>
      </c>
      <c r="J9" s="9">
        <v>6962986.9199999999</v>
      </c>
      <c r="K9" s="9">
        <v>0</v>
      </c>
      <c r="L9" s="9">
        <v>0</v>
      </c>
    </row>
    <row r="10" spans="1:12" x14ac:dyDescent="0.3">
      <c r="A10" s="9">
        <v>2017</v>
      </c>
      <c r="B10" s="9"/>
      <c r="C10" s="9" t="s">
        <v>20</v>
      </c>
      <c r="D10" s="9" t="s">
        <v>20</v>
      </c>
      <c r="E10" s="9"/>
      <c r="F10" s="9">
        <v>105.05122625</v>
      </c>
      <c r="G10" s="9">
        <v>3021267.69</v>
      </c>
      <c r="H10" s="9">
        <v>516576.5</v>
      </c>
      <c r="I10" s="9">
        <v>0.17098004976844669</v>
      </c>
      <c r="J10" s="9">
        <v>3537844.19</v>
      </c>
      <c r="K10" s="9">
        <v>4295</v>
      </c>
      <c r="L10" s="9">
        <v>0</v>
      </c>
    </row>
    <row r="11" spans="1:12" x14ac:dyDescent="0.3">
      <c r="A11" s="9">
        <v>2017</v>
      </c>
      <c r="B11" s="9"/>
      <c r="C11" s="9" t="s">
        <v>21</v>
      </c>
      <c r="D11" s="9" t="s">
        <v>21</v>
      </c>
      <c r="E11" s="9"/>
      <c r="F11" s="9">
        <v>111.673475648037</v>
      </c>
      <c r="G11" s="9">
        <v>974505.99</v>
      </c>
      <c r="H11" s="9">
        <v>229359.6</v>
      </c>
      <c r="I11" s="9">
        <v>0.23535986679774029</v>
      </c>
      <c r="J11" s="9">
        <v>1203865.5900000001</v>
      </c>
      <c r="K11" s="9">
        <v>171</v>
      </c>
      <c r="L11" s="9">
        <v>0</v>
      </c>
    </row>
    <row r="12" spans="1:12" x14ac:dyDescent="0.3">
      <c r="A12" s="9">
        <v>2017</v>
      </c>
      <c r="B12" s="9"/>
      <c r="C12" s="9" t="s">
        <v>22</v>
      </c>
      <c r="D12" s="9" t="s">
        <v>22</v>
      </c>
      <c r="E12" s="9"/>
      <c r="F12" s="9">
        <v>76.793010785208779</v>
      </c>
      <c r="G12" s="9">
        <v>52907530.07</v>
      </c>
      <c r="H12" s="9">
        <v>10270797.9</v>
      </c>
      <c r="I12" s="9">
        <v>0.19412733662696191</v>
      </c>
      <c r="J12" s="9">
        <v>63178327.969999999</v>
      </c>
      <c r="K12" s="9">
        <v>15727</v>
      </c>
      <c r="L12" s="9">
        <v>0</v>
      </c>
    </row>
    <row r="13" spans="1:12" x14ac:dyDescent="0.3">
      <c r="A13" s="9">
        <v>2017</v>
      </c>
      <c r="B13" s="9"/>
      <c r="C13" s="9" t="s">
        <v>23</v>
      </c>
      <c r="D13" s="9" t="s">
        <v>23</v>
      </c>
      <c r="E13" s="9"/>
      <c r="F13" s="9">
        <v>44.43575922714961</v>
      </c>
      <c r="G13" s="9">
        <v>69515785.950000003</v>
      </c>
      <c r="H13" s="9">
        <v>14591659.6</v>
      </c>
      <c r="I13" s="9">
        <v>0.20990425988271519</v>
      </c>
      <c r="J13" s="9">
        <v>84107445.549999997</v>
      </c>
      <c r="K13" s="9">
        <v>73594</v>
      </c>
      <c r="L13" s="9">
        <v>0</v>
      </c>
    </row>
    <row r="14" spans="1:12" x14ac:dyDescent="0.3">
      <c r="A14" s="9">
        <v>2017</v>
      </c>
      <c r="B14" s="9"/>
      <c r="C14" s="9" t="s">
        <v>24</v>
      </c>
      <c r="D14" s="9" t="s">
        <v>24</v>
      </c>
      <c r="E14" s="9"/>
      <c r="F14" s="9">
        <v>63.646609515224362</v>
      </c>
      <c r="G14" s="9">
        <v>768366.94000000006</v>
      </c>
      <c r="H14" s="9">
        <v>180842.8</v>
      </c>
      <c r="I14" s="9">
        <v>0.2353599440392373</v>
      </c>
      <c r="J14" s="9">
        <v>949209.74</v>
      </c>
      <c r="K14" s="9">
        <v>166</v>
      </c>
      <c r="L14" s="9">
        <v>0</v>
      </c>
    </row>
    <row r="15" spans="1:12" x14ac:dyDescent="0.3">
      <c r="A15" s="9">
        <v>2018</v>
      </c>
      <c r="B15" s="9"/>
      <c r="C15" s="9" t="s">
        <v>25</v>
      </c>
      <c r="D15" s="9" t="s">
        <v>25</v>
      </c>
      <c r="E15" s="9"/>
      <c r="F15" s="9">
        <v>140.104208</v>
      </c>
      <c r="G15" s="9">
        <v>1499255.13</v>
      </c>
      <c r="H15" s="9">
        <v>364618.9</v>
      </c>
      <c r="I15" s="9">
        <v>0.24320003494001721</v>
      </c>
      <c r="J15" s="9">
        <v>1863874.03</v>
      </c>
      <c r="K15" s="9">
        <v>1800</v>
      </c>
      <c r="L15" s="9">
        <v>0</v>
      </c>
    </row>
    <row r="16" spans="1:12" x14ac:dyDescent="0.3">
      <c r="A16" s="9">
        <v>2018</v>
      </c>
      <c r="B16" s="9"/>
      <c r="C16" s="9" t="s">
        <v>26</v>
      </c>
      <c r="D16" s="9" t="s">
        <v>26</v>
      </c>
      <c r="E16" s="9"/>
      <c r="F16" s="9">
        <v>834.13119445000007</v>
      </c>
      <c r="G16" s="9">
        <v>4504356.6999999993</v>
      </c>
      <c r="H16" s="9">
        <v>1095459.6000000001</v>
      </c>
      <c r="I16" s="9">
        <v>0.2432000112246884</v>
      </c>
      <c r="J16" s="9">
        <v>5599816.2999999989</v>
      </c>
      <c r="K16" s="9">
        <v>5400</v>
      </c>
      <c r="L16" s="9">
        <v>0</v>
      </c>
    </row>
    <row r="17" spans="1:12" x14ac:dyDescent="0.3">
      <c r="A17" s="9">
        <v>2018</v>
      </c>
      <c r="B17" s="9"/>
      <c r="C17" s="9" t="s">
        <v>27</v>
      </c>
      <c r="D17" s="9" t="s">
        <v>27</v>
      </c>
      <c r="E17" s="9"/>
      <c r="F17" s="9">
        <v>12.529050740000001</v>
      </c>
      <c r="G17" s="9">
        <v>1683904.42</v>
      </c>
      <c r="H17" s="9">
        <v>521673.5</v>
      </c>
      <c r="I17" s="9">
        <v>0.30979994695898477</v>
      </c>
      <c r="J17" s="9">
        <v>2205577.92</v>
      </c>
      <c r="K17" s="9">
        <v>2</v>
      </c>
      <c r="L17" s="9">
        <v>0</v>
      </c>
    </row>
    <row r="18" spans="1:12" x14ac:dyDescent="0.3">
      <c r="A18" s="9">
        <v>2018</v>
      </c>
      <c r="B18" s="9"/>
      <c r="C18" s="9" t="s">
        <v>28</v>
      </c>
      <c r="D18" s="9" t="s">
        <v>28</v>
      </c>
      <c r="E18" s="9"/>
      <c r="F18" s="9">
        <v>7.1146441850000004</v>
      </c>
      <c r="G18" s="9">
        <v>4578915.05</v>
      </c>
      <c r="H18" s="9">
        <v>1418547.8</v>
      </c>
      <c r="I18" s="9">
        <v>0.3097999819848154</v>
      </c>
      <c r="J18" s="9">
        <v>5997462.8499999996</v>
      </c>
      <c r="K18" s="9">
        <v>3</v>
      </c>
      <c r="L18" s="9">
        <v>0</v>
      </c>
    </row>
    <row r="19" spans="1:12" x14ac:dyDescent="0.3">
      <c r="A19" s="9">
        <v>2018</v>
      </c>
      <c r="B19" s="9"/>
      <c r="C19" s="9" t="s">
        <v>29</v>
      </c>
      <c r="D19" s="9" t="s">
        <v>29</v>
      </c>
      <c r="E19" s="9"/>
      <c r="F19" s="9">
        <v>12.681452999999999</v>
      </c>
      <c r="G19" s="9">
        <v>380443.59</v>
      </c>
      <c r="H19" s="9">
        <v>117861.4</v>
      </c>
      <c r="I19" s="9">
        <v>0.3097999364373572</v>
      </c>
      <c r="J19" s="9">
        <v>498304.99</v>
      </c>
      <c r="K19" s="9">
        <v>2</v>
      </c>
      <c r="L19" s="9">
        <v>0</v>
      </c>
    </row>
    <row r="20" spans="1:12" x14ac:dyDescent="0.3">
      <c r="A20" s="9">
        <v>2018</v>
      </c>
      <c r="B20" s="9"/>
      <c r="C20" s="9" t="s">
        <v>30</v>
      </c>
      <c r="D20" s="9" t="s">
        <v>30</v>
      </c>
      <c r="E20" s="9"/>
      <c r="F20" s="9">
        <v>89.69619793999999</v>
      </c>
      <c r="G20" s="9">
        <v>243675.91</v>
      </c>
      <c r="H20" s="9">
        <v>59261.899999999987</v>
      </c>
      <c r="I20" s="9">
        <v>0.2431996663108798</v>
      </c>
      <c r="J20" s="9">
        <v>302937.81000000011</v>
      </c>
      <c r="K20" s="9">
        <v>136</v>
      </c>
      <c r="L20" s="9">
        <v>0</v>
      </c>
    </row>
    <row r="21" spans="1:12" x14ac:dyDescent="0.3">
      <c r="A21" s="9">
        <v>2018</v>
      </c>
      <c r="B21" s="9"/>
      <c r="C21" s="9" t="s">
        <v>14</v>
      </c>
      <c r="D21" s="9" t="s">
        <v>14</v>
      </c>
      <c r="E21" s="9"/>
      <c r="F21" s="9">
        <v>79.854268582499998</v>
      </c>
      <c r="G21" s="9">
        <v>16110482.4</v>
      </c>
      <c r="H21" s="9">
        <v>3918069.4</v>
      </c>
      <c r="I21" s="9">
        <v>0.24320000498557379</v>
      </c>
      <c r="J21" s="9">
        <v>20028551.800000001</v>
      </c>
      <c r="K21" s="9">
        <v>0</v>
      </c>
      <c r="L21" s="9">
        <v>0</v>
      </c>
    </row>
    <row r="22" spans="1:12" x14ac:dyDescent="0.3">
      <c r="A22" s="9">
        <v>2018</v>
      </c>
      <c r="B22" s="9"/>
      <c r="C22" s="9" t="s">
        <v>16</v>
      </c>
      <c r="D22" s="9" t="s">
        <v>16</v>
      </c>
      <c r="E22" s="9"/>
      <c r="F22" s="9">
        <v>115.51493619999999</v>
      </c>
      <c r="G22" s="9">
        <v>9356709.8300000001</v>
      </c>
      <c r="H22" s="9">
        <v>2275551.7999999998</v>
      </c>
      <c r="I22" s="9">
        <v>0.2431999967236346</v>
      </c>
      <c r="J22" s="9">
        <v>11632261.630000001</v>
      </c>
      <c r="K22" s="9">
        <v>0</v>
      </c>
      <c r="L22" s="9">
        <v>0</v>
      </c>
    </row>
    <row r="23" spans="1:12" x14ac:dyDescent="0.3">
      <c r="A23" s="9">
        <v>2018</v>
      </c>
      <c r="B23" s="9"/>
      <c r="C23" s="9" t="s">
        <v>18</v>
      </c>
      <c r="D23" s="9" t="s">
        <v>18</v>
      </c>
      <c r="E23" s="9"/>
      <c r="F23" s="9">
        <v>93.708018144999997</v>
      </c>
      <c r="G23" s="9">
        <v>5030136.04</v>
      </c>
      <c r="H23" s="9">
        <v>1223329.2</v>
      </c>
      <c r="I23" s="9">
        <v>0.24320002287651851</v>
      </c>
      <c r="J23" s="9">
        <v>6253465.2400000002</v>
      </c>
      <c r="K23" s="9">
        <v>0</v>
      </c>
      <c r="L23" s="9">
        <v>0</v>
      </c>
    </row>
    <row r="24" spans="1:12" x14ac:dyDescent="0.3">
      <c r="A24" s="9">
        <v>2018</v>
      </c>
      <c r="B24" s="9"/>
      <c r="C24" s="9" t="s">
        <v>31</v>
      </c>
      <c r="D24" s="9" t="s">
        <v>31</v>
      </c>
      <c r="E24" s="9"/>
      <c r="F24" s="9">
        <v>71.227149249999997</v>
      </c>
      <c r="G24" s="9">
        <v>3279582.86</v>
      </c>
      <c r="H24" s="9">
        <v>797594.5</v>
      </c>
      <c r="I24" s="9">
        <v>0.24319998428092771</v>
      </c>
      <c r="J24" s="9">
        <v>4077177.36</v>
      </c>
      <c r="K24" s="9">
        <v>0</v>
      </c>
      <c r="L24" s="9">
        <v>0</v>
      </c>
    </row>
    <row r="25" spans="1:12" x14ac:dyDescent="0.3">
      <c r="A25" s="9">
        <v>2018</v>
      </c>
      <c r="B25" s="9"/>
      <c r="C25" s="9" t="s">
        <v>32</v>
      </c>
      <c r="D25" s="9" t="s">
        <v>32</v>
      </c>
      <c r="E25" s="9"/>
      <c r="F25" s="9">
        <v>610.97289390000003</v>
      </c>
      <c r="G25" s="9">
        <v>736833.31</v>
      </c>
      <c r="H25" s="9">
        <v>179197.8</v>
      </c>
      <c r="I25" s="9">
        <v>0.24319991722415479</v>
      </c>
      <c r="J25" s="9">
        <v>916031.1100000001</v>
      </c>
      <c r="K25" s="9">
        <v>0</v>
      </c>
      <c r="L25" s="9">
        <v>0</v>
      </c>
    </row>
    <row r="26" spans="1:12" x14ac:dyDescent="0.3">
      <c r="A26" s="9">
        <v>2018</v>
      </c>
      <c r="B26" s="9"/>
      <c r="C26" s="9" t="s">
        <v>33</v>
      </c>
      <c r="D26" s="9" t="s">
        <v>33</v>
      </c>
      <c r="E26" s="9"/>
      <c r="F26" s="9">
        <v>955.70358983620122</v>
      </c>
      <c r="G26" s="9">
        <v>15405277.949999999</v>
      </c>
      <c r="H26" s="9">
        <v>3737081.3</v>
      </c>
      <c r="I26" s="9">
        <v>0.24258447735439909</v>
      </c>
      <c r="J26" s="9">
        <v>19142359.25</v>
      </c>
      <c r="K26" s="9">
        <v>1232</v>
      </c>
      <c r="L26" s="9">
        <v>0</v>
      </c>
    </row>
    <row r="27" spans="1:12" x14ac:dyDescent="0.3">
      <c r="A27" s="9">
        <v>2018</v>
      </c>
      <c r="B27" s="9"/>
      <c r="C27" s="9" t="s">
        <v>34</v>
      </c>
      <c r="D27" s="9" t="s">
        <v>34</v>
      </c>
      <c r="E27" s="9"/>
      <c r="F27" s="9">
        <v>624.00294177109049</v>
      </c>
      <c r="G27" s="9">
        <v>30515529.300000001</v>
      </c>
      <c r="H27" s="9">
        <v>7415163.2999999998</v>
      </c>
      <c r="I27" s="9">
        <v>0.2429963847948067</v>
      </c>
      <c r="J27" s="9">
        <v>37930692.600000001</v>
      </c>
      <c r="K27" s="9">
        <v>1296</v>
      </c>
      <c r="L27" s="9">
        <v>0</v>
      </c>
    </row>
    <row r="28" spans="1:12" x14ac:dyDescent="0.3">
      <c r="A28" s="9">
        <v>2018</v>
      </c>
      <c r="B28" s="9"/>
      <c r="C28" s="9" t="s">
        <v>22</v>
      </c>
      <c r="D28" s="9" t="s">
        <v>22</v>
      </c>
      <c r="E28" s="9"/>
      <c r="F28" s="9">
        <v>92.261250365238098</v>
      </c>
      <c r="G28" s="9">
        <v>92700899.269999996</v>
      </c>
      <c r="H28" s="9">
        <v>22544858.699999999</v>
      </c>
      <c r="I28" s="9">
        <v>0.2431999999734199</v>
      </c>
      <c r="J28" s="9">
        <v>115245757.97</v>
      </c>
      <c r="K28" s="9">
        <v>57689</v>
      </c>
      <c r="L28" s="9">
        <v>0</v>
      </c>
    </row>
    <row r="29" spans="1:12" x14ac:dyDescent="0.3">
      <c r="A29" s="9">
        <v>2018</v>
      </c>
      <c r="B29" s="9"/>
      <c r="C29" s="9" t="s">
        <v>23</v>
      </c>
      <c r="D29" s="9" t="s">
        <v>23</v>
      </c>
      <c r="E29" s="9"/>
      <c r="F29" s="9">
        <v>88.737745976045161</v>
      </c>
      <c r="G29" s="9">
        <v>148200489.56</v>
      </c>
      <c r="H29" s="9">
        <v>36822222.600000001</v>
      </c>
      <c r="I29" s="9">
        <v>0.24846221972223831</v>
      </c>
      <c r="J29" s="9">
        <v>185022712.16</v>
      </c>
      <c r="K29" s="9">
        <v>71038</v>
      </c>
      <c r="L29" s="9">
        <v>0</v>
      </c>
    </row>
    <row r="30" spans="1:12" x14ac:dyDescent="0.3">
      <c r="A30" s="9">
        <v>2019</v>
      </c>
      <c r="B30" s="9"/>
      <c r="C30" s="9" t="s">
        <v>26</v>
      </c>
      <c r="D30" s="9" t="s">
        <v>26</v>
      </c>
      <c r="E30" s="9"/>
      <c r="F30" s="9">
        <v>143.70852773228279</v>
      </c>
      <c r="G30" s="9">
        <v>14031593.439999999</v>
      </c>
      <c r="H30" s="9">
        <v>3412483.5</v>
      </c>
      <c r="I30" s="9">
        <v>0.24319999824624339</v>
      </c>
      <c r="J30" s="9">
        <v>17444076.940000001</v>
      </c>
      <c r="K30" s="9">
        <v>16416</v>
      </c>
      <c r="L30" s="9">
        <v>0</v>
      </c>
    </row>
    <row r="31" spans="1:12" x14ac:dyDescent="0.3">
      <c r="A31" s="9">
        <v>2019</v>
      </c>
      <c r="B31" s="9"/>
      <c r="C31" s="9" t="s">
        <v>35</v>
      </c>
      <c r="D31" s="9" t="s">
        <v>35</v>
      </c>
      <c r="E31" s="9"/>
      <c r="F31" s="9">
        <v>346.49058749999989</v>
      </c>
      <c r="G31" s="9">
        <v>277192.46999999997</v>
      </c>
      <c r="H31" s="9">
        <v>67413.100000000006</v>
      </c>
      <c r="I31" s="9">
        <v>0.24319960783927511</v>
      </c>
      <c r="J31" s="9">
        <v>344605.56999999989</v>
      </c>
      <c r="K31" s="9">
        <v>6</v>
      </c>
      <c r="L31" s="9">
        <v>0</v>
      </c>
    </row>
    <row r="32" spans="1:12" x14ac:dyDescent="0.3">
      <c r="A32" s="9">
        <v>2019</v>
      </c>
      <c r="B32" s="9"/>
      <c r="C32" s="9" t="s">
        <v>36</v>
      </c>
      <c r="D32" s="9" t="s">
        <v>36</v>
      </c>
      <c r="E32" s="9"/>
      <c r="F32" s="9">
        <v>942.03113609704462</v>
      </c>
      <c r="G32" s="9">
        <v>6585362.8599999994</v>
      </c>
      <c r="H32" s="9">
        <v>1601560.3</v>
      </c>
      <c r="I32" s="9">
        <v>0.24320000796432961</v>
      </c>
      <c r="J32" s="9">
        <v>8186923.1599999992</v>
      </c>
      <c r="K32" s="9">
        <v>9</v>
      </c>
      <c r="L32" s="9">
        <v>0</v>
      </c>
    </row>
    <row r="33" spans="1:12" x14ac:dyDescent="0.3">
      <c r="A33" s="9">
        <v>2019</v>
      </c>
      <c r="B33" s="9"/>
      <c r="C33" s="9" t="s">
        <v>37</v>
      </c>
      <c r="D33" s="9" t="s">
        <v>37</v>
      </c>
      <c r="E33" s="9"/>
      <c r="F33" s="9">
        <v>71.920596149999994</v>
      </c>
      <c r="G33" s="9">
        <v>1009765.17</v>
      </c>
      <c r="H33" s="9">
        <v>245574.9</v>
      </c>
      <c r="I33" s="9">
        <v>0.24320001055294871</v>
      </c>
      <c r="J33" s="9">
        <v>1255340.07</v>
      </c>
      <c r="K33" s="9">
        <v>0</v>
      </c>
      <c r="L33" s="9">
        <v>0</v>
      </c>
    </row>
    <row r="34" spans="1:12" x14ac:dyDescent="0.3">
      <c r="A34" s="9">
        <v>2019</v>
      </c>
      <c r="B34" s="9"/>
      <c r="C34" s="9" t="s">
        <v>38</v>
      </c>
      <c r="D34" s="9" t="s">
        <v>38</v>
      </c>
      <c r="E34" s="9"/>
      <c r="F34" s="9">
        <v>73.679537514318454</v>
      </c>
      <c r="G34" s="9">
        <v>2572889.4500000002</v>
      </c>
      <c r="H34" s="9">
        <v>625726.69999999995</v>
      </c>
      <c r="I34" s="9">
        <v>0.2431999944653665</v>
      </c>
      <c r="J34" s="9">
        <v>3198616.15</v>
      </c>
      <c r="K34" s="9">
        <v>0</v>
      </c>
      <c r="L34" s="9">
        <v>0</v>
      </c>
    </row>
    <row r="35" spans="1:12" x14ac:dyDescent="0.3">
      <c r="A35" s="9">
        <v>2019</v>
      </c>
      <c r="B35" s="9"/>
      <c r="C35" s="9" t="s">
        <v>39</v>
      </c>
      <c r="D35" s="9" t="s">
        <v>39</v>
      </c>
      <c r="E35" s="9"/>
      <c r="F35" s="9">
        <v>84.866303419999994</v>
      </c>
      <c r="G35" s="9">
        <v>1191522.8999999999</v>
      </c>
      <c r="H35" s="9">
        <v>289778.40000000002</v>
      </c>
      <c r="I35" s="9">
        <v>0.24320002578213151</v>
      </c>
      <c r="J35" s="9">
        <v>1481301.3</v>
      </c>
      <c r="K35" s="9">
        <v>0</v>
      </c>
      <c r="L35" s="9">
        <v>0</v>
      </c>
    </row>
    <row r="36" spans="1:12" x14ac:dyDescent="0.3">
      <c r="A36" s="9">
        <v>2019</v>
      </c>
      <c r="B36" s="9"/>
      <c r="C36" s="9" t="s">
        <v>40</v>
      </c>
      <c r="D36" s="9" t="s">
        <v>40</v>
      </c>
      <c r="E36" s="9"/>
      <c r="F36" s="9">
        <v>75.516626070000001</v>
      </c>
      <c r="G36" s="9">
        <v>1060253.43</v>
      </c>
      <c r="H36" s="9">
        <v>257853.6</v>
      </c>
      <c r="I36" s="9">
        <v>0.24319996776619721</v>
      </c>
      <c r="J36" s="9">
        <v>1318107.03</v>
      </c>
      <c r="K36" s="9">
        <v>0</v>
      </c>
      <c r="L36" s="9">
        <v>0</v>
      </c>
    </row>
    <row r="37" spans="1:12" x14ac:dyDescent="0.3">
      <c r="A37" s="9">
        <v>2019</v>
      </c>
      <c r="B37" s="9"/>
      <c r="C37" s="9" t="s">
        <v>14</v>
      </c>
      <c r="D37" s="9" t="s">
        <v>14</v>
      </c>
      <c r="E37" s="9"/>
      <c r="F37" s="9">
        <v>345.82860740787061</v>
      </c>
      <c r="G37" s="9">
        <v>11469683.699999999</v>
      </c>
      <c r="H37" s="9">
        <v>3023087.3</v>
      </c>
      <c r="I37" s="9">
        <v>0.26357198498856599</v>
      </c>
      <c r="J37" s="9">
        <v>14492771</v>
      </c>
      <c r="K37" s="9">
        <v>100800</v>
      </c>
      <c r="L37" s="9">
        <v>0</v>
      </c>
    </row>
    <row r="38" spans="1:12" x14ac:dyDescent="0.3">
      <c r="A38" s="9">
        <v>2019</v>
      </c>
      <c r="B38" s="9"/>
      <c r="C38" s="9" t="s">
        <v>15</v>
      </c>
      <c r="D38" s="9" t="s">
        <v>15</v>
      </c>
      <c r="E38" s="9">
        <v>1.52</v>
      </c>
      <c r="F38" s="9">
        <v>432.26888888888891</v>
      </c>
      <c r="G38" s="9">
        <v>2917815</v>
      </c>
      <c r="H38" s="9">
        <v>709612.7</v>
      </c>
      <c r="I38" s="9">
        <v>0.24320003153044309</v>
      </c>
      <c r="J38" s="9">
        <v>3627427.7</v>
      </c>
      <c r="K38" s="9">
        <v>27000</v>
      </c>
      <c r="L38" s="9">
        <v>0</v>
      </c>
    </row>
    <row r="39" spans="1:12" x14ac:dyDescent="0.3">
      <c r="A39" s="9">
        <v>2019</v>
      </c>
      <c r="B39" s="9"/>
      <c r="C39" s="9" t="s">
        <v>41</v>
      </c>
      <c r="D39" s="9" t="s">
        <v>41</v>
      </c>
      <c r="E39" s="9">
        <v>1.53</v>
      </c>
      <c r="F39" s="9">
        <v>422.89142247510671</v>
      </c>
      <c r="G39" s="9">
        <v>1189170.68</v>
      </c>
      <c r="H39" s="9">
        <v>289206.3</v>
      </c>
      <c r="I39" s="9">
        <v>0.24319999211551371</v>
      </c>
      <c r="J39" s="9">
        <v>1478376.98</v>
      </c>
      <c r="K39" s="9">
        <v>11100</v>
      </c>
      <c r="L39" s="9">
        <v>0</v>
      </c>
    </row>
    <row r="40" spans="1:12" x14ac:dyDescent="0.3">
      <c r="A40" s="9">
        <v>2019</v>
      </c>
      <c r="B40" s="9"/>
      <c r="C40" s="9" t="s">
        <v>16</v>
      </c>
      <c r="D40" s="9" t="s">
        <v>16</v>
      </c>
      <c r="E40" s="9"/>
      <c r="F40" s="9">
        <v>111.27409955</v>
      </c>
      <c r="G40" s="9">
        <v>2470285.0099999998</v>
      </c>
      <c r="H40" s="9">
        <v>600773.4</v>
      </c>
      <c r="I40" s="9">
        <v>0.24320003463891809</v>
      </c>
      <c r="J40" s="9">
        <v>3071058.41</v>
      </c>
      <c r="K40" s="9">
        <v>0</v>
      </c>
      <c r="L40" s="9">
        <v>0</v>
      </c>
    </row>
    <row r="41" spans="1:12" x14ac:dyDescent="0.3">
      <c r="A41" s="9">
        <v>2019</v>
      </c>
      <c r="B41" s="9"/>
      <c r="C41" s="9" t="s">
        <v>17</v>
      </c>
      <c r="D41" s="9" t="s">
        <v>17</v>
      </c>
      <c r="E41" s="9">
        <v>1.26</v>
      </c>
      <c r="F41" s="9">
        <v>496.89037759525428</v>
      </c>
      <c r="G41" s="9">
        <v>3484592.84</v>
      </c>
      <c r="H41" s="9">
        <v>847453</v>
      </c>
      <c r="I41" s="9">
        <v>0.2432000061160661</v>
      </c>
      <c r="J41" s="9">
        <v>4332045.84</v>
      </c>
      <c r="K41" s="9">
        <v>38960</v>
      </c>
      <c r="L41" s="9">
        <v>0</v>
      </c>
    </row>
    <row r="42" spans="1:12" x14ac:dyDescent="0.3">
      <c r="A42" s="9">
        <v>2019</v>
      </c>
      <c r="B42" s="9"/>
      <c r="C42" s="9" t="s">
        <v>42</v>
      </c>
      <c r="D42" s="9" t="s">
        <v>42</v>
      </c>
      <c r="E42" s="9">
        <v>1.26</v>
      </c>
      <c r="F42" s="9">
        <v>497.87708713692939</v>
      </c>
      <c r="G42" s="9">
        <v>599941.89</v>
      </c>
      <c r="H42" s="9">
        <v>145905.9</v>
      </c>
      <c r="I42" s="9">
        <v>0.24320005392522259</v>
      </c>
      <c r="J42" s="9">
        <v>745847.79</v>
      </c>
      <c r="K42" s="9">
        <v>6800</v>
      </c>
      <c r="L42" s="9">
        <v>0</v>
      </c>
    </row>
    <row r="43" spans="1:12" x14ac:dyDescent="0.3">
      <c r="A43" s="9">
        <v>2019</v>
      </c>
      <c r="B43" s="9"/>
      <c r="C43" s="9" t="s">
        <v>18</v>
      </c>
      <c r="D43" s="9" t="s">
        <v>18</v>
      </c>
      <c r="E43" s="9"/>
      <c r="F43" s="9">
        <v>91.637494119999999</v>
      </c>
      <c r="G43" s="9">
        <v>1246269.92</v>
      </c>
      <c r="H43" s="9">
        <v>303092.90000000002</v>
      </c>
      <c r="I43" s="9">
        <v>0.2432000444975837</v>
      </c>
      <c r="J43" s="9">
        <v>1549362.82</v>
      </c>
      <c r="K43" s="9">
        <v>0</v>
      </c>
      <c r="L43" s="9">
        <v>0</v>
      </c>
    </row>
    <row r="44" spans="1:12" x14ac:dyDescent="0.3">
      <c r="A44" s="9">
        <v>2019</v>
      </c>
      <c r="B44" s="9"/>
      <c r="C44" s="9" t="s">
        <v>43</v>
      </c>
      <c r="D44" s="9" t="s">
        <v>43</v>
      </c>
      <c r="E44" s="9"/>
      <c r="F44" s="9">
        <v>71.997569839999997</v>
      </c>
      <c r="G44" s="9">
        <v>1381489.37</v>
      </c>
      <c r="H44" s="9">
        <v>335978.2</v>
      </c>
      <c r="I44" s="9">
        <v>0.24319998929850609</v>
      </c>
      <c r="J44" s="9">
        <v>1717467.57</v>
      </c>
      <c r="K44" s="9">
        <v>0</v>
      </c>
      <c r="L44" s="9">
        <v>0</v>
      </c>
    </row>
    <row r="45" spans="1:12" x14ac:dyDescent="0.3">
      <c r="A45" s="9">
        <v>2019</v>
      </c>
      <c r="B45" s="9"/>
      <c r="C45" s="9" t="s">
        <v>44</v>
      </c>
      <c r="D45" s="9" t="s">
        <v>44</v>
      </c>
      <c r="E45" s="9"/>
      <c r="F45" s="9">
        <v>79.197326450000006</v>
      </c>
      <c r="G45" s="9">
        <v>1542447.13</v>
      </c>
      <c r="H45" s="9">
        <v>375123.20000000001</v>
      </c>
      <c r="I45" s="9">
        <v>0.24320003759221229</v>
      </c>
      <c r="J45" s="9">
        <v>1917570.33</v>
      </c>
      <c r="K45" s="9">
        <v>0</v>
      </c>
      <c r="L45" s="9">
        <v>0</v>
      </c>
    </row>
    <row r="46" spans="1:12" x14ac:dyDescent="0.3">
      <c r="A46" s="9">
        <v>2019</v>
      </c>
      <c r="B46" s="9"/>
      <c r="C46" s="9" t="s">
        <v>20</v>
      </c>
      <c r="D46" s="9" t="s">
        <v>20</v>
      </c>
      <c r="E46" s="9"/>
      <c r="F46" s="9">
        <v>443.38687198067629</v>
      </c>
      <c r="G46" s="9">
        <v>5745959.3900000006</v>
      </c>
      <c r="H46" s="9">
        <v>1397417.4</v>
      </c>
      <c r="I46" s="9">
        <v>0.2432000132879463</v>
      </c>
      <c r="J46" s="9">
        <v>7143376.790000001</v>
      </c>
      <c r="K46" s="9">
        <v>51840</v>
      </c>
      <c r="L46" s="9">
        <v>0</v>
      </c>
    </row>
    <row r="47" spans="1:12" x14ac:dyDescent="0.3">
      <c r="A47" s="9">
        <v>2019</v>
      </c>
      <c r="B47" s="9"/>
      <c r="C47" s="9" t="s">
        <v>33</v>
      </c>
      <c r="D47" s="9" t="s">
        <v>33</v>
      </c>
      <c r="E47" s="9"/>
      <c r="F47" s="9">
        <v>312.74014943000333</v>
      </c>
      <c r="G47" s="9">
        <v>14979172.52</v>
      </c>
      <c r="H47" s="9">
        <v>3642934.7</v>
      </c>
      <c r="I47" s="9">
        <v>0.24319999620379559</v>
      </c>
      <c r="J47" s="9">
        <v>18622107.219999999</v>
      </c>
      <c r="K47" s="9">
        <v>1232</v>
      </c>
      <c r="L47" s="9">
        <v>0</v>
      </c>
    </row>
    <row r="48" spans="1:12" x14ac:dyDescent="0.3">
      <c r="A48" s="9">
        <v>2019</v>
      </c>
      <c r="B48" s="9"/>
      <c r="C48" s="9" t="s">
        <v>34</v>
      </c>
      <c r="D48" s="9" t="s">
        <v>34</v>
      </c>
      <c r="E48" s="9"/>
      <c r="F48" s="9">
        <v>211.51741077399919</v>
      </c>
      <c r="G48" s="9">
        <v>37042205.829999998</v>
      </c>
      <c r="H48" s="9">
        <v>9008664.9000000004</v>
      </c>
      <c r="I48" s="9">
        <v>0.2432000119362222</v>
      </c>
      <c r="J48" s="9">
        <v>46050870.729999997</v>
      </c>
      <c r="K48" s="9">
        <v>3888</v>
      </c>
      <c r="L48" s="9">
        <v>0</v>
      </c>
    </row>
    <row r="49" spans="1:12" x14ac:dyDescent="0.3">
      <c r="A49" s="9">
        <v>2019</v>
      </c>
      <c r="B49" s="9"/>
      <c r="C49" s="9" t="s">
        <v>45</v>
      </c>
      <c r="D49" s="9" t="s">
        <v>45</v>
      </c>
      <c r="E49" s="9"/>
      <c r="F49" s="9">
        <v>250.07735041399781</v>
      </c>
      <c r="G49" s="9">
        <v>1600745.12</v>
      </c>
      <c r="H49" s="9">
        <v>495910.9</v>
      </c>
      <c r="I49" s="9">
        <v>0.30980003862201372</v>
      </c>
      <c r="J49" s="9">
        <v>2096656.02</v>
      </c>
      <c r="K49" s="9">
        <v>106800</v>
      </c>
      <c r="L49" s="9">
        <v>0</v>
      </c>
    </row>
    <row r="50" spans="1:12" x14ac:dyDescent="0.3">
      <c r="A50" s="9">
        <v>2019</v>
      </c>
      <c r="B50" s="9"/>
      <c r="C50" s="9" t="s">
        <v>46</v>
      </c>
      <c r="D50" s="9" t="s">
        <v>46</v>
      </c>
      <c r="E50" s="9"/>
      <c r="F50" s="9">
        <v>208.3918733850129</v>
      </c>
      <c r="G50" s="9">
        <v>1612953.1</v>
      </c>
      <c r="H50" s="9">
        <v>499692.79999999999</v>
      </c>
      <c r="I50" s="9">
        <v>0.30979995636574931</v>
      </c>
      <c r="J50" s="9">
        <v>2112645.9</v>
      </c>
      <c r="K50" s="9">
        <v>3</v>
      </c>
      <c r="L50" s="9">
        <v>0</v>
      </c>
    </row>
    <row r="51" spans="1:12" x14ac:dyDescent="0.3">
      <c r="A51" s="9">
        <v>2019</v>
      </c>
      <c r="B51" s="9"/>
      <c r="C51" s="9" t="s">
        <v>47</v>
      </c>
      <c r="D51" s="9" t="s">
        <v>47</v>
      </c>
      <c r="E51" s="9">
        <v>1.22</v>
      </c>
      <c r="F51" s="9">
        <v>277.10697640973223</v>
      </c>
      <c r="G51" s="9">
        <v>2656771.2200000002</v>
      </c>
      <c r="H51" s="9">
        <v>646126.80000000005</v>
      </c>
      <c r="I51" s="9">
        <v>0.2432000147908859</v>
      </c>
      <c r="J51" s="9">
        <v>3302898.02</v>
      </c>
      <c r="K51" s="9">
        <v>28200</v>
      </c>
      <c r="L51" s="9">
        <v>0</v>
      </c>
    </row>
    <row r="52" spans="1:12" x14ac:dyDescent="0.3">
      <c r="A52" s="9">
        <v>2019</v>
      </c>
      <c r="B52" s="9"/>
      <c r="C52" s="9" t="s">
        <v>22</v>
      </c>
      <c r="D52" s="9" t="s">
        <v>22</v>
      </c>
      <c r="E52" s="9"/>
      <c r="F52" s="9">
        <v>391.31874704256671</v>
      </c>
      <c r="G52" s="9">
        <v>101484241.7</v>
      </c>
      <c r="H52" s="9">
        <v>24680968.100000001</v>
      </c>
      <c r="I52" s="9">
        <v>0.24320000510975881</v>
      </c>
      <c r="J52" s="9">
        <v>126165209.8</v>
      </c>
      <c r="K52" s="9">
        <v>602622</v>
      </c>
      <c r="L52" s="9">
        <v>0</v>
      </c>
    </row>
    <row r="53" spans="1:12" x14ac:dyDescent="0.3">
      <c r="A53" s="9">
        <v>2019</v>
      </c>
      <c r="B53" s="9"/>
      <c r="C53" s="9" t="s">
        <v>23</v>
      </c>
      <c r="D53" s="9" t="s">
        <v>23</v>
      </c>
      <c r="E53" s="9">
        <v>0.17</v>
      </c>
      <c r="F53" s="9">
        <v>395.3104602748669</v>
      </c>
      <c r="G53" s="9">
        <v>203250638.59</v>
      </c>
      <c r="H53" s="9">
        <v>50519864.5</v>
      </c>
      <c r="I53" s="9">
        <v>0.2485594379947281</v>
      </c>
      <c r="J53" s="9">
        <v>253770503.09</v>
      </c>
      <c r="K53" s="9">
        <v>3284295</v>
      </c>
      <c r="L53" s="9">
        <v>0</v>
      </c>
    </row>
    <row r="54" spans="1:12" x14ac:dyDescent="0.3">
      <c r="A54" s="9">
        <v>2020</v>
      </c>
      <c r="B54" s="9"/>
      <c r="C54" s="9" t="s">
        <v>26</v>
      </c>
      <c r="D54" s="9" t="s">
        <v>26</v>
      </c>
      <c r="E54" s="9"/>
      <c r="F54" s="9">
        <v>156.47906571796341</v>
      </c>
      <c r="G54" s="9">
        <v>11480838.279999999</v>
      </c>
      <c r="H54" s="9">
        <v>4206578.9000000004</v>
      </c>
      <c r="I54" s="9">
        <v>0.36639997859111029</v>
      </c>
      <c r="J54" s="9">
        <v>15687417.18</v>
      </c>
      <c r="K54" s="9">
        <v>12768</v>
      </c>
      <c r="L54" s="9">
        <v>0</v>
      </c>
    </row>
    <row r="55" spans="1:12" x14ac:dyDescent="0.3">
      <c r="A55" s="9">
        <v>2020</v>
      </c>
      <c r="B55" s="9"/>
      <c r="C55" s="9" t="s">
        <v>48</v>
      </c>
      <c r="D55" s="9" t="s">
        <v>48</v>
      </c>
      <c r="E55" s="9">
        <v>0.44500000000000001</v>
      </c>
      <c r="F55" s="9">
        <v>1033.3314803996741</v>
      </c>
      <c r="G55" s="9">
        <v>3396229.91</v>
      </c>
      <c r="H55" s="9">
        <v>1244378.7</v>
      </c>
      <c r="I55" s="9">
        <v>0.36640001795402588</v>
      </c>
      <c r="J55" s="9">
        <v>4640608.6100000003</v>
      </c>
      <c r="K55" s="9">
        <v>96984</v>
      </c>
      <c r="L55" s="9">
        <v>0</v>
      </c>
    </row>
    <row r="56" spans="1:12" x14ac:dyDescent="0.3">
      <c r="A56" s="9">
        <v>2020</v>
      </c>
      <c r="B56" s="9"/>
      <c r="C56" s="9" t="s">
        <v>36</v>
      </c>
      <c r="D56" s="9" t="s">
        <v>36</v>
      </c>
      <c r="E56" s="9">
        <v>0.44500000000000001</v>
      </c>
      <c r="F56" s="9">
        <v>1005.614718676052</v>
      </c>
      <c r="G56" s="9">
        <v>6773664.9100000001</v>
      </c>
      <c r="H56" s="9">
        <v>2197338.2999999998</v>
      </c>
      <c r="I56" s="9">
        <v>0.32439430193189173</v>
      </c>
      <c r="J56" s="9">
        <v>8971003.2100000009</v>
      </c>
      <c r="K56" s="9">
        <v>36225</v>
      </c>
      <c r="L56" s="9">
        <v>0</v>
      </c>
    </row>
    <row r="57" spans="1:12" x14ac:dyDescent="0.3">
      <c r="A57" s="9">
        <v>2020</v>
      </c>
      <c r="B57" s="9"/>
      <c r="C57" s="9" t="s">
        <v>38</v>
      </c>
      <c r="D57" s="9" t="s">
        <v>38</v>
      </c>
      <c r="E57" s="9">
        <v>0.98</v>
      </c>
      <c r="F57" s="9">
        <v>384.18896485600339</v>
      </c>
      <c r="G57" s="9">
        <v>5240958.8600000003</v>
      </c>
      <c r="H57" s="9">
        <v>1607565.8</v>
      </c>
      <c r="I57" s="9">
        <v>0.30673123810782982</v>
      </c>
      <c r="J57" s="9">
        <v>6848524.6600000001</v>
      </c>
      <c r="K57" s="9">
        <v>70200</v>
      </c>
      <c r="L57" s="9">
        <v>0</v>
      </c>
    </row>
    <row r="58" spans="1:12" x14ac:dyDescent="0.3">
      <c r="A58" s="9">
        <v>2020</v>
      </c>
      <c r="B58" s="9"/>
      <c r="C58" s="9" t="s">
        <v>14</v>
      </c>
      <c r="D58" s="9" t="s">
        <v>14</v>
      </c>
      <c r="E58" s="9">
        <v>0.99</v>
      </c>
      <c r="F58" s="9">
        <v>477.48241556454923</v>
      </c>
      <c r="G58" s="9">
        <v>3767498.4</v>
      </c>
      <c r="H58" s="9">
        <v>1380411.3</v>
      </c>
      <c r="I58" s="9">
        <v>0.36639996980489759</v>
      </c>
      <c r="J58" s="9">
        <v>5147909.7</v>
      </c>
      <c r="K58" s="9">
        <v>49536</v>
      </c>
      <c r="L58" s="9">
        <v>0</v>
      </c>
    </row>
    <row r="59" spans="1:12" x14ac:dyDescent="0.3">
      <c r="A59" s="9">
        <v>2020</v>
      </c>
      <c r="B59" s="9"/>
      <c r="C59" s="9" t="s">
        <v>15</v>
      </c>
      <c r="D59" s="9" t="s">
        <v>15</v>
      </c>
      <c r="E59" s="9">
        <v>1.4379999999999999</v>
      </c>
      <c r="F59" s="9">
        <v>461.24284616646457</v>
      </c>
      <c r="G59" s="9">
        <v>11982706.880000001</v>
      </c>
      <c r="H59" s="9">
        <v>4036732.6</v>
      </c>
      <c r="I59" s="9">
        <v>0.33687985865177072</v>
      </c>
      <c r="J59" s="9">
        <v>16019439.48</v>
      </c>
      <c r="K59" s="9">
        <v>108036</v>
      </c>
      <c r="L59" s="9">
        <v>0</v>
      </c>
    </row>
    <row r="60" spans="1:12" x14ac:dyDescent="0.3">
      <c r="A60" s="9">
        <v>2020</v>
      </c>
      <c r="B60" s="9"/>
      <c r="C60" s="9" t="s">
        <v>49</v>
      </c>
      <c r="D60" s="9" t="s">
        <v>49</v>
      </c>
      <c r="E60" s="9">
        <v>1.2</v>
      </c>
      <c r="F60" s="9">
        <v>546.88889576883378</v>
      </c>
      <c r="G60" s="9">
        <v>3709547.38</v>
      </c>
      <c r="H60" s="9">
        <v>1359178.1</v>
      </c>
      <c r="I60" s="9">
        <v>0.36639998381689359</v>
      </c>
      <c r="J60" s="9">
        <v>5068725.4800000004</v>
      </c>
      <c r="K60" s="9">
        <v>38760</v>
      </c>
      <c r="L60" s="9">
        <v>0</v>
      </c>
    </row>
    <row r="61" spans="1:12" x14ac:dyDescent="0.3">
      <c r="A61" s="9">
        <v>2020</v>
      </c>
      <c r="B61" s="9"/>
      <c r="C61" s="9" t="s">
        <v>32</v>
      </c>
      <c r="D61" s="9" t="s">
        <v>32</v>
      </c>
      <c r="E61" s="9">
        <v>8.6</v>
      </c>
      <c r="F61" s="9">
        <v>281.61037173860097</v>
      </c>
      <c r="G61" s="9">
        <v>4575535.66</v>
      </c>
      <c r="H61" s="9">
        <v>1676476.3</v>
      </c>
      <c r="I61" s="9">
        <v>0.36640000746928941</v>
      </c>
      <c r="J61" s="9">
        <v>6252011.96</v>
      </c>
      <c r="K61" s="9">
        <v>3888</v>
      </c>
      <c r="L61" s="9">
        <v>0</v>
      </c>
    </row>
    <row r="62" spans="1:12" x14ac:dyDescent="0.3">
      <c r="A62" s="9">
        <v>2020</v>
      </c>
      <c r="B62" s="9"/>
      <c r="C62" s="9" t="s">
        <v>33</v>
      </c>
      <c r="D62" s="9" t="s">
        <v>33</v>
      </c>
      <c r="E62" s="9"/>
      <c r="F62" s="9">
        <v>346.73720344211711</v>
      </c>
      <c r="G62" s="9">
        <v>23749522.719999999</v>
      </c>
      <c r="H62" s="9">
        <v>8701825.3000000007</v>
      </c>
      <c r="I62" s="9">
        <v>0.36640000738507478</v>
      </c>
      <c r="J62" s="9">
        <v>32451348.02</v>
      </c>
      <c r="K62" s="9">
        <v>0</v>
      </c>
      <c r="L62" s="9">
        <v>0</v>
      </c>
    </row>
    <row r="63" spans="1:12" x14ac:dyDescent="0.3">
      <c r="A63" s="9">
        <v>2020</v>
      </c>
      <c r="B63" s="9"/>
      <c r="C63" s="9" t="s">
        <v>34</v>
      </c>
      <c r="D63" s="9" t="s">
        <v>34</v>
      </c>
      <c r="E63" s="9"/>
      <c r="F63" s="9">
        <v>194.84113193773749</v>
      </c>
      <c r="G63" s="9">
        <v>29711169.350000001</v>
      </c>
      <c r="H63" s="9">
        <v>10773138.699999999</v>
      </c>
      <c r="I63" s="9">
        <v>0.3625955805741452</v>
      </c>
      <c r="J63" s="9">
        <v>40484308.049999997</v>
      </c>
      <c r="K63" s="9">
        <v>0</v>
      </c>
      <c r="L63" s="9">
        <v>0</v>
      </c>
    </row>
    <row r="64" spans="1:12" x14ac:dyDescent="0.3">
      <c r="A64" s="9">
        <v>2020</v>
      </c>
      <c r="B64" s="9"/>
      <c r="C64" s="9" t="s">
        <v>50</v>
      </c>
      <c r="D64" s="9" t="s">
        <v>50</v>
      </c>
      <c r="E64" s="9"/>
      <c r="F64" s="9">
        <v>198.6852272727273</v>
      </c>
      <c r="G64" s="9">
        <v>847988.55</v>
      </c>
      <c r="H64" s="9">
        <v>206230.9</v>
      </c>
      <c r="I64" s="9">
        <v>0.24320009981266841</v>
      </c>
      <c r="J64" s="9">
        <v>1054219.45</v>
      </c>
      <c r="K64" s="9">
        <v>0</v>
      </c>
      <c r="L64" s="9">
        <v>0</v>
      </c>
    </row>
    <row r="65" spans="1:12" x14ac:dyDescent="0.3">
      <c r="A65" s="9">
        <v>2020</v>
      </c>
      <c r="B65" s="9"/>
      <c r="C65" s="9" t="s">
        <v>46</v>
      </c>
      <c r="D65" s="9" t="s">
        <v>46</v>
      </c>
      <c r="E65" s="9">
        <v>0.16900000000000001</v>
      </c>
      <c r="F65" s="9">
        <v>212.65365233671491</v>
      </c>
      <c r="G65" s="9">
        <v>4868194.4399999985</v>
      </c>
      <c r="H65" s="9">
        <v>1942398.6</v>
      </c>
      <c r="I65" s="9">
        <v>0.3989977442232156</v>
      </c>
      <c r="J65" s="9">
        <v>6810593.0399999991</v>
      </c>
      <c r="K65" s="9">
        <v>9</v>
      </c>
      <c r="L65" s="9">
        <v>0</v>
      </c>
    </row>
    <row r="66" spans="1:12" x14ac:dyDescent="0.3">
      <c r="A66" s="9">
        <v>2020</v>
      </c>
      <c r="B66" s="9"/>
      <c r="C66" s="9" t="s">
        <v>22</v>
      </c>
      <c r="D66" s="9" t="s">
        <v>22</v>
      </c>
      <c r="E66" s="9">
        <v>0.80450999999999995</v>
      </c>
      <c r="F66" s="9">
        <v>466.6030107662275</v>
      </c>
      <c r="G66" s="9">
        <v>89048045.079999998</v>
      </c>
      <c r="H66" s="9">
        <v>30647695.899999999</v>
      </c>
      <c r="I66" s="9">
        <v>0.34417033942144798</v>
      </c>
      <c r="J66" s="9">
        <v>119695740.98</v>
      </c>
      <c r="K66" s="9">
        <v>1225908</v>
      </c>
      <c r="L66" s="9">
        <v>0</v>
      </c>
    </row>
    <row r="67" spans="1:12" x14ac:dyDescent="0.3">
      <c r="A67" s="9">
        <v>2020</v>
      </c>
      <c r="B67" s="9"/>
      <c r="C67" s="9" t="s">
        <v>23</v>
      </c>
      <c r="D67" s="9" t="s">
        <v>23</v>
      </c>
      <c r="E67" s="9">
        <v>0.41959259259259257</v>
      </c>
      <c r="F67" s="9">
        <v>398.28293722639239</v>
      </c>
      <c r="G67" s="9">
        <v>150137601.18000001</v>
      </c>
      <c r="H67" s="9">
        <v>50326681.299999997</v>
      </c>
      <c r="I67" s="9">
        <v>0.33520371249080588</v>
      </c>
      <c r="J67" s="9">
        <v>200464282.47999999</v>
      </c>
      <c r="K67" s="9">
        <v>2603868</v>
      </c>
      <c r="L67" s="9">
        <v>0</v>
      </c>
    </row>
    <row r="68" spans="1:12" x14ac:dyDescent="0.3">
      <c r="A68" s="9">
        <v>2021</v>
      </c>
      <c r="B68" s="9"/>
      <c r="C68" s="9" t="s">
        <v>48</v>
      </c>
      <c r="D68" s="9" t="s">
        <v>48</v>
      </c>
      <c r="E68" s="9">
        <v>0.44500000000000001</v>
      </c>
      <c r="F68" s="9">
        <v>1076.269045</v>
      </c>
      <c r="G68" s="9">
        <v>6071535.04</v>
      </c>
      <c r="H68" s="9">
        <v>2224610.4</v>
      </c>
      <c r="I68" s="9">
        <v>0.36639999363324111</v>
      </c>
      <c r="J68" s="9">
        <v>8296145.4399999985</v>
      </c>
      <c r="K68" s="9">
        <v>166464</v>
      </c>
      <c r="L68" s="9">
        <v>0</v>
      </c>
    </row>
    <row r="69" spans="1:12" x14ac:dyDescent="0.3">
      <c r="A69" s="9">
        <v>2021</v>
      </c>
      <c r="B69" s="9"/>
      <c r="C69" s="9" t="s">
        <v>29</v>
      </c>
      <c r="D69" s="9" t="s">
        <v>29</v>
      </c>
      <c r="E69" s="9">
        <v>0.16800000000000001</v>
      </c>
      <c r="F69" s="9">
        <v>481.11576059999999</v>
      </c>
      <c r="G69" s="9">
        <v>4627258.1099999994</v>
      </c>
      <c r="H69" s="9">
        <v>2034142.7</v>
      </c>
      <c r="I69" s="9">
        <v>0.43960000753016137</v>
      </c>
      <c r="J69" s="9">
        <v>6661400.8099999996</v>
      </c>
      <c r="K69" s="9">
        <v>329760</v>
      </c>
      <c r="L69" s="9">
        <v>0</v>
      </c>
    </row>
    <row r="70" spans="1:12" x14ac:dyDescent="0.3">
      <c r="A70" s="9">
        <v>2021</v>
      </c>
      <c r="B70" s="9"/>
      <c r="C70" s="9" t="s">
        <v>51</v>
      </c>
      <c r="D70" s="9" t="s">
        <v>51</v>
      </c>
      <c r="E70" s="9">
        <v>0.16800000000000001</v>
      </c>
      <c r="F70" s="9">
        <v>482.34467969999997</v>
      </c>
      <c r="G70" s="9">
        <v>2326348.39</v>
      </c>
      <c r="H70" s="9">
        <v>1022662.8</v>
      </c>
      <c r="I70" s="9">
        <v>0.4396000205283096</v>
      </c>
      <c r="J70" s="9">
        <v>3349011.19</v>
      </c>
      <c r="K70" s="9">
        <v>164400</v>
      </c>
      <c r="L70" s="9">
        <v>0</v>
      </c>
    </row>
    <row r="71" spans="1:12" x14ac:dyDescent="0.3">
      <c r="A71" s="9">
        <v>2021</v>
      </c>
      <c r="B71" s="9"/>
      <c r="C71" s="9" t="s">
        <v>52</v>
      </c>
      <c r="D71" s="9" t="s">
        <v>52</v>
      </c>
      <c r="E71" s="9"/>
      <c r="F71" s="9">
        <v>412.30138633859713</v>
      </c>
      <c r="G71" s="9">
        <v>4490786.7</v>
      </c>
      <c r="H71" s="9">
        <v>1645424.2</v>
      </c>
      <c r="I71" s="9">
        <v>0.36639998956084913</v>
      </c>
      <c r="J71" s="9">
        <v>6136210.9000000004</v>
      </c>
      <c r="K71" s="9">
        <v>0</v>
      </c>
      <c r="L71" s="9">
        <v>0</v>
      </c>
    </row>
    <row r="72" spans="1:12" x14ac:dyDescent="0.3">
      <c r="A72" s="9">
        <v>2021</v>
      </c>
      <c r="B72" s="9"/>
      <c r="C72" s="9" t="s">
        <v>53</v>
      </c>
      <c r="D72" s="9" t="s">
        <v>53</v>
      </c>
      <c r="E72" s="9">
        <v>1.1100000000000001</v>
      </c>
      <c r="F72" s="9">
        <v>595.86479007633591</v>
      </c>
      <c r="G72" s="9">
        <v>1686059.01</v>
      </c>
      <c r="H72" s="9">
        <v>617772</v>
      </c>
      <c r="I72" s="9">
        <v>0.36639998738834179</v>
      </c>
      <c r="J72" s="9">
        <v>2303831.0099999998</v>
      </c>
      <c r="K72" s="9">
        <v>18864</v>
      </c>
      <c r="L72" s="9">
        <v>0</v>
      </c>
    </row>
    <row r="73" spans="1:12" x14ac:dyDescent="0.3">
      <c r="A73" s="9">
        <v>2021</v>
      </c>
      <c r="B73" s="9"/>
      <c r="C73" s="9" t="s">
        <v>54</v>
      </c>
      <c r="D73" s="9" t="s">
        <v>54</v>
      </c>
      <c r="E73" s="9">
        <v>2.1326999999999998</v>
      </c>
      <c r="F73" s="9">
        <v>673.75078069999995</v>
      </c>
      <c r="G73" s="9">
        <v>944935.47</v>
      </c>
      <c r="H73" s="9">
        <v>346224.4</v>
      </c>
      <c r="I73" s="9">
        <v>0.36640004634390538</v>
      </c>
      <c r="J73" s="9">
        <v>1291159.8700000001</v>
      </c>
      <c r="K73" s="9">
        <v>5100</v>
      </c>
      <c r="L73" s="9">
        <v>0</v>
      </c>
    </row>
    <row r="74" spans="1:12" x14ac:dyDescent="0.3">
      <c r="A74" s="9">
        <v>2021</v>
      </c>
      <c r="B74" s="9"/>
      <c r="C74" s="9" t="s">
        <v>55</v>
      </c>
      <c r="D74" s="9" t="s">
        <v>55</v>
      </c>
      <c r="E74" s="9">
        <v>0.60819999999999996</v>
      </c>
      <c r="F74" s="9">
        <v>544.39904220000005</v>
      </c>
      <c r="G74" s="9">
        <v>1335683.05</v>
      </c>
      <c r="H74" s="9">
        <v>489394.3</v>
      </c>
      <c r="I74" s="9">
        <v>0.36640002281978501</v>
      </c>
      <c r="J74" s="9">
        <v>1825077.35</v>
      </c>
      <c r="K74" s="9">
        <v>25236</v>
      </c>
      <c r="L74" s="9">
        <v>0</v>
      </c>
    </row>
    <row r="75" spans="1:12" x14ac:dyDescent="0.3">
      <c r="A75" s="9">
        <v>2021</v>
      </c>
      <c r="B75" s="9"/>
      <c r="C75" s="9" t="s">
        <v>56</v>
      </c>
      <c r="D75" s="9" t="s">
        <v>56</v>
      </c>
      <c r="E75" s="9">
        <v>0.23755000000000001</v>
      </c>
      <c r="F75" s="9">
        <v>579.62124648372958</v>
      </c>
      <c r="G75" s="9">
        <v>3507554.71</v>
      </c>
      <c r="H75" s="9">
        <v>1285168</v>
      </c>
      <c r="I75" s="9">
        <v>0.36639998695843579</v>
      </c>
      <c r="J75" s="9">
        <v>4792722.71</v>
      </c>
      <c r="K75" s="9">
        <v>180960</v>
      </c>
      <c r="L75" s="9">
        <v>0</v>
      </c>
    </row>
    <row r="76" spans="1:12" x14ac:dyDescent="0.3">
      <c r="A76" s="9">
        <v>2021</v>
      </c>
      <c r="B76" s="9"/>
      <c r="C76" s="9" t="s">
        <v>13</v>
      </c>
      <c r="D76" s="9" t="s">
        <v>13</v>
      </c>
      <c r="E76" s="9"/>
      <c r="F76" s="9">
        <v>184.17231868166789</v>
      </c>
      <c r="G76" s="9">
        <v>13550896.66</v>
      </c>
      <c r="H76" s="9">
        <v>4965048.4000000004</v>
      </c>
      <c r="I76" s="9">
        <v>0.3663999899472335</v>
      </c>
      <c r="J76" s="9">
        <v>18515945.059999999</v>
      </c>
      <c r="K76" s="9">
        <v>12768</v>
      </c>
      <c r="L76" s="9">
        <v>0</v>
      </c>
    </row>
    <row r="77" spans="1:12" x14ac:dyDescent="0.3">
      <c r="A77" s="9">
        <v>2021</v>
      </c>
      <c r="B77" s="9"/>
      <c r="C77" s="9" t="s">
        <v>36</v>
      </c>
      <c r="D77" s="9" t="s">
        <v>36</v>
      </c>
      <c r="E77" s="9">
        <v>0.44500000000000001</v>
      </c>
      <c r="F77" s="9">
        <v>1010.515986065556</v>
      </c>
      <c r="G77" s="9">
        <v>11433468.93</v>
      </c>
      <c r="H77" s="9">
        <v>4189223.1</v>
      </c>
      <c r="I77" s="9">
        <v>0.36640000735104988</v>
      </c>
      <c r="J77" s="9">
        <v>15622692.029999999</v>
      </c>
      <c r="K77" s="9">
        <v>334368</v>
      </c>
      <c r="L77" s="9">
        <v>0</v>
      </c>
    </row>
    <row r="78" spans="1:12" x14ac:dyDescent="0.3">
      <c r="A78" s="9">
        <v>2021</v>
      </c>
      <c r="B78" s="9"/>
      <c r="C78" s="9" t="s">
        <v>57</v>
      </c>
      <c r="D78" s="9" t="s">
        <v>57</v>
      </c>
      <c r="E78" s="9">
        <v>1.05</v>
      </c>
      <c r="F78" s="9">
        <v>405.10683239999997</v>
      </c>
      <c r="G78" s="9">
        <v>3486957.06</v>
      </c>
      <c r="H78" s="9">
        <v>1277621</v>
      </c>
      <c r="I78" s="9">
        <v>0.36639998084748432</v>
      </c>
      <c r="J78" s="9">
        <v>4764578.0600000015</v>
      </c>
      <c r="K78" s="9">
        <v>37560</v>
      </c>
      <c r="L78" s="9">
        <v>0</v>
      </c>
    </row>
    <row r="79" spans="1:12" x14ac:dyDescent="0.3">
      <c r="A79" s="9">
        <v>2021</v>
      </c>
      <c r="B79" s="9"/>
      <c r="C79" s="9" t="s">
        <v>38</v>
      </c>
      <c r="D79" s="9" t="s">
        <v>38</v>
      </c>
      <c r="E79" s="9">
        <v>0.9</v>
      </c>
      <c r="F79" s="9">
        <v>359.45202589928061</v>
      </c>
      <c r="G79" s="9">
        <v>2498191.58</v>
      </c>
      <c r="H79" s="9">
        <v>915337.4</v>
      </c>
      <c r="I79" s="9">
        <v>0.36640000203667328</v>
      </c>
      <c r="J79" s="9">
        <v>3413528.98</v>
      </c>
      <c r="K79" s="9">
        <v>34164</v>
      </c>
      <c r="L79" s="9">
        <v>0</v>
      </c>
    </row>
    <row r="80" spans="1:12" x14ac:dyDescent="0.3">
      <c r="A80" s="9">
        <v>2021</v>
      </c>
      <c r="B80" s="9"/>
      <c r="C80" s="9" t="s">
        <v>15</v>
      </c>
      <c r="D80" s="9" t="s">
        <v>15</v>
      </c>
      <c r="E80" s="9">
        <v>1.42</v>
      </c>
      <c r="F80" s="9">
        <v>485.07929255778572</v>
      </c>
      <c r="G80" s="9">
        <v>10047950.029999999</v>
      </c>
      <c r="H80" s="9">
        <v>3681568.9</v>
      </c>
      <c r="I80" s="9">
        <v>0.36640000089650121</v>
      </c>
      <c r="J80" s="9">
        <v>13729518.93</v>
      </c>
      <c r="K80" s="9">
        <v>81000</v>
      </c>
      <c r="L80" s="9">
        <v>0</v>
      </c>
    </row>
    <row r="81" spans="1:12" x14ac:dyDescent="0.3">
      <c r="A81" s="9">
        <v>2021</v>
      </c>
      <c r="B81" s="9"/>
      <c r="C81" s="9" t="s">
        <v>17</v>
      </c>
      <c r="D81" s="9" t="s">
        <v>17</v>
      </c>
      <c r="E81" s="9">
        <v>1.25</v>
      </c>
      <c r="F81" s="9">
        <v>609.26152331606227</v>
      </c>
      <c r="G81" s="9">
        <v>1763812.11</v>
      </c>
      <c r="H81" s="9">
        <v>646260.69999999995</v>
      </c>
      <c r="I81" s="9">
        <v>0.36639996762466948</v>
      </c>
      <c r="J81" s="9">
        <v>2410072.81</v>
      </c>
      <c r="K81" s="9">
        <v>16680</v>
      </c>
      <c r="L81" s="9">
        <v>0</v>
      </c>
    </row>
    <row r="82" spans="1:12" x14ac:dyDescent="0.3">
      <c r="A82" s="9">
        <v>2021</v>
      </c>
      <c r="B82" s="9"/>
      <c r="C82" s="9" t="s">
        <v>32</v>
      </c>
      <c r="D82" s="9" t="s">
        <v>32</v>
      </c>
      <c r="E82" s="9">
        <v>11.49642857142857</v>
      </c>
      <c r="F82" s="9">
        <v>313.49559537215151</v>
      </c>
      <c r="G82" s="9">
        <v>63652897.899999999</v>
      </c>
      <c r="H82" s="9">
        <v>23322421.699999999</v>
      </c>
      <c r="I82" s="9">
        <v>0.36639999857728389</v>
      </c>
      <c r="J82" s="9">
        <v>86975319.599999994</v>
      </c>
      <c r="K82" s="9">
        <v>66496</v>
      </c>
      <c r="L82" s="9">
        <v>0</v>
      </c>
    </row>
    <row r="83" spans="1:12" x14ac:dyDescent="0.3">
      <c r="A83" s="9">
        <v>2021</v>
      </c>
      <c r="B83" s="9"/>
      <c r="C83" s="9" t="s">
        <v>58</v>
      </c>
      <c r="D83" s="9" t="s">
        <v>58</v>
      </c>
      <c r="E83" s="9">
        <v>1.1419999999999999</v>
      </c>
      <c r="F83" s="9">
        <v>506.62034917301128</v>
      </c>
      <c r="G83" s="9">
        <v>1929716.91</v>
      </c>
      <c r="H83" s="9">
        <v>707048.3</v>
      </c>
      <c r="I83" s="9">
        <v>0.36640001252826249</v>
      </c>
      <c r="J83" s="9">
        <v>2636765.21</v>
      </c>
      <c r="K83" s="9">
        <v>21096</v>
      </c>
      <c r="L83" s="9">
        <v>0</v>
      </c>
    </row>
    <row r="84" spans="1:12" x14ac:dyDescent="0.3">
      <c r="A84" s="9">
        <v>2021</v>
      </c>
      <c r="B84" s="9"/>
      <c r="C84" s="9" t="s">
        <v>59</v>
      </c>
      <c r="D84" s="9" t="s">
        <v>59</v>
      </c>
      <c r="E84" s="9">
        <v>0.46763333333333329</v>
      </c>
      <c r="F84" s="9">
        <v>417.43238367142862</v>
      </c>
      <c r="G84" s="9">
        <v>10014219.390000001</v>
      </c>
      <c r="H84" s="9">
        <v>3669210</v>
      </c>
      <c r="I84" s="9">
        <v>0.36640000154819857</v>
      </c>
      <c r="J84" s="9">
        <v>13683429.390000001</v>
      </c>
      <c r="K84" s="9">
        <v>255600</v>
      </c>
      <c r="L84" s="9">
        <v>0</v>
      </c>
    </row>
    <row r="85" spans="1:12" x14ac:dyDescent="0.3">
      <c r="A85" s="9">
        <v>2021</v>
      </c>
      <c r="B85" s="9"/>
      <c r="C85" s="9" t="s">
        <v>60</v>
      </c>
      <c r="D85" s="9" t="s">
        <v>60</v>
      </c>
      <c r="E85" s="9">
        <v>0.50469999999999993</v>
      </c>
      <c r="F85" s="9">
        <v>277.17391474999999</v>
      </c>
      <c r="G85" s="9">
        <v>2175552.04</v>
      </c>
      <c r="H85" s="9">
        <v>797122.2</v>
      </c>
      <c r="I85" s="9">
        <v>0.36639996899361688</v>
      </c>
      <c r="J85" s="9">
        <v>2972674.24</v>
      </c>
      <c r="K85" s="9">
        <v>50640</v>
      </c>
      <c r="L85" s="9">
        <v>0</v>
      </c>
    </row>
    <row r="86" spans="1:12" x14ac:dyDescent="0.3">
      <c r="A86" s="9">
        <v>2021</v>
      </c>
      <c r="B86" s="9"/>
      <c r="C86" s="9" t="s">
        <v>61</v>
      </c>
      <c r="D86" s="9" t="s">
        <v>61</v>
      </c>
      <c r="E86" s="9">
        <v>1.06</v>
      </c>
      <c r="F86" s="9">
        <v>481.85266300011011</v>
      </c>
      <c r="G86" s="9">
        <v>2506431.58</v>
      </c>
      <c r="H86" s="9">
        <v>918356.7</v>
      </c>
      <c r="I86" s="9">
        <v>0.366400067461646</v>
      </c>
      <c r="J86" s="9">
        <v>3424788.28</v>
      </c>
      <c r="K86" s="9">
        <v>29088</v>
      </c>
      <c r="L86" s="9">
        <v>0</v>
      </c>
    </row>
    <row r="87" spans="1:12" x14ac:dyDescent="0.3">
      <c r="A87" s="9">
        <v>2021</v>
      </c>
      <c r="B87" s="9"/>
      <c r="C87" s="9" t="s">
        <v>62</v>
      </c>
      <c r="D87" s="9" t="s">
        <v>62</v>
      </c>
      <c r="E87" s="9">
        <v>1.1100000000000001</v>
      </c>
      <c r="F87" s="9">
        <v>501.77887052112322</v>
      </c>
      <c r="G87" s="9">
        <v>8950616.9800000004</v>
      </c>
      <c r="H87" s="9">
        <v>3279506</v>
      </c>
      <c r="I87" s="9">
        <v>0.36639999313209348</v>
      </c>
      <c r="J87" s="9">
        <v>12230122.98</v>
      </c>
      <c r="K87" s="9">
        <v>100548</v>
      </c>
      <c r="L87" s="9">
        <v>0</v>
      </c>
    </row>
    <row r="88" spans="1:12" x14ac:dyDescent="0.3">
      <c r="A88" s="9">
        <v>2021</v>
      </c>
      <c r="B88" s="9"/>
      <c r="C88" s="9" t="s">
        <v>63</v>
      </c>
      <c r="D88" s="9" t="s">
        <v>63</v>
      </c>
      <c r="E88" s="9">
        <v>0.32545000000000002</v>
      </c>
      <c r="F88" s="9">
        <v>600.39662250670995</v>
      </c>
      <c r="G88" s="9">
        <v>2747210.29</v>
      </c>
      <c r="H88" s="9">
        <v>1006577.9</v>
      </c>
      <c r="I88" s="9">
        <v>0.36640001810709583</v>
      </c>
      <c r="J88" s="9">
        <v>3753788.19</v>
      </c>
      <c r="K88" s="9">
        <v>97704</v>
      </c>
      <c r="L88" s="9">
        <v>0</v>
      </c>
    </row>
    <row r="89" spans="1:12" x14ac:dyDescent="0.3">
      <c r="A89" s="9">
        <v>2021</v>
      </c>
      <c r="B89" s="9"/>
      <c r="C89" s="9" t="s">
        <v>20</v>
      </c>
      <c r="D89" s="9" t="s">
        <v>20</v>
      </c>
      <c r="E89" s="9">
        <v>1.31</v>
      </c>
      <c r="F89" s="9">
        <v>499.37576713875541</v>
      </c>
      <c r="G89" s="9">
        <v>9363636.6099999994</v>
      </c>
      <c r="H89" s="9">
        <v>3430836.5</v>
      </c>
      <c r="I89" s="9">
        <v>0.36640000492287372</v>
      </c>
      <c r="J89" s="9">
        <v>12794473.109999999</v>
      </c>
      <c r="K89" s="9">
        <v>86880</v>
      </c>
      <c r="L89" s="9">
        <v>0</v>
      </c>
    </row>
    <row r="90" spans="1:12" x14ac:dyDescent="0.3">
      <c r="A90" s="9">
        <v>2021</v>
      </c>
      <c r="B90" s="9"/>
      <c r="C90" s="9" t="s">
        <v>64</v>
      </c>
      <c r="D90" s="9" t="s">
        <v>64</v>
      </c>
      <c r="E90" s="9">
        <v>0.27500000000000002</v>
      </c>
      <c r="F90" s="9">
        <v>296.53366319999998</v>
      </c>
      <c r="G90" s="9">
        <v>2531745.11</v>
      </c>
      <c r="H90" s="9">
        <v>1112955.1000000001</v>
      </c>
      <c r="I90" s="9">
        <v>0.4395999801101621</v>
      </c>
      <c r="J90" s="9">
        <v>3644700.21</v>
      </c>
      <c r="K90" s="9">
        <v>98000</v>
      </c>
      <c r="L90" s="9">
        <v>0</v>
      </c>
    </row>
    <row r="91" spans="1:12" x14ac:dyDescent="0.3">
      <c r="A91" s="9">
        <v>2021</v>
      </c>
      <c r="B91" s="9"/>
      <c r="C91" s="9" t="s">
        <v>65</v>
      </c>
      <c r="D91" s="9" t="s">
        <v>65</v>
      </c>
      <c r="E91" s="9">
        <v>0.4568666666666667</v>
      </c>
      <c r="F91" s="9">
        <v>640.91240918917379</v>
      </c>
      <c r="G91" s="9">
        <v>4186293.3</v>
      </c>
      <c r="H91" s="9">
        <v>1533858</v>
      </c>
      <c r="I91" s="9">
        <v>0.36640003221943379</v>
      </c>
      <c r="J91" s="9">
        <v>5720151.2999999998</v>
      </c>
      <c r="K91" s="9">
        <v>109360</v>
      </c>
      <c r="L91" s="9">
        <v>0</v>
      </c>
    </row>
    <row r="92" spans="1:12" x14ac:dyDescent="0.3">
      <c r="A92" s="9">
        <v>2021</v>
      </c>
      <c r="B92" s="9"/>
      <c r="C92" s="9" t="s">
        <v>33</v>
      </c>
      <c r="D92" s="9" t="s">
        <v>33</v>
      </c>
      <c r="E92" s="9">
        <v>15.3</v>
      </c>
      <c r="F92" s="9">
        <v>524.71179070000005</v>
      </c>
      <c r="G92" s="9">
        <v>4201892.0199999996</v>
      </c>
      <c r="H92" s="9">
        <v>1539573.2</v>
      </c>
      <c r="I92" s="9">
        <v>0.36639999140196849</v>
      </c>
      <c r="J92" s="9">
        <v>5741465.2199999997</v>
      </c>
      <c r="K92" s="9">
        <v>2464</v>
      </c>
      <c r="L92" s="9">
        <v>0</v>
      </c>
    </row>
    <row r="93" spans="1:12" x14ac:dyDescent="0.3">
      <c r="A93" s="9">
        <v>2021</v>
      </c>
      <c r="B93" s="9"/>
      <c r="C93" s="9" t="s">
        <v>34</v>
      </c>
      <c r="D93" s="9" t="s">
        <v>34</v>
      </c>
      <c r="E93" s="9">
        <v>9.4</v>
      </c>
      <c r="F93" s="9">
        <v>285.73869109999998</v>
      </c>
      <c r="G93" s="9">
        <v>4073490.78</v>
      </c>
      <c r="H93" s="9">
        <v>1492527.1</v>
      </c>
      <c r="I93" s="9">
        <v>0.36640001919925791</v>
      </c>
      <c r="J93" s="9">
        <v>5566017.8799999999</v>
      </c>
      <c r="K93" s="9">
        <v>3888</v>
      </c>
      <c r="L93" s="9">
        <v>0</v>
      </c>
    </row>
    <row r="94" spans="1:12" x14ac:dyDescent="0.3">
      <c r="A94" s="9">
        <v>2021</v>
      </c>
      <c r="B94" s="9"/>
      <c r="C94" s="9" t="s">
        <v>66</v>
      </c>
      <c r="D94" s="9" t="s">
        <v>66</v>
      </c>
      <c r="E94" s="9">
        <v>1.1399999999999999</v>
      </c>
      <c r="F94" s="9">
        <v>580.78967668783866</v>
      </c>
      <c r="G94" s="9">
        <v>7764391.0899999989</v>
      </c>
      <c r="H94" s="9">
        <v>2844872.8</v>
      </c>
      <c r="I94" s="9">
        <v>0.36639998771622928</v>
      </c>
      <c r="J94" s="9">
        <v>10609263.890000001</v>
      </c>
      <c r="K94" s="9">
        <v>84312</v>
      </c>
      <c r="L94" s="9">
        <v>0</v>
      </c>
    </row>
    <row r="95" spans="1:12" x14ac:dyDescent="0.3">
      <c r="A95" s="9">
        <v>2021</v>
      </c>
      <c r="B95" s="9"/>
      <c r="C95" s="9" t="s">
        <v>67</v>
      </c>
      <c r="D95" s="9" t="s">
        <v>67</v>
      </c>
      <c r="E95" s="9">
        <v>1.22</v>
      </c>
      <c r="F95" s="9">
        <v>440.45632280000001</v>
      </c>
      <c r="G95" s="9">
        <v>3138251.3</v>
      </c>
      <c r="H95" s="9">
        <v>1149855.3</v>
      </c>
      <c r="I95" s="9">
        <v>0.36640000754560348</v>
      </c>
      <c r="J95" s="9">
        <v>4288106.5999999996</v>
      </c>
      <c r="K95" s="9">
        <v>30000</v>
      </c>
      <c r="L95" s="9">
        <v>0</v>
      </c>
    </row>
    <row r="96" spans="1:12" x14ac:dyDescent="0.3">
      <c r="A96" s="9">
        <v>2021</v>
      </c>
      <c r="B96" s="9"/>
      <c r="C96" s="9" t="s">
        <v>46</v>
      </c>
      <c r="D96" s="9" t="s">
        <v>46</v>
      </c>
      <c r="E96" s="9">
        <v>0.18340000000000001</v>
      </c>
      <c r="F96" s="9">
        <v>260.68859863874422</v>
      </c>
      <c r="G96" s="9">
        <v>9966731.2199999988</v>
      </c>
      <c r="H96" s="9">
        <v>4381375.0999999996</v>
      </c>
      <c r="I96" s="9">
        <v>0.4396000055873886</v>
      </c>
      <c r="J96" s="9">
        <v>14348106.32</v>
      </c>
      <c r="K96" s="9">
        <v>15</v>
      </c>
      <c r="L96" s="9">
        <v>0</v>
      </c>
    </row>
    <row r="97" spans="1:12" x14ac:dyDescent="0.3">
      <c r="A97" s="9">
        <v>2021</v>
      </c>
      <c r="B97" s="9"/>
      <c r="C97" s="9" t="s">
        <v>68</v>
      </c>
      <c r="D97" s="9" t="s">
        <v>68</v>
      </c>
      <c r="E97" s="9">
        <v>1.2450000000000001</v>
      </c>
      <c r="F97" s="9">
        <v>496.98820860704762</v>
      </c>
      <c r="G97" s="9">
        <v>4869934.7699999996</v>
      </c>
      <c r="H97" s="9">
        <v>1784344</v>
      </c>
      <c r="I97" s="9">
        <v>0.36639997952169701</v>
      </c>
      <c r="J97" s="9">
        <v>6654278.7699999996</v>
      </c>
      <c r="K97" s="9">
        <v>48996</v>
      </c>
      <c r="L97" s="9">
        <v>0</v>
      </c>
    </row>
    <row r="98" spans="1:12" x14ac:dyDescent="0.3">
      <c r="A98" s="9">
        <v>2021</v>
      </c>
      <c r="B98" s="9"/>
      <c r="C98" s="9" t="s">
        <v>47</v>
      </c>
      <c r="D98" s="9" t="s">
        <v>47</v>
      </c>
      <c r="E98" s="9">
        <v>1.35</v>
      </c>
      <c r="F98" s="9">
        <v>573.60709489999999</v>
      </c>
      <c r="G98" s="9">
        <v>6215606.4800000004</v>
      </c>
      <c r="H98" s="9">
        <v>2277398.2000000002</v>
      </c>
      <c r="I98" s="9">
        <v>0.36639999770384429</v>
      </c>
      <c r="J98" s="9">
        <v>8493004.6799999997</v>
      </c>
      <c r="K98" s="9">
        <v>57792</v>
      </c>
      <c r="L98" s="9">
        <v>0</v>
      </c>
    </row>
    <row r="99" spans="1:12" x14ac:dyDescent="0.3">
      <c r="A99" s="9">
        <v>2021</v>
      </c>
      <c r="B99" s="9"/>
      <c r="C99" s="9" t="s">
        <v>69</v>
      </c>
      <c r="D99" s="9" t="s">
        <v>69</v>
      </c>
      <c r="E99" s="9">
        <v>0.19500000000000001</v>
      </c>
      <c r="F99" s="9">
        <v>293.8736313</v>
      </c>
      <c r="G99" s="9">
        <v>2330711.77</v>
      </c>
      <c r="H99" s="9">
        <v>1024580.9</v>
      </c>
      <c r="I99" s="9">
        <v>0.43960000253484799</v>
      </c>
      <c r="J99" s="9">
        <v>3355292.67</v>
      </c>
      <c r="K99" s="9">
        <v>123600</v>
      </c>
      <c r="L99" s="9">
        <v>0</v>
      </c>
    </row>
    <row r="100" spans="1:12" x14ac:dyDescent="0.3">
      <c r="A100" s="9">
        <v>2021</v>
      </c>
      <c r="B100" s="9"/>
      <c r="C100" s="9" t="s">
        <v>22</v>
      </c>
      <c r="D100" s="9" t="s">
        <v>22</v>
      </c>
      <c r="E100" s="9">
        <v>0.94912592592592593</v>
      </c>
      <c r="F100" s="9">
        <v>497.3082497672396</v>
      </c>
      <c r="G100" s="9">
        <v>56511501.82</v>
      </c>
      <c r="H100" s="9">
        <v>20705814.600000001</v>
      </c>
      <c r="I100" s="9">
        <v>0.36640000589529548</v>
      </c>
      <c r="J100" s="9">
        <v>77217316.420000002</v>
      </c>
      <c r="K100" s="9">
        <v>940608</v>
      </c>
      <c r="L100" s="9">
        <v>0</v>
      </c>
    </row>
    <row r="101" spans="1:12" x14ac:dyDescent="0.3">
      <c r="A101" s="9">
        <v>2021</v>
      </c>
      <c r="B101" s="9"/>
      <c r="C101" s="9" t="s">
        <v>23</v>
      </c>
      <c r="D101" s="9" t="s">
        <v>23</v>
      </c>
      <c r="E101" s="9">
        <v>0.78749148936170221</v>
      </c>
      <c r="F101" s="9">
        <v>441.92006209742681</v>
      </c>
      <c r="G101" s="9">
        <v>212495544.00999999</v>
      </c>
      <c r="H101" s="9">
        <v>79284884.599999994</v>
      </c>
      <c r="I101" s="9">
        <v>0.37311316324011418</v>
      </c>
      <c r="J101" s="9">
        <v>291780428.61000001</v>
      </c>
      <c r="K101" s="9">
        <v>3938560</v>
      </c>
      <c r="L101" s="9">
        <v>0</v>
      </c>
    </row>
    <row r="102" spans="1:12" x14ac:dyDescent="0.3">
      <c r="A102" s="9">
        <v>2022</v>
      </c>
      <c r="B102" s="9"/>
      <c r="C102" s="9" t="s">
        <v>48</v>
      </c>
      <c r="D102" s="9" t="s">
        <v>48</v>
      </c>
      <c r="E102" s="9">
        <v>0.439</v>
      </c>
      <c r="F102" s="9">
        <v>1059.7870137499999</v>
      </c>
      <c r="G102" s="9">
        <v>23931611.949999999</v>
      </c>
      <c r="H102" s="9">
        <v>8768542.6000000015</v>
      </c>
      <c r="I102" s="9">
        <v>0.3663999992277997</v>
      </c>
      <c r="J102" s="9">
        <v>32700154.550000001</v>
      </c>
      <c r="K102" s="9">
        <v>666360</v>
      </c>
      <c r="L102" s="9">
        <v>0</v>
      </c>
    </row>
    <row r="103" spans="1:12" x14ac:dyDescent="0.3">
      <c r="A103" s="9">
        <v>2022</v>
      </c>
      <c r="B103" s="9"/>
      <c r="C103" s="9" t="s">
        <v>70</v>
      </c>
      <c r="D103" s="9" t="s">
        <v>70</v>
      </c>
      <c r="E103" s="9">
        <v>2.016</v>
      </c>
      <c r="F103" s="9">
        <v>490.51921415999999</v>
      </c>
      <c r="G103" s="9">
        <v>21853814.280000001</v>
      </c>
      <c r="H103" s="9">
        <v>8007237.5999999996</v>
      </c>
      <c r="I103" s="9">
        <v>0.36640000218762719</v>
      </c>
      <c r="J103" s="9">
        <v>29861051.879999999</v>
      </c>
      <c r="K103" s="9">
        <v>127920</v>
      </c>
      <c r="L103" s="9">
        <v>0</v>
      </c>
    </row>
    <row r="104" spans="1:12" x14ac:dyDescent="0.3">
      <c r="A104" s="9">
        <v>2022</v>
      </c>
      <c r="B104" s="9"/>
      <c r="C104" s="9" t="s">
        <v>71</v>
      </c>
      <c r="D104" s="9" t="s">
        <v>71</v>
      </c>
      <c r="E104" s="9">
        <v>2.625</v>
      </c>
      <c r="F104" s="9">
        <v>586.68276417499999</v>
      </c>
      <c r="G104" s="9">
        <v>19235682.73</v>
      </c>
      <c r="H104" s="9">
        <v>7047954.2000000002</v>
      </c>
      <c r="I104" s="9">
        <v>0.36640000248122212</v>
      </c>
      <c r="J104" s="9">
        <v>26283636.93</v>
      </c>
      <c r="K104" s="9">
        <v>86040</v>
      </c>
      <c r="L104" s="9">
        <v>0</v>
      </c>
    </row>
    <row r="105" spans="1:12" x14ac:dyDescent="0.3">
      <c r="A105" s="9">
        <v>2022</v>
      </c>
      <c r="B105" s="9"/>
      <c r="C105" s="9" t="s">
        <v>72</v>
      </c>
      <c r="D105" s="9" t="s">
        <v>72</v>
      </c>
      <c r="E105" s="9">
        <v>1.8</v>
      </c>
      <c r="F105" s="9">
        <v>518.32784423333339</v>
      </c>
      <c r="G105" s="9">
        <v>17419236.530000001</v>
      </c>
      <c r="H105" s="9">
        <v>6382408.2999999998</v>
      </c>
      <c r="I105" s="9">
        <v>0.36640000203269518</v>
      </c>
      <c r="J105" s="9">
        <v>23801644.829999998</v>
      </c>
      <c r="K105" s="9">
        <v>113760</v>
      </c>
      <c r="L105" s="9">
        <v>0</v>
      </c>
    </row>
    <row r="106" spans="1:12" x14ac:dyDescent="0.3">
      <c r="A106" s="9">
        <v>2022</v>
      </c>
      <c r="B106" s="9"/>
      <c r="C106" s="9" t="s">
        <v>73</v>
      </c>
      <c r="D106" s="9" t="s">
        <v>73</v>
      </c>
      <c r="E106" s="9">
        <v>1.0049999999999999</v>
      </c>
      <c r="F106" s="9">
        <v>696.53125005000004</v>
      </c>
      <c r="G106" s="9">
        <v>11237111.800000001</v>
      </c>
      <c r="H106" s="9">
        <v>4117277.9</v>
      </c>
      <c r="I106" s="9">
        <v>0.36640001214546958</v>
      </c>
      <c r="J106" s="9">
        <v>15354389.699999999</v>
      </c>
      <c r="K106" s="9">
        <v>133800</v>
      </c>
      <c r="L106" s="9">
        <v>0</v>
      </c>
    </row>
    <row r="107" spans="1:12" x14ac:dyDescent="0.3">
      <c r="A107" s="9">
        <v>2022</v>
      </c>
      <c r="B107" s="9"/>
      <c r="C107" s="9" t="s">
        <v>74</v>
      </c>
      <c r="D107" s="9" t="s">
        <v>74</v>
      </c>
      <c r="E107" s="9">
        <v>1.73</v>
      </c>
      <c r="F107" s="9">
        <v>703.61633800000004</v>
      </c>
      <c r="G107" s="9">
        <v>2844087.6</v>
      </c>
      <c r="H107" s="9">
        <v>1042073.7</v>
      </c>
      <c r="I107" s="9">
        <v>0.3664000011813982</v>
      </c>
      <c r="J107" s="9">
        <v>3886161.3</v>
      </c>
      <c r="K107" s="9">
        <v>19920</v>
      </c>
      <c r="L107" s="9">
        <v>0</v>
      </c>
    </row>
    <row r="108" spans="1:12" x14ac:dyDescent="0.3">
      <c r="A108" s="9">
        <v>2022</v>
      </c>
      <c r="B108" s="9"/>
      <c r="C108" s="9" t="s">
        <v>75</v>
      </c>
      <c r="D108" s="9" t="s">
        <v>75</v>
      </c>
      <c r="E108" s="9">
        <v>0.66</v>
      </c>
      <c r="F108" s="9">
        <v>651.32768054999997</v>
      </c>
      <c r="G108" s="9">
        <v>4635679.6400000006</v>
      </c>
      <c r="H108" s="9">
        <v>1698513</v>
      </c>
      <c r="I108" s="9">
        <v>0.36639999566492898</v>
      </c>
      <c r="J108" s="9">
        <v>6334192.6400000006</v>
      </c>
      <c r="K108" s="9">
        <v>85536</v>
      </c>
      <c r="L108" s="9">
        <v>0</v>
      </c>
    </row>
    <row r="109" spans="1:12" x14ac:dyDescent="0.3">
      <c r="A109" s="9">
        <v>2022</v>
      </c>
      <c r="B109" s="9"/>
      <c r="C109" s="9" t="s">
        <v>76</v>
      </c>
      <c r="D109" s="9" t="s">
        <v>76</v>
      </c>
      <c r="E109" s="9">
        <v>0.85</v>
      </c>
      <c r="F109" s="9">
        <v>550.1945849</v>
      </c>
      <c r="G109" s="9">
        <v>2096076.31</v>
      </c>
      <c r="H109" s="9">
        <v>768002.4</v>
      </c>
      <c r="I109" s="9">
        <v>0.36640001909090802</v>
      </c>
      <c r="J109" s="9">
        <v>2864078.71</v>
      </c>
      <c r="K109" s="9">
        <v>29880</v>
      </c>
      <c r="L109" s="9">
        <v>0</v>
      </c>
    </row>
    <row r="110" spans="1:12" x14ac:dyDescent="0.3">
      <c r="A110" s="9">
        <v>2022</v>
      </c>
      <c r="B110" s="9"/>
      <c r="C110" s="9" t="s">
        <v>77</v>
      </c>
      <c r="D110" s="9" t="s">
        <v>77</v>
      </c>
      <c r="E110" s="9">
        <v>1.6174999999999999</v>
      </c>
      <c r="F110" s="9">
        <v>547.59141897500001</v>
      </c>
      <c r="G110" s="9">
        <v>11848489.619999999</v>
      </c>
      <c r="H110" s="9">
        <v>4341286.5999999996</v>
      </c>
      <c r="I110" s="9">
        <v>0.3664000002727773</v>
      </c>
      <c r="J110" s="9">
        <v>16189776.220000001</v>
      </c>
      <c r="K110" s="9">
        <v>86640</v>
      </c>
      <c r="L110" s="9">
        <v>0</v>
      </c>
    </row>
    <row r="111" spans="1:12" x14ac:dyDescent="0.3">
      <c r="A111" s="9">
        <v>2022</v>
      </c>
      <c r="B111" s="9"/>
      <c r="C111" s="9" t="s">
        <v>78</v>
      </c>
      <c r="D111" s="9" t="s">
        <v>78</v>
      </c>
      <c r="E111" s="9">
        <v>0.83</v>
      </c>
      <c r="F111" s="9">
        <v>644.02149699999995</v>
      </c>
      <c r="G111" s="9">
        <v>6681079.0099999998</v>
      </c>
      <c r="H111" s="9">
        <v>2447947.4</v>
      </c>
      <c r="I111" s="9">
        <v>0.36640000759398289</v>
      </c>
      <c r="J111" s="9">
        <v>9129026.4100000001</v>
      </c>
      <c r="K111" s="9">
        <v>91200</v>
      </c>
      <c r="L111" s="9">
        <v>0</v>
      </c>
    </row>
    <row r="112" spans="1:12" x14ac:dyDescent="0.3">
      <c r="A112" s="9">
        <v>2022</v>
      </c>
      <c r="B112" s="9"/>
      <c r="C112" s="9" t="s">
        <v>79</v>
      </c>
      <c r="D112" s="9" t="s">
        <v>79</v>
      </c>
      <c r="E112" s="9">
        <v>1.0475000000000001</v>
      </c>
      <c r="F112" s="9">
        <v>555.72348590000001</v>
      </c>
      <c r="G112" s="9">
        <v>19879291.870000001</v>
      </c>
      <c r="H112" s="9">
        <v>7283772.5999999996</v>
      </c>
      <c r="I112" s="9">
        <v>0.36640000295946162</v>
      </c>
      <c r="J112" s="9">
        <v>27163064.469999999</v>
      </c>
      <c r="K112" s="9">
        <v>220104</v>
      </c>
      <c r="L112" s="9">
        <v>0</v>
      </c>
    </row>
    <row r="113" spans="1:12" x14ac:dyDescent="0.3">
      <c r="A113" s="9">
        <v>2022</v>
      </c>
      <c r="B113" s="9"/>
      <c r="C113" s="9" t="s">
        <v>29</v>
      </c>
      <c r="D113" s="9" t="s">
        <v>29</v>
      </c>
      <c r="E113" s="9">
        <v>0.16600000000000001</v>
      </c>
      <c r="F113" s="9">
        <v>520.51428231666671</v>
      </c>
      <c r="G113" s="9">
        <v>15159873.33</v>
      </c>
      <c r="H113" s="9">
        <v>6664280.2999999998</v>
      </c>
      <c r="I113" s="9">
        <v>0.43959999895328938</v>
      </c>
      <c r="J113" s="9">
        <v>21824153.629999999</v>
      </c>
      <c r="K113" s="9">
        <v>164890</v>
      </c>
      <c r="L113" s="9">
        <v>0</v>
      </c>
    </row>
    <row r="114" spans="1:12" x14ac:dyDescent="0.3">
      <c r="A114" s="9">
        <v>2022</v>
      </c>
      <c r="B114" s="9"/>
      <c r="C114" s="9" t="s">
        <v>80</v>
      </c>
      <c r="D114" s="9" t="s">
        <v>80</v>
      </c>
      <c r="E114" s="9">
        <v>2.6714285714285708</v>
      </c>
      <c r="F114" s="9">
        <v>474.75114478571419</v>
      </c>
      <c r="G114" s="9">
        <v>40185354.170000002</v>
      </c>
      <c r="H114" s="9">
        <v>14723913.6</v>
      </c>
      <c r="I114" s="9">
        <v>0.36639999582215949</v>
      </c>
      <c r="J114" s="9">
        <v>54909267.770000003</v>
      </c>
      <c r="K114" s="9">
        <v>176640</v>
      </c>
      <c r="L114" s="9">
        <v>0</v>
      </c>
    </row>
    <row r="115" spans="1:12" x14ac:dyDescent="0.3">
      <c r="A115" s="9">
        <v>2022</v>
      </c>
      <c r="B115" s="9"/>
      <c r="C115" s="9" t="s">
        <v>52</v>
      </c>
      <c r="D115" s="9" t="s">
        <v>52</v>
      </c>
      <c r="E115" s="9">
        <v>3.75</v>
      </c>
      <c r="F115" s="9">
        <v>490.49524393333331</v>
      </c>
      <c r="G115" s="9">
        <v>16027422.59</v>
      </c>
      <c r="H115" s="9">
        <v>5872447.7000000002</v>
      </c>
      <c r="I115" s="9">
        <v>0.36640000393226052</v>
      </c>
      <c r="J115" s="9">
        <v>21899870.289999999</v>
      </c>
      <c r="K115" s="9">
        <v>50400</v>
      </c>
      <c r="L115" s="9">
        <v>0</v>
      </c>
    </row>
    <row r="116" spans="1:12" x14ac:dyDescent="0.3">
      <c r="A116" s="9">
        <v>2022</v>
      </c>
      <c r="B116" s="9"/>
      <c r="C116" s="9" t="s">
        <v>53</v>
      </c>
      <c r="D116" s="9" t="s">
        <v>53</v>
      </c>
      <c r="E116" s="9">
        <v>1.106153846153846</v>
      </c>
      <c r="F116" s="9">
        <v>636.91511397692307</v>
      </c>
      <c r="G116" s="9">
        <v>29704415.800000001</v>
      </c>
      <c r="H116" s="9">
        <v>10883698.300000001</v>
      </c>
      <c r="I116" s="9">
        <v>0.36640001181238518</v>
      </c>
      <c r="J116" s="9">
        <v>40588114.100000001</v>
      </c>
      <c r="K116" s="9">
        <v>310752</v>
      </c>
      <c r="L116" s="9">
        <v>0</v>
      </c>
    </row>
    <row r="117" spans="1:12" x14ac:dyDescent="0.3">
      <c r="A117" s="9">
        <v>2022</v>
      </c>
      <c r="B117" s="9"/>
      <c r="C117" s="9" t="s">
        <v>81</v>
      </c>
      <c r="D117" s="9" t="s">
        <v>81</v>
      </c>
      <c r="E117" s="9">
        <v>1.1399999999999999</v>
      </c>
      <c r="F117" s="9">
        <v>655.54114919999995</v>
      </c>
      <c r="G117" s="9">
        <v>962858.84</v>
      </c>
      <c r="H117" s="9">
        <v>352791.5</v>
      </c>
      <c r="I117" s="9">
        <v>0.36640002183497639</v>
      </c>
      <c r="J117" s="9">
        <v>1315650.3400000001</v>
      </c>
      <c r="K117" s="9">
        <v>9792</v>
      </c>
      <c r="L117" s="9">
        <v>0</v>
      </c>
    </row>
    <row r="118" spans="1:12" x14ac:dyDescent="0.3">
      <c r="A118" s="9">
        <v>2022</v>
      </c>
      <c r="B118" s="9"/>
      <c r="C118" s="9" t="s">
        <v>54</v>
      </c>
      <c r="D118" s="9" t="s">
        <v>54</v>
      </c>
      <c r="E118" s="9">
        <v>2.0407999999999999</v>
      </c>
      <c r="F118" s="9">
        <v>601.88921679999999</v>
      </c>
      <c r="G118" s="9">
        <v>1790620.42</v>
      </c>
      <c r="H118" s="9">
        <v>656083.30000000005</v>
      </c>
      <c r="I118" s="9">
        <v>0.36639998777630378</v>
      </c>
      <c r="J118" s="9">
        <v>2446703.7200000002</v>
      </c>
      <c r="K118" s="9">
        <v>10200</v>
      </c>
      <c r="L118" s="9">
        <v>0</v>
      </c>
    </row>
    <row r="119" spans="1:12" x14ac:dyDescent="0.3">
      <c r="A119" s="9">
        <v>2022</v>
      </c>
      <c r="B119" s="9"/>
      <c r="C119" s="9" t="s">
        <v>55</v>
      </c>
      <c r="D119" s="9" t="s">
        <v>55</v>
      </c>
      <c r="E119" s="9">
        <v>0.57523333333333337</v>
      </c>
      <c r="F119" s="9">
        <v>531.19911338333338</v>
      </c>
      <c r="G119" s="9">
        <v>5593665.4299999997</v>
      </c>
      <c r="H119" s="9">
        <v>2049519</v>
      </c>
      <c r="I119" s="9">
        <v>0.3663999975772595</v>
      </c>
      <c r="J119" s="9">
        <v>7643184.4299999997</v>
      </c>
      <c r="K119" s="9">
        <v>111600</v>
      </c>
      <c r="L119" s="9">
        <v>0</v>
      </c>
    </row>
    <row r="120" spans="1:12" x14ac:dyDescent="0.3">
      <c r="A120" s="9">
        <v>2022</v>
      </c>
      <c r="B120" s="9"/>
      <c r="C120" s="9" t="s">
        <v>82</v>
      </c>
      <c r="D120" s="9" t="s">
        <v>82</v>
      </c>
      <c r="E120" s="9">
        <v>1.17</v>
      </c>
      <c r="F120" s="9">
        <v>608.72222220000003</v>
      </c>
      <c r="G120" s="9">
        <v>54785</v>
      </c>
      <c r="H120" s="9">
        <v>20073.2</v>
      </c>
      <c r="I120" s="9">
        <v>0.36639956192388429</v>
      </c>
      <c r="J120" s="9">
        <v>74858.2</v>
      </c>
      <c r="K120" s="9">
        <v>540</v>
      </c>
      <c r="L120" s="9">
        <v>0</v>
      </c>
    </row>
    <row r="121" spans="1:12" x14ac:dyDescent="0.3">
      <c r="A121" s="9">
        <v>2022</v>
      </c>
      <c r="B121" s="9"/>
      <c r="C121" s="9" t="s">
        <v>56</v>
      </c>
      <c r="D121" s="9" t="s">
        <v>56</v>
      </c>
      <c r="E121" s="9">
        <v>0.23373333333333329</v>
      </c>
      <c r="F121" s="9">
        <v>621.01034456666673</v>
      </c>
      <c r="G121" s="9">
        <v>5993299.04</v>
      </c>
      <c r="H121" s="9">
        <v>2195944.7999999998</v>
      </c>
      <c r="I121" s="9">
        <v>0.36640000529658201</v>
      </c>
      <c r="J121" s="9">
        <v>8189243.8399999999</v>
      </c>
      <c r="K121" s="9">
        <v>300600</v>
      </c>
      <c r="L121" s="9">
        <v>0</v>
      </c>
    </row>
    <row r="122" spans="1:12" x14ac:dyDescent="0.3">
      <c r="A122" s="9">
        <v>2022</v>
      </c>
      <c r="B122" s="9"/>
      <c r="C122" s="9" t="s">
        <v>36</v>
      </c>
      <c r="D122" s="9" t="s">
        <v>36</v>
      </c>
      <c r="E122" s="9">
        <v>0.436</v>
      </c>
      <c r="F122" s="9">
        <v>1068.879064</v>
      </c>
      <c r="G122" s="9">
        <v>12165411.359999999</v>
      </c>
      <c r="H122" s="9">
        <v>4457406.5999999996</v>
      </c>
      <c r="I122" s="9">
        <v>0.36639998994657907</v>
      </c>
      <c r="J122" s="9">
        <v>16622817.960000001</v>
      </c>
      <c r="K122" s="9">
        <v>335808</v>
      </c>
      <c r="L122" s="9">
        <v>0</v>
      </c>
    </row>
    <row r="123" spans="1:12" x14ac:dyDescent="0.3">
      <c r="A123" s="9">
        <v>2022</v>
      </c>
      <c r="B123" s="9"/>
      <c r="C123" s="9" t="s">
        <v>83</v>
      </c>
      <c r="D123" s="9" t="s">
        <v>83</v>
      </c>
      <c r="E123" s="9">
        <v>0.7</v>
      </c>
      <c r="F123" s="9">
        <v>374.82763365</v>
      </c>
      <c r="G123" s="9">
        <v>13371367.51</v>
      </c>
      <c r="H123" s="9">
        <v>5167064</v>
      </c>
      <c r="I123" s="9">
        <v>0.38642749113998442</v>
      </c>
      <c r="J123" s="9">
        <v>18538431.510000002</v>
      </c>
      <c r="K123" s="9">
        <v>220464</v>
      </c>
      <c r="L123" s="9">
        <v>0</v>
      </c>
    </row>
    <row r="124" spans="1:12" x14ac:dyDescent="0.3">
      <c r="A124" s="9">
        <v>2022</v>
      </c>
      <c r="B124" s="9"/>
      <c r="C124" s="9" t="s">
        <v>57</v>
      </c>
      <c r="D124" s="9" t="s">
        <v>57</v>
      </c>
      <c r="E124" s="9">
        <v>1.0349999999999999</v>
      </c>
      <c r="F124" s="9">
        <v>394.22414414999997</v>
      </c>
      <c r="G124" s="9">
        <v>4228212.7200000007</v>
      </c>
      <c r="H124" s="9">
        <v>1549217.1</v>
      </c>
      <c r="I124" s="9">
        <v>0.36639999039594201</v>
      </c>
      <c r="J124" s="9">
        <v>5777429.8200000003</v>
      </c>
      <c r="K124" s="9">
        <v>47568</v>
      </c>
      <c r="L124" s="9">
        <v>0</v>
      </c>
    </row>
    <row r="125" spans="1:12" x14ac:dyDescent="0.3">
      <c r="A125" s="9">
        <v>2022</v>
      </c>
      <c r="B125" s="9"/>
      <c r="C125" s="9" t="s">
        <v>84</v>
      </c>
      <c r="D125" s="9" t="s">
        <v>84</v>
      </c>
      <c r="E125" s="9">
        <v>0.99</v>
      </c>
      <c r="F125" s="9">
        <v>381.44559700000002</v>
      </c>
      <c r="G125" s="9">
        <v>3223596.74</v>
      </c>
      <c r="H125" s="9">
        <v>1181125.8</v>
      </c>
      <c r="I125" s="9">
        <v>0.36639998587416361</v>
      </c>
      <c r="J125" s="9">
        <v>4404722.54</v>
      </c>
      <c r="K125" s="9">
        <v>37560</v>
      </c>
      <c r="L125" s="9">
        <v>0</v>
      </c>
    </row>
    <row r="126" spans="1:12" x14ac:dyDescent="0.3">
      <c r="A126" s="9">
        <v>2022</v>
      </c>
      <c r="B126" s="9"/>
      <c r="C126" s="9" t="s">
        <v>14</v>
      </c>
      <c r="D126" s="9" t="s">
        <v>14</v>
      </c>
      <c r="E126" s="9">
        <v>0.995</v>
      </c>
      <c r="F126" s="9">
        <v>539.69227022500002</v>
      </c>
      <c r="G126" s="9">
        <v>12609721.01</v>
      </c>
      <c r="H126" s="9">
        <v>4620201.8</v>
      </c>
      <c r="I126" s="9">
        <v>0.36640000173961018</v>
      </c>
      <c r="J126" s="9">
        <v>17229922.809999999</v>
      </c>
      <c r="K126" s="9">
        <v>150864</v>
      </c>
      <c r="L126" s="9">
        <v>0</v>
      </c>
    </row>
    <row r="127" spans="1:12" x14ac:dyDescent="0.3">
      <c r="A127" s="9">
        <v>2022</v>
      </c>
      <c r="B127" s="9"/>
      <c r="C127" s="9" t="s">
        <v>15</v>
      </c>
      <c r="D127" s="9" t="s">
        <v>15</v>
      </c>
      <c r="E127" s="9">
        <v>1.608571428571429</v>
      </c>
      <c r="F127" s="9">
        <v>544.17643499999997</v>
      </c>
      <c r="G127" s="9">
        <v>22260702.68</v>
      </c>
      <c r="H127" s="9">
        <v>8156321.6999999993</v>
      </c>
      <c r="I127" s="9">
        <v>0.36640001069364259</v>
      </c>
      <c r="J127" s="9">
        <v>30417024.379999999</v>
      </c>
      <c r="K127" s="9">
        <v>162000</v>
      </c>
      <c r="L127" s="9">
        <v>0</v>
      </c>
    </row>
    <row r="128" spans="1:12" x14ac:dyDescent="0.3">
      <c r="A128" s="9">
        <v>2022</v>
      </c>
      <c r="B128" s="9"/>
      <c r="C128" s="9" t="s">
        <v>17</v>
      </c>
      <c r="D128" s="9" t="s">
        <v>17</v>
      </c>
      <c r="E128" s="9">
        <v>1.2766666666666671</v>
      </c>
      <c r="F128" s="9">
        <v>623.32329343333333</v>
      </c>
      <c r="G128" s="9">
        <v>12733786.41</v>
      </c>
      <c r="H128" s="9">
        <v>4665659.4000000004</v>
      </c>
      <c r="I128" s="9">
        <v>0.36640000466287082</v>
      </c>
      <c r="J128" s="9">
        <v>17399445.809999999</v>
      </c>
      <c r="K128" s="9">
        <v>116600</v>
      </c>
      <c r="L128" s="9">
        <v>0</v>
      </c>
    </row>
    <row r="129" spans="1:12" x14ac:dyDescent="0.3">
      <c r="A129" s="9">
        <v>2022</v>
      </c>
      <c r="B129" s="9"/>
      <c r="C129" s="9" t="s">
        <v>32</v>
      </c>
      <c r="D129" s="9" t="s">
        <v>32</v>
      </c>
      <c r="E129" s="9">
        <v>15.3</v>
      </c>
      <c r="F129" s="9">
        <v>454.22751249999999</v>
      </c>
      <c r="G129" s="9">
        <v>3637453.92</v>
      </c>
      <c r="H129" s="9">
        <v>1332763.1000000001</v>
      </c>
      <c r="I129" s="9">
        <v>0.36639999552214259</v>
      </c>
      <c r="J129" s="9">
        <v>4970217.0199999996</v>
      </c>
      <c r="K129" s="9">
        <v>2464</v>
      </c>
      <c r="L129" s="9">
        <v>0</v>
      </c>
    </row>
    <row r="130" spans="1:12" x14ac:dyDescent="0.3">
      <c r="A130" s="9">
        <v>2022</v>
      </c>
      <c r="B130" s="9"/>
      <c r="C130" s="9" t="s">
        <v>59</v>
      </c>
      <c r="D130" s="9" t="s">
        <v>59</v>
      </c>
      <c r="E130" s="9">
        <v>0.46860000000000002</v>
      </c>
      <c r="F130" s="9">
        <v>422.210660975</v>
      </c>
      <c r="G130" s="9">
        <v>17998762.649999999</v>
      </c>
      <c r="H130" s="9">
        <v>6594746.6999999993</v>
      </c>
      <c r="I130" s="9">
        <v>0.36640000361358172</v>
      </c>
      <c r="J130" s="9">
        <v>24593509.350000001</v>
      </c>
      <c r="K130" s="9">
        <v>460320</v>
      </c>
      <c r="L130" s="9">
        <v>0</v>
      </c>
    </row>
    <row r="131" spans="1:12" x14ac:dyDescent="0.3">
      <c r="A131" s="9">
        <v>2022</v>
      </c>
      <c r="B131" s="9"/>
      <c r="C131" s="9" t="s">
        <v>60</v>
      </c>
      <c r="D131" s="9" t="s">
        <v>60</v>
      </c>
      <c r="E131" s="9">
        <v>0.49037999999999998</v>
      </c>
      <c r="F131" s="9">
        <v>273.67853251000003</v>
      </c>
      <c r="G131" s="9">
        <v>17911789.66</v>
      </c>
      <c r="H131" s="9">
        <v>6562880</v>
      </c>
      <c r="I131" s="9">
        <v>0.36640001499436992</v>
      </c>
      <c r="J131" s="9">
        <v>24474669.66</v>
      </c>
      <c r="K131" s="9">
        <v>418752</v>
      </c>
      <c r="L131" s="9">
        <v>0</v>
      </c>
    </row>
    <row r="132" spans="1:12" x14ac:dyDescent="0.3">
      <c r="A132" s="9">
        <v>2022</v>
      </c>
      <c r="B132" s="9"/>
      <c r="C132" s="9" t="s">
        <v>61</v>
      </c>
      <c r="D132" s="9" t="s">
        <v>61</v>
      </c>
      <c r="E132" s="9">
        <v>1.081275</v>
      </c>
      <c r="F132" s="9">
        <v>531.33566847499992</v>
      </c>
      <c r="G132" s="9">
        <v>33320813.140000001</v>
      </c>
      <c r="H132" s="9">
        <v>12208746.1</v>
      </c>
      <c r="I132" s="9">
        <v>0.3664000049669856</v>
      </c>
      <c r="J132" s="9">
        <v>45529559.240000002</v>
      </c>
      <c r="K132" s="9">
        <v>357480</v>
      </c>
      <c r="L132" s="9">
        <v>0</v>
      </c>
    </row>
    <row r="133" spans="1:12" x14ac:dyDescent="0.3">
      <c r="A133" s="9">
        <v>2022</v>
      </c>
      <c r="B133" s="9"/>
      <c r="C133" s="9" t="s">
        <v>62</v>
      </c>
      <c r="D133" s="9" t="s">
        <v>62</v>
      </c>
      <c r="E133" s="9">
        <v>1.113636363636364</v>
      </c>
      <c r="F133" s="9">
        <v>543.82021638636365</v>
      </c>
      <c r="G133" s="9">
        <v>47145615.670000002</v>
      </c>
      <c r="H133" s="9">
        <v>17274153.899999999</v>
      </c>
      <c r="I133" s="9">
        <v>0.36640000675591983</v>
      </c>
      <c r="J133" s="9">
        <v>64419769.57</v>
      </c>
      <c r="K133" s="9">
        <v>487908</v>
      </c>
      <c r="L133" s="9">
        <v>0</v>
      </c>
    </row>
    <row r="134" spans="1:12" x14ac:dyDescent="0.3">
      <c r="A134" s="9">
        <v>2022</v>
      </c>
      <c r="B134" s="9"/>
      <c r="C134" s="9" t="s">
        <v>63</v>
      </c>
      <c r="D134" s="9" t="s">
        <v>63</v>
      </c>
      <c r="E134" s="9">
        <v>0.31140909090909091</v>
      </c>
      <c r="F134" s="9">
        <v>581.8394555909091</v>
      </c>
      <c r="G134" s="9">
        <v>25987867.25</v>
      </c>
      <c r="H134" s="9">
        <v>9521954.4000000004</v>
      </c>
      <c r="I134" s="9">
        <v>0.36639999382788913</v>
      </c>
      <c r="J134" s="9">
        <v>35509821.649999999</v>
      </c>
      <c r="K134" s="9">
        <v>979200</v>
      </c>
      <c r="L134" s="9">
        <v>0</v>
      </c>
    </row>
    <row r="135" spans="1:12" x14ac:dyDescent="0.3">
      <c r="A135" s="9">
        <v>2022</v>
      </c>
      <c r="B135" s="9"/>
      <c r="C135" s="9" t="s">
        <v>20</v>
      </c>
      <c r="D135" s="9" t="s">
        <v>20</v>
      </c>
      <c r="E135" s="9">
        <v>1.64</v>
      </c>
      <c r="F135" s="9">
        <v>565.6657778</v>
      </c>
      <c r="G135" s="9">
        <v>3818244</v>
      </c>
      <c r="H135" s="9">
        <v>1399004.6</v>
      </c>
      <c r="I135" s="9">
        <v>0.36639999958095931</v>
      </c>
      <c r="J135" s="9">
        <v>5217248.5999999996</v>
      </c>
      <c r="K135" s="9">
        <v>27000</v>
      </c>
      <c r="L135" s="9">
        <v>0</v>
      </c>
    </row>
    <row r="136" spans="1:12" x14ac:dyDescent="0.3">
      <c r="A136" s="9">
        <v>2022</v>
      </c>
      <c r="B136" s="9"/>
      <c r="C136" s="9" t="s">
        <v>64</v>
      </c>
      <c r="D136" s="9" t="s">
        <v>64</v>
      </c>
      <c r="E136" s="9">
        <v>0.268125</v>
      </c>
      <c r="F136" s="9">
        <v>279.02603773750002</v>
      </c>
      <c r="G136" s="9">
        <v>19286614.399999999</v>
      </c>
      <c r="H136" s="9">
        <v>8478395.9000000004</v>
      </c>
      <c r="I136" s="9">
        <v>0.43960001087593692</v>
      </c>
      <c r="J136" s="9">
        <v>27765010.300000001</v>
      </c>
      <c r="K136" s="9">
        <v>694006</v>
      </c>
      <c r="L136" s="9">
        <v>0</v>
      </c>
    </row>
    <row r="137" spans="1:12" x14ac:dyDescent="0.3">
      <c r="A137" s="9">
        <v>2022</v>
      </c>
      <c r="B137" s="9"/>
      <c r="C137" s="9" t="s">
        <v>65</v>
      </c>
      <c r="D137" s="9" t="s">
        <v>65</v>
      </c>
      <c r="E137" s="9">
        <v>0.46310000000000001</v>
      </c>
      <c r="F137" s="9">
        <v>661.05531150000002</v>
      </c>
      <c r="G137" s="9">
        <v>1902847.03</v>
      </c>
      <c r="H137" s="9">
        <v>697203.1</v>
      </c>
      <c r="I137" s="9">
        <v>0.36639997278183728</v>
      </c>
      <c r="J137" s="9">
        <v>2600050.13</v>
      </c>
      <c r="K137" s="9">
        <v>50000</v>
      </c>
      <c r="L137" s="9">
        <v>0</v>
      </c>
    </row>
    <row r="138" spans="1:12" x14ac:dyDescent="0.3">
      <c r="A138" s="9">
        <v>2022</v>
      </c>
      <c r="B138" s="9"/>
      <c r="C138" s="9" t="s">
        <v>33</v>
      </c>
      <c r="D138" s="9" t="s">
        <v>33</v>
      </c>
      <c r="E138" s="9">
        <v>15.3</v>
      </c>
      <c r="F138" s="9">
        <v>483.40377373333331</v>
      </c>
      <c r="G138" s="9">
        <v>7868657.4800000004</v>
      </c>
      <c r="H138" s="9">
        <v>2883076.2</v>
      </c>
      <c r="I138" s="9">
        <v>0.36640001262324612</v>
      </c>
      <c r="J138" s="9">
        <v>10751733.68</v>
      </c>
      <c r="K138" s="9">
        <v>4928</v>
      </c>
      <c r="L138" s="9">
        <v>0</v>
      </c>
    </row>
    <row r="139" spans="1:12" x14ac:dyDescent="0.3">
      <c r="A139" s="9">
        <v>2022</v>
      </c>
      <c r="B139" s="9"/>
      <c r="C139" s="9" t="s">
        <v>34</v>
      </c>
      <c r="D139" s="9" t="s">
        <v>34</v>
      </c>
      <c r="E139" s="9">
        <v>9.4</v>
      </c>
      <c r="F139" s="9">
        <v>280.44345120000003</v>
      </c>
      <c r="G139" s="9">
        <v>5330669.12</v>
      </c>
      <c r="H139" s="9">
        <v>1953157.2</v>
      </c>
      <c r="I139" s="9">
        <v>0.3664000064592266</v>
      </c>
      <c r="J139" s="9">
        <v>7283826.3200000003</v>
      </c>
      <c r="K139" s="9">
        <v>5184</v>
      </c>
      <c r="L139" s="9">
        <v>0</v>
      </c>
    </row>
    <row r="140" spans="1:12" x14ac:dyDescent="0.3">
      <c r="A140" s="9">
        <v>2022</v>
      </c>
      <c r="B140" s="9"/>
      <c r="C140" s="9" t="s">
        <v>66</v>
      </c>
      <c r="D140" s="9" t="s">
        <v>66</v>
      </c>
      <c r="E140" s="9">
        <v>1.141878947368421</v>
      </c>
      <c r="F140" s="9">
        <v>627.23972916842104</v>
      </c>
      <c r="G140" s="9">
        <v>30670529.91</v>
      </c>
      <c r="H140" s="9">
        <v>11237682.6</v>
      </c>
      <c r="I140" s="9">
        <v>0.36640001437784092</v>
      </c>
      <c r="J140" s="9">
        <v>41908212.509999998</v>
      </c>
      <c r="K140" s="9">
        <v>309204</v>
      </c>
      <c r="L140" s="9">
        <v>0</v>
      </c>
    </row>
    <row r="141" spans="1:12" x14ac:dyDescent="0.3">
      <c r="A141" s="9">
        <v>2022</v>
      </c>
      <c r="B141" s="9"/>
      <c r="C141" s="9" t="s">
        <v>85</v>
      </c>
      <c r="D141" s="9" t="s">
        <v>85</v>
      </c>
      <c r="E141" s="9">
        <v>1.1599999999999999</v>
      </c>
      <c r="F141" s="9">
        <v>627.55955329999995</v>
      </c>
      <c r="G141" s="9">
        <v>2686394.18</v>
      </c>
      <c r="H141" s="9">
        <v>984294.8</v>
      </c>
      <c r="I141" s="9">
        <v>0.36639998974387289</v>
      </c>
      <c r="J141" s="9">
        <v>3670688.98</v>
      </c>
      <c r="K141" s="9">
        <v>27036</v>
      </c>
      <c r="L141" s="9">
        <v>0</v>
      </c>
    </row>
    <row r="142" spans="1:12" x14ac:dyDescent="0.3">
      <c r="A142" s="9">
        <v>2022</v>
      </c>
      <c r="B142" s="9"/>
      <c r="C142" s="9" t="s">
        <v>86</v>
      </c>
      <c r="D142" s="9" t="s">
        <v>86</v>
      </c>
      <c r="E142" s="9">
        <v>1.2050000000000001</v>
      </c>
      <c r="F142" s="9">
        <v>648.29296150000005</v>
      </c>
      <c r="G142" s="9">
        <v>5087176.4499999993</v>
      </c>
      <c r="H142" s="9">
        <v>1863941.4</v>
      </c>
      <c r="I142" s="9">
        <v>0.36639998991975209</v>
      </c>
      <c r="J142" s="9">
        <v>6951117.8499999996</v>
      </c>
      <c r="K142" s="9">
        <v>49644</v>
      </c>
      <c r="L142" s="9">
        <v>0</v>
      </c>
    </row>
    <row r="143" spans="1:12" x14ac:dyDescent="0.3">
      <c r="A143" s="9">
        <v>2022</v>
      </c>
      <c r="B143" s="9"/>
      <c r="C143" s="9" t="s">
        <v>67</v>
      </c>
      <c r="D143" s="9" t="s">
        <v>67</v>
      </c>
      <c r="E143" s="9">
        <v>1.1657571428571429</v>
      </c>
      <c r="F143" s="9">
        <v>425.57504144285713</v>
      </c>
      <c r="G143" s="9">
        <v>19674550.34</v>
      </c>
      <c r="H143" s="9">
        <v>7208755.5999999996</v>
      </c>
      <c r="I143" s="9">
        <v>0.36640001806516509</v>
      </c>
      <c r="J143" s="9">
        <v>26883305.940000001</v>
      </c>
      <c r="K143" s="9">
        <v>196344</v>
      </c>
      <c r="L143" s="9">
        <v>0</v>
      </c>
    </row>
    <row r="144" spans="1:12" x14ac:dyDescent="0.3">
      <c r="A144" s="9">
        <v>2022</v>
      </c>
      <c r="B144" s="9"/>
      <c r="C144" s="9" t="s">
        <v>68</v>
      </c>
      <c r="D144" s="9" t="s">
        <v>68</v>
      </c>
      <c r="E144" s="9">
        <v>1.250085714285714</v>
      </c>
      <c r="F144" s="9">
        <v>541.6830215</v>
      </c>
      <c r="G144" s="9">
        <v>31192145.100000001</v>
      </c>
      <c r="H144" s="9">
        <v>11428802</v>
      </c>
      <c r="I144" s="9">
        <v>0.3664000011336187</v>
      </c>
      <c r="J144" s="9">
        <v>42620947.100000001</v>
      </c>
      <c r="K144" s="9">
        <v>288468</v>
      </c>
      <c r="L144" s="9">
        <v>0</v>
      </c>
    </row>
    <row r="145" spans="1:12" x14ac:dyDescent="0.3">
      <c r="A145" s="9">
        <v>2022</v>
      </c>
      <c r="B145" s="9"/>
      <c r="C145" s="9" t="s">
        <v>87</v>
      </c>
      <c r="D145" s="9" t="s">
        <v>87</v>
      </c>
      <c r="E145" s="9">
        <v>1.18</v>
      </c>
      <c r="F145" s="9">
        <v>440.61864209999999</v>
      </c>
      <c r="G145" s="9">
        <v>6859551.0199999996</v>
      </c>
      <c r="H145" s="9">
        <v>2513339.5</v>
      </c>
      <c r="I145" s="9">
        <v>0.3664000009143456</v>
      </c>
      <c r="J145" s="9">
        <v>9372890.5199999996</v>
      </c>
      <c r="K145" s="9">
        <v>70056</v>
      </c>
      <c r="L145" s="9">
        <v>0</v>
      </c>
    </row>
    <row r="146" spans="1:12" x14ac:dyDescent="0.3">
      <c r="A146" s="9">
        <v>2022</v>
      </c>
      <c r="B146" s="9"/>
      <c r="C146" s="9" t="s">
        <v>47</v>
      </c>
      <c r="D146" s="9" t="s">
        <v>47</v>
      </c>
      <c r="E146" s="9">
        <v>1.35</v>
      </c>
      <c r="F146" s="9">
        <v>592.34257290000005</v>
      </c>
      <c r="G146" s="9">
        <v>6418624.1200000001</v>
      </c>
      <c r="H146" s="9">
        <v>2351783.9</v>
      </c>
      <c r="I146" s="9">
        <v>0.36640000349482998</v>
      </c>
      <c r="J146" s="9">
        <v>8770408.0199999996</v>
      </c>
      <c r="K146" s="9">
        <v>57792</v>
      </c>
      <c r="L146" s="9">
        <v>0</v>
      </c>
    </row>
    <row r="147" spans="1:12" x14ac:dyDescent="0.3">
      <c r="A147" s="9">
        <v>2022</v>
      </c>
      <c r="B147" s="9"/>
      <c r="C147" s="9" t="s">
        <v>69</v>
      </c>
      <c r="D147" s="9" t="s">
        <v>69</v>
      </c>
      <c r="E147" s="9">
        <v>0.19375000000000001</v>
      </c>
      <c r="F147" s="9">
        <v>278.03792525</v>
      </c>
      <c r="G147" s="9">
        <v>8387806.7999999998</v>
      </c>
      <c r="H147" s="9">
        <v>3687279.9</v>
      </c>
      <c r="I147" s="9">
        <v>0.43960000366245922</v>
      </c>
      <c r="J147" s="9">
        <v>12075086.699999999</v>
      </c>
      <c r="K147" s="9">
        <v>120129</v>
      </c>
      <c r="L147" s="9">
        <v>0</v>
      </c>
    </row>
    <row r="148" spans="1:12" x14ac:dyDescent="0.3">
      <c r="A148" s="9">
        <v>2022</v>
      </c>
      <c r="B148" s="9"/>
      <c r="C148" s="9" t="s">
        <v>88</v>
      </c>
      <c r="D148" s="9" t="s">
        <v>88</v>
      </c>
      <c r="E148" s="9">
        <v>0.17</v>
      </c>
      <c r="F148" s="9">
        <v>231.5006521</v>
      </c>
      <c r="G148" s="9">
        <v>1668471.5</v>
      </c>
      <c r="H148" s="9">
        <v>733460</v>
      </c>
      <c r="I148" s="9">
        <v>0.43959995720634132</v>
      </c>
      <c r="J148" s="9">
        <v>2401931.5</v>
      </c>
      <c r="K148" s="9">
        <v>3</v>
      </c>
      <c r="L148" s="9">
        <v>0</v>
      </c>
    </row>
    <row r="149" spans="1:12" x14ac:dyDescent="0.3">
      <c r="A149" s="9">
        <v>2022</v>
      </c>
      <c r="B149" s="9"/>
      <c r="C149" s="9" t="s">
        <v>89</v>
      </c>
      <c r="D149" s="9" t="s">
        <v>89</v>
      </c>
      <c r="E149" s="9">
        <v>0.185</v>
      </c>
      <c r="F149" s="9">
        <v>251.92713839999999</v>
      </c>
      <c r="G149" s="9">
        <v>56255.33</v>
      </c>
      <c r="H149" s="9">
        <v>24729.9</v>
      </c>
      <c r="I149" s="9">
        <v>0.43960101202854912</v>
      </c>
      <c r="J149" s="9">
        <v>80985.23000000001</v>
      </c>
      <c r="K149" s="9">
        <v>3</v>
      </c>
      <c r="L149" s="9">
        <v>0</v>
      </c>
    </row>
    <row r="150" spans="1:12" x14ac:dyDescent="0.3">
      <c r="A150" s="9">
        <v>2022</v>
      </c>
      <c r="B150" s="9"/>
      <c r="C150" s="9" t="s">
        <v>90</v>
      </c>
      <c r="D150" s="9" t="s">
        <v>90</v>
      </c>
      <c r="E150" s="9">
        <v>1.1599999999999999</v>
      </c>
      <c r="F150" s="9">
        <v>615.73734179999997</v>
      </c>
      <c r="G150" s="9">
        <v>579100.97</v>
      </c>
      <c r="H150" s="9">
        <v>212182.6</v>
      </c>
      <c r="I150" s="9">
        <v>0.36640000792953259</v>
      </c>
      <c r="J150" s="9">
        <v>791283.57</v>
      </c>
      <c r="K150" s="9">
        <v>5940</v>
      </c>
      <c r="L150" s="9">
        <v>0</v>
      </c>
    </row>
    <row r="151" spans="1:12" x14ac:dyDescent="0.3">
      <c r="A151" s="9">
        <v>2022</v>
      </c>
      <c r="B151" s="9"/>
      <c r="C151" s="9" t="s">
        <v>22</v>
      </c>
      <c r="D151" s="9" t="s">
        <v>22</v>
      </c>
      <c r="E151" s="9">
        <v>1.067404761904762</v>
      </c>
      <c r="F151" s="9">
        <v>564.01401732380953</v>
      </c>
      <c r="G151" s="9">
        <v>40815018.670000002</v>
      </c>
      <c r="H151" s="9">
        <v>14954622.800000001</v>
      </c>
      <c r="I151" s="9">
        <v>0.36639999900311199</v>
      </c>
      <c r="J151" s="9">
        <v>55769641.469999999</v>
      </c>
      <c r="K151" s="9">
        <v>493332</v>
      </c>
      <c r="L151" s="9">
        <v>0</v>
      </c>
    </row>
    <row r="152" spans="1:12" x14ac:dyDescent="0.3">
      <c r="A152" s="9">
        <v>2022</v>
      </c>
      <c r="B152" s="9"/>
      <c r="C152" s="9" t="s">
        <v>23</v>
      </c>
      <c r="D152" s="9" t="s">
        <v>23</v>
      </c>
      <c r="E152" s="9">
        <v>1.141426666666667</v>
      </c>
      <c r="F152" s="9">
        <v>474.35589506470592</v>
      </c>
      <c r="G152" s="9">
        <v>75890015.980000004</v>
      </c>
      <c r="H152" s="9">
        <v>28164520.300000001</v>
      </c>
      <c r="I152" s="9">
        <v>0.37112286690547619</v>
      </c>
      <c r="J152" s="9">
        <v>104054536.28</v>
      </c>
      <c r="K152" s="9">
        <v>745426</v>
      </c>
      <c r="L152" s="9">
        <v>0</v>
      </c>
    </row>
    <row r="153" spans="1:12" x14ac:dyDescent="0.3">
      <c r="A153" s="9">
        <v>2022</v>
      </c>
      <c r="B153" s="9"/>
      <c r="C153" s="9" t="s">
        <v>91</v>
      </c>
      <c r="D153" s="9" t="s">
        <v>91</v>
      </c>
      <c r="E153" s="9">
        <v>0.16400000000000001</v>
      </c>
      <c r="F153" s="9">
        <v>482.9116257</v>
      </c>
      <c r="G153" s="9">
        <v>2340672.65</v>
      </c>
      <c r="H153" s="9">
        <v>1028959.7</v>
      </c>
      <c r="I153" s="9">
        <v>0.43960000130731652</v>
      </c>
      <c r="J153" s="9">
        <v>3369632.35</v>
      </c>
      <c r="K153" s="9">
        <v>166200</v>
      </c>
      <c r="L153" s="9">
        <v>0</v>
      </c>
    </row>
    <row r="154" spans="1:12" x14ac:dyDescent="0.3">
      <c r="A154" s="9">
        <v>2022</v>
      </c>
      <c r="B154" s="9"/>
      <c r="C154" s="9" t="s">
        <v>92</v>
      </c>
      <c r="D154" s="9" t="s">
        <v>92</v>
      </c>
      <c r="E154" s="9">
        <v>1.3</v>
      </c>
      <c r="F154" s="9">
        <v>634.08572919999995</v>
      </c>
      <c r="G154" s="9">
        <v>60872.23</v>
      </c>
      <c r="H154" s="9">
        <v>22303.5</v>
      </c>
      <c r="I154" s="9">
        <v>0.36639860244975408</v>
      </c>
      <c r="J154" s="9">
        <v>83175.73000000001</v>
      </c>
      <c r="K154" s="9">
        <v>540</v>
      </c>
      <c r="L154" s="9">
        <v>0</v>
      </c>
    </row>
    <row r="155" spans="1:12" x14ac:dyDescent="0.3">
      <c r="A155" s="9">
        <v>2023</v>
      </c>
      <c r="B155" s="9"/>
      <c r="C155" s="9" t="s">
        <v>48</v>
      </c>
      <c r="D155" s="9" t="s">
        <v>48</v>
      </c>
      <c r="E155" s="9">
        <v>0.42099999999999999</v>
      </c>
      <c r="F155" s="9">
        <v>1044.313013</v>
      </c>
      <c r="G155" s="9">
        <v>5957517.6299999999</v>
      </c>
      <c r="H155" s="9">
        <v>2182834.6</v>
      </c>
      <c r="I155" s="9">
        <v>0.36640002356149137</v>
      </c>
      <c r="J155" s="9">
        <v>8140352.2300000004</v>
      </c>
      <c r="K155" s="9">
        <v>168480</v>
      </c>
      <c r="L155" s="9">
        <v>0</v>
      </c>
    </row>
    <row r="156" spans="1:12" x14ac:dyDescent="0.3">
      <c r="A156" s="9">
        <v>2023</v>
      </c>
      <c r="B156" s="9"/>
      <c r="C156" s="9" t="s">
        <v>93</v>
      </c>
      <c r="D156" s="9" t="s">
        <v>93</v>
      </c>
      <c r="E156" s="9">
        <v>0.28699999999999998</v>
      </c>
      <c r="F156" s="9">
        <v>732.11720509999998</v>
      </c>
      <c r="G156" s="9">
        <v>5099049.91</v>
      </c>
      <c r="H156" s="9">
        <v>1868291.9</v>
      </c>
      <c r="I156" s="9">
        <v>0.36640000254478777</v>
      </c>
      <c r="J156" s="9">
        <v>6967341.8100000015</v>
      </c>
      <c r="K156" s="9">
        <v>208512</v>
      </c>
      <c r="L156" s="9">
        <v>0</v>
      </c>
    </row>
    <row r="157" spans="1:12" x14ac:dyDescent="0.3">
      <c r="A157" s="9">
        <v>2023</v>
      </c>
      <c r="B157" s="9"/>
      <c r="C157" s="9" t="s">
        <v>70</v>
      </c>
      <c r="D157" s="9" t="s">
        <v>70</v>
      </c>
      <c r="E157" s="9">
        <v>1.9</v>
      </c>
      <c r="F157" s="9">
        <v>159.1155292</v>
      </c>
      <c r="G157" s="9">
        <v>4086086.79</v>
      </c>
      <c r="H157" s="9">
        <v>1497142.2</v>
      </c>
      <c r="I157" s="9">
        <v>0.36640000003524148</v>
      </c>
      <c r="J157" s="9">
        <v>5583228.9900000002</v>
      </c>
      <c r="K157" s="9">
        <v>25680</v>
      </c>
      <c r="L157" s="9">
        <v>0</v>
      </c>
    </row>
    <row r="158" spans="1:12" x14ac:dyDescent="0.3">
      <c r="A158" s="9">
        <v>2023</v>
      </c>
      <c r="B158" s="9"/>
      <c r="C158" s="9" t="s">
        <v>73</v>
      </c>
      <c r="D158" s="9" t="s">
        <v>73</v>
      </c>
      <c r="E158" s="9">
        <v>0.92</v>
      </c>
      <c r="F158" s="9">
        <v>77.04541408</v>
      </c>
      <c r="G158" s="9">
        <v>6841632.7699999996</v>
      </c>
      <c r="H158" s="9">
        <v>2506774.2999999998</v>
      </c>
      <c r="I158" s="9">
        <v>0.3664000077572126</v>
      </c>
      <c r="J158" s="9">
        <v>9348407.0700000003</v>
      </c>
      <c r="K158" s="9">
        <v>88800</v>
      </c>
      <c r="L158" s="9">
        <v>0</v>
      </c>
    </row>
    <row r="159" spans="1:12" x14ac:dyDescent="0.3">
      <c r="A159" s="9">
        <v>2023</v>
      </c>
      <c r="B159" s="9"/>
      <c r="C159" s="9" t="s">
        <v>76</v>
      </c>
      <c r="D159" s="9" t="s">
        <v>76</v>
      </c>
      <c r="E159" s="9">
        <v>0.76</v>
      </c>
      <c r="F159" s="9">
        <v>63.646211729999997</v>
      </c>
      <c r="G159" s="9">
        <v>4490876.7</v>
      </c>
      <c r="H159" s="9">
        <v>1645457.2</v>
      </c>
      <c r="I159" s="9">
        <v>0.3663999949052264</v>
      </c>
      <c r="J159" s="9">
        <v>6136333.9000000004</v>
      </c>
      <c r="K159" s="9">
        <v>70560</v>
      </c>
      <c r="L159" s="9">
        <v>0</v>
      </c>
    </row>
    <row r="160" spans="1:12" x14ac:dyDescent="0.3">
      <c r="A160" s="9">
        <v>2023</v>
      </c>
      <c r="B160" s="9"/>
      <c r="C160" s="9" t="s">
        <v>77</v>
      </c>
      <c r="D160" s="9" t="s">
        <v>77</v>
      </c>
      <c r="E160" s="9">
        <v>1.5</v>
      </c>
      <c r="F160" s="9">
        <v>125.61752300000001</v>
      </c>
      <c r="G160" s="9">
        <v>5725144.2300000004</v>
      </c>
      <c r="H160" s="9">
        <v>2097692.7999999998</v>
      </c>
      <c r="I160" s="9">
        <v>0.36639999198762541</v>
      </c>
      <c r="J160" s="9">
        <v>7822837.0300000003</v>
      </c>
      <c r="K160" s="9">
        <v>45576</v>
      </c>
      <c r="L160" s="9">
        <v>0</v>
      </c>
    </row>
    <row r="161" spans="1:12" x14ac:dyDescent="0.3">
      <c r="A161" s="9">
        <v>2023</v>
      </c>
      <c r="B161" s="9"/>
      <c r="C161" s="9" t="s">
        <v>79</v>
      </c>
      <c r="D161" s="9" t="s">
        <v>79</v>
      </c>
      <c r="E161" s="9">
        <v>0.97</v>
      </c>
      <c r="F161" s="9">
        <v>81.23266486</v>
      </c>
      <c r="G161" s="9">
        <v>4484043.0999999996</v>
      </c>
      <c r="H161" s="9">
        <v>1642953.4</v>
      </c>
      <c r="I161" s="9">
        <v>0.36640000181978633</v>
      </c>
      <c r="J161" s="9">
        <v>6126996.5</v>
      </c>
      <c r="K161" s="9">
        <v>55200</v>
      </c>
      <c r="L161" s="9">
        <v>0</v>
      </c>
    </row>
    <row r="162" spans="1:12" x14ac:dyDescent="0.3">
      <c r="A162" s="9">
        <v>2023</v>
      </c>
      <c r="B162" s="9"/>
      <c r="C162" s="9" t="s">
        <v>29</v>
      </c>
      <c r="D162" s="9" t="s">
        <v>29</v>
      </c>
      <c r="E162" s="9">
        <v>0.158</v>
      </c>
      <c r="F162" s="9">
        <v>463.10473960000002</v>
      </c>
      <c r="G162" s="9">
        <v>11331247.98</v>
      </c>
      <c r="H162" s="9">
        <v>4981216.5999999996</v>
      </c>
      <c r="I162" s="9">
        <v>0.43959999894027563</v>
      </c>
      <c r="J162" s="9">
        <v>16312464.58</v>
      </c>
      <c r="K162" s="9">
        <v>10</v>
      </c>
      <c r="L162" s="9">
        <v>0</v>
      </c>
    </row>
    <row r="163" spans="1:12" x14ac:dyDescent="0.3">
      <c r="A163" s="9">
        <v>2023</v>
      </c>
      <c r="B163" s="9"/>
      <c r="C163" s="9" t="s">
        <v>52</v>
      </c>
      <c r="D163" s="9" t="s">
        <v>52</v>
      </c>
      <c r="E163" s="9">
        <v>3.45</v>
      </c>
      <c r="F163" s="9">
        <v>288.92030299999999</v>
      </c>
      <c r="G163" s="9">
        <v>4853861.09</v>
      </c>
      <c r="H163" s="9">
        <v>1778454.7</v>
      </c>
      <c r="I163" s="9">
        <v>0.36639999930447131</v>
      </c>
      <c r="J163" s="9">
        <v>6632315.79</v>
      </c>
      <c r="K163" s="9">
        <v>16800</v>
      </c>
      <c r="L163" s="9">
        <v>0</v>
      </c>
    </row>
    <row r="164" spans="1:12" x14ac:dyDescent="0.3">
      <c r="A164" s="9">
        <v>2023</v>
      </c>
      <c r="B164" s="9"/>
      <c r="C164" s="9" t="s">
        <v>53</v>
      </c>
      <c r="D164" s="9" t="s">
        <v>53</v>
      </c>
      <c r="E164" s="9">
        <v>1.009571428571429</v>
      </c>
      <c r="F164" s="9">
        <v>570.11992605714283</v>
      </c>
      <c r="G164" s="9">
        <v>10948418.02</v>
      </c>
      <c r="H164" s="9">
        <v>4011500.1</v>
      </c>
      <c r="I164" s="9">
        <v>0.36639997602137592</v>
      </c>
      <c r="J164" s="9">
        <v>14959918.119999999</v>
      </c>
      <c r="K164" s="9">
        <v>125328</v>
      </c>
      <c r="L164" s="9">
        <v>0</v>
      </c>
    </row>
    <row r="165" spans="1:12" x14ac:dyDescent="0.3">
      <c r="A165" s="9">
        <v>2023</v>
      </c>
      <c r="B165" s="9"/>
      <c r="C165" s="9" t="s">
        <v>54</v>
      </c>
      <c r="D165" s="9" t="s">
        <v>54</v>
      </c>
      <c r="E165" s="9">
        <v>1.8461000000000001</v>
      </c>
      <c r="F165" s="9">
        <v>554.3468206</v>
      </c>
      <c r="G165" s="9">
        <v>2425267.34</v>
      </c>
      <c r="H165" s="9">
        <v>888617.9</v>
      </c>
      <c r="I165" s="9">
        <v>0.36639997799170471</v>
      </c>
      <c r="J165" s="9">
        <v>3313885.24</v>
      </c>
      <c r="K165" s="9">
        <v>15000</v>
      </c>
      <c r="L165" s="9">
        <v>0</v>
      </c>
    </row>
    <row r="166" spans="1:12" x14ac:dyDescent="0.3">
      <c r="A166" s="9">
        <v>2023</v>
      </c>
      <c r="B166" s="9"/>
      <c r="C166" s="9" t="s">
        <v>55</v>
      </c>
      <c r="D166" s="9" t="s">
        <v>55</v>
      </c>
      <c r="E166" s="9">
        <v>0.53049999999999997</v>
      </c>
      <c r="F166" s="9">
        <v>474.56112239999999</v>
      </c>
      <c r="G166" s="9">
        <v>930139.8</v>
      </c>
      <c r="H166" s="9">
        <v>340803.3</v>
      </c>
      <c r="I166" s="9">
        <v>0.36640008308428468</v>
      </c>
      <c r="J166" s="9">
        <v>1270943.1000000001</v>
      </c>
      <c r="K166" s="9">
        <v>20160</v>
      </c>
      <c r="L166" s="9">
        <v>0</v>
      </c>
    </row>
    <row r="167" spans="1:12" x14ac:dyDescent="0.3">
      <c r="A167" s="9">
        <v>2023</v>
      </c>
      <c r="B167" s="9"/>
      <c r="C167" s="9" t="s">
        <v>94</v>
      </c>
      <c r="D167" s="9" t="s">
        <v>94</v>
      </c>
      <c r="E167" s="9">
        <v>1.07</v>
      </c>
      <c r="F167" s="9">
        <v>587.08103670000003</v>
      </c>
      <c r="G167" s="9">
        <v>3908550.71</v>
      </c>
      <c r="H167" s="9">
        <v>1432092.9</v>
      </c>
      <c r="I167" s="9">
        <v>0.36639997949521291</v>
      </c>
      <c r="J167" s="9">
        <v>5340643.6099999994</v>
      </c>
      <c r="K167" s="9">
        <v>42048</v>
      </c>
      <c r="L167" s="9">
        <v>0</v>
      </c>
    </row>
    <row r="168" spans="1:12" x14ac:dyDescent="0.3">
      <c r="A168" s="9">
        <v>2023</v>
      </c>
      <c r="B168" s="9"/>
      <c r="C168" s="9" t="s">
        <v>95</v>
      </c>
      <c r="D168" s="9" t="s">
        <v>95</v>
      </c>
      <c r="E168" s="9">
        <v>0.91700000000000015</v>
      </c>
      <c r="F168" s="9">
        <v>650.93909470000006</v>
      </c>
      <c r="G168" s="9">
        <v>2845630.26</v>
      </c>
      <c r="H168" s="9">
        <v>1042638.9</v>
      </c>
      <c r="I168" s="9">
        <v>0.36639999041899413</v>
      </c>
      <c r="J168" s="9">
        <v>3888269.16</v>
      </c>
      <c r="K168" s="9">
        <v>35784</v>
      </c>
      <c r="L168" s="9">
        <v>0</v>
      </c>
    </row>
    <row r="169" spans="1:12" x14ac:dyDescent="0.3">
      <c r="A169" s="9">
        <v>2023</v>
      </c>
      <c r="B169" s="9"/>
      <c r="C169" s="9" t="s">
        <v>96</v>
      </c>
      <c r="D169" s="9" t="s">
        <v>96</v>
      </c>
      <c r="E169" s="9">
        <v>0.7359</v>
      </c>
      <c r="F169" s="9">
        <v>475.41501875901901</v>
      </c>
      <c r="G169" s="9">
        <v>1647313.04</v>
      </c>
      <c r="H169" s="9">
        <v>603575.5</v>
      </c>
      <c r="I169" s="9">
        <v>0.3664000013015134</v>
      </c>
      <c r="J169" s="9">
        <v>2250888.54</v>
      </c>
      <c r="K169" s="9">
        <v>25200</v>
      </c>
      <c r="L169" s="9">
        <v>0</v>
      </c>
    </row>
    <row r="170" spans="1:12" x14ac:dyDescent="0.3">
      <c r="A170" s="9">
        <v>2023</v>
      </c>
      <c r="B170" s="9"/>
      <c r="C170" s="9" t="s">
        <v>97</v>
      </c>
      <c r="D170" s="9" t="s">
        <v>97</v>
      </c>
      <c r="E170" s="9">
        <v>1.1966000000000001</v>
      </c>
      <c r="F170" s="9">
        <v>528.69959317999997</v>
      </c>
      <c r="G170" s="9">
        <v>5367053.3600000003</v>
      </c>
      <c r="H170" s="9">
        <v>1966488.5</v>
      </c>
      <c r="I170" s="9">
        <v>0.36640002774259728</v>
      </c>
      <c r="J170" s="9">
        <v>7333541.8600000003</v>
      </c>
      <c r="K170" s="9">
        <v>51024</v>
      </c>
      <c r="L170" s="9">
        <v>0</v>
      </c>
    </row>
    <row r="171" spans="1:12" x14ac:dyDescent="0.3">
      <c r="A171" s="9">
        <v>2023</v>
      </c>
      <c r="B171" s="9"/>
      <c r="C171" s="9" t="s">
        <v>98</v>
      </c>
      <c r="D171" s="9" t="s">
        <v>98</v>
      </c>
      <c r="E171" s="9">
        <v>1.21</v>
      </c>
      <c r="F171" s="9">
        <v>560.60926315000006</v>
      </c>
      <c r="G171" s="9">
        <v>2570628.96</v>
      </c>
      <c r="H171" s="9">
        <v>941878.5</v>
      </c>
      <c r="I171" s="9">
        <v>0.36640001908326753</v>
      </c>
      <c r="J171" s="9">
        <v>3512507.46</v>
      </c>
      <c r="K171" s="9">
        <v>24456</v>
      </c>
      <c r="L171" s="9">
        <v>0</v>
      </c>
    </row>
    <row r="172" spans="1:12" x14ac:dyDescent="0.3">
      <c r="A172" s="9">
        <v>2023</v>
      </c>
      <c r="B172" s="9"/>
      <c r="C172" s="9" t="s">
        <v>99</v>
      </c>
      <c r="D172" s="9" t="s">
        <v>99</v>
      </c>
      <c r="E172" s="9">
        <v>1.0885</v>
      </c>
      <c r="F172" s="9">
        <v>706.61647414999993</v>
      </c>
      <c r="G172" s="9">
        <v>3487569.75</v>
      </c>
      <c r="H172" s="9">
        <v>1277845.5</v>
      </c>
      <c r="I172" s="9">
        <v>0.36639998382828037</v>
      </c>
      <c r="J172" s="9">
        <v>4765415.25</v>
      </c>
      <c r="K172" s="9">
        <v>38160</v>
      </c>
      <c r="L172" s="9">
        <v>0</v>
      </c>
    </row>
    <row r="173" spans="1:12" x14ac:dyDescent="0.3">
      <c r="A173" s="9">
        <v>2023</v>
      </c>
      <c r="B173" s="9"/>
      <c r="C173" s="9" t="s">
        <v>100</v>
      </c>
      <c r="D173" s="9" t="s">
        <v>100</v>
      </c>
      <c r="E173" s="9">
        <v>1.25</v>
      </c>
      <c r="F173" s="9">
        <v>715.48027779999995</v>
      </c>
      <c r="G173" s="9">
        <v>77271.87</v>
      </c>
      <c r="H173" s="9">
        <v>28312.400000000001</v>
      </c>
      <c r="I173" s="9">
        <v>0.36639982958869771</v>
      </c>
      <c r="J173" s="9">
        <v>105584.27</v>
      </c>
      <c r="K173" s="9">
        <v>720</v>
      </c>
      <c r="L173" s="9">
        <v>0</v>
      </c>
    </row>
    <row r="174" spans="1:12" x14ac:dyDescent="0.3">
      <c r="A174" s="9">
        <v>2023</v>
      </c>
      <c r="B174" s="9"/>
      <c r="C174" s="9" t="s">
        <v>101</v>
      </c>
      <c r="D174" s="9" t="s">
        <v>101</v>
      </c>
      <c r="E174" s="9">
        <v>1.1000000000000001</v>
      </c>
      <c r="F174" s="9">
        <v>641.50226420000001</v>
      </c>
      <c r="G174" s="9">
        <v>67999.240000000005</v>
      </c>
      <c r="H174" s="9">
        <v>24914.9</v>
      </c>
      <c r="I174" s="9">
        <v>0.36639968329057793</v>
      </c>
      <c r="J174" s="9">
        <v>92914.140000000014</v>
      </c>
      <c r="K174" s="9">
        <v>720</v>
      </c>
      <c r="L174" s="9">
        <v>0</v>
      </c>
    </row>
    <row r="175" spans="1:12" x14ac:dyDescent="0.3">
      <c r="A175" s="9">
        <v>2023</v>
      </c>
      <c r="B175" s="9"/>
      <c r="C175" s="9" t="s">
        <v>102</v>
      </c>
      <c r="D175" s="9" t="s">
        <v>102</v>
      </c>
      <c r="E175" s="9">
        <v>1.63</v>
      </c>
      <c r="F175" s="9">
        <v>499.38869843333327</v>
      </c>
      <c r="G175" s="9">
        <v>2383050.77</v>
      </c>
      <c r="H175" s="9">
        <v>873149.9</v>
      </c>
      <c r="I175" s="9">
        <v>0.36640004107004398</v>
      </c>
      <c r="J175" s="9">
        <v>3256200.67</v>
      </c>
      <c r="K175" s="9">
        <v>16848</v>
      </c>
      <c r="L175" s="9">
        <v>0</v>
      </c>
    </row>
    <row r="176" spans="1:12" x14ac:dyDescent="0.3">
      <c r="A176" s="9">
        <v>2023</v>
      </c>
      <c r="B176" s="9"/>
      <c r="C176" s="9" t="s">
        <v>103</v>
      </c>
      <c r="D176" s="9" t="s">
        <v>103</v>
      </c>
      <c r="E176" s="9">
        <v>1.0760000000000001</v>
      </c>
      <c r="F176" s="9">
        <v>599.46061899999995</v>
      </c>
      <c r="G176" s="9">
        <v>125886.73</v>
      </c>
      <c r="H176" s="9">
        <v>46124.800000000003</v>
      </c>
      <c r="I176" s="9">
        <v>0.36639922253918272</v>
      </c>
      <c r="J176" s="9">
        <v>172011.53</v>
      </c>
      <c r="K176" s="9">
        <v>1350</v>
      </c>
      <c r="L176" s="9">
        <v>0</v>
      </c>
    </row>
    <row r="177" spans="1:12" x14ac:dyDescent="0.3">
      <c r="A177" s="9">
        <v>2023</v>
      </c>
      <c r="B177" s="9"/>
      <c r="C177" s="9" t="s">
        <v>104</v>
      </c>
      <c r="D177" s="9" t="s">
        <v>104</v>
      </c>
      <c r="E177" s="9">
        <v>1.0283500000000001</v>
      </c>
      <c r="F177" s="9">
        <v>573.30175599999995</v>
      </c>
      <c r="G177" s="9">
        <v>2041503.55</v>
      </c>
      <c r="H177" s="9">
        <v>748006.9</v>
      </c>
      <c r="I177" s="9">
        <v>0.36639999964731879</v>
      </c>
      <c r="J177" s="9">
        <v>2789510.45</v>
      </c>
      <c r="K177" s="9">
        <v>22950</v>
      </c>
      <c r="L177" s="9">
        <v>0</v>
      </c>
    </row>
    <row r="178" spans="1:12" x14ac:dyDescent="0.3">
      <c r="A178" s="9">
        <v>2023</v>
      </c>
      <c r="B178" s="9"/>
      <c r="C178" s="9" t="s">
        <v>105</v>
      </c>
      <c r="D178" s="9" t="s">
        <v>105</v>
      </c>
      <c r="E178" s="9">
        <v>1.0369999999999999</v>
      </c>
      <c r="F178" s="9">
        <v>540.52603829999998</v>
      </c>
      <c r="G178" s="9">
        <v>3329099.87</v>
      </c>
      <c r="H178" s="9">
        <v>1219782.2</v>
      </c>
      <c r="I178" s="9">
        <v>0.36640000229251157</v>
      </c>
      <c r="J178" s="9">
        <v>4548882.07</v>
      </c>
      <c r="K178" s="9">
        <v>36954</v>
      </c>
      <c r="L178" s="9">
        <v>0</v>
      </c>
    </row>
    <row r="179" spans="1:12" x14ac:dyDescent="0.3">
      <c r="A179" s="9">
        <v>2023</v>
      </c>
      <c r="B179" s="9"/>
      <c r="C179" s="9" t="s">
        <v>106</v>
      </c>
      <c r="D179" s="9" t="s">
        <v>106</v>
      </c>
      <c r="E179" s="9">
        <v>1.0745</v>
      </c>
      <c r="F179" s="9">
        <v>568.6630267999999</v>
      </c>
      <c r="G179" s="9">
        <v>2123220.39</v>
      </c>
      <c r="H179" s="9">
        <v>777947.9</v>
      </c>
      <c r="I179" s="9">
        <v>0.3663999760288662</v>
      </c>
      <c r="J179" s="9">
        <v>2901168.29</v>
      </c>
      <c r="K179" s="9">
        <v>22932</v>
      </c>
      <c r="L179" s="9">
        <v>0</v>
      </c>
    </row>
    <row r="180" spans="1:12" x14ac:dyDescent="0.3">
      <c r="A180" s="9">
        <v>2023</v>
      </c>
      <c r="B180" s="9"/>
      <c r="C180" s="9" t="s">
        <v>107</v>
      </c>
      <c r="D180" s="9" t="s">
        <v>107</v>
      </c>
      <c r="E180" s="9">
        <v>1.1599999999999999</v>
      </c>
      <c r="F180" s="9">
        <v>619.76457240000002</v>
      </c>
      <c r="G180" s="9">
        <v>461662.63</v>
      </c>
      <c r="H180" s="9">
        <v>169153.2</v>
      </c>
      <c r="I180" s="9">
        <v>0.36640002679012601</v>
      </c>
      <c r="J180" s="9">
        <v>630815.83000000007</v>
      </c>
      <c r="K180" s="9">
        <v>4584</v>
      </c>
      <c r="L180" s="9">
        <v>0</v>
      </c>
    </row>
    <row r="181" spans="1:12" x14ac:dyDescent="0.3">
      <c r="A181" s="9">
        <v>2023</v>
      </c>
      <c r="B181" s="9"/>
      <c r="C181" s="9" t="s">
        <v>108</v>
      </c>
      <c r="D181" s="9" t="s">
        <v>108</v>
      </c>
      <c r="E181" s="9">
        <v>1.167</v>
      </c>
      <c r="F181" s="9">
        <v>608.28382650000003</v>
      </c>
      <c r="G181" s="9">
        <v>1023741.68</v>
      </c>
      <c r="H181" s="9">
        <v>375098.9</v>
      </c>
      <c r="I181" s="9">
        <v>0.36639994964354677</v>
      </c>
      <c r="J181" s="9">
        <v>1398840.58</v>
      </c>
      <c r="K181" s="9">
        <v>10098</v>
      </c>
      <c r="L181" s="9">
        <v>0</v>
      </c>
    </row>
    <row r="182" spans="1:12" x14ac:dyDescent="0.3">
      <c r="A182" s="9">
        <v>2023</v>
      </c>
      <c r="B182" s="9"/>
      <c r="C182" s="9" t="s">
        <v>109</v>
      </c>
      <c r="D182" s="9" t="s">
        <v>109</v>
      </c>
      <c r="E182" s="9">
        <v>1.698</v>
      </c>
      <c r="F182" s="9">
        <v>772.56036519999998</v>
      </c>
      <c r="G182" s="9">
        <v>71925.37</v>
      </c>
      <c r="H182" s="9">
        <v>26353.5</v>
      </c>
      <c r="I182" s="9">
        <v>0.36640061775142763</v>
      </c>
      <c r="J182" s="9">
        <v>98278.87</v>
      </c>
      <c r="K182" s="9">
        <v>480</v>
      </c>
      <c r="L182" s="9">
        <v>0</v>
      </c>
    </row>
    <row r="183" spans="1:12" x14ac:dyDescent="0.3">
      <c r="A183" s="9">
        <v>2023</v>
      </c>
      <c r="B183" s="9"/>
      <c r="C183" s="9" t="s">
        <v>110</v>
      </c>
      <c r="D183" s="9" t="s">
        <v>110</v>
      </c>
      <c r="E183" s="9">
        <v>2.206</v>
      </c>
      <c r="F183" s="9">
        <v>766.76969369999995</v>
      </c>
      <c r="G183" s="9">
        <v>70082.75</v>
      </c>
      <c r="H183" s="9">
        <v>25678.400000000001</v>
      </c>
      <c r="I183" s="9">
        <v>0.3664011472152563</v>
      </c>
      <c r="J183" s="9">
        <v>95761.15</v>
      </c>
      <c r="K183" s="9">
        <v>360</v>
      </c>
      <c r="L183" s="9">
        <v>0</v>
      </c>
    </row>
    <row r="184" spans="1:12" x14ac:dyDescent="0.3">
      <c r="A184" s="9">
        <v>2023</v>
      </c>
      <c r="B184" s="9"/>
      <c r="C184" s="9" t="s">
        <v>111</v>
      </c>
      <c r="D184" s="9" t="s">
        <v>111</v>
      </c>
      <c r="E184" s="9">
        <v>0.47115000000000001</v>
      </c>
      <c r="F184" s="9">
        <v>184.7036543225525</v>
      </c>
      <c r="G184" s="9">
        <v>847791.92999999993</v>
      </c>
      <c r="H184" s="9">
        <v>310631</v>
      </c>
      <c r="I184" s="9">
        <v>0.36640004346349458</v>
      </c>
      <c r="J184" s="9">
        <v>1158422.93</v>
      </c>
      <c r="K184" s="9">
        <v>20250</v>
      </c>
      <c r="L184" s="9">
        <v>0</v>
      </c>
    </row>
    <row r="185" spans="1:12" x14ac:dyDescent="0.3">
      <c r="A185" s="9">
        <v>2023</v>
      </c>
      <c r="B185" s="9"/>
      <c r="C185" s="9" t="s">
        <v>112</v>
      </c>
      <c r="D185" s="9" t="s">
        <v>112</v>
      </c>
      <c r="E185" s="9">
        <v>0.53444999999999998</v>
      </c>
      <c r="F185" s="9">
        <v>185.02977176101149</v>
      </c>
      <c r="G185" s="9">
        <v>1923116.5</v>
      </c>
      <c r="H185" s="9">
        <v>704630</v>
      </c>
      <c r="I185" s="9">
        <v>0.36640005948677579</v>
      </c>
      <c r="J185" s="9">
        <v>2627746.5</v>
      </c>
      <c r="K185" s="9">
        <v>40500</v>
      </c>
      <c r="L185" s="9">
        <v>0</v>
      </c>
    </row>
    <row r="186" spans="1:12" x14ac:dyDescent="0.3">
      <c r="A186" s="9">
        <v>2023</v>
      </c>
      <c r="B186" s="9"/>
      <c r="C186" s="9" t="s">
        <v>82</v>
      </c>
      <c r="D186" s="9" t="s">
        <v>82</v>
      </c>
      <c r="E186" s="9">
        <v>1.0649999999999999</v>
      </c>
      <c r="F186" s="9">
        <v>633.63285184999995</v>
      </c>
      <c r="G186" s="9">
        <v>3017969.25</v>
      </c>
      <c r="H186" s="9">
        <v>1105783.8999999999</v>
      </c>
      <c r="I186" s="9">
        <v>0.36639998899922521</v>
      </c>
      <c r="J186" s="9">
        <v>4123753.15</v>
      </c>
      <c r="K186" s="9">
        <v>32688</v>
      </c>
      <c r="L186" s="9">
        <v>0</v>
      </c>
    </row>
    <row r="187" spans="1:12" x14ac:dyDescent="0.3">
      <c r="A187" s="9">
        <v>2023</v>
      </c>
      <c r="B187" s="9"/>
      <c r="C187" s="9" t="s">
        <v>113</v>
      </c>
      <c r="D187" s="9" t="s">
        <v>113</v>
      </c>
      <c r="E187" s="9">
        <v>1.0585</v>
      </c>
      <c r="F187" s="9">
        <v>648.56370845000004</v>
      </c>
      <c r="G187" s="9">
        <v>2676075.6800000002</v>
      </c>
      <c r="H187" s="9">
        <v>980514.20000000007</v>
      </c>
      <c r="I187" s="9">
        <v>0.36640002647458758</v>
      </c>
      <c r="J187" s="9">
        <v>3656589.88</v>
      </c>
      <c r="K187" s="9">
        <v>29184</v>
      </c>
      <c r="L187" s="9">
        <v>0</v>
      </c>
    </row>
    <row r="188" spans="1:12" x14ac:dyDescent="0.3">
      <c r="A188" s="9">
        <v>2023</v>
      </c>
      <c r="B188" s="9"/>
      <c r="C188" s="9" t="s">
        <v>56</v>
      </c>
      <c r="D188" s="9" t="s">
        <v>56</v>
      </c>
      <c r="E188" s="9">
        <v>0.20810000000000001</v>
      </c>
      <c r="F188" s="9">
        <v>548.72412645000009</v>
      </c>
      <c r="G188" s="9">
        <v>2312879.71</v>
      </c>
      <c r="H188" s="9">
        <v>847439.10000000009</v>
      </c>
      <c r="I188" s="9">
        <v>0.36639998886928721</v>
      </c>
      <c r="J188" s="9">
        <v>3160318.81</v>
      </c>
      <c r="K188" s="9">
        <v>126000</v>
      </c>
      <c r="L188" s="9">
        <v>0</v>
      </c>
    </row>
    <row r="189" spans="1:12" x14ac:dyDescent="0.3">
      <c r="A189" s="9">
        <v>2023</v>
      </c>
      <c r="B189" s="9"/>
      <c r="C189" s="9" t="s">
        <v>36</v>
      </c>
      <c r="D189" s="9" t="s">
        <v>36</v>
      </c>
      <c r="E189" s="9">
        <v>0.39557142857142852</v>
      </c>
      <c r="F189" s="9">
        <v>997.17550957142862</v>
      </c>
      <c r="G189" s="9">
        <v>23535780.309999999</v>
      </c>
      <c r="H189" s="9">
        <v>8623509.8000000007</v>
      </c>
      <c r="I189" s="9">
        <v>0.36639999551389429</v>
      </c>
      <c r="J189" s="9">
        <v>32159290.109999999</v>
      </c>
      <c r="K189" s="9">
        <v>674664</v>
      </c>
      <c r="L189" s="9">
        <v>0</v>
      </c>
    </row>
    <row r="190" spans="1:12" x14ac:dyDescent="0.3">
      <c r="A190" s="9">
        <v>2023</v>
      </c>
      <c r="B190" s="9"/>
      <c r="C190" s="9" t="s">
        <v>83</v>
      </c>
      <c r="D190" s="9" t="s">
        <v>83</v>
      </c>
      <c r="E190" s="9">
        <v>0.65500000000000003</v>
      </c>
      <c r="F190" s="9">
        <v>337.54125016666671</v>
      </c>
      <c r="G190" s="9">
        <v>9798147.4100000001</v>
      </c>
      <c r="H190" s="9">
        <v>3590041.3</v>
      </c>
      <c r="I190" s="9">
        <v>0.36640000908090031</v>
      </c>
      <c r="J190" s="9">
        <v>13388188.710000001</v>
      </c>
      <c r="K190" s="9">
        <v>177120</v>
      </c>
      <c r="L190" s="9">
        <v>0</v>
      </c>
    </row>
    <row r="191" spans="1:12" x14ac:dyDescent="0.3">
      <c r="A191" s="9">
        <v>2023</v>
      </c>
      <c r="B191" s="9"/>
      <c r="C191" s="9" t="s">
        <v>57</v>
      </c>
      <c r="D191" s="9" t="s">
        <v>57</v>
      </c>
      <c r="E191" s="9">
        <v>0.95</v>
      </c>
      <c r="F191" s="9">
        <v>352.4233959</v>
      </c>
      <c r="G191" s="9">
        <v>3033484.38</v>
      </c>
      <c r="H191" s="9">
        <v>1111468.7</v>
      </c>
      <c r="I191" s="9">
        <v>0.36640000763742192</v>
      </c>
      <c r="J191" s="9">
        <v>4144953.08</v>
      </c>
      <c r="K191" s="9">
        <v>0</v>
      </c>
      <c r="L191" s="9">
        <v>0</v>
      </c>
    </row>
    <row r="192" spans="1:12" x14ac:dyDescent="0.3">
      <c r="A192" s="9">
        <v>2023</v>
      </c>
      <c r="B192" s="9"/>
      <c r="C192" s="9" t="s">
        <v>14</v>
      </c>
      <c r="D192" s="9" t="s">
        <v>14</v>
      </c>
      <c r="E192" s="9">
        <v>0.95</v>
      </c>
      <c r="F192" s="9">
        <v>512.19184759999996</v>
      </c>
      <c r="G192" s="9">
        <v>8067021.5999999996</v>
      </c>
      <c r="H192" s="9">
        <v>2955756.7</v>
      </c>
      <c r="I192" s="9">
        <v>0.36639999823478853</v>
      </c>
      <c r="J192" s="9">
        <v>11022778.300000001</v>
      </c>
      <c r="K192" s="9">
        <v>100800</v>
      </c>
      <c r="L192" s="9">
        <v>0</v>
      </c>
    </row>
    <row r="193" spans="1:12" x14ac:dyDescent="0.3">
      <c r="A193" s="9">
        <v>2023</v>
      </c>
      <c r="B193" s="9"/>
      <c r="C193" s="9" t="s">
        <v>15</v>
      </c>
      <c r="D193" s="9" t="s">
        <v>15</v>
      </c>
      <c r="E193" s="9">
        <v>1.5</v>
      </c>
      <c r="F193" s="9">
        <v>486.24198100000001</v>
      </c>
      <c r="G193" s="9">
        <v>3330757.57</v>
      </c>
      <c r="H193" s="9">
        <v>1220389.6000000001</v>
      </c>
      <c r="I193" s="9">
        <v>0.36640000791171368</v>
      </c>
      <c r="J193" s="9">
        <v>4551147.17</v>
      </c>
      <c r="K193" s="9">
        <v>26508</v>
      </c>
      <c r="L193" s="9">
        <v>0</v>
      </c>
    </row>
    <row r="194" spans="1:12" x14ac:dyDescent="0.3">
      <c r="A194" s="9">
        <v>2023</v>
      </c>
      <c r="B194" s="9"/>
      <c r="C194" s="9" t="s">
        <v>17</v>
      </c>
      <c r="D194" s="9" t="s">
        <v>17</v>
      </c>
      <c r="E194" s="9">
        <v>1.21</v>
      </c>
      <c r="F194" s="9">
        <v>583.8795106</v>
      </c>
      <c r="G194" s="9">
        <v>3984977.66</v>
      </c>
      <c r="H194" s="9">
        <v>1460095.8</v>
      </c>
      <c r="I194" s="9">
        <v>0.3663999963302178</v>
      </c>
      <c r="J194" s="9">
        <v>5445073.46</v>
      </c>
      <c r="K194" s="9">
        <v>39000</v>
      </c>
      <c r="L194" s="9">
        <v>0</v>
      </c>
    </row>
    <row r="195" spans="1:12" x14ac:dyDescent="0.3">
      <c r="A195" s="9">
        <v>2023</v>
      </c>
      <c r="B195" s="9"/>
      <c r="C195" s="9" t="s">
        <v>32</v>
      </c>
      <c r="D195" s="9" t="s">
        <v>32</v>
      </c>
      <c r="E195" s="9"/>
      <c r="F195" s="9">
        <v>274.50463042768502</v>
      </c>
      <c r="G195" s="9">
        <v>7125492.4000000004</v>
      </c>
      <c r="H195" s="9">
        <v>2610780.6</v>
      </c>
      <c r="I195" s="9">
        <v>0.36640002591259518</v>
      </c>
      <c r="J195" s="9">
        <v>9736273</v>
      </c>
      <c r="K195" s="9">
        <v>4736</v>
      </c>
      <c r="L195" s="9">
        <v>0</v>
      </c>
    </row>
    <row r="196" spans="1:12" x14ac:dyDescent="0.3">
      <c r="A196" s="9">
        <v>2023</v>
      </c>
      <c r="B196" s="9"/>
      <c r="C196" s="9" t="s">
        <v>114</v>
      </c>
      <c r="D196" s="9" t="s">
        <v>114</v>
      </c>
      <c r="E196" s="9">
        <v>0.69866666666666666</v>
      </c>
      <c r="F196" s="9">
        <v>246.3684571666667</v>
      </c>
      <c r="G196" s="9">
        <v>100316.9</v>
      </c>
      <c r="H196" s="9">
        <v>36756.1</v>
      </c>
      <c r="I196" s="9">
        <v>0.3663998787841331</v>
      </c>
      <c r="J196" s="9">
        <v>137073</v>
      </c>
      <c r="K196" s="9">
        <v>1800</v>
      </c>
      <c r="L196" s="9">
        <v>0</v>
      </c>
    </row>
    <row r="197" spans="1:12" x14ac:dyDescent="0.3">
      <c r="A197" s="9">
        <v>2023</v>
      </c>
      <c r="B197" s="9"/>
      <c r="C197" s="9" t="s">
        <v>60</v>
      </c>
      <c r="D197" s="9" t="s">
        <v>60</v>
      </c>
      <c r="E197" s="9">
        <v>0.44919999999999999</v>
      </c>
      <c r="F197" s="9">
        <v>255.13828620000001</v>
      </c>
      <c r="G197" s="9">
        <v>3943914.61</v>
      </c>
      <c r="H197" s="9">
        <v>1445050.3</v>
      </c>
      <c r="I197" s="9">
        <v>0.36639999667741291</v>
      </c>
      <c r="J197" s="9">
        <v>5388964.9100000001</v>
      </c>
      <c r="K197" s="9">
        <v>99600</v>
      </c>
      <c r="L197" s="9">
        <v>0</v>
      </c>
    </row>
    <row r="198" spans="1:12" x14ac:dyDescent="0.3">
      <c r="A198" s="9">
        <v>2023</v>
      </c>
      <c r="B198" s="9"/>
      <c r="C198" s="9" t="s">
        <v>61</v>
      </c>
      <c r="D198" s="9" t="s">
        <v>61</v>
      </c>
      <c r="E198" s="9">
        <v>1.00345</v>
      </c>
      <c r="F198" s="9">
        <v>513.69589687999996</v>
      </c>
      <c r="G198" s="9">
        <v>14980132.51</v>
      </c>
      <c r="H198" s="9">
        <v>5488720.5</v>
      </c>
      <c r="I198" s="9">
        <v>0.36639999655116529</v>
      </c>
      <c r="J198" s="9">
        <v>20468853.010000002</v>
      </c>
      <c r="K198" s="9">
        <v>173400</v>
      </c>
      <c r="L198" s="9">
        <v>0</v>
      </c>
    </row>
    <row r="199" spans="1:12" x14ac:dyDescent="0.3">
      <c r="A199" s="9">
        <v>2023</v>
      </c>
      <c r="B199" s="9"/>
      <c r="C199" s="9" t="s">
        <v>62</v>
      </c>
      <c r="D199" s="9" t="s">
        <v>62</v>
      </c>
      <c r="E199" s="9">
        <v>1.009266666666667</v>
      </c>
      <c r="F199" s="9">
        <v>519.74307241111114</v>
      </c>
      <c r="G199" s="9">
        <v>13741653.25</v>
      </c>
      <c r="H199" s="9">
        <v>5034942</v>
      </c>
      <c r="I199" s="9">
        <v>0.36640001813464468</v>
      </c>
      <c r="J199" s="9">
        <v>18776595.25</v>
      </c>
      <c r="K199" s="9">
        <v>157140</v>
      </c>
      <c r="L199" s="9">
        <v>0</v>
      </c>
    </row>
    <row r="200" spans="1:12" x14ac:dyDescent="0.3">
      <c r="A200" s="9">
        <v>2023</v>
      </c>
      <c r="B200" s="9"/>
      <c r="C200" s="9" t="s">
        <v>115</v>
      </c>
      <c r="D200" s="9" t="s">
        <v>115</v>
      </c>
      <c r="E200" s="9">
        <v>1.0329999999999999</v>
      </c>
      <c r="F200" s="9">
        <v>532.14331079999999</v>
      </c>
      <c r="G200" s="9">
        <v>78757.210000000006</v>
      </c>
      <c r="H200" s="9">
        <v>28856.6</v>
      </c>
      <c r="I200" s="9">
        <v>0.36639946996598782</v>
      </c>
      <c r="J200" s="9">
        <v>107613.81</v>
      </c>
      <c r="K200" s="9">
        <v>888</v>
      </c>
      <c r="L200" s="9">
        <v>0</v>
      </c>
    </row>
    <row r="201" spans="1:12" x14ac:dyDescent="0.3">
      <c r="A201" s="9">
        <v>2023</v>
      </c>
      <c r="B201" s="9"/>
      <c r="C201" s="9" t="s">
        <v>63</v>
      </c>
      <c r="D201" s="9" t="s">
        <v>63</v>
      </c>
      <c r="E201" s="9">
        <v>0.28599999999999998</v>
      </c>
      <c r="F201" s="9">
        <v>547.16918986666667</v>
      </c>
      <c r="G201" s="9">
        <v>10093273.060000001</v>
      </c>
      <c r="H201" s="9">
        <v>3698175.3</v>
      </c>
      <c r="I201" s="9">
        <v>0.36640000503464037</v>
      </c>
      <c r="J201" s="9">
        <v>13791448.359999999</v>
      </c>
      <c r="K201" s="9">
        <v>402000</v>
      </c>
      <c r="L201" s="9">
        <v>0</v>
      </c>
    </row>
    <row r="202" spans="1:12" x14ac:dyDescent="0.3">
      <c r="A202" s="9">
        <v>2023</v>
      </c>
      <c r="B202" s="9"/>
      <c r="C202" s="9" t="s">
        <v>20</v>
      </c>
      <c r="D202" s="9" t="s">
        <v>20</v>
      </c>
      <c r="E202" s="9">
        <v>1.395</v>
      </c>
      <c r="F202" s="9">
        <v>475.52851600000002</v>
      </c>
      <c r="G202" s="9">
        <v>20550119.030000001</v>
      </c>
      <c r="H202" s="9">
        <v>7529563.9000000004</v>
      </c>
      <c r="I202" s="9">
        <v>0.36640001398570982</v>
      </c>
      <c r="J202" s="9">
        <v>28079682.93</v>
      </c>
      <c r="K202" s="9">
        <v>173484</v>
      </c>
      <c r="L202" s="9">
        <v>0</v>
      </c>
    </row>
    <row r="203" spans="1:12" x14ac:dyDescent="0.3">
      <c r="A203" s="9">
        <v>2023</v>
      </c>
      <c r="B203" s="9"/>
      <c r="C203" s="9" t="s">
        <v>33</v>
      </c>
      <c r="D203" s="9" t="s">
        <v>33</v>
      </c>
      <c r="E203" s="9"/>
      <c r="F203" s="9">
        <v>386.26837433333338</v>
      </c>
      <c r="G203" s="9">
        <v>14040670.720000001</v>
      </c>
      <c r="H203" s="9">
        <v>5144501.8</v>
      </c>
      <c r="I203" s="9">
        <v>0.36640000343231471</v>
      </c>
      <c r="J203" s="9">
        <v>19185172.52</v>
      </c>
      <c r="K203" s="9">
        <v>11088</v>
      </c>
      <c r="L203" s="9">
        <v>0</v>
      </c>
    </row>
    <row r="204" spans="1:12" x14ac:dyDescent="0.3">
      <c r="A204" s="9">
        <v>2023</v>
      </c>
      <c r="B204" s="9"/>
      <c r="C204" s="9" t="s">
        <v>34</v>
      </c>
      <c r="D204" s="9" t="s">
        <v>34</v>
      </c>
      <c r="E204" s="9"/>
      <c r="F204" s="9">
        <v>207.0737902333334</v>
      </c>
      <c r="G204" s="9">
        <v>6897511.6399999997</v>
      </c>
      <c r="H204" s="9">
        <v>2527248.2000000002</v>
      </c>
      <c r="I204" s="9">
        <v>0.36639999059138961</v>
      </c>
      <c r="J204" s="9">
        <v>9424759.8399999999</v>
      </c>
      <c r="K204" s="9">
        <v>9072</v>
      </c>
      <c r="L204" s="9">
        <v>0</v>
      </c>
    </row>
    <row r="205" spans="1:12" x14ac:dyDescent="0.3">
      <c r="A205" s="9">
        <v>2023</v>
      </c>
      <c r="B205" s="9"/>
      <c r="C205" s="9" t="s">
        <v>116</v>
      </c>
      <c r="D205" s="9" t="s">
        <v>116</v>
      </c>
      <c r="E205" s="9"/>
      <c r="F205" s="9">
        <v>261.81921870000002</v>
      </c>
      <c r="G205" s="9">
        <v>2597665.56</v>
      </c>
      <c r="H205" s="9">
        <v>951784.79999999993</v>
      </c>
      <c r="I205" s="9">
        <v>0.36640005343874982</v>
      </c>
      <c r="J205" s="9">
        <v>3549450.36</v>
      </c>
      <c r="K205" s="9">
        <v>2544</v>
      </c>
      <c r="L205" s="9">
        <v>0</v>
      </c>
    </row>
    <row r="206" spans="1:12" x14ac:dyDescent="0.3">
      <c r="A206" s="9">
        <v>2023</v>
      </c>
      <c r="B206" s="9"/>
      <c r="C206" s="9" t="s">
        <v>66</v>
      </c>
      <c r="D206" s="9" t="s">
        <v>66</v>
      </c>
      <c r="E206" s="9">
        <v>1.0617749999999999</v>
      </c>
      <c r="F206" s="9">
        <v>543.57229744999995</v>
      </c>
      <c r="G206" s="9">
        <v>19422263.600000001</v>
      </c>
      <c r="H206" s="9">
        <v>7116317.2000000002</v>
      </c>
      <c r="I206" s="9">
        <v>0.36639999057576378</v>
      </c>
      <c r="J206" s="9">
        <v>26538580.800000001</v>
      </c>
      <c r="K206" s="9">
        <v>212388</v>
      </c>
      <c r="L206" s="9">
        <v>0</v>
      </c>
    </row>
    <row r="207" spans="1:12" x14ac:dyDescent="0.3">
      <c r="A207" s="9">
        <v>2023</v>
      </c>
      <c r="B207" s="9"/>
      <c r="C207" s="9" t="s">
        <v>67</v>
      </c>
      <c r="D207" s="9" t="s">
        <v>67</v>
      </c>
      <c r="E207" s="9">
        <v>1.067275</v>
      </c>
      <c r="F207" s="9">
        <v>392.00809244999999</v>
      </c>
      <c r="G207" s="9">
        <v>8682667.8499999996</v>
      </c>
      <c r="H207" s="9">
        <v>3181329.4</v>
      </c>
      <c r="I207" s="9">
        <v>0.36639998845516142</v>
      </c>
      <c r="J207" s="9">
        <v>11863997.25</v>
      </c>
      <c r="K207" s="9">
        <v>90900</v>
      </c>
      <c r="L207" s="9">
        <v>0</v>
      </c>
    </row>
    <row r="208" spans="1:12" x14ac:dyDescent="0.3">
      <c r="A208" s="9">
        <v>2023</v>
      </c>
      <c r="B208" s="9"/>
      <c r="C208" s="9" t="s">
        <v>46</v>
      </c>
      <c r="D208" s="9" t="s">
        <v>46</v>
      </c>
      <c r="E208" s="9">
        <v>0.16900000000000001</v>
      </c>
      <c r="F208" s="9">
        <v>237.86949515000001</v>
      </c>
      <c r="G208" s="9">
        <v>3527585.61</v>
      </c>
      <c r="H208" s="9">
        <v>1550726.6</v>
      </c>
      <c r="I208" s="9">
        <v>0.43959999031745678</v>
      </c>
      <c r="J208" s="9">
        <v>5078312.21</v>
      </c>
      <c r="K208" s="9">
        <v>235320</v>
      </c>
      <c r="L208" s="9">
        <v>0</v>
      </c>
    </row>
    <row r="209" spans="1:12" x14ac:dyDescent="0.3">
      <c r="A209" s="9">
        <v>2023</v>
      </c>
      <c r="B209" s="9"/>
      <c r="C209" s="9" t="s">
        <v>68</v>
      </c>
      <c r="D209" s="9" t="s">
        <v>68</v>
      </c>
      <c r="E209" s="9">
        <v>1.1496666666666671</v>
      </c>
      <c r="F209" s="9">
        <v>521.31544744999997</v>
      </c>
      <c r="G209" s="9">
        <v>10327328.85</v>
      </c>
      <c r="H209" s="9">
        <v>3783933.4</v>
      </c>
      <c r="I209" s="9">
        <v>0.3664000105893791</v>
      </c>
      <c r="J209" s="9">
        <v>14111262.25</v>
      </c>
      <c r="K209" s="9">
        <v>104064</v>
      </c>
      <c r="L209" s="9">
        <v>0</v>
      </c>
    </row>
    <row r="210" spans="1:12" x14ac:dyDescent="0.3">
      <c r="A210" s="9">
        <v>2023</v>
      </c>
      <c r="B210" s="9"/>
      <c r="C210" s="9" t="s">
        <v>69</v>
      </c>
      <c r="D210" s="9" t="s">
        <v>69</v>
      </c>
      <c r="E210" s="9">
        <v>0.16700000000000001</v>
      </c>
      <c r="F210" s="9">
        <v>225.11535705</v>
      </c>
      <c r="G210" s="9">
        <v>3458063.18</v>
      </c>
      <c r="H210" s="9">
        <v>1520164.6</v>
      </c>
      <c r="I210" s="9">
        <v>0.43960000753948048</v>
      </c>
      <c r="J210" s="9">
        <v>4978227.78</v>
      </c>
      <c r="K210" s="9">
        <v>6</v>
      </c>
      <c r="L210" s="9">
        <v>0</v>
      </c>
    </row>
    <row r="211" spans="1:12" x14ac:dyDescent="0.3">
      <c r="A211" s="9">
        <v>2023</v>
      </c>
      <c r="B211" s="9"/>
      <c r="C211" s="9" t="s">
        <v>22</v>
      </c>
      <c r="D211" s="9" t="s">
        <v>22</v>
      </c>
      <c r="E211" s="9">
        <v>1.059483211678832</v>
      </c>
      <c r="F211" s="9">
        <v>532.2557376345319</v>
      </c>
      <c r="G211" s="9">
        <v>255887976.19999999</v>
      </c>
      <c r="H211" s="9">
        <v>93757354.400000006</v>
      </c>
      <c r="I211" s="9">
        <v>0.36639999968861381</v>
      </c>
      <c r="J211" s="9">
        <v>349645330.60000002</v>
      </c>
      <c r="K211" s="9">
        <v>3045858</v>
      </c>
      <c r="L211" s="9">
        <v>0</v>
      </c>
    </row>
    <row r="212" spans="1:12" x14ac:dyDescent="0.3">
      <c r="A212" s="9">
        <v>2023</v>
      </c>
      <c r="B212" s="9"/>
      <c r="C212" s="9" t="s">
        <v>23</v>
      </c>
      <c r="D212" s="9" t="s">
        <v>23</v>
      </c>
      <c r="E212" s="9">
        <v>1.4417210526315789</v>
      </c>
      <c r="F212" s="9">
        <v>472.38931389818782</v>
      </c>
      <c r="G212" s="9">
        <v>311057799.77999997</v>
      </c>
      <c r="H212" s="9">
        <v>115235319.09999999</v>
      </c>
      <c r="I212" s="9">
        <v>0.37046272165977451</v>
      </c>
      <c r="J212" s="9">
        <v>426293118.88</v>
      </c>
      <c r="K212" s="9">
        <v>3809210</v>
      </c>
      <c r="L212" s="9">
        <v>0</v>
      </c>
    </row>
    <row r="213" spans="1:12" x14ac:dyDescent="0.3">
      <c r="A213" s="9">
        <v>2023</v>
      </c>
      <c r="B213" s="9"/>
      <c r="C213" s="9" t="s">
        <v>117</v>
      </c>
      <c r="D213" s="9" t="s">
        <v>117</v>
      </c>
      <c r="E213" s="9">
        <v>1.1299999999999999</v>
      </c>
      <c r="F213" s="9">
        <v>554.39507939999999</v>
      </c>
      <c r="G213" s="9">
        <v>34926.89</v>
      </c>
      <c r="H213" s="9">
        <v>12797.2</v>
      </c>
      <c r="I213" s="9">
        <v>0.36639964222408578</v>
      </c>
      <c r="J213" s="9">
        <v>47724.09</v>
      </c>
      <c r="K213" s="9">
        <v>360</v>
      </c>
      <c r="L213" s="9">
        <v>0</v>
      </c>
    </row>
    <row r="214" spans="1:12" x14ac:dyDescent="0.3">
      <c r="A214" s="9">
        <v>2023</v>
      </c>
      <c r="B214" s="9"/>
      <c r="C214" s="9" t="s">
        <v>118</v>
      </c>
      <c r="D214" s="9" t="s">
        <v>118</v>
      </c>
      <c r="E214" s="9">
        <v>1.145</v>
      </c>
      <c r="F214" s="9">
        <v>589.84199999999998</v>
      </c>
      <c r="G214" s="9">
        <v>35390.519999999997</v>
      </c>
      <c r="H214" s="9">
        <v>12967.1</v>
      </c>
      <c r="I214" s="9">
        <v>0.36640038066691311</v>
      </c>
      <c r="J214" s="9">
        <v>48357.62</v>
      </c>
      <c r="K214" s="9">
        <v>360</v>
      </c>
      <c r="L214" s="9">
        <v>0</v>
      </c>
    </row>
    <row r="215" spans="1:12" x14ac:dyDescent="0.3">
      <c r="A215" s="9">
        <v>2023</v>
      </c>
      <c r="B215" s="9"/>
      <c r="C215" s="9" t="s">
        <v>119</v>
      </c>
      <c r="D215" s="9" t="s">
        <v>119</v>
      </c>
      <c r="E215" s="9">
        <v>1.23</v>
      </c>
      <c r="F215" s="9">
        <v>633.62933329999998</v>
      </c>
      <c r="G215" s="9">
        <v>38017.760000000002</v>
      </c>
      <c r="H215" s="9">
        <v>13929.8</v>
      </c>
      <c r="I215" s="9">
        <v>0.36640243928100968</v>
      </c>
      <c r="J215" s="9">
        <v>51947.56</v>
      </c>
      <c r="K215" s="9">
        <v>360</v>
      </c>
      <c r="L215" s="9">
        <v>0</v>
      </c>
    </row>
    <row r="216" spans="1:12" x14ac:dyDescent="0.3">
      <c r="A216" s="9">
        <v>2023</v>
      </c>
      <c r="B216" s="9"/>
      <c r="C216" s="9" t="s">
        <v>120</v>
      </c>
      <c r="D216" s="9" t="s">
        <v>120</v>
      </c>
      <c r="E216" s="9">
        <v>1.2749999999999999</v>
      </c>
      <c r="F216" s="9">
        <v>571.13985509999998</v>
      </c>
      <c r="G216" s="9">
        <v>39408.65</v>
      </c>
      <c r="H216" s="9">
        <v>14439.3</v>
      </c>
      <c r="I216" s="9">
        <v>0.36639925498589782</v>
      </c>
      <c r="J216" s="9">
        <v>53847.95</v>
      </c>
      <c r="K216" s="9">
        <v>360</v>
      </c>
      <c r="L216" s="9">
        <v>0</v>
      </c>
    </row>
    <row r="217" spans="1:12" x14ac:dyDescent="0.3">
      <c r="A217" s="9">
        <v>2023</v>
      </c>
      <c r="B217" s="9"/>
      <c r="C217" s="9" t="s">
        <v>92</v>
      </c>
      <c r="D217" s="9" t="s">
        <v>92</v>
      </c>
      <c r="E217" s="9">
        <v>1.18</v>
      </c>
      <c r="F217" s="9">
        <v>585.76056855000002</v>
      </c>
      <c r="G217" s="9">
        <v>2442982.86</v>
      </c>
      <c r="H217" s="9">
        <v>895109</v>
      </c>
      <c r="I217" s="9">
        <v>0.36640003278614902</v>
      </c>
      <c r="J217" s="9">
        <v>3338091.86</v>
      </c>
      <c r="K217" s="9">
        <v>23832</v>
      </c>
      <c r="L217" s="9">
        <v>0</v>
      </c>
    </row>
    <row r="218" spans="1:12" x14ac:dyDescent="0.3">
      <c r="A218" s="9">
        <v>2024</v>
      </c>
      <c r="B218" s="9"/>
      <c r="C218" s="9" t="s">
        <v>121</v>
      </c>
      <c r="D218" s="9" t="s">
        <v>121</v>
      </c>
      <c r="E218" s="9">
        <v>0.42070000000000002</v>
      </c>
      <c r="F218" s="9">
        <v>359.42959999999999</v>
      </c>
      <c r="G218" s="9">
        <v>17971.48</v>
      </c>
      <c r="H218" s="9">
        <v>6584.7</v>
      </c>
      <c r="I218" s="9">
        <v>0.36639720267891118</v>
      </c>
      <c r="J218" s="9">
        <v>24556.18</v>
      </c>
      <c r="K218" s="9">
        <v>480</v>
      </c>
      <c r="L218" s="9">
        <v>0</v>
      </c>
    </row>
    <row r="219" spans="1:12" x14ac:dyDescent="0.3">
      <c r="A219" s="9">
        <v>2024</v>
      </c>
      <c r="B219" s="9"/>
      <c r="C219" s="9" t="s">
        <v>122</v>
      </c>
      <c r="D219" s="9" t="s">
        <v>122</v>
      </c>
      <c r="E219" s="9">
        <v>0.77129999999999999</v>
      </c>
      <c r="F219" s="9">
        <v>823.68549999999982</v>
      </c>
      <c r="G219" s="9">
        <v>32947.42</v>
      </c>
      <c r="H219" s="9">
        <v>12071.9</v>
      </c>
      <c r="I219" s="9">
        <v>0.36639894717097732</v>
      </c>
      <c r="J219" s="9">
        <v>45019.32</v>
      </c>
      <c r="K219" s="9">
        <v>480</v>
      </c>
      <c r="L219" s="9">
        <v>0</v>
      </c>
    </row>
    <row r="220" spans="1:12" x14ac:dyDescent="0.3">
      <c r="A220" s="9">
        <v>2024</v>
      </c>
      <c r="B220" s="9"/>
      <c r="C220" s="9" t="s">
        <v>29</v>
      </c>
      <c r="D220" s="9" t="s">
        <v>29</v>
      </c>
      <c r="E220" s="9">
        <v>0.151</v>
      </c>
      <c r="F220" s="9">
        <v>448.63985102040817</v>
      </c>
      <c r="G220" s="9">
        <v>6595005.8100000015</v>
      </c>
      <c r="H220" s="9">
        <v>2899164.5</v>
      </c>
      <c r="I220" s="9">
        <v>0.43959999180046211</v>
      </c>
      <c r="J220" s="9">
        <v>9494170.3100000005</v>
      </c>
      <c r="K220" s="9">
        <v>6</v>
      </c>
      <c r="L220" s="9">
        <v>0</v>
      </c>
    </row>
    <row r="221" spans="1:12" x14ac:dyDescent="0.3">
      <c r="A221" s="9">
        <v>2024</v>
      </c>
      <c r="B221" s="9"/>
      <c r="C221" s="9" t="s">
        <v>96</v>
      </c>
      <c r="D221" s="9" t="s">
        <v>96</v>
      </c>
      <c r="E221" s="9">
        <v>0.73380000000000001</v>
      </c>
      <c r="F221" s="9">
        <v>475.84469576144221</v>
      </c>
      <c r="G221" s="9">
        <v>984570.26</v>
      </c>
      <c r="H221" s="9">
        <v>360746.6</v>
      </c>
      <c r="I221" s="9">
        <v>0.36640005762514088</v>
      </c>
      <c r="J221" s="9">
        <v>1345316.86</v>
      </c>
      <c r="K221" s="9">
        <v>15048</v>
      </c>
      <c r="L221" s="9">
        <v>0</v>
      </c>
    </row>
    <row r="222" spans="1:12" x14ac:dyDescent="0.3">
      <c r="A222" s="9">
        <v>2024</v>
      </c>
      <c r="B222" s="9"/>
      <c r="C222" s="9" t="s">
        <v>123</v>
      </c>
      <c r="D222" s="9" t="s">
        <v>123</v>
      </c>
      <c r="E222" s="9">
        <v>1.2745</v>
      </c>
      <c r="F222" s="9">
        <v>413.23531550802142</v>
      </c>
      <c r="G222" s="9">
        <v>2318250.12</v>
      </c>
      <c r="H222" s="9">
        <v>849406.8</v>
      </c>
      <c r="I222" s="9">
        <v>0.36639998103397059</v>
      </c>
      <c r="J222" s="9">
        <v>3167656.92</v>
      </c>
      <c r="K222" s="9">
        <v>20400</v>
      </c>
      <c r="L222" s="9">
        <v>0</v>
      </c>
    </row>
    <row r="223" spans="1:12" x14ac:dyDescent="0.3">
      <c r="A223" s="9">
        <v>2024</v>
      </c>
      <c r="B223" s="9"/>
      <c r="C223" s="9" t="s">
        <v>124</v>
      </c>
      <c r="D223" s="9" t="s">
        <v>124</v>
      </c>
      <c r="E223" s="9">
        <v>0.57902500000000001</v>
      </c>
      <c r="F223" s="9">
        <v>283.38579367819909</v>
      </c>
      <c r="G223" s="9">
        <v>10807839.720000001</v>
      </c>
      <c r="H223" s="9">
        <v>3959992.5</v>
      </c>
      <c r="I223" s="9">
        <v>0.36640000246043619</v>
      </c>
      <c r="J223" s="9">
        <v>14767832.220000001</v>
      </c>
      <c r="K223" s="9">
        <v>207720</v>
      </c>
      <c r="L223" s="9">
        <v>0</v>
      </c>
    </row>
    <row r="224" spans="1:12" x14ac:dyDescent="0.3">
      <c r="A224" s="9">
        <v>2024</v>
      </c>
      <c r="B224" s="9"/>
      <c r="C224" s="9" t="s">
        <v>125</v>
      </c>
      <c r="D224" s="9" t="s">
        <v>125</v>
      </c>
      <c r="E224" s="9">
        <v>0.60219999999999996</v>
      </c>
      <c r="F224" s="9">
        <v>966.50379999999996</v>
      </c>
      <c r="G224" s="9">
        <v>48325.19</v>
      </c>
      <c r="H224" s="9">
        <v>17706.3</v>
      </c>
      <c r="I224" s="9">
        <v>0.36639897328908583</v>
      </c>
      <c r="J224" s="9">
        <v>66031.490000000005</v>
      </c>
      <c r="K224" s="9">
        <v>900</v>
      </c>
      <c r="L224" s="9">
        <v>0</v>
      </c>
    </row>
    <row r="225" spans="1:12" x14ac:dyDescent="0.3">
      <c r="A225" s="9">
        <v>2024</v>
      </c>
      <c r="B225" s="9"/>
      <c r="C225" s="9" t="s">
        <v>126</v>
      </c>
      <c r="D225" s="9" t="s">
        <v>126</v>
      </c>
      <c r="E225" s="9">
        <v>0.56100000000000005</v>
      </c>
      <c r="F225" s="9">
        <v>307.56428</v>
      </c>
      <c r="G225" s="9">
        <v>538237.49</v>
      </c>
      <c r="H225" s="9">
        <v>197210.2</v>
      </c>
      <c r="I225" s="9">
        <v>0.36639996964908561</v>
      </c>
      <c r="J225" s="9">
        <v>735447.69</v>
      </c>
      <c r="K225" s="9">
        <v>10500</v>
      </c>
      <c r="L225" s="9">
        <v>0</v>
      </c>
    </row>
    <row r="226" spans="1:12" x14ac:dyDescent="0.3">
      <c r="A226" s="9">
        <v>2024</v>
      </c>
      <c r="B226" s="9"/>
      <c r="C226" s="9" t="s">
        <v>56</v>
      </c>
      <c r="D226" s="9" t="s">
        <v>56</v>
      </c>
      <c r="E226" s="9">
        <v>0.20669999999999999</v>
      </c>
      <c r="F226" s="9">
        <v>578.91887306501553</v>
      </c>
      <c r="G226" s="9">
        <v>1869907.96</v>
      </c>
      <c r="H226" s="9">
        <v>685134.3</v>
      </c>
      <c r="I226" s="9">
        <v>0.36640001254393301</v>
      </c>
      <c r="J226" s="9">
        <v>2555042.2599999998</v>
      </c>
      <c r="K226" s="9">
        <v>102000</v>
      </c>
      <c r="L226" s="9">
        <v>0</v>
      </c>
    </row>
    <row r="227" spans="1:12" x14ac:dyDescent="0.3">
      <c r="A227" s="9">
        <v>2024</v>
      </c>
      <c r="B227" s="9"/>
      <c r="C227" s="9" t="s">
        <v>127</v>
      </c>
      <c r="D227" s="9" t="s">
        <v>127</v>
      </c>
      <c r="E227" s="9">
        <v>0.21199999999999999</v>
      </c>
      <c r="F227" s="9">
        <v>287.58395839999997</v>
      </c>
      <c r="G227" s="9">
        <v>1020348.81</v>
      </c>
      <c r="H227" s="9">
        <v>373855.7</v>
      </c>
      <c r="I227" s="9">
        <v>0.36639989808975232</v>
      </c>
      <c r="J227" s="9">
        <v>1394204.51</v>
      </c>
      <c r="K227" s="9">
        <v>50400</v>
      </c>
      <c r="L227" s="9">
        <v>0</v>
      </c>
    </row>
    <row r="228" spans="1:12" x14ac:dyDescent="0.3">
      <c r="A228" s="9">
        <v>2024</v>
      </c>
      <c r="B228" s="9"/>
      <c r="C228" s="9" t="s">
        <v>36</v>
      </c>
      <c r="D228" s="9" t="s">
        <v>36</v>
      </c>
      <c r="E228" s="9">
        <v>0.32083333333333341</v>
      </c>
      <c r="F228" s="9">
        <v>825.55936493796901</v>
      </c>
      <c r="G228" s="9">
        <v>36484816.280000001</v>
      </c>
      <c r="H228" s="9">
        <v>13368036.9</v>
      </c>
      <c r="I228" s="9">
        <v>0.36640000589308158</v>
      </c>
      <c r="J228" s="9">
        <v>49852853.18</v>
      </c>
      <c r="K228" s="9">
        <v>1308024</v>
      </c>
      <c r="L228" s="9">
        <v>0</v>
      </c>
    </row>
    <row r="229" spans="1:12" x14ac:dyDescent="0.3">
      <c r="A229" s="9">
        <v>2024</v>
      </c>
      <c r="B229" s="9"/>
      <c r="C229" s="9" t="s">
        <v>32</v>
      </c>
      <c r="D229" s="9" t="s">
        <v>32</v>
      </c>
      <c r="E229" s="9"/>
      <c r="F229" s="9">
        <v>325.23845464037367</v>
      </c>
      <c r="G229" s="9">
        <v>56648918.240000002</v>
      </c>
      <c r="H229" s="9">
        <v>20756163.800000001</v>
      </c>
      <c r="I229" s="9">
        <v>0.36640000276905549</v>
      </c>
      <c r="J229" s="9">
        <v>77405082.040000007</v>
      </c>
      <c r="K229" s="9">
        <v>60672</v>
      </c>
      <c r="L229" s="9">
        <v>0</v>
      </c>
    </row>
    <row r="230" spans="1:12" x14ac:dyDescent="0.3">
      <c r="A230" s="9">
        <v>2024</v>
      </c>
      <c r="B230" s="9"/>
      <c r="C230" s="9" t="s">
        <v>114</v>
      </c>
      <c r="D230" s="9" t="s">
        <v>114</v>
      </c>
      <c r="E230" s="9">
        <v>0.53534999999999999</v>
      </c>
      <c r="F230" s="9">
        <v>205.52538483142021</v>
      </c>
      <c r="G230" s="9">
        <v>5095534.33</v>
      </c>
      <c r="H230" s="9">
        <v>1867003.9</v>
      </c>
      <c r="I230" s="9">
        <v>0.36640002384205311</v>
      </c>
      <c r="J230" s="9">
        <v>6962538.2300000004</v>
      </c>
      <c r="K230" s="9">
        <v>100500</v>
      </c>
      <c r="L230" s="9">
        <v>0</v>
      </c>
    </row>
    <row r="231" spans="1:12" x14ac:dyDescent="0.3">
      <c r="A231" s="9">
        <v>2024</v>
      </c>
      <c r="B231" s="9"/>
      <c r="C231" s="9" t="s">
        <v>60</v>
      </c>
      <c r="D231" s="9" t="s">
        <v>60</v>
      </c>
      <c r="E231" s="9">
        <v>0.44845000000000002</v>
      </c>
      <c r="F231" s="9">
        <v>255.66974723530069</v>
      </c>
      <c r="G231" s="9">
        <v>3349335.28</v>
      </c>
      <c r="H231" s="9">
        <v>1227196.5</v>
      </c>
      <c r="I231" s="9">
        <v>0.36640001594585059</v>
      </c>
      <c r="J231" s="9">
        <v>4576531.78</v>
      </c>
      <c r="K231" s="9">
        <v>84312</v>
      </c>
      <c r="L231" s="9">
        <v>0</v>
      </c>
    </row>
    <row r="232" spans="1:12" x14ac:dyDescent="0.3">
      <c r="A232" s="9">
        <v>2024</v>
      </c>
      <c r="B232" s="9"/>
      <c r="C232" s="9" t="s">
        <v>63</v>
      </c>
      <c r="D232" s="9" t="s">
        <v>63</v>
      </c>
      <c r="E232" s="9">
        <v>0.28149999999999997</v>
      </c>
      <c r="F232" s="9">
        <v>547.63004761904767</v>
      </c>
      <c r="G232" s="9">
        <v>2530050.8199999998</v>
      </c>
      <c r="H232" s="9">
        <v>927010.6</v>
      </c>
      <c r="I232" s="9">
        <v>0.36639999191794892</v>
      </c>
      <c r="J232" s="9">
        <v>3457061.42</v>
      </c>
      <c r="K232" s="9">
        <v>100800</v>
      </c>
      <c r="L232" s="9">
        <v>0</v>
      </c>
    </row>
    <row r="233" spans="1:12" x14ac:dyDescent="0.3">
      <c r="A233" s="9">
        <v>2024</v>
      </c>
      <c r="B233" s="9"/>
      <c r="C233" s="9" t="s">
        <v>33</v>
      </c>
      <c r="D233" s="9" t="s">
        <v>33</v>
      </c>
      <c r="E233" s="9"/>
      <c r="F233" s="9">
        <v>401.14574186519309</v>
      </c>
      <c r="G233" s="9">
        <v>20902974.109999999</v>
      </c>
      <c r="H233" s="9">
        <v>7658849.7999999998</v>
      </c>
      <c r="I233" s="9">
        <v>0.36640000411883972</v>
      </c>
      <c r="J233" s="9">
        <v>28561823.91</v>
      </c>
      <c r="K233" s="9">
        <v>16016</v>
      </c>
      <c r="L233" s="9">
        <v>0</v>
      </c>
    </row>
    <row r="234" spans="1:12" x14ac:dyDescent="0.3">
      <c r="A234" s="9">
        <v>2024</v>
      </c>
      <c r="B234" s="9"/>
      <c r="C234" s="9" t="s">
        <v>34</v>
      </c>
      <c r="D234" s="9" t="s">
        <v>34</v>
      </c>
      <c r="E234" s="9"/>
      <c r="F234" s="9">
        <v>222.86800629709799</v>
      </c>
      <c r="G234" s="9">
        <v>20919707.82</v>
      </c>
      <c r="H234" s="9">
        <v>7664981</v>
      </c>
      <c r="I234" s="9">
        <v>0.36640000261724498</v>
      </c>
      <c r="J234" s="9">
        <v>28584688.82</v>
      </c>
      <c r="K234" s="9">
        <v>25674</v>
      </c>
      <c r="L234" s="9">
        <v>0</v>
      </c>
    </row>
    <row r="235" spans="1:12" x14ac:dyDescent="0.3">
      <c r="A235" s="9">
        <v>2024</v>
      </c>
      <c r="B235" s="9"/>
      <c r="C235" s="9" t="s">
        <v>116</v>
      </c>
      <c r="D235" s="9" t="s">
        <v>116</v>
      </c>
      <c r="E235" s="9"/>
      <c r="F235" s="9">
        <v>275.38421323173691</v>
      </c>
      <c r="G235" s="9">
        <v>1821501.34</v>
      </c>
      <c r="H235" s="9">
        <v>667398</v>
      </c>
      <c r="I235" s="9">
        <v>0.36639995005438758</v>
      </c>
      <c r="J235" s="9">
        <v>2488899.34</v>
      </c>
      <c r="K235" s="9">
        <v>1696</v>
      </c>
      <c r="L235" s="9">
        <v>0</v>
      </c>
    </row>
    <row r="236" spans="1:12" x14ac:dyDescent="0.3">
      <c r="A236" s="9">
        <v>2024</v>
      </c>
      <c r="B236" s="9"/>
      <c r="C236" s="9" t="s">
        <v>128</v>
      </c>
      <c r="D236" s="9" t="s">
        <v>128</v>
      </c>
      <c r="E236" s="9"/>
      <c r="F236" s="9">
        <v>464.59750566893422</v>
      </c>
      <c r="G236" s="9">
        <v>81955</v>
      </c>
      <c r="H236" s="9">
        <v>30028.3</v>
      </c>
      <c r="I236" s="9">
        <v>0.36639985357818322</v>
      </c>
      <c r="J236" s="9">
        <v>111983.3</v>
      </c>
      <c r="K236" s="9">
        <v>504</v>
      </c>
      <c r="L236" s="9">
        <v>0</v>
      </c>
    </row>
    <row r="237" spans="1:12" x14ac:dyDescent="0.3">
      <c r="A237" s="9">
        <v>2024</v>
      </c>
      <c r="B237" s="9"/>
      <c r="C237" s="9" t="s">
        <v>129</v>
      </c>
      <c r="D237" s="9" t="s">
        <v>129</v>
      </c>
      <c r="E237" s="9"/>
      <c r="F237" s="9">
        <v>267.42083164300197</v>
      </c>
      <c r="G237" s="9">
        <v>395515.41</v>
      </c>
      <c r="H237" s="9">
        <v>144916.9</v>
      </c>
      <c r="I237" s="9">
        <v>0.36640013596436111</v>
      </c>
      <c r="J237" s="9">
        <v>540432.30999999994</v>
      </c>
      <c r="K237" s="9">
        <v>510</v>
      </c>
      <c r="L237" s="9">
        <v>0</v>
      </c>
    </row>
    <row r="238" spans="1:12" x14ac:dyDescent="0.3">
      <c r="A238" s="9">
        <v>2024</v>
      </c>
      <c r="B238" s="9"/>
      <c r="C238" s="9" t="s">
        <v>67</v>
      </c>
      <c r="D238" s="9" t="s">
        <v>67</v>
      </c>
      <c r="E238" s="9">
        <v>1.0434000000000001</v>
      </c>
      <c r="F238" s="9">
        <v>380.59303010853068</v>
      </c>
      <c r="G238" s="9">
        <v>1304520.67</v>
      </c>
      <c r="H238" s="9">
        <v>477976.3</v>
      </c>
      <c r="I238" s="9">
        <v>0.36639994366666501</v>
      </c>
      <c r="J238" s="9">
        <v>1782496.97</v>
      </c>
      <c r="K238" s="9">
        <v>14022</v>
      </c>
      <c r="L238" s="9">
        <v>0</v>
      </c>
    </row>
    <row r="239" spans="1:12" x14ac:dyDescent="0.3">
      <c r="A239" s="9">
        <v>2024</v>
      </c>
      <c r="B239" s="9"/>
      <c r="C239" s="9" t="s">
        <v>46</v>
      </c>
      <c r="D239" s="9" t="s">
        <v>46</v>
      </c>
      <c r="E239" s="9">
        <v>0.16</v>
      </c>
      <c r="F239" s="9">
        <v>240.80032967218349</v>
      </c>
      <c r="G239" s="9">
        <v>8982210.959999999</v>
      </c>
      <c r="H239" s="9">
        <v>3948580</v>
      </c>
      <c r="I239" s="9">
        <v>0.43960000690075091</v>
      </c>
      <c r="J239" s="9">
        <v>12930790.960000001</v>
      </c>
      <c r="K239" s="9">
        <v>596760</v>
      </c>
      <c r="L239" s="9">
        <v>0</v>
      </c>
    </row>
    <row r="240" spans="1:12" x14ac:dyDescent="0.3">
      <c r="A240" s="9">
        <v>2024</v>
      </c>
      <c r="B240" s="9"/>
      <c r="C240" s="9" t="s">
        <v>130</v>
      </c>
      <c r="D240" s="9" t="s">
        <v>130</v>
      </c>
      <c r="E240" s="9">
        <v>0.90900000000000003</v>
      </c>
      <c r="F240" s="9">
        <v>401.38055222088838</v>
      </c>
      <c r="G240" s="9">
        <v>33435</v>
      </c>
      <c r="H240" s="9">
        <v>12250.6</v>
      </c>
      <c r="I240" s="9">
        <v>0.36640047854045171</v>
      </c>
      <c r="J240" s="9">
        <v>45685.599999999999</v>
      </c>
      <c r="K240" s="9">
        <v>408</v>
      </c>
      <c r="L240" s="9">
        <v>0</v>
      </c>
    </row>
    <row r="241" spans="1:12" x14ac:dyDescent="0.3">
      <c r="A241" s="9">
        <v>2024</v>
      </c>
      <c r="B241" s="9"/>
      <c r="C241" s="9" t="s">
        <v>131</v>
      </c>
      <c r="D241" s="9" t="s">
        <v>131</v>
      </c>
      <c r="E241" s="9">
        <v>0.3755</v>
      </c>
      <c r="F241" s="9">
        <v>341.89514682539681</v>
      </c>
      <c r="G241" s="9">
        <v>861575.77</v>
      </c>
      <c r="H241" s="9">
        <v>315681.40000000002</v>
      </c>
      <c r="I241" s="9">
        <v>0.36640004395666792</v>
      </c>
      <c r="J241" s="9">
        <v>1177257.17</v>
      </c>
      <c r="K241" s="9">
        <v>25200</v>
      </c>
      <c r="L241" s="9">
        <v>0</v>
      </c>
    </row>
    <row r="242" spans="1:12" x14ac:dyDescent="0.3">
      <c r="A242" s="9">
        <v>2024</v>
      </c>
      <c r="B242" s="9"/>
      <c r="C242" s="9" t="s">
        <v>47</v>
      </c>
      <c r="D242" s="9" t="s">
        <v>47</v>
      </c>
      <c r="E242" s="9">
        <v>1.23</v>
      </c>
      <c r="F242" s="9">
        <v>557.03143410852726</v>
      </c>
      <c r="G242" s="9">
        <v>6035992.6200000001</v>
      </c>
      <c r="H242" s="9">
        <v>2211587.7000000002</v>
      </c>
      <c r="I242" s="9">
        <v>0.36640000066799289</v>
      </c>
      <c r="J242" s="9">
        <v>8247580.3200000003</v>
      </c>
      <c r="K242" s="9">
        <v>57792</v>
      </c>
      <c r="L242" s="9">
        <v>0</v>
      </c>
    </row>
    <row r="243" spans="1:12" x14ac:dyDescent="0.3">
      <c r="A243" s="9">
        <v>2024</v>
      </c>
      <c r="B243" s="9"/>
      <c r="C243" s="9" t="s">
        <v>22</v>
      </c>
      <c r="D243" s="9" t="s">
        <v>22</v>
      </c>
      <c r="E243" s="9">
        <v>0.62</v>
      </c>
      <c r="F243" s="9">
        <v>333.09225919801571</v>
      </c>
      <c r="G243" s="9">
        <v>3223000.7</v>
      </c>
      <c r="H243" s="9">
        <v>1180907.3999999999</v>
      </c>
      <c r="I243" s="9">
        <v>0.36639998247595779</v>
      </c>
      <c r="J243" s="9">
        <v>4403908.0999999996</v>
      </c>
      <c r="K243" s="9">
        <v>59040</v>
      </c>
      <c r="L243" s="9">
        <v>0</v>
      </c>
    </row>
    <row r="244" spans="1:12" x14ac:dyDescent="0.3">
      <c r="A244" s="9">
        <v>2024</v>
      </c>
      <c r="B244" s="9"/>
      <c r="C244" s="9" t="s">
        <v>132</v>
      </c>
      <c r="D244" s="9" t="s">
        <v>132</v>
      </c>
      <c r="E244" s="9">
        <v>0.31900000000000001</v>
      </c>
      <c r="F244" s="9">
        <v>209.2781538461538</v>
      </c>
      <c r="G244" s="9">
        <v>40809.24</v>
      </c>
      <c r="H244" s="9">
        <v>14952.5</v>
      </c>
      <c r="I244" s="9">
        <v>0.36639986434444749</v>
      </c>
      <c r="J244" s="9">
        <v>55761.74</v>
      </c>
      <c r="K244" s="9">
        <v>1440</v>
      </c>
      <c r="L244" s="9">
        <v>0</v>
      </c>
    </row>
    <row r="245" spans="1:12" x14ac:dyDescent="0.3">
      <c r="A245" s="9">
        <v>2024</v>
      </c>
      <c r="B245" s="9"/>
      <c r="C245" s="9" t="s">
        <v>23</v>
      </c>
      <c r="D245" s="9" t="s">
        <v>23</v>
      </c>
      <c r="E245" s="9">
        <v>1.0872772357723579</v>
      </c>
      <c r="F245" s="9">
        <v>474.32056321194079</v>
      </c>
      <c r="G245" s="9">
        <v>231107609.72999999</v>
      </c>
      <c r="H245" s="9">
        <v>88377258.700000003</v>
      </c>
      <c r="I245" s="9">
        <v>0.38240739369530058</v>
      </c>
      <c r="J245" s="9">
        <v>319484868.43000001</v>
      </c>
      <c r="K245" s="9">
        <v>5571722</v>
      </c>
      <c r="L245" s="9">
        <v>0</v>
      </c>
    </row>
    <row r="246" spans="1:12" x14ac:dyDescent="0.3">
      <c r="A246" s="9">
        <v>2024</v>
      </c>
      <c r="B246" s="9"/>
      <c r="C246" s="9" t="s">
        <v>133</v>
      </c>
      <c r="D246" s="9" t="s">
        <v>133</v>
      </c>
      <c r="E246" s="9">
        <v>0.37759999999999999</v>
      </c>
      <c r="F246" s="9">
        <v>430.00084210526319</v>
      </c>
      <c r="G246" s="9">
        <v>40850.080000000002</v>
      </c>
      <c r="H246" s="9">
        <v>14967.5</v>
      </c>
      <c r="I246" s="9">
        <v>0.3664007512347589</v>
      </c>
      <c r="J246" s="9">
        <v>55817.58</v>
      </c>
      <c r="K246" s="9">
        <v>1200</v>
      </c>
      <c r="L246" s="9">
        <v>0</v>
      </c>
    </row>
    <row r="247" spans="1:12" x14ac:dyDescent="0.3">
      <c r="A247" s="9">
        <v>2024</v>
      </c>
      <c r="B247" s="9"/>
      <c r="C247" s="9" t="s">
        <v>134</v>
      </c>
      <c r="D247" s="9" t="s">
        <v>134</v>
      </c>
      <c r="E247" s="9">
        <v>0.90900000000000003</v>
      </c>
      <c r="F247" s="9">
        <v>702.41985714285715</v>
      </c>
      <c r="G247" s="9">
        <v>49169.39</v>
      </c>
      <c r="H247" s="9">
        <v>18015.7</v>
      </c>
      <c r="I247" s="9">
        <v>0.36640072207525859</v>
      </c>
      <c r="J247" s="9">
        <v>67185.09</v>
      </c>
      <c r="K247" s="9">
        <v>600</v>
      </c>
      <c r="L247" s="9">
        <v>0</v>
      </c>
    </row>
    <row r="248" spans="1:12" x14ac:dyDescent="0.3">
      <c r="A248" s="9">
        <v>2024</v>
      </c>
      <c r="B248" s="9"/>
      <c r="C248" s="9" t="s">
        <v>135</v>
      </c>
      <c r="D248" s="9" t="s">
        <v>135</v>
      </c>
      <c r="E248" s="9">
        <v>0.54705000000000004</v>
      </c>
      <c r="F248" s="9">
        <v>428.60119897959191</v>
      </c>
      <c r="G248" s="9">
        <v>1267129.6599999999</v>
      </c>
      <c r="H248" s="9">
        <v>464276.3</v>
      </c>
      <c r="I248" s="9">
        <v>0.36639999414108892</v>
      </c>
      <c r="J248" s="9">
        <v>1731405.96</v>
      </c>
      <c r="K248" s="9">
        <v>26160</v>
      </c>
      <c r="L248" s="9">
        <v>0</v>
      </c>
    </row>
    <row r="249" spans="1:12" x14ac:dyDescent="0.3">
      <c r="A249" s="9">
        <v>2024</v>
      </c>
      <c r="B249" s="9"/>
      <c r="C249" s="9" t="s">
        <v>136</v>
      </c>
      <c r="D249" s="9" t="s">
        <v>136</v>
      </c>
      <c r="E249" s="9">
        <v>0.15379999999999999</v>
      </c>
      <c r="F249" s="9">
        <v>511.95282051282049</v>
      </c>
      <c r="G249" s="9">
        <v>39932.32</v>
      </c>
      <c r="H249" s="9">
        <v>14631.2</v>
      </c>
      <c r="I249" s="9">
        <v>0.36639994871322279</v>
      </c>
      <c r="J249" s="9">
        <v>54563.519999999997</v>
      </c>
      <c r="K249" s="9">
        <v>2880</v>
      </c>
      <c r="L249" s="9">
        <v>0</v>
      </c>
    </row>
    <row r="250" spans="1:12" x14ac:dyDescent="0.3">
      <c r="A250" s="9">
        <v>2024</v>
      </c>
      <c r="B250" s="9"/>
      <c r="C250" s="9" t="s">
        <v>137</v>
      </c>
      <c r="D250" s="9" t="s">
        <v>137</v>
      </c>
      <c r="E250" s="9">
        <v>1.3986000000000001</v>
      </c>
      <c r="F250" s="9">
        <v>249.4031135531136</v>
      </c>
      <c r="G250" s="9">
        <v>68087.05</v>
      </c>
      <c r="H250" s="9">
        <v>24947</v>
      </c>
      <c r="I250" s="9">
        <v>0.36639860296488103</v>
      </c>
      <c r="J250" s="9">
        <v>93034.05</v>
      </c>
      <c r="K250" s="9">
        <v>540</v>
      </c>
      <c r="L250" s="9">
        <v>0</v>
      </c>
    </row>
    <row r="251" spans="1:12" x14ac:dyDescent="0.3">
      <c r="A251" s="9">
        <v>2025</v>
      </c>
      <c r="B251" s="9"/>
      <c r="C251" s="9" t="s">
        <v>29</v>
      </c>
      <c r="D251" s="9" t="s">
        <v>29</v>
      </c>
      <c r="E251" s="9">
        <v>0.13900000000000001</v>
      </c>
      <c r="F251" s="9">
        <v>446.26684831020413</v>
      </c>
      <c r="G251" s="9">
        <v>10954087.949999999</v>
      </c>
      <c r="H251" s="9">
        <v>4815417</v>
      </c>
      <c r="I251" s="9">
        <v>0.43959999426515461</v>
      </c>
      <c r="J251" s="9">
        <v>15769504.949999999</v>
      </c>
      <c r="K251" s="9">
        <v>840000</v>
      </c>
      <c r="L251" s="9">
        <v>0</v>
      </c>
    </row>
    <row r="252" spans="1:12" x14ac:dyDescent="0.3">
      <c r="A252" s="9">
        <v>2025</v>
      </c>
      <c r="B252" s="9"/>
      <c r="C252" s="9" t="s">
        <v>96</v>
      </c>
      <c r="D252" s="9" t="s">
        <v>96</v>
      </c>
      <c r="E252" s="9">
        <v>0.70706666666666662</v>
      </c>
      <c r="F252" s="9">
        <v>498.33026987142478</v>
      </c>
      <c r="G252" s="9">
        <v>4571204.41</v>
      </c>
      <c r="H252" s="9">
        <v>1508532.9</v>
      </c>
      <c r="I252" s="9">
        <v>0.33000775390834031</v>
      </c>
      <c r="J252" s="9">
        <v>6079737.3100000015</v>
      </c>
      <c r="K252" s="9">
        <v>66960</v>
      </c>
      <c r="L252" s="9">
        <v>0</v>
      </c>
    </row>
    <row r="253" spans="1:12" x14ac:dyDescent="0.3">
      <c r="A253" s="9">
        <v>2025</v>
      </c>
      <c r="B253" s="9"/>
      <c r="C253" s="9" t="s">
        <v>138</v>
      </c>
      <c r="D253" s="9" t="s">
        <v>138</v>
      </c>
      <c r="E253" s="9">
        <v>0.73399999999999999</v>
      </c>
      <c r="F253" s="9">
        <v>199.71571428571431</v>
      </c>
      <c r="G253" s="9">
        <v>33552.239999999998</v>
      </c>
      <c r="H253" s="9">
        <v>9428.1</v>
      </c>
      <c r="I253" s="9">
        <v>0.28099763234883868</v>
      </c>
      <c r="J253" s="9">
        <v>42980.34</v>
      </c>
      <c r="K253" s="9">
        <v>480</v>
      </c>
      <c r="L253" s="9">
        <v>0</v>
      </c>
    </row>
    <row r="254" spans="1:12" x14ac:dyDescent="0.3">
      <c r="A254" s="9">
        <v>2025</v>
      </c>
      <c r="B254" s="9"/>
      <c r="C254" s="9" t="s">
        <v>139</v>
      </c>
      <c r="D254" s="9" t="s">
        <v>139</v>
      </c>
      <c r="E254" s="9">
        <v>1.0169999999999999</v>
      </c>
      <c r="F254" s="9">
        <v>124.9693225806452</v>
      </c>
      <c r="G254" s="9">
        <v>38740.49</v>
      </c>
      <c r="H254" s="9">
        <v>10886.1</v>
      </c>
      <c r="I254" s="9">
        <v>0.28100057588326838</v>
      </c>
      <c r="J254" s="9">
        <v>49626.59</v>
      </c>
      <c r="K254" s="9">
        <v>400</v>
      </c>
      <c r="L254" s="9">
        <v>0</v>
      </c>
    </row>
    <row r="255" spans="1:12" x14ac:dyDescent="0.3">
      <c r="A255" s="9">
        <v>2025</v>
      </c>
      <c r="B255" s="9"/>
      <c r="C255" s="9" t="s">
        <v>140</v>
      </c>
      <c r="D255" s="9" t="s">
        <v>140</v>
      </c>
      <c r="E255" s="9">
        <v>1.0309999999999999</v>
      </c>
      <c r="F255" s="9">
        <v>85.377826086956532</v>
      </c>
      <c r="G255" s="9">
        <v>39273.800000000003</v>
      </c>
      <c r="H255" s="9">
        <v>11036</v>
      </c>
      <c r="I255" s="9">
        <v>0.28100158375303641</v>
      </c>
      <c r="J255" s="9">
        <v>50309.8</v>
      </c>
      <c r="K255" s="9">
        <v>400</v>
      </c>
      <c r="L255" s="9">
        <v>0</v>
      </c>
    </row>
    <row r="256" spans="1:12" x14ac:dyDescent="0.3">
      <c r="A256" s="9">
        <v>2025</v>
      </c>
      <c r="B256" s="9"/>
      <c r="C256" s="9" t="s">
        <v>141</v>
      </c>
      <c r="D256" s="9" t="s">
        <v>141</v>
      </c>
      <c r="E256" s="9">
        <v>1.46</v>
      </c>
      <c r="F256" s="9">
        <v>347.60344261456618</v>
      </c>
      <c r="G256" s="9">
        <v>6796342.5099999998</v>
      </c>
      <c r="H256" s="9">
        <v>1909772.2</v>
      </c>
      <c r="I256" s="9">
        <v>0.28099999333317888</v>
      </c>
      <c r="J256" s="9">
        <v>8706114.709999999</v>
      </c>
      <c r="K256" s="9">
        <v>49920</v>
      </c>
      <c r="L256" s="9">
        <v>0</v>
      </c>
    </row>
    <row r="257" spans="1:12" x14ac:dyDescent="0.3">
      <c r="A257" s="9">
        <v>2025</v>
      </c>
      <c r="B257" s="9"/>
      <c r="C257" s="9" t="s">
        <v>36</v>
      </c>
      <c r="D257" s="9" t="s">
        <v>36</v>
      </c>
      <c r="E257" s="9">
        <v>0.3133333333333333</v>
      </c>
      <c r="F257" s="9">
        <v>845.120528557336</v>
      </c>
      <c r="G257" s="9">
        <v>26092901.219999999</v>
      </c>
      <c r="H257" s="9">
        <v>8982164</v>
      </c>
      <c r="I257" s="9">
        <v>0.34423784171287342</v>
      </c>
      <c r="J257" s="9">
        <v>35075065.219999999</v>
      </c>
      <c r="K257" s="9">
        <v>923184</v>
      </c>
      <c r="L257" s="9">
        <v>0</v>
      </c>
    </row>
    <row r="258" spans="1:12" x14ac:dyDescent="0.3">
      <c r="A258" s="9">
        <v>2025</v>
      </c>
      <c r="B258" s="9"/>
      <c r="C258" s="9" t="s">
        <v>32</v>
      </c>
      <c r="D258" s="9" t="s">
        <v>32</v>
      </c>
      <c r="E258" s="9">
        <v>101</v>
      </c>
      <c r="F258" s="9">
        <v>391.39427263646462</v>
      </c>
      <c r="G258" s="9">
        <v>17926042.620000001</v>
      </c>
      <c r="H258" s="9">
        <v>6279767.3000000007</v>
      </c>
      <c r="I258" s="9">
        <v>0.35031531683371619</v>
      </c>
      <c r="J258" s="9">
        <v>24205809.920000002</v>
      </c>
      <c r="K258" s="9">
        <v>13632</v>
      </c>
      <c r="L258" s="9">
        <v>0</v>
      </c>
    </row>
    <row r="259" spans="1:12" x14ac:dyDescent="0.3">
      <c r="A259" s="9">
        <v>2025</v>
      </c>
      <c r="B259" s="9"/>
      <c r="C259" s="9" t="s">
        <v>63</v>
      </c>
      <c r="D259" s="9" t="s">
        <v>63</v>
      </c>
      <c r="E259" s="9">
        <v>0.27050000000000002</v>
      </c>
      <c r="F259" s="9">
        <v>565.3895844155843</v>
      </c>
      <c r="G259" s="9">
        <v>2612099.88</v>
      </c>
      <c r="H259" s="9">
        <v>844979.6</v>
      </c>
      <c r="I259" s="9">
        <v>0.32348671138869323</v>
      </c>
      <c r="J259" s="9">
        <v>3457079.48</v>
      </c>
      <c r="K259" s="9">
        <v>100800</v>
      </c>
      <c r="L259" s="9">
        <v>0</v>
      </c>
    </row>
    <row r="260" spans="1:12" x14ac:dyDescent="0.3">
      <c r="A260" s="9">
        <v>2025</v>
      </c>
      <c r="B260" s="9"/>
      <c r="C260" s="9" t="s">
        <v>64</v>
      </c>
      <c r="D260" s="9" t="s">
        <v>64</v>
      </c>
      <c r="E260" s="9">
        <v>0.22800000000000001</v>
      </c>
      <c r="F260" s="9">
        <v>263.57137844965928</v>
      </c>
      <c r="G260" s="9">
        <v>1975738.96</v>
      </c>
      <c r="H260" s="9">
        <v>868534.9</v>
      </c>
      <c r="I260" s="9">
        <v>0.43960002691853578</v>
      </c>
      <c r="J260" s="9">
        <v>2844273.86</v>
      </c>
      <c r="K260" s="9">
        <v>93360</v>
      </c>
      <c r="L260" s="9">
        <v>0</v>
      </c>
    </row>
    <row r="261" spans="1:12" x14ac:dyDescent="0.3">
      <c r="A261" s="9">
        <v>2025</v>
      </c>
      <c r="B261" s="9"/>
      <c r="C261" s="9" t="s">
        <v>33</v>
      </c>
      <c r="D261" s="9" t="s">
        <v>33</v>
      </c>
      <c r="E261" s="9"/>
      <c r="F261" s="9">
        <v>387.15956043956049</v>
      </c>
      <c r="G261" s="9">
        <v>6200747.5199999996</v>
      </c>
      <c r="H261" s="9">
        <v>2271953.9</v>
      </c>
      <c r="I261" s="9">
        <v>0.36640000139854112</v>
      </c>
      <c r="J261" s="9">
        <v>8472701.4199999999</v>
      </c>
      <c r="K261" s="9">
        <v>4928</v>
      </c>
      <c r="L261" s="9">
        <v>0</v>
      </c>
    </row>
    <row r="262" spans="1:12" x14ac:dyDescent="0.3">
      <c r="A262" s="9">
        <v>2025</v>
      </c>
      <c r="B262" s="9"/>
      <c r="C262" s="9" t="s">
        <v>116</v>
      </c>
      <c r="D262" s="9" t="s">
        <v>116</v>
      </c>
      <c r="E262" s="9"/>
      <c r="F262" s="9">
        <v>285.00967851077661</v>
      </c>
      <c r="G262" s="9">
        <v>4648299.87</v>
      </c>
      <c r="H262" s="9">
        <v>1703137</v>
      </c>
      <c r="I262" s="9">
        <v>0.36639998443129701</v>
      </c>
      <c r="J262" s="9">
        <v>6351436.8700000001</v>
      </c>
      <c r="K262" s="9">
        <v>4240</v>
      </c>
      <c r="L262" s="9">
        <v>0</v>
      </c>
    </row>
    <row r="263" spans="1:12" x14ac:dyDescent="0.3">
      <c r="A263" s="9">
        <v>2025</v>
      </c>
      <c r="B263" s="9"/>
      <c r="C263" s="9" t="s">
        <v>67</v>
      </c>
      <c r="D263" s="9" t="s">
        <v>67</v>
      </c>
      <c r="E263" s="9">
        <v>0.9771333333333333</v>
      </c>
      <c r="F263" s="9">
        <v>396.65639390713778</v>
      </c>
      <c r="G263" s="9">
        <v>11685057.359999999</v>
      </c>
      <c r="H263" s="9">
        <v>3880302.5</v>
      </c>
      <c r="I263" s="9">
        <v>0.33207389407286569</v>
      </c>
      <c r="J263" s="9">
        <v>15565359.859999999</v>
      </c>
      <c r="K263" s="9">
        <v>122598</v>
      </c>
      <c r="L263" s="9">
        <v>0</v>
      </c>
    </row>
    <row r="264" spans="1:12" x14ac:dyDescent="0.3">
      <c r="A264" s="9">
        <v>2025</v>
      </c>
      <c r="B264" s="9"/>
      <c r="C264" s="9" t="s">
        <v>46</v>
      </c>
      <c r="D264" s="9" t="s">
        <v>46</v>
      </c>
      <c r="E264" s="9">
        <v>0.16</v>
      </c>
      <c r="F264" s="9">
        <v>239.04058349702191</v>
      </c>
      <c r="G264" s="9">
        <v>3599852.77</v>
      </c>
      <c r="H264" s="9">
        <v>1582495.3</v>
      </c>
      <c r="I264" s="9">
        <v>0.43960000619692008</v>
      </c>
      <c r="J264" s="9">
        <v>5182348.07</v>
      </c>
      <c r="K264" s="9">
        <v>240960</v>
      </c>
      <c r="L264" s="9">
        <v>0</v>
      </c>
    </row>
    <row r="265" spans="1:12" x14ac:dyDescent="0.3">
      <c r="A265" s="9">
        <v>2025</v>
      </c>
      <c r="B265" s="9"/>
      <c r="C265" s="9" t="s">
        <v>23</v>
      </c>
      <c r="D265" s="9" t="s">
        <v>23</v>
      </c>
      <c r="E265" s="9">
        <v>0.78222929292929289</v>
      </c>
      <c r="F265" s="9">
        <v>431.56833680418492</v>
      </c>
      <c r="G265" s="9">
        <v>288427902.94</v>
      </c>
      <c r="H265" s="9">
        <v>108702692.3</v>
      </c>
      <c r="I265" s="9">
        <v>0.37687994535886771</v>
      </c>
      <c r="J265" s="9">
        <v>397130595.24000001</v>
      </c>
      <c r="K265" s="9">
        <v>6608722</v>
      </c>
      <c r="L265" s="9">
        <v>0</v>
      </c>
    </row>
    <row r="266" spans="1:12" x14ac:dyDescent="0.3">
      <c r="A266" s="9">
        <v>2025</v>
      </c>
      <c r="B266" s="9"/>
      <c r="C266" s="9" t="s">
        <v>142</v>
      </c>
      <c r="D266" s="9" t="s">
        <v>142</v>
      </c>
      <c r="E266" s="9">
        <v>0.98730000000000007</v>
      </c>
      <c r="F266" s="9">
        <v>501.2870454385536</v>
      </c>
      <c r="G266" s="9">
        <v>4905162.87</v>
      </c>
      <c r="H266" s="9">
        <v>1797251.7</v>
      </c>
      <c r="I266" s="9">
        <v>0.36640000498087433</v>
      </c>
      <c r="J266" s="9">
        <v>6702414.5700000003</v>
      </c>
      <c r="K266" s="9">
        <v>51968</v>
      </c>
      <c r="L266" s="9">
        <v>0</v>
      </c>
    </row>
    <row r="267" spans="1:12" x14ac:dyDescent="0.3">
      <c r="A267" s="9">
        <v>2025</v>
      </c>
      <c r="B267" s="9"/>
      <c r="C267" s="9" t="s">
        <v>143</v>
      </c>
      <c r="D267" s="9" t="s">
        <v>143</v>
      </c>
      <c r="E267" s="9">
        <v>0.53710000000000002</v>
      </c>
      <c r="F267" s="9">
        <v>426.13333163265298</v>
      </c>
      <c r="G267" s="9">
        <v>2505663.9900000002</v>
      </c>
      <c r="H267" s="9">
        <v>918075.3</v>
      </c>
      <c r="I267" s="9">
        <v>0.36640000561288338</v>
      </c>
      <c r="J267" s="9">
        <v>3423739.29</v>
      </c>
      <c r="K267" s="9">
        <v>50400</v>
      </c>
      <c r="L267" s="9">
        <v>0</v>
      </c>
    </row>
    <row r="268" spans="1:12" x14ac:dyDescent="0.3">
      <c r="A268" s="9">
        <v>2025</v>
      </c>
      <c r="B268" s="9"/>
      <c r="C268" s="9" t="s">
        <v>144</v>
      </c>
      <c r="D268" s="9" t="s">
        <v>144</v>
      </c>
      <c r="E268" s="9">
        <v>2.0299999999999998</v>
      </c>
      <c r="F268" s="9">
        <v>401.72531029999999</v>
      </c>
      <c r="G268" s="9">
        <v>116500.34</v>
      </c>
      <c r="H268" s="9">
        <v>32736.6</v>
      </c>
      <c r="I268" s="9">
        <v>0.28100003828315012</v>
      </c>
      <c r="J268" s="9">
        <v>149236.94</v>
      </c>
      <c r="K268" s="9">
        <v>600</v>
      </c>
      <c r="L268" s="9">
        <v>0</v>
      </c>
    </row>
    <row r="269" spans="1:12" x14ac:dyDescent="0.3">
      <c r="A269" s="9"/>
      <c r="B269" s="9"/>
      <c r="C269" s="9"/>
      <c r="D269" s="10" t="s">
        <v>145</v>
      </c>
      <c r="E269" s="9"/>
      <c r="F269" s="9"/>
      <c r="G269" s="10">
        <f>SUM(G2:G268)</f>
        <v>4193938388.4199986</v>
      </c>
      <c r="H269" s="10">
        <f>SUM(H2:H268)</f>
        <v>1430016819.7999997</v>
      </c>
      <c r="I269" s="9"/>
      <c r="J269" s="10">
        <f>SUM(J2:J268)</f>
        <v>5623955208.2200012</v>
      </c>
      <c r="K269" s="10">
        <f>SUM(K2:K268)</f>
        <v>54895381</v>
      </c>
      <c r="L269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  <col min="2" max="8" width="12" customWidth="1"/>
  </cols>
  <sheetData>
    <row r="1" spans="1:8" ht="30" customHeight="1" x14ac:dyDescent="0.3">
      <c r="A1" s="11" t="s">
        <v>146</v>
      </c>
      <c r="B1" s="12"/>
      <c r="C1" s="12"/>
      <c r="D1" s="12"/>
      <c r="E1" s="12"/>
      <c r="F1" s="12"/>
      <c r="G1" s="12"/>
      <c r="H1" s="13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ht="28.8" x14ac:dyDescent="0.3">
      <c r="A3" s="3" t="s">
        <v>147</v>
      </c>
      <c r="B3" s="4" t="s">
        <v>148</v>
      </c>
      <c r="C3" s="5">
        <v>2079</v>
      </c>
      <c r="D3" s="2"/>
      <c r="E3" s="2"/>
      <c r="F3" s="2"/>
      <c r="G3" s="2"/>
      <c r="H3" s="2"/>
    </row>
    <row r="4" spans="1:8" ht="28.8" x14ac:dyDescent="0.3">
      <c r="A4" s="2"/>
      <c r="B4" s="4" t="s">
        <v>149</v>
      </c>
      <c r="C4" s="2">
        <f>IFERROR(0,0)</f>
        <v>0</v>
      </c>
      <c r="D4" s="2"/>
      <c r="E4" s="2"/>
      <c r="F4" s="2"/>
      <c r="G4" s="2"/>
      <c r="H4" s="2"/>
    </row>
    <row r="5" spans="1:8" ht="28.8" x14ac:dyDescent="0.3">
      <c r="A5" s="2"/>
      <c r="B5" s="4" t="s">
        <v>150</v>
      </c>
      <c r="C5" s="2">
        <f>IFERROR(0,0)</f>
        <v>0</v>
      </c>
      <c r="D5" s="2"/>
      <c r="E5" s="2"/>
      <c r="F5" s="2"/>
      <c r="G5" s="2"/>
      <c r="H5" s="2"/>
    </row>
    <row r="6" spans="1:8" ht="28.8" x14ac:dyDescent="0.3">
      <c r="A6" s="2"/>
      <c r="B6" s="4" t="s">
        <v>151</v>
      </c>
      <c r="C6" s="2">
        <f>IFERROR(0,0)</f>
        <v>0</v>
      </c>
      <c r="D6" s="2"/>
      <c r="E6" s="2"/>
      <c r="F6" s="2"/>
      <c r="G6" s="2"/>
      <c r="H6" s="2"/>
    </row>
    <row r="7" spans="1:8" ht="28.8" x14ac:dyDescent="0.3">
      <c r="A7" s="2"/>
      <c r="B7" s="4" t="s">
        <v>152</v>
      </c>
      <c r="C7" s="2">
        <f>IFERROR(0,0)</f>
        <v>0</v>
      </c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ht="28.8" x14ac:dyDescent="0.3">
      <c r="A10" s="6" t="s">
        <v>153</v>
      </c>
      <c r="B10" s="6" t="s">
        <v>154</v>
      </c>
      <c r="C10" s="6" t="s">
        <v>155</v>
      </c>
      <c r="D10" s="6" t="s">
        <v>156</v>
      </c>
      <c r="E10" s="6" t="s">
        <v>157</v>
      </c>
      <c r="F10" s="2"/>
      <c r="G10" s="2"/>
      <c r="H10" s="2"/>
    </row>
    <row r="11" spans="1:8" x14ac:dyDescent="0.3">
      <c r="A11" s="5">
        <v>2017</v>
      </c>
      <c r="B11" s="2">
        <f>SUMIFS(CLEANED_DATA!Q2:'CLEANED_DATA'!Q2080,CLEANED_DATA!AB2:'CLEANED_DATA'!AB2080,A2)</f>
        <v>0</v>
      </c>
      <c r="C11" s="2">
        <f>SUMIFS(CLEANED_DATA!T2:'CLEANED_DATA'!T2080,CLEANED_DATA!AB2:'CLEANED_DATA'!AB2080,A2)</f>
        <v>0</v>
      </c>
      <c r="D11" s="2">
        <f>SUMIFS(CLEANED_DATA!AC2:'CLEANED_DATA'!AC2080,CLEANED_DATA!AB2:'CLEANED_DATA'!AB2080,A2)</f>
        <v>0</v>
      </c>
      <c r="E11" s="2"/>
      <c r="F11" s="2"/>
      <c r="G11" s="2"/>
      <c r="H11" s="2"/>
    </row>
    <row r="12" spans="1:8" x14ac:dyDescent="0.3">
      <c r="A12" s="5">
        <v>2018</v>
      </c>
      <c r="B12" s="2">
        <f>SUMIFS(CLEANED_DATA!Q2:'CLEANED_DATA'!Q2080,CLEANED_DATA!AB2:'CLEANED_DATA'!AB2080,A3)</f>
        <v>0</v>
      </c>
      <c r="C12" s="2">
        <f>SUMIFS(CLEANED_DATA!T2:'CLEANED_DATA'!T2080,CLEANED_DATA!AB2:'CLEANED_DATA'!AB2080,A3)</f>
        <v>0</v>
      </c>
      <c r="D12" s="2">
        <f>SUMIFS(CLEANED_DATA!AC2:'CLEANED_DATA'!AC2080,CLEANED_DATA!AB2:'CLEANED_DATA'!AB2080,A3)</f>
        <v>0</v>
      </c>
      <c r="E12" s="2" t="str">
        <f>IF(B2=0,"",(B3-B2)/B2)</f>
        <v/>
      </c>
      <c r="F12" s="2"/>
      <c r="G12" s="2"/>
      <c r="H12" s="2"/>
    </row>
    <row r="13" spans="1:8" x14ac:dyDescent="0.3">
      <c r="A13" s="5">
        <v>2019</v>
      </c>
      <c r="B13" s="2">
        <f>SUMIFS(CLEANED_DATA!Q2:'CLEANED_DATA'!Q2080,CLEANED_DATA!AB2:'CLEANED_DATA'!AB2080,A4)</f>
        <v>0</v>
      </c>
      <c r="C13" s="2">
        <f>SUMIFS(CLEANED_DATA!T2:'CLEANED_DATA'!T2080,CLEANED_DATA!AB2:'CLEANED_DATA'!AB2080,A4)</f>
        <v>0</v>
      </c>
      <c r="D13" s="2">
        <f>SUMIFS(CLEANED_DATA!AC2:'CLEANED_DATA'!AC2080,CLEANED_DATA!AB2:'CLEANED_DATA'!AB2080,A4)</f>
        <v>0</v>
      </c>
      <c r="E13" s="2" t="e">
        <f>IF(B3=0,"",(B4-B3)/B3)</f>
        <v>#VALUE!</v>
      </c>
      <c r="F13" s="2"/>
      <c r="G13" s="2"/>
      <c r="H13" s="2"/>
    </row>
    <row r="14" spans="1:8" x14ac:dyDescent="0.3">
      <c r="A14" s="5">
        <v>2020</v>
      </c>
      <c r="B14" s="2">
        <f>SUMIFS(CLEANED_DATA!Q2:'CLEANED_DATA'!Q2080,CLEANED_DATA!AB2:'CLEANED_DATA'!AB2080,A5)</f>
        <v>0</v>
      </c>
      <c r="C14" s="2">
        <f>SUMIFS(CLEANED_DATA!T2:'CLEANED_DATA'!T2080,CLEANED_DATA!AB2:'CLEANED_DATA'!AB2080,A5)</f>
        <v>0</v>
      </c>
      <c r="D14" s="2">
        <f>SUMIFS(CLEANED_DATA!AC2:'CLEANED_DATA'!AC2080,CLEANED_DATA!AB2:'CLEANED_DATA'!AB2080,A5)</f>
        <v>0</v>
      </c>
      <c r="E14" s="2" t="e">
        <f>IF(B4=0,"",(B5-B4)/B4)</f>
        <v>#VALUE!</v>
      </c>
      <c r="F14" s="2"/>
      <c r="G14" s="2"/>
      <c r="H14" s="2"/>
    </row>
    <row r="15" spans="1:8" x14ac:dyDescent="0.3">
      <c r="A15" s="5">
        <v>2021</v>
      </c>
      <c r="B15" s="2">
        <f>SUMIFS(CLEANED_DATA!Q2:'CLEANED_DATA'!Q2080,CLEANED_DATA!AB2:'CLEANED_DATA'!AB2080,A6)</f>
        <v>0</v>
      </c>
      <c r="C15" s="2">
        <f>SUMIFS(CLEANED_DATA!T2:'CLEANED_DATA'!T2080,CLEANED_DATA!AB2:'CLEANED_DATA'!AB2080,A6)</f>
        <v>0</v>
      </c>
      <c r="D15" s="2">
        <f>SUMIFS(CLEANED_DATA!AC2:'CLEANED_DATA'!AC2080,CLEANED_DATA!AB2:'CLEANED_DATA'!AB2080,A6)</f>
        <v>0</v>
      </c>
      <c r="E15" s="2" t="e">
        <f>IF(B5=0,"",(B6-B5)/B5)</f>
        <v>#VALUE!</v>
      </c>
      <c r="F15" s="2"/>
      <c r="G15" s="2"/>
      <c r="H15" s="2"/>
    </row>
    <row r="16" spans="1:8" x14ac:dyDescent="0.3">
      <c r="A16" s="5">
        <v>2022</v>
      </c>
      <c r="B16" s="2">
        <f>SUMIFS(CLEANED_DATA!Q2:'CLEANED_DATA'!Q2080,CLEANED_DATA!AB2:'CLEANED_DATA'!AB2080,A7)</f>
        <v>0</v>
      </c>
      <c r="C16" s="2">
        <f>SUMIFS(CLEANED_DATA!T2:'CLEANED_DATA'!T2080,CLEANED_DATA!AB2:'CLEANED_DATA'!AB2080,A7)</f>
        <v>0</v>
      </c>
      <c r="D16" s="2">
        <f>SUMIFS(CLEANED_DATA!AC2:'CLEANED_DATA'!AC2080,CLEANED_DATA!AB2:'CLEANED_DATA'!AB2080,A7)</f>
        <v>0</v>
      </c>
      <c r="E16" s="2" t="e">
        <f>IF(B6=0,"",(B7-B6)/B6)</f>
        <v>#VALUE!</v>
      </c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ht="28.8" x14ac:dyDescent="0.3">
      <c r="A20" s="6" t="s">
        <v>158</v>
      </c>
      <c r="B20" s="6" t="s">
        <v>159</v>
      </c>
      <c r="C20" s="6" t="s">
        <v>160</v>
      </c>
      <c r="D20" s="6" t="s">
        <v>161</v>
      </c>
      <c r="E20" s="6" t="s">
        <v>154</v>
      </c>
      <c r="F20" s="6" t="s">
        <v>155</v>
      </c>
      <c r="G20" s="6" t="s">
        <v>156</v>
      </c>
      <c r="H20" s="6" t="s">
        <v>162</v>
      </c>
    </row>
    <row r="21" spans="1:8" ht="57.6" x14ac:dyDescent="0.3">
      <c r="A21" s="5" t="s">
        <v>163</v>
      </c>
      <c r="B21" s="2" t="s">
        <v>164</v>
      </c>
      <c r="C21" s="2" t="s">
        <v>165</v>
      </c>
      <c r="D21" s="2" t="s">
        <v>166</v>
      </c>
      <c r="E21" s="2">
        <f>SUMIFS(CLEANED_DATA!Q2:'CLEANED_DATA'!Q2080,CLEANED_DATA!D2:'CLEANED_DATA'!D2080,A2)</f>
        <v>0</v>
      </c>
      <c r="F21" s="2">
        <f>SUMIFS(CLEANED_DATA!T2:'CLEANED_DATA'!T2080,CLEANED_DATA!D2:'CLEANED_DATA'!D2080,A2)</f>
        <v>0</v>
      </c>
      <c r="G21" s="2">
        <f>SUMIFS(CLEANED_DATA!AC2:'CLEANED_DATA'!AC2080,CLEANED_DATA!D2:'CLEANED_DATA'!D2080,A2)</f>
        <v>0</v>
      </c>
      <c r="H21" s="2">
        <f>IF($E$6=0,0,E2/$E$6)</f>
        <v>0</v>
      </c>
    </row>
    <row r="22" spans="1:8" ht="100.8" x14ac:dyDescent="0.3">
      <c r="A22" s="5" t="s">
        <v>167</v>
      </c>
      <c r="B22" s="2" t="s">
        <v>168</v>
      </c>
      <c r="C22" s="2" t="s">
        <v>169</v>
      </c>
      <c r="D22" s="2" t="s">
        <v>170</v>
      </c>
      <c r="E22" s="2">
        <f>SUMIFS(CLEANED_DATA!Q2:'CLEANED_DATA'!Q2080,CLEANED_DATA!D2:'CLEANED_DATA'!D2080,A3)</f>
        <v>0</v>
      </c>
      <c r="F22" s="2">
        <f>SUMIFS(CLEANED_DATA!T2:'CLEANED_DATA'!T2080,CLEANED_DATA!D2:'CLEANED_DATA'!D2080,A3)</f>
        <v>0</v>
      </c>
      <c r="G22" s="2">
        <f>SUMIFS(CLEANED_DATA!AC2:'CLEANED_DATA'!AC2080,CLEANED_DATA!D2:'CLEANED_DATA'!D2080,A3)</f>
        <v>0</v>
      </c>
      <c r="H22" s="2">
        <f>IF($E$6=0,0,E3/$E$6)</f>
        <v>0</v>
      </c>
    </row>
    <row r="23" spans="1:8" ht="86.4" x14ac:dyDescent="0.3">
      <c r="A23" s="5" t="s">
        <v>171</v>
      </c>
      <c r="B23" s="2" t="s">
        <v>172</v>
      </c>
      <c r="C23" s="2" t="s">
        <v>173</v>
      </c>
      <c r="D23" s="2" t="s">
        <v>174</v>
      </c>
      <c r="E23" s="2">
        <f>SUMIFS(CLEANED_DATA!Q2:'CLEANED_DATA'!Q2080,CLEANED_DATA!D2:'CLEANED_DATA'!D2080,A4)</f>
        <v>0</v>
      </c>
      <c r="F23" s="2">
        <f>SUMIFS(CLEANED_DATA!T2:'CLEANED_DATA'!T2080,CLEANED_DATA!D2:'CLEANED_DATA'!D2080,A4)</f>
        <v>0</v>
      </c>
      <c r="G23" s="2">
        <f>SUMIFS(CLEANED_DATA!AC2:'CLEANED_DATA'!AC2080,CLEANED_DATA!D2:'CLEANED_DATA'!D2080,A4)</f>
        <v>0</v>
      </c>
      <c r="H23" s="2">
        <f>IF($E$6=0,0,E4/$E$6)</f>
        <v>0</v>
      </c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ht="28.8" x14ac:dyDescent="0.3">
      <c r="A25" s="2"/>
      <c r="B25" s="2"/>
      <c r="C25" s="2"/>
      <c r="D25" s="2" t="s">
        <v>175</v>
      </c>
      <c r="E25" s="2">
        <f>SUM(E2:E4)</f>
        <v>0</v>
      </c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ht="28.8" x14ac:dyDescent="0.3">
      <c r="A40" s="2" t="s">
        <v>176</v>
      </c>
      <c r="B40" s="2"/>
      <c r="C40" s="2"/>
      <c r="D40" s="2"/>
      <c r="E40" s="2"/>
      <c r="F40" s="2"/>
      <c r="G40" s="2"/>
      <c r="H40" s="2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8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9" customWidth="1"/>
    <col min="6" max="6" width="17" customWidth="1"/>
    <col min="7" max="7" width="12" customWidth="1"/>
    <col min="8" max="8" width="14" customWidth="1"/>
    <col min="9" max="10" width="12" customWidth="1"/>
    <col min="11" max="11" width="17" customWidth="1"/>
    <col min="12" max="12" width="12" customWidth="1"/>
    <col min="13" max="13" width="19" customWidth="1"/>
    <col min="14" max="15" width="12" customWidth="1"/>
    <col min="16" max="16" width="16" customWidth="1"/>
    <col min="17" max="17" width="17" customWidth="1"/>
    <col min="18" max="18" width="16" customWidth="1"/>
    <col min="19" max="19" width="17" customWidth="1"/>
    <col min="20" max="20" width="15" customWidth="1"/>
  </cols>
  <sheetData>
    <row r="1" spans="1:20" ht="28.8" x14ac:dyDescent="0.3">
      <c r="A1" s="1" t="s">
        <v>177</v>
      </c>
      <c r="B1" s="1" t="s">
        <v>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</row>
    <row r="2" spans="1:20" ht="115.2" x14ac:dyDescent="0.3">
      <c r="A2" s="7" t="s">
        <v>196</v>
      </c>
      <c r="B2" s="2" t="s">
        <v>197</v>
      </c>
      <c r="C2" s="5" t="s">
        <v>198</v>
      </c>
      <c r="D2" s="5" t="s">
        <v>171</v>
      </c>
      <c r="E2" s="2" t="s">
        <v>199</v>
      </c>
      <c r="F2" s="2"/>
      <c r="G2" s="2"/>
      <c r="H2" s="2"/>
      <c r="I2" s="2"/>
      <c r="J2" s="2"/>
      <c r="K2" s="2"/>
      <c r="L2" s="2"/>
      <c r="M2" s="2"/>
      <c r="N2" s="5">
        <v>290</v>
      </c>
      <c r="O2" s="2" t="s">
        <v>200</v>
      </c>
      <c r="P2" s="5">
        <v>401.72531029999999</v>
      </c>
      <c r="Q2" s="5">
        <v>116500.34</v>
      </c>
      <c r="R2" s="5">
        <v>4.5290339380000004</v>
      </c>
      <c r="S2" s="5">
        <v>1313.419842</v>
      </c>
      <c r="T2" s="5">
        <v>32736.6</v>
      </c>
    </row>
    <row r="3" spans="1:20" ht="115.2" x14ac:dyDescent="0.3">
      <c r="A3" s="7" t="s">
        <v>196</v>
      </c>
      <c r="B3" s="2" t="s">
        <v>197</v>
      </c>
      <c r="C3" s="5" t="s">
        <v>198</v>
      </c>
      <c r="D3" s="5" t="s">
        <v>163</v>
      </c>
      <c r="E3" s="2" t="s">
        <v>201</v>
      </c>
      <c r="F3" s="2"/>
      <c r="G3" s="2"/>
      <c r="H3" s="2"/>
      <c r="I3" s="2"/>
      <c r="J3" s="2"/>
      <c r="K3" s="2"/>
      <c r="L3" s="2"/>
      <c r="M3" s="2"/>
      <c r="N3" s="5">
        <v>9800</v>
      </c>
      <c r="O3" s="2" t="s">
        <v>200</v>
      </c>
      <c r="P3" s="5">
        <v>440.60221840000003</v>
      </c>
      <c r="Q3" s="5">
        <v>4317901.74</v>
      </c>
      <c r="R3" s="5">
        <v>4.9673305340000002</v>
      </c>
      <c r="S3" s="5">
        <v>48679.839229999998</v>
      </c>
      <c r="T3" s="5">
        <v>1898149.5</v>
      </c>
    </row>
    <row r="4" spans="1:20" ht="129.6" x14ac:dyDescent="0.3">
      <c r="A4" s="7" t="s">
        <v>196</v>
      </c>
      <c r="B4" s="2" t="s">
        <v>202</v>
      </c>
      <c r="C4" s="5" t="s">
        <v>198</v>
      </c>
      <c r="D4" s="5" t="s">
        <v>171</v>
      </c>
      <c r="E4" s="2" t="s">
        <v>203</v>
      </c>
      <c r="F4" s="2"/>
      <c r="G4" s="2"/>
      <c r="H4" s="2"/>
      <c r="I4" s="2"/>
      <c r="J4" s="2"/>
      <c r="K4" s="2"/>
      <c r="L4" s="2"/>
      <c r="M4" s="2"/>
      <c r="N4" s="5">
        <v>4004</v>
      </c>
      <c r="O4" s="2" t="s">
        <v>200</v>
      </c>
      <c r="P4" s="5">
        <v>408.89366383616402</v>
      </c>
      <c r="Q4" s="5">
        <v>1637210.23</v>
      </c>
      <c r="R4" s="5">
        <v>4.609849648660246</v>
      </c>
      <c r="S4" s="5">
        <v>18457.837993235629</v>
      </c>
      <c r="T4" s="5">
        <v>460056</v>
      </c>
    </row>
    <row r="5" spans="1:20" ht="100.8" x14ac:dyDescent="0.3">
      <c r="A5" s="7" t="s">
        <v>196</v>
      </c>
      <c r="B5" s="2" t="s">
        <v>204</v>
      </c>
      <c r="C5" s="5" t="s">
        <v>198</v>
      </c>
      <c r="D5" s="5" t="s">
        <v>171</v>
      </c>
      <c r="E5" s="2" t="s">
        <v>205</v>
      </c>
      <c r="F5" s="2"/>
      <c r="G5" s="2"/>
      <c r="H5" s="2"/>
      <c r="I5" s="2"/>
      <c r="J5" s="2"/>
      <c r="K5" s="2"/>
      <c r="L5" s="2"/>
      <c r="M5" s="2"/>
      <c r="N5" s="5">
        <v>1548.8</v>
      </c>
      <c r="O5" s="2" t="s">
        <v>200</v>
      </c>
      <c r="P5" s="5">
        <v>378.45784478305779</v>
      </c>
      <c r="Q5" s="5">
        <v>586155.51</v>
      </c>
      <c r="R5" s="5">
        <v>4.219151000925951</v>
      </c>
      <c r="S5" s="5">
        <v>6534.6210702341123</v>
      </c>
      <c r="T5" s="5">
        <v>164709.70000000001</v>
      </c>
    </row>
    <row r="6" spans="1:20" ht="115.2" x14ac:dyDescent="0.3">
      <c r="A6" s="7" t="s">
        <v>196</v>
      </c>
      <c r="B6" s="2" t="s">
        <v>204</v>
      </c>
      <c r="C6" s="5" t="s">
        <v>198</v>
      </c>
      <c r="D6" s="5" t="s">
        <v>171</v>
      </c>
      <c r="E6" s="2" t="s">
        <v>206</v>
      </c>
      <c r="F6" s="2"/>
      <c r="G6" s="2"/>
      <c r="H6" s="2"/>
      <c r="I6" s="2"/>
      <c r="J6" s="2"/>
      <c r="K6" s="2"/>
      <c r="L6" s="2"/>
      <c r="M6" s="2"/>
      <c r="N6" s="5">
        <v>10042.200000000001</v>
      </c>
      <c r="O6" s="2" t="s">
        <v>200</v>
      </c>
      <c r="P6" s="5">
        <v>399.73967457330082</v>
      </c>
      <c r="Q6" s="5">
        <v>4014265.76</v>
      </c>
      <c r="R6" s="5">
        <v>4.4564066284648893</v>
      </c>
      <c r="S6" s="5">
        <v>44752.126644370117</v>
      </c>
      <c r="T6" s="5">
        <v>1128008.7</v>
      </c>
    </row>
    <row r="7" spans="1:20" ht="100.8" x14ac:dyDescent="0.3">
      <c r="A7" s="7" t="s">
        <v>196</v>
      </c>
      <c r="B7" s="2" t="s">
        <v>207</v>
      </c>
      <c r="C7" s="5" t="s">
        <v>198</v>
      </c>
      <c r="D7" s="5" t="s">
        <v>171</v>
      </c>
      <c r="E7" s="2" t="s">
        <v>208</v>
      </c>
      <c r="F7" s="2"/>
      <c r="G7" s="2"/>
      <c r="H7" s="2"/>
      <c r="I7" s="2"/>
      <c r="J7" s="2"/>
      <c r="K7" s="2"/>
      <c r="L7" s="2"/>
      <c r="M7" s="2"/>
      <c r="N7" s="5">
        <v>15568</v>
      </c>
      <c r="O7" s="2" t="s">
        <v>200</v>
      </c>
      <c r="P7" s="5">
        <v>432.15817638746148</v>
      </c>
      <c r="Q7" s="5">
        <v>6727838.4900000002</v>
      </c>
      <c r="R7" s="5">
        <v>4.8178169050999049</v>
      </c>
      <c r="S7" s="5">
        <v>75003.773578595312</v>
      </c>
      <c r="T7" s="5">
        <v>1890522.7</v>
      </c>
    </row>
    <row r="8" spans="1:20" ht="100.8" x14ac:dyDescent="0.3">
      <c r="A8" s="7" t="s">
        <v>196</v>
      </c>
      <c r="B8" s="2" t="s">
        <v>209</v>
      </c>
      <c r="C8" s="5" t="s">
        <v>198</v>
      </c>
      <c r="D8" s="5" t="s">
        <v>171</v>
      </c>
      <c r="E8" s="2" t="s">
        <v>210</v>
      </c>
      <c r="F8" s="2"/>
      <c r="G8" s="2"/>
      <c r="H8" s="2"/>
      <c r="I8" s="2"/>
      <c r="J8" s="2"/>
      <c r="K8" s="2"/>
      <c r="L8" s="2"/>
      <c r="M8" s="2"/>
      <c r="N8" s="5">
        <v>380</v>
      </c>
      <c r="O8" s="2" t="s">
        <v>200</v>
      </c>
      <c r="P8" s="5">
        <v>100.4420789473684</v>
      </c>
      <c r="Q8" s="5">
        <v>38167.99</v>
      </c>
      <c r="R8" s="5">
        <v>1.119755618142346</v>
      </c>
      <c r="S8" s="5">
        <v>425.50713489409128</v>
      </c>
      <c r="T8" s="5">
        <v>10725.3</v>
      </c>
    </row>
    <row r="9" spans="1:20" ht="100.8" x14ac:dyDescent="0.3">
      <c r="A9" s="7" t="s">
        <v>196</v>
      </c>
      <c r="B9" s="2" t="s">
        <v>211</v>
      </c>
      <c r="C9" s="5" t="s">
        <v>198</v>
      </c>
      <c r="D9" s="5" t="s">
        <v>171</v>
      </c>
      <c r="E9" s="2" t="s">
        <v>212</v>
      </c>
      <c r="F9" s="2"/>
      <c r="G9" s="2"/>
      <c r="H9" s="2"/>
      <c r="I9" s="2"/>
      <c r="J9" s="2"/>
      <c r="K9" s="2"/>
      <c r="L9" s="2"/>
      <c r="M9" s="2"/>
      <c r="N9" s="5">
        <v>460</v>
      </c>
      <c r="O9" s="2" t="s">
        <v>200</v>
      </c>
      <c r="P9" s="5">
        <v>85.377826086956532</v>
      </c>
      <c r="Q9" s="5">
        <v>39273.800000000003</v>
      </c>
      <c r="R9" s="5">
        <v>0.96092094639230763</v>
      </c>
      <c r="S9" s="5">
        <v>442.02363534046151</v>
      </c>
      <c r="T9" s="5">
        <v>11036</v>
      </c>
    </row>
    <row r="10" spans="1:20" ht="100.8" x14ac:dyDescent="0.3">
      <c r="A10" s="7" t="s">
        <v>196</v>
      </c>
      <c r="B10" s="2" t="s">
        <v>211</v>
      </c>
      <c r="C10" s="5" t="s">
        <v>198</v>
      </c>
      <c r="D10" s="5" t="s">
        <v>171</v>
      </c>
      <c r="E10" s="2" t="s">
        <v>213</v>
      </c>
      <c r="F10" s="2"/>
      <c r="G10" s="2"/>
      <c r="H10" s="2"/>
      <c r="I10" s="2"/>
      <c r="J10" s="2"/>
      <c r="K10" s="2"/>
      <c r="L10" s="2"/>
      <c r="M10" s="2"/>
      <c r="N10" s="5">
        <v>310</v>
      </c>
      <c r="O10" s="2" t="s">
        <v>200</v>
      </c>
      <c r="P10" s="5">
        <v>124.9693225806452</v>
      </c>
      <c r="Q10" s="5">
        <v>38740.49</v>
      </c>
      <c r="R10" s="5">
        <v>1.4065202316335981</v>
      </c>
      <c r="S10" s="5">
        <v>436.02127180641531</v>
      </c>
      <c r="T10" s="5">
        <v>10886.1</v>
      </c>
    </row>
    <row r="11" spans="1:20" ht="115.2" x14ac:dyDescent="0.3">
      <c r="A11" s="7" t="s">
        <v>196</v>
      </c>
      <c r="B11" s="2" t="s">
        <v>211</v>
      </c>
      <c r="C11" s="5" t="s">
        <v>198</v>
      </c>
      <c r="D11" s="5" t="s">
        <v>171</v>
      </c>
      <c r="E11" s="2" t="s">
        <v>214</v>
      </c>
      <c r="F11" s="2"/>
      <c r="G11" s="2"/>
      <c r="H11" s="2"/>
      <c r="I11" s="2"/>
      <c r="J11" s="2"/>
      <c r="K11" s="2"/>
      <c r="L11" s="2"/>
      <c r="M11" s="2"/>
      <c r="N11" s="5">
        <v>168</v>
      </c>
      <c r="O11" s="2" t="s">
        <v>200</v>
      </c>
      <c r="P11" s="5">
        <v>199.71571428571431</v>
      </c>
      <c r="Q11" s="5">
        <v>33552.239999999998</v>
      </c>
      <c r="R11" s="5">
        <v>2.2477851917356699</v>
      </c>
      <c r="S11" s="5">
        <v>377.62791221159262</v>
      </c>
      <c r="T11" s="5">
        <v>9428.1</v>
      </c>
    </row>
    <row r="12" spans="1:20" ht="115.2" x14ac:dyDescent="0.3">
      <c r="A12" s="7" t="s">
        <v>196</v>
      </c>
      <c r="B12" s="2" t="s">
        <v>211</v>
      </c>
      <c r="C12" s="5" t="s">
        <v>198</v>
      </c>
      <c r="D12" s="5" t="s">
        <v>163</v>
      </c>
      <c r="E12" s="2" t="s">
        <v>215</v>
      </c>
      <c r="F12" s="2"/>
      <c r="G12" s="2"/>
      <c r="H12" s="2"/>
      <c r="I12" s="2"/>
      <c r="J12" s="2"/>
      <c r="K12" s="2"/>
      <c r="L12" s="2"/>
      <c r="M12" s="2"/>
      <c r="N12" s="5">
        <v>9800</v>
      </c>
      <c r="O12" s="2" t="s">
        <v>200</v>
      </c>
      <c r="P12" s="5">
        <v>456.12538979591841</v>
      </c>
      <c r="Q12" s="5">
        <v>4470028.82</v>
      </c>
      <c r="R12" s="5">
        <v>5.1336566099709451</v>
      </c>
      <c r="S12" s="5">
        <v>50309.834777715267</v>
      </c>
      <c r="T12" s="5">
        <v>1965024.7</v>
      </c>
    </row>
    <row r="13" spans="1:20" ht="115.2" x14ac:dyDescent="0.3">
      <c r="A13" s="7" t="s">
        <v>196</v>
      </c>
      <c r="B13" s="2" t="s">
        <v>216</v>
      </c>
      <c r="C13" s="5" t="s">
        <v>198</v>
      </c>
      <c r="D13" s="5" t="s">
        <v>163</v>
      </c>
      <c r="E13" s="2" t="s">
        <v>217</v>
      </c>
      <c r="F13" s="2"/>
      <c r="G13" s="2"/>
      <c r="H13" s="2"/>
      <c r="I13" s="2"/>
      <c r="J13" s="2"/>
      <c r="K13" s="2"/>
      <c r="L13" s="2"/>
      <c r="M13" s="2"/>
      <c r="N13" s="5">
        <v>7496.03</v>
      </c>
      <c r="O13" s="2" t="s">
        <v>200</v>
      </c>
      <c r="P13" s="5">
        <v>263.57137844965928</v>
      </c>
      <c r="Q13" s="5">
        <v>1975738.96</v>
      </c>
      <c r="R13" s="5">
        <v>2.9664758407389908</v>
      </c>
      <c r="S13" s="5">
        <v>22236.791896454699</v>
      </c>
      <c r="T13" s="5">
        <v>868534.9</v>
      </c>
    </row>
    <row r="14" spans="1:20" ht="115.2" x14ac:dyDescent="0.3">
      <c r="A14" s="7" t="s">
        <v>196</v>
      </c>
      <c r="B14" s="2" t="s">
        <v>216</v>
      </c>
      <c r="C14" s="5" t="s">
        <v>198</v>
      </c>
      <c r="D14" s="5" t="s">
        <v>163</v>
      </c>
      <c r="E14" s="2" t="s">
        <v>218</v>
      </c>
      <c r="F14" s="2"/>
      <c r="G14" s="2"/>
      <c r="H14" s="2"/>
      <c r="I14" s="2"/>
      <c r="J14" s="2"/>
      <c r="K14" s="2"/>
      <c r="L14" s="2"/>
      <c r="M14" s="2"/>
      <c r="N14" s="5">
        <v>4900</v>
      </c>
      <c r="O14" s="2" t="s">
        <v>200</v>
      </c>
      <c r="P14" s="5">
        <v>442.07293673469388</v>
      </c>
      <c r="Q14" s="5">
        <v>2166157.39</v>
      </c>
      <c r="R14" s="5">
        <v>4.9754973183420814</v>
      </c>
      <c r="S14" s="5">
        <v>24379.936859876201</v>
      </c>
      <c r="T14" s="5">
        <v>952242.8</v>
      </c>
    </row>
    <row r="15" spans="1:20" ht="100.8" x14ac:dyDescent="0.3">
      <c r="A15" s="7" t="s">
        <v>196</v>
      </c>
      <c r="B15" s="2" t="s">
        <v>219</v>
      </c>
      <c r="C15" s="5" t="s">
        <v>198</v>
      </c>
      <c r="D15" s="5" t="s">
        <v>171</v>
      </c>
      <c r="E15" s="2" t="s">
        <v>220</v>
      </c>
      <c r="F15" s="2"/>
      <c r="G15" s="2"/>
      <c r="H15" s="2"/>
      <c r="I15" s="2"/>
      <c r="J15" s="2"/>
      <c r="K15" s="2"/>
      <c r="L15" s="2"/>
      <c r="M15" s="2"/>
      <c r="N15" s="5">
        <v>3953.4</v>
      </c>
      <c r="O15" s="2" t="s">
        <v>200</v>
      </c>
      <c r="P15" s="5">
        <v>492.73196994991662</v>
      </c>
      <c r="Q15" s="5">
        <v>1947966.57</v>
      </c>
      <c r="R15" s="5">
        <v>5.5456608885753127</v>
      </c>
      <c r="S15" s="5">
        <v>21924.215756893642</v>
      </c>
      <c r="T15" s="5">
        <v>547378.6</v>
      </c>
    </row>
    <row r="16" spans="1:20" ht="115.2" x14ac:dyDescent="0.3">
      <c r="A16" s="7" t="s">
        <v>196</v>
      </c>
      <c r="B16" s="2" t="s">
        <v>219</v>
      </c>
      <c r="C16" s="5" t="s">
        <v>198</v>
      </c>
      <c r="D16" s="5" t="s">
        <v>171</v>
      </c>
      <c r="E16" s="2" t="s">
        <v>221</v>
      </c>
      <c r="F16" s="2"/>
      <c r="G16" s="2"/>
      <c r="H16" s="2"/>
      <c r="I16" s="2"/>
      <c r="J16" s="2"/>
      <c r="K16" s="2"/>
      <c r="L16" s="2"/>
      <c r="M16" s="2"/>
      <c r="N16" s="5">
        <v>5646.16</v>
      </c>
      <c r="O16" s="2" t="s">
        <v>200</v>
      </c>
      <c r="P16" s="5">
        <v>971.5058004023972</v>
      </c>
      <c r="Q16" s="5">
        <v>5485277.1900000004</v>
      </c>
      <c r="R16" s="5">
        <v>10.93422397751714</v>
      </c>
      <c r="S16" s="5">
        <v>61736.378052898152</v>
      </c>
      <c r="T16" s="5">
        <v>1541362.8</v>
      </c>
    </row>
    <row r="17" spans="1:20" ht="115.2" x14ac:dyDescent="0.3">
      <c r="A17" s="7" t="s">
        <v>196</v>
      </c>
      <c r="B17" s="2" t="s">
        <v>219</v>
      </c>
      <c r="C17" s="5" t="s">
        <v>198</v>
      </c>
      <c r="D17" s="5" t="s">
        <v>171</v>
      </c>
      <c r="E17" s="2" t="s">
        <v>222</v>
      </c>
      <c r="F17" s="2"/>
      <c r="G17" s="2"/>
      <c r="H17" s="2"/>
      <c r="I17" s="2"/>
      <c r="J17" s="2"/>
      <c r="K17" s="2"/>
      <c r="L17" s="2"/>
      <c r="M17" s="2"/>
      <c r="N17" s="5">
        <v>2310</v>
      </c>
      <c r="O17" s="2" t="s">
        <v>200</v>
      </c>
      <c r="P17" s="5">
        <v>568.21425541125529</v>
      </c>
      <c r="Q17" s="5">
        <v>1312574.93</v>
      </c>
      <c r="R17" s="5">
        <v>6.3952082769978116</v>
      </c>
      <c r="S17" s="5">
        <v>14772.931119864939</v>
      </c>
      <c r="T17" s="5">
        <v>368833.6</v>
      </c>
    </row>
    <row r="18" spans="1:20" ht="129.6" x14ac:dyDescent="0.3">
      <c r="A18" s="7" t="s">
        <v>196</v>
      </c>
      <c r="B18" s="2" t="s">
        <v>219</v>
      </c>
      <c r="C18" s="5" t="s">
        <v>198</v>
      </c>
      <c r="D18" s="5" t="s">
        <v>171</v>
      </c>
      <c r="E18" s="2" t="s">
        <v>223</v>
      </c>
      <c r="F18" s="2"/>
      <c r="G18" s="2"/>
      <c r="H18" s="2"/>
      <c r="I18" s="2"/>
      <c r="J18" s="2"/>
      <c r="K18" s="2"/>
      <c r="L18" s="2"/>
      <c r="M18" s="2"/>
      <c r="N18" s="5">
        <v>1843.2</v>
      </c>
      <c r="O18" s="2" t="s">
        <v>200</v>
      </c>
      <c r="P18" s="5">
        <v>689.90430230034724</v>
      </c>
      <c r="Q18" s="5">
        <v>1271631.6100000001</v>
      </c>
      <c r="R18" s="5">
        <v>7.764820509851968</v>
      </c>
      <c r="S18" s="5">
        <v>14312.117163759151</v>
      </c>
      <c r="T18" s="5">
        <v>357328.4</v>
      </c>
    </row>
    <row r="19" spans="1:20" ht="115.2" x14ac:dyDescent="0.3">
      <c r="A19" s="7" t="s">
        <v>196</v>
      </c>
      <c r="B19" s="2" t="s">
        <v>219</v>
      </c>
      <c r="C19" s="5" t="s">
        <v>198</v>
      </c>
      <c r="D19" s="5" t="s">
        <v>171</v>
      </c>
      <c r="E19" s="2" t="s">
        <v>224</v>
      </c>
      <c r="F19" s="2"/>
      <c r="G19" s="2"/>
      <c r="H19" s="2"/>
      <c r="I19" s="2"/>
      <c r="J19" s="2"/>
      <c r="K19" s="2"/>
      <c r="L19" s="2"/>
      <c r="M19" s="2"/>
      <c r="N19" s="5">
        <v>250.8</v>
      </c>
      <c r="O19" s="2" t="s">
        <v>200</v>
      </c>
      <c r="P19" s="5">
        <v>384.09425837320572</v>
      </c>
      <c r="Q19" s="5">
        <v>96330.84</v>
      </c>
      <c r="R19" s="5">
        <v>4.3229516980664684</v>
      </c>
      <c r="S19" s="5">
        <v>1084.1962858750701</v>
      </c>
      <c r="T19" s="5">
        <v>27069</v>
      </c>
    </row>
    <row r="20" spans="1:20" ht="115.2" x14ac:dyDescent="0.3">
      <c r="A20" s="7" t="s">
        <v>196</v>
      </c>
      <c r="B20" s="2" t="s">
        <v>219</v>
      </c>
      <c r="C20" s="5" t="s">
        <v>198</v>
      </c>
      <c r="D20" s="5" t="s">
        <v>171</v>
      </c>
      <c r="E20" s="2" t="s">
        <v>225</v>
      </c>
      <c r="F20" s="2"/>
      <c r="G20" s="2"/>
      <c r="H20" s="2"/>
      <c r="I20" s="2"/>
      <c r="J20" s="2"/>
      <c r="K20" s="2"/>
      <c r="L20" s="2"/>
      <c r="M20" s="2"/>
      <c r="N20" s="5">
        <v>14.64</v>
      </c>
      <c r="O20" s="2" t="s">
        <v>200</v>
      </c>
      <c r="P20" s="5">
        <v>987.67759562841525</v>
      </c>
      <c r="Q20" s="5">
        <v>14459.6</v>
      </c>
      <c r="R20" s="5">
        <v>11.11623630420276</v>
      </c>
      <c r="S20" s="5">
        <v>162.74169949352839</v>
      </c>
      <c r="T20" s="5">
        <v>4063.1</v>
      </c>
    </row>
    <row r="21" spans="1:20" ht="129.6" x14ac:dyDescent="0.3">
      <c r="A21" s="7" t="s">
        <v>196</v>
      </c>
      <c r="B21" s="2" t="s">
        <v>226</v>
      </c>
      <c r="C21" s="5" t="s">
        <v>198</v>
      </c>
      <c r="D21" s="5" t="s">
        <v>171</v>
      </c>
      <c r="E21" s="2" t="s">
        <v>227</v>
      </c>
      <c r="F21" s="2"/>
      <c r="G21" s="2"/>
      <c r="H21" s="2"/>
      <c r="I21" s="2"/>
      <c r="J21" s="2"/>
      <c r="K21" s="2"/>
      <c r="L21" s="2"/>
      <c r="M21" s="2"/>
      <c r="N21" s="5">
        <v>4004</v>
      </c>
      <c r="O21" s="2" t="s">
        <v>200</v>
      </c>
      <c r="P21" s="5">
        <v>434.33413336663341</v>
      </c>
      <c r="Q21" s="5">
        <v>1739073.87</v>
      </c>
      <c r="R21" s="5">
        <v>4.8883976743571571</v>
      </c>
      <c r="S21" s="5">
        <v>19573.144288126059</v>
      </c>
      <c r="T21" s="5">
        <v>488679.8</v>
      </c>
    </row>
    <row r="22" spans="1:20" ht="115.2" x14ac:dyDescent="0.3">
      <c r="A22" s="7" t="s">
        <v>196</v>
      </c>
      <c r="B22" s="2" t="s">
        <v>226</v>
      </c>
      <c r="C22" s="5" t="s">
        <v>198</v>
      </c>
      <c r="D22" s="5" t="s">
        <v>171</v>
      </c>
      <c r="E22" s="2" t="s">
        <v>228</v>
      </c>
      <c r="F22" s="2"/>
      <c r="G22" s="2"/>
      <c r="H22" s="2"/>
      <c r="I22" s="2"/>
      <c r="J22" s="2"/>
      <c r="K22" s="2"/>
      <c r="L22" s="2"/>
      <c r="M22" s="2"/>
      <c r="N22" s="5">
        <v>9776</v>
      </c>
      <c r="O22" s="2" t="s">
        <v>200</v>
      </c>
      <c r="P22" s="5">
        <v>347.60346665302779</v>
      </c>
      <c r="Q22" s="5">
        <v>3398171.49</v>
      </c>
      <c r="R22" s="5">
        <v>3.9122506094882148</v>
      </c>
      <c r="S22" s="5">
        <v>38246.161958356788</v>
      </c>
      <c r="T22" s="5">
        <v>954886.2</v>
      </c>
    </row>
    <row r="23" spans="1:20" ht="115.2" x14ac:dyDescent="0.3">
      <c r="A23" s="7" t="s">
        <v>196</v>
      </c>
      <c r="B23" s="2" t="s">
        <v>226</v>
      </c>
      <c r="C23" s="5" t="s">
        <v>198</v>
      </c>
      <c r="D23" s="5" t="s">
        <v>171</v>
      </c>
      <c r="E23" s="2" t="s">
        <v>229</v>
      </c>
      <c r="F23" s="2"/>
      <c r="G23" s="2"/>
      <c r="H23" s="2"/>
      <c r="I23" s="2"/>
      <c r="J23" s="2"/>
      <c r="K23" s="2"/>
      <c r="L23" s="2"/>
      <c r="M23" s="2"/>
      <c r="N23" s="5">
        <v>9776</v>
      </c>
      <c r="O23" s="2" t="s">
        <v>200</v>
      </c>
      <c r="P23" s="5">
        <v>347.60341857610467</v>
      </c>
      <c r="Q23" s="5">
        <v>3398171.02</v>
      </c>
      <c r="R23" s="5">
        <v>3.912250068386097</v>
      </c>
      <c r="S23" s="5">
        <v>38246.156668542477</v>
      </c>
      <c r="T23" s="5">
        <v>954886</v>
      </c>
    </row>
    <row r="24" spans="1:20" ht="129.6" x14ac:dyDescent="0.3">
      <c r="A24" s="7" t="s">
        <v>196</v>
      </c>
      <c r="B24" s="2" t="s">
        <v>230</v>
      </c>
      <c r="C24" s="5" t="s">
        <v>198</v>
      </c>
      <c r="D24" s="5" t="s">
        <v>171</v>
      </c>
      <c r="E24" s="2" t="s">
        <v>231</v>
      </c>
      <c r="F24" s="2"/>
      <c r="G24" s="2"/>
      <c r="H24" s="2"/>
      <c r="I24" s="2"/>
      <c r="J24" s="2"/>
      <c r="K24" s="2"/>
      <c r="L24" s="2"/>
      <c r="M24" s="2"/>
      <c r="N24" s="5">
        <v>5120</v>
      </c>
      <c r="O24" s="2" t="s">
        <v>200</v>
      </c>
      <c r="P24" s="5">
        <v>660.84275390624998</v>
      </c>
      <c r="Q24" s="5">
        <v>3383514.9</v>
      </c>
      <c r="R24" s="5">
        <v>7.4377349905036576</v>
      </c>
      <c r="S24" s="5">
        <v>38081.20315137873</v>
      </c>
      <c r="T24" s="5">
        <v>1239719.8999999999</v>
      </c>
    </row>
    <row r="25" spans="1:20" ht="129.6" x14ac:dyDescent="0.3">
      <c r="A25" s="7" t="s">
        <v>196</v>
      </c>
      <c r="B25" s="2" t="s">
        <v>232</v>
      </c>
      <c r="C25" s="5" t="s">
        <v>198</v>
      </c>
      <c r="D25" s="5" t="s">
        <v>171</v>
      </c>
      <c r="E25" s="2" t="s">
        <v>233</v>
      </c>
      <c r="F25" s="2"/>
      <c r="G25" s="2"/>
      <c r="H25" s="2"/>
      <c r="I25" s="2"/>
      <c r="J25" s="2"/>
      <c r="K25" s="2"/>
      <c r="L25" s="2"/>
      <c r="M25" s="2"/>
      <c r="N25" s="5">
        <v>4004</v>
      </c>
      <c r="O25" s="2" t="s">
        <v>200</v>
      </c>
      <c r="P25" s="5">
        <v>427.8509965034965</v>
      </c>
      <c r="Q25" s="5">
        <v>1713115.39</v>
      </c>
      <c r="R25" s="5">
        <v>4.8073145674550162</v>
      </c>
      <c r="S25" s="5">
        <v>19248.487528089881</v>
      </c>
      <c r="T25" s="5">
        <v>627685.5</v>
      </c>
    </row>
    <row r="26" spans="1:20" ht="115.2" x14ac:dyDescent="0.3">
      <c r="A26" s="7" t="s">
        <v>196</v>
      </c>
      <c r="B26" s="2" t="s">
        <v>234</v>
      </c>
      <c r="C26" s="5" t="s">
        <v>198</v>
      </c>
      <c r="D26" s="5" t="s">
        <v>171</v>
      </c>
      <c r="E26" s="2" t="s">
        <v>235</v>
      </c>
      <c r="F26" s="2"/>
      <c r="G26" s="2"/>
      <c r="H26" s="2"/>
      <c r="I26" s="2"/>
      <c r="J26" s="2"/>
      <c r="K26" s="2"/>
      <c r="L26" s="2"/>
      <c r="M26" s="2"/>
      <c r="N26" s="5">
        <v>150</v>
      </c>
      <c r="O26" s="2" t="s">
        <v>200</v>
      </c>
      <c r="P26" s="5">
        <v>499.2998</v>
      </c>
      <c r="Q26" s="5">
        <v>74894.97</v>
      </c>
      <c r="R26" s="5">
        <v>5.6101101123595516</v>
      </c>
      <c r="S26" s="5">
        <v>841.51651685393267</v>
      </c>
      <c r="T26" s="5">
        <v>27441.5</v>
      </c>
    </row>
    <row r="27" spans="1:20" ht="129.6" x14ac:dyDescent="0.3">
      <c r="A27" s="7" t="s">
        <v>196</v>
      </c>
      <c r="B27" s="2" t="s">
        <v>236</v>
      </c>
      <c r="C27" s="5" t="s">
        <v>198</v>
      </c>
      <c r="D27" s="5" t="s">
        <v>171</v>
      </c>
      <c r="E27" s="2" t="s">
        <v>237</v>
      </c>
      <c r="F27" s="2"/>
      <c r="G27" s="2"/>
      <c r="H27" s="2"/>
      <c r="I27" s="2"/>
      <c r="J27" s="2"/>
      <c r="K27" s="2"/>
      <c r="L27" s="2"/>
      <c r="M27" s="2"/>
      <c r="N27" s="5">
        <v>6614.4</v>
      </c>
      <c r="O27" s="2" t="s">
        <v>200</v>
      </c>
      <c r="P27" s="5">
        <v>308.04406295355591</v>
      </c>
      <c r="Q27" s="5">
        <v>2037526.65</v>
      </c>
      <c r="R27" s="5">
        <v>3.4611692466691681</v>
      </c>
      <c r="S27" s="5">
        <v>22893.557865168539</v>
      </c>
      <c r="T27" s="5">
        <v>746549.7</v>
      </c>
    </row>
    <row r="28" spans="1:20" ht="115.2" x14ac:dyDescent="0.3">
      <c r="A28" s="7" t="s">
        <v>196</v>
      </c>
      <c r="B28" s="2" t="s">
        <v>238</v>
      </c>
      <c r="C28" s="5" t="s">
        <v>198</v>
      </c>
      <c r="D28" s="5" t="s">
        <v>171</v>
      </c>
      <c r="E28" s="2" t="s">
        <v>239</v>
      </c>
      <c r="F28" s="2"/>
      <c r="G28" s="2"/>
      <c r="H28" s="2"/>
      <c r="I28" s="2"/>
      <c r="J28" s="2"/>
      <c r="K28" s="2"/>
      <c r="L28" s="2"/>
      <c r="M28" s="2"/>
      <c r="N28" s="5">
        <v>1183.5999999999999</v>
      </c>
      <c r="O28" s="2" t="s">
        <v>200</v>
      </c>
      <c r="P28" s="5">
        <v>381.68436971949978</v>
      </c>
      <c r="Q28" s="5">
        <v>451761.62</v>
      </c>
      <c r="R28" s="5">
        <v>4.342256765864617</v>
      </c>
      <c r="S28" s="5">
        <v>5139.4951080773599</v>
      </c>
      <c r="T28" s="5">
        <v>165525.4</v>
      </c>
    </row>
    <row r="29" spans="1:20" ht="115.2" x14ac:dyDescent="0.3">
      <c r="A29" s="7" t="s">
        <v>196</v>
      </c>
      <c r="B29" s="2" t="s">
        <v>238</v>
      </c>
      <c r="C29" s="5" t="s">
        <v>198</v>
      </c>
      <c r="D29" s="5" t="s">
        <v>171</v>
      </c>
      <c r="E29" s="2" t="s">
        <v>240</v>
      </c>
      <c r="F29" s="2"/>
      <c r="G29" s="2"/>
      <c r="H29" s="2"/>
      <c r="I29" s="2"/>
      <c r="J29" s="2"/>
      <c r="K29" s="2"/>
      <c r="L29" s="2"/>
      <c r="M29" s="2"/>
      <c r="N29" s="5">
        <v>6975</v>
      </c>
      <c r="O29" s="2" t="s">
        <v>200</v>
      </c>
      <c r="P29" s="5">
        <v>506.19001720430123</v>
      </c>
      <c r="Q29" s="5">
        <v>3530675.37</v>
      </c>
      <c r="R29" s="5">
        <v>5.758703267398193</v>
      </c>
      <c r="S29" s="5">
        <v>40166.955290102393</v>
      </c>
      <c r="T29" s="5">
        <v>1293639.5</v>
      </c>
    </row>
    <row r="30" spans="1:20" ht="100.8" x14ac:dyDescent="0.3">
      <c r="A30" s="7" t="s">
        <v>196</v>
      </c>
      <c r="B30" s="2" t="s">
        <v>238</v>
      </c>
      <c r="C30" s="5" t="s">
        <v>198</v>
      </c>
      <c r="D30" s="5" t="s">
        <v>171</v>
      </c>
      <c r="E30" s="2" t="s">
        <v>241</v>
      </c>
      <c r="F30" s="2"/>
      <c r="G30" s="2"/>
      <c r="H30" s="2"/>
      <c r="I30" s="2"/>
      <c r="J30" s="2"/>
      <c r="K30" s="2"/>
      <c r="L30" s="2"/>
      <c r="M30" s="2"/>
      <c r="N30" s="5">
        <v>2310</v>
      </c>
      <c r="O30" s="2" t="s">
        <v>200</v>
      </c>
      <c r="P30" s="5">
        <v>562.56491341991341</v>
      </c>
      <c r="Q30" s="5">
        <v>1299524.95</v>
      </c>
      <c r="R30" s="5">
        <v>6.4000558978374684</v>
      </c>
      <c r="S30" s="5">
        <v>14784.12912400455</v>
      </c>
      <c r="T30" s="5">
        <v>476146</v>
      </c>
    </row>
    <row r="31" spans="1:20" ht="100.8" x14ac:dyDescent="0.3">
      <c r="A31" s="7" t="s">
        <v>196</v>
      </c>
      <c r="B31" s="2" t="s">
        <v>238</v>
      </c>
      <c r="C31" s="5" t="s">
        <v>198</v>
      </c>
      <c r="D31" s="5" t="s">
        <v>171</v>
      </c>
      <c r="E31" s="2" t="s">
        <v>242</v>
      </c>
      <c r="F31" s="2"/>
      <c r="G31" s="2"/>
      <c r="H31" s="2"/>
      <c r="I31" s="2"/>
      <c r="J31" s="2"/>
      <c r="K31" s="2"/>
      <c r="L31" s="2"/>
      <c r="M31" s="2"/>
      <c r="N31" s="5">
        <v>2976.6</v>
      </c>
      <c r="O31" s="2" t="s">
        <v>200</v>
      </c>
      <c r="P31" s="5">
        <v>487.55640663844662</v>
      </c>
      <c r="Q31" s="5">
        <v>1451260.4</v>
      </c>
      <c r="R31" s="5">
        <v>5.5467167990722013</v>
      </c>
      <c r="S31" s="5">
        <v>16510.35722411831</v>
      </c>
      <c r="T31" s="5">
        <v>531741.80000000005</v>
      </c>
    </row>
    <row r="32" spans="1:20" ht="100.8" x14ac:dyDescent="0.3">
      <c r="A32" s="7" t="s">
        <v>196</v>
      </c>
      <c r="B32" s="2" t="s">
        <v>243</v>
      </c>
      <c r="C32" s="5" t="s">
        <v>198</v>
      </c>
      <c r="D32" s="5" t="s">
        <v>171</v>
      </c>
      <c r="E32" s="2" t="s">
        <v>244</v>
      </c>
      <c r="F32" s="2"/>
      <c r="G32" s="2"/>
      <c r="H32" s="2"/>
      <c r="I32" s="2"/>
      <c r="J32" s="2"/>
      <c r="K32" s="2"/>
      <c r="L32" s="2"/>
      <c r="M32" s="2"/>
      <c r="N32" s="5">
        <v>5628</v>
      </c>
      <c r="O32" s="2" t="s">
        <v>200</v>
      </c>
      <c r="P32" s="5">
        <v>271.19431058990762</v>
      </c>
      <c r="Q32" s="5">
        <v>1526281.58</v>
      </c>
      <c r="R32" s="5">
        <v>3.0852595061422941</v>
      </c>
      <c r="S32" s="5">
        <v>17363.840500568829</v>
      </c>
      <c r="T32" s="5">
        <v>559229.5</v>
      </c>
    </row>
    <row r="33" spans="1:20" ht="115.2" x14ac:dyDescent="0.3">
      <c r="A33" s="7" t="s">
        <v>196</v>
      </c>
      <c r="B33" s="2" t="s">
        <v>245</v>
      </c>
      <c r="C33" s="5" t="s">
        <v>198</v>
      </c>
      <c r="D33" s="5" t="s">
        <v>163</v>
      </c>
      <c r="E33" s="2" t="s">
        <v>246</v>
      </c>
      <c r="F33" s="2"/>
      <c r="G33" s="2"/>
      <c r="H33" s="2"/>
      <c r="I33" s="2"/>
      <c r="J33" s="2"/>
      <c r="K33" s="2"/>
      <c r="L33" s="2"/>
      <c r="M33" s="2"/>
      <c r="N33" s="5">
        <v>8856</v>
      </c>
      <c r="O33" s="2" t="s">
        <v>200</v>
      </c>
      <c r="P33" s="5">
        <v>242.0626456639566</v>
      </c>
      <c r="Q33" s="5">
        <v>2143706.79</v>
      </c>
      <c r="R33" s="5">
        <v>2.753841247599051</v>
      </c>
      <c r="S33" s="5">
        <v>24388.018088737201</v>
      </c>
      <c r="T33" s="5">
        <v>942373.5</v>
      </c>
    </row>
    <row r="34" spans="1:20" ht="129.6" x14ac:dyDescent="0.3">
      <c r="A34" s="7" t="s">
        <v>196</v>
      </c>
      <c r="B34" s="2" t="s">
        <v>247</v>
      </c>
      <c r="C34" s="5" t="s">
        <v>198</v>
      </c>
      <c r="D34" s="5" t="s">
        <v>163</v>
      </c>
      <c r="E34" s="2" t="s">
        <v>248</v>
      </c>
      <c r="F34" s="2"/>
      <c r="G34" s="2"/>
      <c r="H34" s="2"/>
      <c r="I34" s="2"/>
      <c r="J34" s="2"/>
      <c r="K34" s="2"/>
      <c r="L34" s="2"/>
      <c r="M34" s="2"/>
      <c r="N34" s="5">
        <v>4758</v>
      </c>
      <c r="O34" s="2" t="s">
        <v>200</v>
      </c>
      <c r="P34" s="5">
        <v>399.76610970996222</v>
      </c>
      <c r="Q34" s="5">
        <v>1902087.15</v>
      </c>
      <c r="R34" s="5">
        <v>4.5479648431167483</v>
      </c>
      <c r="S34" s="5">
        <v>21639.216723549489</v>
      </c>
      <c r="T34" s="5">
        <v>836157.4</v>
      </c>
    </row>
    <row r="35" spans="1:20" ht="115.2" x14ac:dyDescent="0.3">
      <c r="A35" s="7" t="s">
        <v>196</v>
      </c>
      <c r="B35" s="2" t="s">
        <v>247</v>
      </c>
      <c r="C35" s="5" t="s">
        <v>198</v>
      </c>
      <c r="D35" s="5" t="s">
        <v>163</v>
      </c>
      <c r="E35" s="2" t="s">
        <v>249</v>
      </c>
      <c r="F35" s="2"/>
      <c r="G35" s="2"/>
      <c r="H35" s="2"/>
      <c r="I35" s="2"/>
      <c r="J35" s="2"/>
      <c r="K35" s="2"/>
      <c r="L35" s="2"/>
      <c r="M35" s="2"/>
      <c r="N35" s="5">
        <v>180</v>
      </c>
      <c r="O35" s="2" t="s">
        <v>200</v>
      </c>
      <c r="P35" s="5">
        <v>154.16905555555559</v>
      </c>
      <c r="Q35" s="5">
        <v>27750.43</v>
      </c>
      <c r="R35" s="5">
        <v>1.7539141701428389</v>
      </c>
      <c r="S35" s="5">
        <v>315.70455062571102</v>
      </c>
      <c r="T35" s="5">
        <v>12199.1</v>
      </c>
    </row>
    <row r="36" spans="1:20" ht="100.8" x14ac:dyDescent="0.3">
      <c r="A36" s="7" t="s">
        <v>196</v>
      </c>
      <c r="B36" s="2" t="s">
        <v>250</v>
      </c>
      <c r="C36" s="5" t="s">
        <v>198</v>
      </c>
      <c r="D36" s="5" t="s">
        <v>171</v>
      </c>
      <c r="E36" s="2" t="s">
        <v>251</v>
      </c>
      <c r="F36" s="2"/>
      <c r="G36" s="2"/>
      <c r="H36" s="2"/>
      <c r="I36" s="2"/>
      <c r="J36" s="2"/>
      <c r="K36" s="2"/>
      <c r="L36" s="2"/>
      <c r="M36" s="2"/>
      <c r="N36" s="5">
        <v>5012</v>
      </c>
      <c r="O36" s="2" t="s">
        <v>200</v>
      </c>
      <c r="P36" s="5">
        <v>326.07507382282517</v>
      </c>
      <c r="Q36" s="5">
        <v>1634288.27</v>
      </c>
      <c r="R36" s="5">
        <v>3.680305573621053</v>
      </c>
      <c r="S36" s="5">
        <v>18445.69153498872</v>
      </c>
      <c r="T36" s="5">
        <v>598803.30000000005</v>
      </c>
    </row>
    <row r="37" spans="1:20" ht="100.8" x14ac:dyDescent="0.3">
      <c r="A37" s="7" t="s">
        <v>196</v>
      </c>
      <c r="B37" s="2" t="s">
        <v>250</v>
      </c>
      <c r="C37" s="5" t="s">
        <v>198</v>
      </c>
      <c r="D37" s="5" t="s">
        <v>171</v>
      </c>
      <c r="E37" s="2" t="s">
        <v>252</v>
      </c>
      <c r="F37" s="2"/>
      <c r="G37" s="2"/>
      <c r="H37" s="2"/>
      <c r="I37" s="2"/>
      <c r="J37" s="2"/>
      <c r="K37" s="2"/>
      <c r="L37" s="2"/>
      <c r="M37" s="2"/>
      <c r="N37" s="5">
        <v>5600</v>
      </c>
      <c r="O37" s="2" t="s">
        <v>200</v>
      </c>
      <c r="P37" s="5">
        <v>268.97564285714287</v>
      </c>
      <c r="Q37" s="5">
        <v>1506263.6</v>
      </c>
      <c r="R37" s="5">
        <v>3.035842470170913</v>
      </c>
      <c r="S37" s="5">
        <v>17000.717832957111</v>
      </c>
      <c r="T37" s="5">
        <v>551895</v>
      </c>
    </row>
    <row r="38" spans="1:20" ht="115.2" x14ac:dyDescent="0.3">
      <c r="A38" s="7" t="s">
        <v>196</v>
      </c>
      <c r="B38" s="2" t="s">
        <v>253</v>
      </c>
      <c r="C38" s="5" t="s">
        <v>198</v>
      </c>
      <c r="D38" s="5" t="s">
        <v>163</v>
      </c>
      <c r="E38" s="2" t="s">
        <v>246</v>
      </c>
      <c r="F38" s="2"/>
      <c r="G38" s="2"/>
      <c r="H38" s="2"/>
      <c r="I38" s="2"/>
      <c r="J38" s="2"/>
      <c r="K38" s="2"/>
      <c r="L38" s="2"/>
      <c r="M38" s="2"/>
      <c r="N38" s="5">
        <v>8856</v>
      </c>
      <c r="O38" s="2" t="s">
        <v>200</v>
      </c>
      <c r="P38" s="5">
        <v>235.98643631436309</v>
      </c>
      <c r="Q38" s="5">
        <v>2089895.88</v>
      </c>
      <c r="R38" s="5">
        <v>2.663503795873174</v>
      </c>
      <c r="S38" s="5">
        <v>23587.98961625282</v>
      </c>
      <c r="T38" s="5">
        <v>918718.2</v>
      </c>
    </row>
    <row r="39" spans="1:20" ht="100.8" x14ac:dyDescent="0.3">
      <c r="A39" s="7" t="s">
        <v>196</v>
      </c>
      <c r="B39" s="2" t="s">
        <v>254</v>
      </c>
      <c r="C39" s="5" t="s">
        <v>198</v>
      </c>
      <c r="D39" s="5" t="s">
        <v>171</v>
      </c>
      <c r="E39" s="2" t="s">
        <v>255</v>
      </c>
      <c r="F39" s="2"/>
      <c r="G39" s="2"/>
      <c r="H39" s="2"/>
      <c r="I39" s="2"/>
      <c r="J39" s="2"/>
      <c r="K39" s="2"/>
      <c r="L39" s="2"/>
      <c r="M39" s="2"/>
      <c r="N39" s="5">
        <v>660</v>
      </c>
      <c r="O39" s="2" t="s">
        <v>200</v>
      </c>
      <c r="P39" s="5">
        <v>436.13304549999998</v>
      </c>
      <c r="Q39" s="5">
        <v>287847.81</v>
      </c>
      <c r="R39" s="5">
        <v>5.0245742560000002</v>
      </c>
      <c r="S39" s="5">
        <v>3316.2190089999999</v>
      </c>
      <c r="T39" s="5">
        <v>105467.5</v>
      </c>
    </row>
    <row r="40" spans="1:20" ht="115.2" x14ac:dyDescent="0.3">
      <c r="A40" s="7" t="s">
        <v>196</v>
      </c>
      <c r="B40" s="2" t="s">
        <v>256</v>
      </c>
      <c r="C40" s="5" t="s">
        <v>198</v>
      </c>
      <c r="D40" s="5" t="s">
        <v>163</v>
      </c>
      <c r="E40" s="2" t="s">
        <v>257</v>
      </c>
      <c r="F40" s="2"/>
      <c r="G40" s="2"/>
      <c r="H40" s="2"/>
      <c r="I40" s="2"/>
      <c r="J40" s="2"/>
      <c r="K40" s="2"/>
      <c r="L40" s="2"/>
      <c r="M40" s="2"/>
      <c r="N40" s="5">
        <v>9800</v>
      </c>
      <c r="O40" s="2" t="s">
        <v>200</v>
      </c>
      <c r="P40" s="5">
        <v>438.0730643</v>
      </c>
      <c r="Q40" s="5">
        <v>4293116.03</v>
      </c>
      <c r="R40" s="5">
        <v>5.0469247040000003</v>
      </c>
      <c r="S40" s="5">
        <v>49459.862099999998</v>
      </c>
      <c r="T40" s="5">
        <v>1887253.8</v>
      </c>
    </row>
    <row r="41" spans="1:20" ht="115.2" x14ac:dyDescent="0.3">
      <c r="A41" s="7" t="s">
        <v>196</v>
      </c>
      <c r="B41" s="2" t="s">
        <v>258</v>
      </c>
      <c r="C41" s="5" t="s">
        <v>198</v>
      </c>
      <c r="D41" s="5" t="s">
        <v>171</v>
      </c>
      <c r="E41" s="2" t="s">
        <v>259</v>
      </c>
      <c r="F41" s="2"/>
      <c r="G41" s="2"/>
      <c r="H41" s="2"/>
      <c r="I41" s="2"/>
      <c r="J41" s="2"/>
      <c r="K41" s="2"/>
      <c r="L41" s="2"/>
      <c r="M41" s="2"/>
      <c r="N41" s="5">
        <v>325.60000000000002</v>
      </c>
      <c r="O41" s="2" t="s">
        <v>200</v>
      </c>
      <c r="P41" s="5">
        <v>371.794041769042</v>
      </c>
      <c r="Q41" s="5">
        <v>121056.14</v>
      </c>
      <c r="R41" s="5">
        <v>4.2833414950350397</v>
      </c>
      <c r="S41" s="5">
        <v>1394.6559907834101</v>
      </c>
      <c r="T41" s="5">
        <v>44354.9</v>
      </c>
    </row>
    <row r="42" spans="1:20" ht="115.2" x14ac:dyDescent="0.3">
      <c r="A42" s="7" t="s">
        <v>196</v>
      </c>
      <c r="B42" s="2" t="s">
        <v>258</v>
      </c>
      <c r="C42" s="5" t="s">
        <v>198</v>
      </c>
      <c r="D42" s="5" t="s">
        <v>171</v>
      </c>
      <c r="E42" s="2" t="s">
        <v>260</v>
      </c>
      <c r="F42" s="2"/>
      <c r="G42" s="2"/>
      <c r="H42" s="2"/>
      <c r="I42" s="2"/>
      <c r="J42" s="2"/>
      <c r="K42" s="2"/>
      <c r="L42" s="2"/>
      <c r="M42" s="2"/>
      <c r="N42" s="5">
        <v>4620</v>
      </c>
      <c r="O42" s="2" t="s">
        <v>200</v>
      </c>
      <c r="P42" s="5">
        <v>548.200285714286</v>
      </c>
      <c r="Q42" s="5">
        <v>2532685.3199999998</v>
      </c>
      <c r="R42" s="5">
        <v>6.3156714944042101</v>
      </c>
      <c r="S42" s="5">
        <v>29178.402304147501</v>
      </c>
      <c r="T42" s="5">
        <v>927975.9</v>
      </c>
    </row>
    <row r="43" spans="1:20" ht="115.2" x14ac:dyDescent="0.3">
      <c r="A43" s="7" t="s">
        <v>196</v>
      </c>
      <c r="B43" s="2" t="s">
        <v>261</v>
      </c>
      <c r="C43" s="5" t="s">
        <v>198</v>
      </c>
      <c r="D43" s="5" t="s">
        <v>171</v>
      </c>
      <c r="E43" s="2" t="s">
        <v>262</v>
      </c>
      <c r="F43" s="2"/>
      <c r="G43" s="2"/>
      <c r="H43" s="2"/>
      <c r="I43" s="2"/>
      <c r="J43" s="2"/>
      <c r="K43" s="2"/>
      <c r="L43" s="2"/>
      <c r="M43" s="2"/>
      <c r="N43" s="5">
        <v>12006</v>
      </c>
      <c r="O43" s="2" t="s">
        <v>200</v>
      </c>
      <c r="P43" s="5">
        <v>448.12217891054502</v>
      </c>
      <c r="Q43" s="5">
        <v>5380154.8799999999</v>
      </c>
      <c r="R43" s="5">
        <v>5.1626979137159497</v>
      </c>
      <c r="S43" s="5">
        <v>61983.351152073701</v>
      </c>
      <c r="T43" s="5">
        <v>1971288.8</v>
      </c>
    </row>
    <row r="44" spans="1:20" ht="129.6" x14ac:dyDescent="0.3">
      <c r="A44" s="7" t="s">
        <v>196</v>
      </c>
      <c r="B44" s="2" t="s">
        <v>263</v>
      </c>
      <c r="C44" s="5" t="s">
        <v>198</v>
      </c>
      <c r="D44" s="5" t="s">
        <v>171</v>
      </c>
      <c r="E44" s="2" t="s">
        <v>264</v>
      </c>
      <c r="F44" s="2"/>
      <c r="G44" s="2"/>
      <c r="H44" s="2"/>
      <c r="I44" s="2"/>
      <c r="J44" s="2"/>
      <c r="K44" s="2"/>
      <c r="L44" s="2"/>
      <c r="M44" s="2"/>
      <c r="N44" s="5">
        <v>9776</v>
      </c>
      <c r="O44" s="2" t="s">
        <v>200</v>
      </c>
      <c r="P44" s="5">
        <v>361.08518003273298</v>
      </c>
      <c r="Q44" s="5">
        <v>3529968.72</v>
      </c>
      <c r="R44" s="5">
        <v>4.1599675118978503</v>
      </c>
      <c r="S44" s="5">
        <v>40667.842396313397</v>
      </c>
      <c r="T44" s="5">
        <v>1293380.5</v>
      </c>
    </row>
    <row r="45" spans="1:20" ht="115.2" x14ac:dyDescent="0.3">
      <c r="A45" s="7" t="s">
        <v>196</v>
      </c>
      <c r="B45" s="2" t="s">
        <v>265</v>
      </c>
      <c r="C45" s="5" t="s">
        <v>198</v>
      </c>
      <c r="D45" s="5" t="s">
        <v>163</v>
      </c>
      <c r="E45" s="2" t="s">
        <v>266</v>
      </c>
      <c r="F45" s="2"/>
      <c r="G45" s="2"/>
      <c r="H45" s="2"/>
      <c r="I45" s="2"/>
      <c r="J45" s="2"/>
      <c r="K45" s="2"/>
      <c r="L45" s="2"/>
      <c r="M45" s="2"/>
      <c r="N45" s="5">
        <v>4900</v>
      </c>
      <c r="O45" s="2" t="s">
        <v>200</v>
      </c>
      <c r="P45" s="5">
        <v>448.69948775510198</v>
      </c>
      <c r="Q45" s="5">
        <v>2198627.4900000002</v>
      </c>
      <c r="R45" s="5">
        <v>5.1693489372707599</v>
      </c>
      <c r="S45" s="5">
        <v>25329.8097926267</v>
      </c>
      <c r="T45" s="5">
        <v>966516.6</v>
      </c>
    </row>
    <row r="46" spans="1:20" ht="100.8" x14ac:dyDescent="0.3">
      <c r="A46" s="7" t="s">
        <v>196</v>
      </c>
      <c r="B46" s="2" t="s">
        <v>267</v>
      </c>
      <c r="C46" s="5" t="s">
        <v>198</v>
      </c>
      <c r="D46" s="5" t="s">
        <v>171</v>
      </c>
      <c r="E46" s="2" t="s">
        <v>268</v>
      </c>
      <c r="F46" s="2"/>
      <c r="G46" s="2"/>
      <c r="H46" s="2"/>
      <c r="I46" s="2"/>
      <c r="J46" s="2"/>
      <c r="K46" s="2"/>
      <c r="L46" s="2"/>
      <c r="M46" s="2"/>
      <c r="N46" s="5">
        <v>528</v>
      </c>
      <c r="O46" s="2" t="s">
        <v>200</v>
      </c>
      <c r="P46" s="5">
        <v>297.14039772727301</v>
      </c>
      <c r="Q46" s="5">
        <v>156890.13</v>
      </c>
      <c r="R46" s="5">
        <v>3.4471043819869198</v>
      </c>
      <c r="S46" s="5">
        <v>1820.0711136891</v>
      </c>
      <c r="T46" s="5">
        <v>57484.5</v>
      </c>
    </row>
    <row r="47" spans="1:20" ht="115.2" x14ac:dyDescent="0.3">
      <c r="A47" s="7" t="s">
        <v>196</v>
      </c>
      <c r="B47" s="2" t="s">
        <v>267</v>
      </c>
      <c r="C47" s="5" t="s">
        <v>198</v>
      </c>
      <c r="D47" s="5" t="s">
        <v>171</v>
      </c>
      <c r="E47" s="2" t="s">
        <v>269</v>
      </c>
      <c r="F47" s="2"/>
      <c r="G47" s="2"/>
      <c r="H47" s="2"/>
      <c r="I47" s="2"/>
      <c r="J47" s="2"/>
      <c r="K47" s="2"/>
      <c r="L47" s="2"/>
      <c r="M47" s="2"/>
      <c r="N47" s="5">
        <v>33</v>
      </c>
      <c r="O47" s="2" t="s">
        <v>200</v>
      </c>
      <c r="P47" s="5">
        <v>518.84090909090901</v>
      </c>
      <c r="Q47" s="5">
        <v>17121.75</v>
      </c>
      <c r="R47" s="5">
        <v>6.0190360683400099</v>
      </c>
      <c r="S47" s="5">
        <v>198.62819025522001</v>
      </c>
      <c r="T47" s="5">
        <v>6273.4</v>
      </c>
    </row>
    <row r="48" spans="1:20" ht="100.8" x14ac:dyDescent="0.3">
      <c r="A48" s="7" t="s">
        <v>196</v>
      </c>
      <c r="B48" s="2" t="s">
        <v>267</v>
      </c>
      <c r="C48" s="5" t="s">
        <v>198</v>
      </c>
      <c r="D48" s="5" t="s">
        <v>171</v>
      </c>
      <c r="E48" s="2" t="s">
        <v>270</v>
      </c>
      <c r="F48" s="2"/>
      <c r="G48" s="2"/>
      <c r="H48" s="2"/>
      <c r="I48" s="2"/>
      <c r="J48" s="2"/>
      <c r="K48" s="2"/>
      <c r="L48" s="2"/>
      <c r="M48" s="2"/>
      <c r="N48" s="5">
        <v>1030.4000000000001</v>
      </c>
      <c r="O48" s="2" t="s">
        <v>200</v>
      </c>
      <c r="P48" s="5">
        <v>269.75735636645999</v>
      </c>
      <c r="Q48" s="5">
        <v>277957.98</v>
      </c>
      <c r="R48" s="5">
        <v>3.1294356887060299</v>
      </c>
      <c r="S48" s="5">
        <v>3224.57053364269</v>
      </c>
      <c r="T48" s="5">
        <v>101843.9</v>
      </c>
    </row>
    <row r="49" spans="1:20" ht="100.8" x14ac:dyDescent="0.3">
      <c r="A49" s="7" t="s">
        <v>196</v>
      </c>
      <c r="B49" s="2" t="s">
        <v>267</v>
      </c>
      <c r="C49" s="5" t="s">
        <v>198</v>
      </c>
      <c r="D49" s="5" t="s">
        <v>167</v>
      </c>
      <c r="E49" s="2" t="s">
        <v>271</v>
      </c>
      <c r="F49" s="2"/>
      <c r="G49" s="2"/>
      <c r="H49" s="2"/>
      <c r="I49" s="2"/>
      <c r="J49" s="2"/>
      <c r="K49" s="2"/>
      <c r="L49" s="2"/>
      <c r="M49" s="2"/>
      <c r="N49" s="5">
        <v>12</v>
      </c>
      <c r="O49" s="2" t="s">
        <v>200</v>
      </c>
      <c r="P49" s="5">
        <v>1087.74416666667</v>
      </c>
      <c r="Q49" s="5">
        <v>13052.93</v>
      </c>
      <c r="R49" s="5">
        <v>12.6188418406806</v>
      </c>
      <c r="S49" s="5">
        <v>151.426102088167</v>
      </c>
      <c r="T49" s="5">
        <v>4782.7</v>
      </c>
    </row>
    <row r="50" spans="1:20" ht="100.8" x14ac:dyDescent="0.3">
      <c r="A50" s="7" t="s">
        <v>196</v>
      </c>
      <c r="B50" s="2" t="s">
        <v>272</v>
      </c>
      <c r="C50" s="5" t="s">
        <v>198</v>
      </c>
      <c r="D50" s="5" t="s">
        <v>171</v>
      </c>
      <c r="E50" s="2" t="s">
        <v>273</v>
      </c>
      <c r="F50" s="2"/>
      <c r="G50" s="2"/>
      <c r="H50" s="2"/>
      <c r="I50" s="2"/>
      <c r="J50" s="2"/>
      <c r="K50" s="2"/>
      <c r="L50" s="2"/>
      <c r="M50" s="2"/>
      <c r="N50" s="5">
        <v>15568</v>
      </c>
      <c r="O50" s="2" t="s">
        <v>200</v>
      </c>
      <c r="P50" s="5">
        <v>416.91548561151097</v>
      </c>
      <c r="Q50" s="5">
        <v>6490540.2800000003</v>
      </c>
      <c r="R50" s="5">
        <v>4.8366065616184599</v>
      </c>
      <c r="S50" s="5">
        <v>75296.290951276096</v>
      </c>
      <c r="T50" s="5">
        <v>2378134</v>
      </c>
    </row>
    <row r="51" spans="1:20" ht="100.8" x14ac:dyDescent="0.3">
      <c r="A51" s="7" t="s">
        <v>196</v>
      </c>
      <c r="B51" s="2" t="s">
        <v>274</v>
      </c>
      <c r="C51" s="5" t="s">
        <v>198</v>
      </c>
      <c r="D51" s="5" t="s">
        <v>167</v>
      </c>
      <c r="E51" s="2" t="s">
        <v>275</v>
      </c>
      <c r="F51" s="2"/>
      <c r="G51" s="2"/>
      <c r="H51" s="2"/>
      <c r="I51" s="2"/>
      <c r="J51" s="2"/>
      <c r="K51" s="2"/>
      <c r="L51" s="2"/>
      <c r="M51" s="2"/>
      <c r="N51" s="5">
        <v>15</v>
      </c>
      <c r="O51" s="2" t="s">
        <v>200</v>
      </c>
      <c r="P51" s="5">
        <v>1678.8246666666701</v>
      </c>
      <c r="Q51" s="5">
        <v>25182.37</v>
      </c>
      <c r="R51" s="5">
        <v>19.475924207269902</v>
      </c>
      <c r="S51" s="5">
        <v>292.138863109049</v>
      </c>
      <c r="T51" s="5">
        <v>9226.7999999999993</v>
      </c>
    </row>
    <row r="52" spans="1:20" ht="129.6" x14ac:dyDescent="0.3">
      <c r="A52" s="7" t="s">
        <v>196</v>
      </c>
      <c r="B52" s="2" t="s">
        <v>274</v>
      </c>
      <c r="C52" s="5" t="s">
        <v>198</v>
      </c>
      <c r="D52" s="5" t="s">
        <v>171</v>
      </c>
      <c r="E52" s="2" t="s">
        <v>276</v>
      </c>
      <c r="F52" s="2"/>
      <c r="G52" s="2"/>
      <c r="H52" s="2"/>
      <c r="I52" s="2"/>
      <c r="J52" s="2"/>
      <c r="K52" s="2"/>
      <c r="L52" s="2"/>
      <c r="M52" s="2"/>
      <c r="N52" s="5">
        <v>4004</v>
      </c>
      <c r="O52" s="2" t="s">
        <v>200</v>
      </c>
      <c r="P52" s="5">
        <v>424.51678071928097</v>
      </c>
      <c r="Q52" s="5">
        <v>1699765.19</v>
      </c>
      <c r="R52" s="5">
        <v>4.9247886394348104</v>
      </c>
      <c r="S52" s="5">
        <v>19718.853712297001</v>
      </c>
      <c r="T52" s="5">
        <v>622793.9</v>
      </c>
    </row>
    <row r="53" spans="1:20" ht="115.2" x14ac:dyDescent="0.3">
      <c r="A53" s="7" t="s">
        <v>196</v>
      </c>
      <c r="B53" s="2" t="s">
        <v>277</v>
      </c>
      <c r="C53" s="5" t="s">
        <v>198</v>
      </c>
      <c r="D53" s="5" t="s">
        <v>171</v>
      </c>
      <c r="E53" s="2" t="s">
        <v>278</v>
      </c>
      <c r="F53" s="2"/>
      <c r="G53" s="2"/>
      <c r="H53" s="2"/>
      <c r="I53" s="2"/>
      <c r="J53" s="2"/>
      <c r="K53" s="2"/>
      <c r="L53" s="2"/>
      <c r="M53" s="2"/>
      <c r="N53" s="5">
        <v>10810.8</v>
      </c>
      <c r="O53" s="2" t="s">
        <v>200</v>
      </c>
      <c r="P53" s="5">
        <v>394.95271210271198</v>
      </c>
      <c r="Q53" s="5">
        <v>4269754.78</v>
      </c>
      <c r="R53" s="5">
        <v>4.5818180058319298</v>
      </c>
      <c r="S53" s="5">
        <v>49533.118097447797</v>
      </c>
      <c r="T53" s="5">
        <v>1564438.2</v>
      </c>
    </row>
    <row r="54" spans="1:20" ht="115.2" x14ac:dyDescent="0.3">
      <c r="A54" s="7" t="s">
        <v>196</v>
      </c>
      <c r="B54" s="2" t="s">
        <v>279</v>
      </c>
      <c r="C54" s="5" t="s">
        <v>198</v>
      </c>
      <c r="D54" s="5" t="s">
        <v>163</v>
      </c>
      <c r="E54" s="2" t="s">
        <v>280</v>
      </c>
      <c r="F54" s="2"/>
      <c r="G54" s="2"/>
      <c r="H54" s="2"/>
      <c r="I54" s="2"/>
      <c r="J54" s="2"/>
      <c r="K54" s="2"/>
      <c r="L54" s="2"/>
      <c r="M54" s="2"/>
      <c r="N54" s="5">
        <v>9151</v>
      </c>
      <c r="O54" s="2" t="s">
        <v>200</v>
      </c>
      <c r="P54" s="5">
        <v>237.42367828652601</v>
      </c>
      <c r="Q54" s="5">
        <v>2172664.08</v>
      </c>
      <c r="R54" s="5">
        <v>2.7087698606563202</v>
      </c>
      <c r="S54" s="5">
        <v>24787.9529948659</v>
      </c>
      <c r="T54" s="5">
        <v>955103.1</v>
      </c>
    </row>
    <row r="55" spans="1:20" ht="115.2" x14ac:dyDescent="0.3">
      <c r="A55" s="7" t="s">
        <v>196</v>
      </c>
      <c r="B55" s="2" t="s">
        <v>281</v>
      </c>
      <c r="C55" s="5" t="s">
        <v>198</v>
      </c>
      <c r="D55" s="5" t="s">
        <v>163</v>
      </c>
      <c r="E55" s="2" t="s">
        <v>282</v>
      </c>
      <c r="F55" s="2"/>
      <c r="G55" s="2"/>
      <c r="H55" s="2"/>
      <c r="I55" s="2"/>
      <c r="J55" s="2"/>
      <c r="K55" s="2"/>
      <c r="L55" s="2"/>
      <c r="M55" s="2"/>
      <c r="N55" s="5">
        <v>4900</v>
      </c>
      <c r="O55" s="2" t="s">
        <v>200</v>
      </c>
      <c r="P55" s="5">
        <v>468.81910199999999</v>
      </c>
      <c r="Q55" s="5">
        <v>2297213.6</v>
      </c>
      <c r="R55" s="5">
        <v>5.3487632859999996</v>
      </c>
      <c r="S55" s="5">
        <v>26208.9401</v>
      </c>
      <c r="T55" s="5">
        <v>1009855.1</v>
      </c>
    </row>
    <row r="56" spans="1:20" ht="129.6" x14ac:dyDescent="0.3">
      <c r="A56" s="7" t="s">
        <v>196</v>
      </c>
      <c r="B56" s="2" t="s">
        <v>283</v>
      </c>
      <c r="C56" s="5" t="s">
        <v>198</v>
      </c>
      <c r="D56" s="5" t="s">
        <v>171</v>
      </c>
      <c r="E56" s="2" t="s">
        <v>227</v>
      </c>
      <c r="F56" s="2"/>
      <c r="G56" s="2"/>
      <c r="H56" s="2"/>
      <c r="I56" s="2"/>
      <c r="J56" s="2"/>
      <c r="K56" s="2"/>
      <c r="L56" s="2"/>
      <c r="M56" s="2"/>
      <c r="N56" s="5">
        <v>4004</v>
      </c>
      <c r="O56" s="2" t="s">
        <v>200</v>
      </c>
      <c r="P56" s="5">
        <v>431.54728519999998</v>
      </c>
      <c r="Q56" s="5">
        <v>1727915.33</v>
      </c>
      <c r="R56" s="5">
        <v>4.9235286389999997</v>
      </c>
      <c r="S56" s="5">
        <v>19713.808669999999</v>
      </c>
      <c r="T56" s="5">
        <v>633108.19999999995</v>
      </c>
    </row>
    <row r="57" spans="1:20" ht="115.2" x14ac:dyDescent="0.3">
      <c r="A57" s="7" t="s">
        <v>196</v>
      </c>
      <c r="B57" s="2" t="s">
        <v>284</v>
      </c>
      <c r="C57" s="5" t="s">
        <v>198</v>
      </c>
      <c r="D57" s="5" t="s">
        <v>171</v>
      </c>
      <c r="E57" s="2" t="s">
        <v>285</v>
      </c>
      <c r="F57" s="2"/>
      <c r="G57" s="2"/>
      <c r="H57" s="2"/>
      <c r="I57" s="2"/>
      <c r="J57" s="2"/>
      <c r="K57" s="2"/>
      <c r="L57" s="2"/>
      <c r="M57" s="2"/>
      <c r="N57" s="5">
        <v>96.8</v>
      </c>
      <c r="O57" s="2" t="s">
        <v>200</v>
      </c>
      <c r="P57" s="5">
        <v>317.7392562</v>
      </c>
      <c r="Q57" s="5">
        <v>30757.16</v>
      </c>
      <c r="R57" s="5">
        <v>3.6250913429999998</v>
      </c>
      <c r="S57" s="5">
        <v>350.90884199999999</v>
      </c>
      <c r="T57" s="5">
        <v>11269.4</v>
      </c>
    </row>
    <row r="58" spans="1:20" ht="129.6" x14ac:dyDescent="0.3">
      <c r="A58" s="7" t="s">
        <v>196</v>
      </c>
      <c r="B58" s="2" t="s">
        <v>284</v>
      </c>
      <c r="C58" s="5" t="s">
        <v>198</v>
      </c>
      <c r="D58" s="5" t="s">
        <v>171</v>
      </c>
      <c r="E58" s="2" t="s">
        <v>286</v>
      </c>
      <c r="F58" s="2"/>
      <c r="G58" s="2"/>
      <c r="H58" s="2"/>
      <c r="I58" s="2"/>
      <c r="J58" s="2"/>
      <c r="K58" s="2"/>
      <c r="L58" s="2"/>
      <c r="M58" s="2"/>
      <c r="N58" s="5">
        <v>9776</v>
      </c>
      <c r="O58" s="2" t="s">
        <v>200</v>
      </c>
      <c r="P58" s="5">
        <v>367.98287440000001</v>
      </c>
      <c r="Q58" s="5">
        <v>3597400.58</v>
      </c>
      <c r="R58" s="5">
        <v>4.1983214420000001</v>
      </c>
      <c r="S58" s="5">
        <v>41042.790419999998</v>
      </c>
      <c r="T58" s="5">
        <v>1318087.6000000001</v>
      </c>
    </row>
    <row r="59" spans="1:20" ht="100.8" x14ac:dyDescent="0.3">
      <c r="A59" s="7" t="s">
        <v>196</v>
      </c>
      <c r="B59" s="2" t="s">
        <v>287</v>
      </c>
      <c r="C59" s="5" t="s">
        <v>198</v>
      </c>
      <c r="D59" s="5" t="s">
        <v>171</v>
      </c>
      <c r="E59" s="2" t="s">
        <v>288</v>
      </c>
      <c r="F59" s="2"/>
      <c r="G59" s="2"/>
      <c r="H59" s="2"/>
      <c r="I59" s="2"/>
      <c r="J59" s="2"/>
      <c r="K59" s="2"/>
      <c r="L59" s="2"/>
      <c r="M59" s="2"/>
      <c r="N59" s="5">
        <v>14110.8</v>
      </c>
      <c r="O59" s="2" t="s">
        <v>200</v>
      </c>
      <c r="P59" s="5">
        <v>297.68057800000003</v>
      </c>
      <c r="Q59" s="5">
        <v>4200511.0999999996</v>
      </c>
      <c r="R59" s="5">
        <v>3.3962416200000001</v>
      </c>
      <c r="S59" s="5">
        <v>47923.686249999999</v>
      </c>
      <c r="T59" s="5">
        <v>1539067.2</v>
      </c>
    </row>
    <row r="60" spans="1:20" ht="100.8" x14ac:dyDescent="0.3">
      <c r="A60" s="7" t="s">
        <v>196</v>
      </c>
      <c r="B60" s="2" t="s">
        <v>287</v>
      </c>
      <c r="C60" s="5" t="s">
        <v>198</v>
      </c>
      <c r="D60" s="5" t="s">
        <v>171</v>
      </c>
      <c r="E60" s="2" t="s">
        <v>289</v>
      </c>
      <c r="F60" s="2"/>
      <c r="G60" s="2"/>
      <c r="H60" s="2"/>
      <c r="I60" s="2"/>
      <c r="J60" s="2"/>
      <c r="K60" s="2"/>
      <c r="L60" s="2"/>
      <c r="M60" s="2"/>
      <c r="N60" s="5">
        <v>6860</v>
      </c>
      <c r="O60" s="2" t="s">
        <v>200</v>
      </c>
      <c r="P60" s="5">
        <v>270.10870260000002</v>
      </c>
      <c r="Q60" s="5">
        <v>1852945.7</v>
      </c>
      <c r="R60" s="5">
        <v>3.0816737320000001</v>
      </c>
      <c r="S60" s="5">
        <v>21140.281800000001</v>
      </c>
      <c r="T60" s="5">
        <v>678919.3</v>
      </c>
    </row>
    <row r="61" spans="1:20" ht="115.2" x14ac:dyDescent="0.3">
      <c r="A61" s="7" t="s">
        <v>196</v>
      </c>
      <c r="B61" s="2" t="s">
        <v>290</v>
      </c>
      <c r="C61" s="5" t="s">
        <v>198</v>
      </c>
      <c r="D61" s="5" t="s">
        <v>163</v>
      </c>
      <c r="E61" s="2" t="s">
        <v>282</v>
      </c>
      <c r="F61" s="2"/>
      <c r="G61" s="2"/>
      <c r="H61" s="2"/>
      <c r="I61" s="2"/>
      <c r="J61" s="2"/>
      <c r="K61" s="2"/>
      <c r="L61" s="2"/>
      <c r="M61" s="2"/>
      <c r="N61" s="5">
        <v>4900</v>
      </c>
      <c r="O61" s="2" t="s">
        <v>200</v>
      </c>
      <c r="P61" s="5">
        <v>459.57666734693902</v>
      </c>
      <c r="Q61" s="5">
        <v>2251925.67</v>
      </c>
      <c r="R61" s="5">
        <v>5.2977137446332998</v>
      </c>
      <c r="S61" s="5">
        <v>25958.7973487032</v>
      </c>
      <c r="T61" s="5">
        <v>989946.5</v>
      </c>
    </row>
    <row r="62" spans="1:20" ht="115.2" x14ac:dyDescent="0.3">
      <c r="A62" s="7" t="s">
        <v>196</v>
      </c>
      <c r="B62" s="2" t="s">
        <v>291</v>
      </c>
      <c r="C62" s="5" t="s">
        <v>198</v>
      </c>
      <c r="D62" s="5" t="s">
        <v>171</v>
      </c>
      <c r="E62" s="2" t="s">
        <v>292</v>
      </c>
      <c r="F62" s="2"/>
      <c r="G62" s="2"/>
      <c r="H62" s="2"/>
      <c r="I62" s="2"/>
      <c r="J62" s="2"/>
      <c r="K62" s="2"/>
      <c r="L62" s="2"/>
      <c r="M62" s="2"/>
      <c r="N62" s="5">
        <v>3080</v>
      </c>
      <c r="O62" s="2" t="s">
        <v>200</v>
      </c>
      <c r="P62" s="5">
        <v>372.736003246753</v>
      </c>
      <c r="Q62" s="5">
        <v>1148026.8899999999</v>
      </c>
      <c r="R62" s="5">
        <v>4.3140741116522401</v>
      </c>
      <c r="S62" s="5">
        <v>13287.3482638889</v>
      </c>
      <c r="T62" s="5">
        <v>420637</v>
      </c>
    </row>
    <row r="63" spans="1:20" ht="115.2" x14ac:dyDescent="0.3">
      <c r="A63" s="7" t="s">
        <v>196</v>
      </c>
      <c r="B63" s="2" t="s">
        <v>291</v>
      </c>
      <c r="C63" s="5" t="s">
        <v>198</v>
      </c>
      <c r="D63" s="5" t="s">
        <v>171</v>
      </c>
      <c r="E63" s="2" t="s">
        <v>293</v>
      </c>
      <c r="F63" s="2"/>
      <c r="G63" s="2"/>
      <c r="H63" s="2"/>
      <c r="I63" s="2"/>
      <c r="J63" s="2"/>
      <c r="K63" s="2"/>
      <c r="L63" s="2"/>
      <c r="M63" s="2"/>
      <c r="N63" s="5">
        <v>6357</v>
      </c>
      <c r="O63" s="2" t="s">
        <v>200</v>
      </c>
      <c r="P63" s="5">
        <v>526.34999056158597</v>
      </c>
      <c r="Q63" s="5">
        <v>3346006.89</v>
      </c>
      <c r="R63" s="5">
        <v>6.0920137796479796</v>
      </c>
      <c r="S63" s="5">
        <v>38726.931597222203</v>
      </c>
      <c r="T63" s="5">
        <v>1225976.8999999999</v>
      </c>
    </row>
    <row r="64" spans="1:20" ht="115.2" x14ac:dyDescent="0.3">
      <c r="A64" s="7" t="s">
        <v>196</v>
      </c>
      <c r="B64" s="2" t="s">
        <v>291</v>
      </c>
      <c r="C64" s="5" t="s">
        <v>198</v>
      </c>
      <c r="D64" s="5" t="s">
        <v>171</v>
      </c>
      <c r="E64" s="2" t="s">
        <v>294</v>
      </c>
      <c r="F64" s="2"/>
      <c r="G64" s="2"/>
      <c r="H64" s="2"/>
      <c r="I64" s="2"/>
      <c r="J64" s="2"/>
      <c r="K64" s="2"/>
      <c r="L64" s="2"/>
      <c r="M64" s="2"/>
      <c r="N64" s="5">
        <v>45.14</v>
      </c>
      <c r="O64" s="2" t="s">
        <v>200</v>
      </c>
      <c r="P64" s="5">
        <v>985.65950376606099</v>
      </c>
      <c r="Q64" s="5">
        <v>44492.67</v>
      </c>
      <c r="R64" s="5">
        <v>11.4080961084035</v>
      </c>
      <c r="S64" s="5">
        <v>514.96145833333298</v>
      </c>
      <c r="T64" s="5">
        <v>16302.1</v>
      </c>
    </row>
    <row r="65" spans="1:20" ht="115.2" x14ac:dyDescent="0.3">
      <c r="A65" s="7" t="s">
        <v>196</v>
      </c>
      <c r="B65" s="2" t="s">
        <v>291</v>
      </c>
      <c r="C65" s="5" t="s">
        <v>198</v>
      </c>
      <c r="D65" s="5" t="s">
        <v>171</v>
      </c>
      <c r="E65" s="2" t="s">
        <v>295</v>
      </c>
      <c r="F65" s="2"/>
      <c r="G65" s="2"/>
      <c r="H65" s="2"/>
      <c r="I65" s="2"/>
      <c r="J65" s="2"/>
      <c r="K65" s="2"/>
      <c r="L65" s="2"/>
      <c r="M65" s="2"/>
      <c r="N65" s="5">
        <v>2310</v>
      </c>
      <c r="O65" s="2" t="s">
        <v>200</v>
      </c>
      <c r="P65" s="5">
        <v>558.47397402597403</v>
      </c>
      <c r="Q65" s="5">
        <v>1290074.8799999999</v>
      </c>
      <c r="R65" s="5">
        <v>6.4638191438191397</v>
      </c>
      <c r="S65" s="5">
        <v>14931.4222222222</v>
      </c>
      <c r="T65" s="5">
        <v>472683.5</v>
      </c>
    </row>
    <row r="66" spans="1:20" ht="115.2" x14ac:dyDescent="0.3">
      <c r="A66" s="7" t="s">
        <v>196</v>
      </c>
      <c r="B66" s="2" t="s">
        <v>296</v>
      </c>
      <c r="C66" s="5" t="s">
        <v>198</v>
      </c>
      <c r="D66" s="5" t="s">
        <v>163</v>
      </c>
      <c r="E66" s="2" t="s">
        <v>297</v>
      </c>
      <c r="F66" s="2"/>
      <c r="G66" s="2"/>
      <c r="H66" s="2"/>
      <c r="I66" s="2"/>
      <c r="J66" s="2"/>
      <c r="K66" s="2"/>
      <c r="L66" s="2"/>
      <c r="M66" s="2"/>
      <c r="N66" s="5">
        <v>8856</v>
      </c>
      <c r="O66" s="2" t="s">
        <v>200</v>
      </c>
      <c r="P66" s="5">
        <v>238.02062782294499</v>
      </c>
      <c r="Q66" s="5">
        <v>2107910.6800000002</v>
      </c>
      <c r="R66" s="5">
        <v>2.7548683775803799</v>
      </c>
      <c r="S66" s="5">
        <v>24397.114351851898</v>
      </c>
      <c r="T66" s="5">
        <v>926637.5</v>
      </c>
    </row>
    <row r="67" spans="1:20" ht="129.6" x14ac:dyDescent="0.3">
      <c r="A67" s="7" t="s">
        <v>196</v>
      </c>
      <c r="B67" s="2" t="s">
        <v>298</v>
      </c>
      <c r="C67" s="5" t="s">
        <v>198</v>
      </c>
      <c r="D67" s="5" t="s">
        <v>171</v>
      </c>
      <c r="E67" s="2" t="s">
        <v>299</v>
      </c>
      <c r="F67" s="2"/>
      <c r="G67" s="2"/>
      <c r="H67" s="2"/>
      <c r="I67" s="2"/>
      <c r="J67" s="2"/>
      <c r="K67" s="2"/>
      <c r="L67" s="2"/>
      <c r="M67" s="2"/>
      <c r="N67" s="5">
        <v>8008</v>
      </c>
      <c r="O67" s="2" t="s">
        <v>200</v>
      </c>
      <c r="P67" s="5">
        <v>401.97127499999999</v>
      </c>
      <c r="Q67" s="5">
        <v>3218985.97</v>
      </c>
      <c r="R67" s="5">
        <v>4.6524453120000002</v>
      </c>
      <c r="S67" s="5">
        <v>37256.782059999998</v>
      </c>
      <c r="T67" s="5">
        <v>1179436.5</v>
      </c>
    </row>
    <row r="68" spans="1:20" ht="129.6" x14ac:dyDescent="0.3">
      <c r="A68" s="7" t="s">
        <v>196</v>
      </c>
      <c r="B68" s="2" t="s">
        <v>300</v>
      </c>
      <c r="C68" s="5" t="s">
        <v>198</v>
      </c>
      <c r="D68" s="5" t="s">
        <v>171</v>
      </c>
      <c r="E68" s="2" t="s">
        <v>301</v>
      </c>
      <c r="F68" s="2"/>
      <c r="G68" s="2"/>
      <c r="H68" s="2"/>
      <c r="I68" s="2"/>
      <c r="J68" s="2"/>
      <c r="K68" s="2"/>
      <c r="L68" s="2"/>
      <c r="M68" s="2"/>
      <c r="N68" s="5">
        <v>3307.2</v>
      </c>
      <c r="O68" s="2" t="s">
        <v>200</v>
      </c>
      <c r="P68" s="5">
        <v>284.2399552</v>
      </c>
      <c r="Q68" s="5">
        <v>940038.38</v>
      </c>
      <c r="R68" s="5">
        <v>3.2898142969999999</v>
      </c>
      <c r="S68" s="5">
        <v>10880.073839999999</v>
      </c>
      <c r="T68" s="5">
        <v>344430.1</v>
      </c>
    </row>
    <row r="69" spans="1:20" ht="100.8" x14ac:dyDescent="0.3">
      <c r="A69" s="7" t="s">
        <v>196</v>
      </c>
      <c r="B69" s="2" t="s">
        <v>302</v>
      </c>
      <c r="C69" s="5" t="s">
        <v>198</v>
      </c>
      <c r="D69" s="5" t="s">
        <v>171</v>
      </c>
      <c r="E69" s="2" t="s">
        <v>303</v>
      </c>
      <c r="F69" s="2"/>
      <c r="G69" s="2"/>
      <c r="H69" s="2"/>
      <c r="I69" s="2"/>
      <c r="J69" s="2"/>
      <c r="K69" s="2"/>
      <c r="L69" s="2"/>
      <c r="M69" s="2"/>
      <c r="N69" s="5">
        <v>3349.5</v>
      </c>
      <c r="O69" s="2" t="s">
        <v>200</v>
      </c>
      <c r="P69" s="5">
        <v>265.27494250000001</v>
      </c>
      <c r="Q69" s="5">
        <v>888538.42</v>
      </c>
      <c r="R69" s="5">
        <v>3.070311835</v>
      </c>
      <c r="S69" s="5">
        <v>10284.00949</v>
      </c>
      <c r="T69" s="5">
        <v>325560.5</v>
      </c>
    </row>
    <row r="70" spans="1:20" ht="115.2" x14ac:dyDescent="0.3">
      <c r="A70" s="7" t="s">
        <v>196</v>
      </c>
      <c r="B70" s="2" t="s">
        <v>302</v>
      </c>
      <c r="C70" s="5" t="s">
        <v>198</v>
      </c>
      <c r="D70" s="5" t="s">
        <v>171</v>
      </c>
      <c r="E70" s="2" t="s">
        <v>304</v>
      </c>
      <c r="F70" s="2"/>
      <c r="G70" s="2"/>
      <c r="H70" s="2"/>
      <c r="I70" s="2"/>
      <c r="J70" s="2"/>
      <c r="K70" s="2"/>
      <c r="L70" s="2"/>
      <c r="M70" s="2"/>
      <c r="N70" s="5">
        <v>3080</v>
      </c>
      <c r="O70" s="2" t="s">
        <v>200</v>
      </c>
      <c r="P70" s="5">
        <v>362.21344479999999</v>
      </c>
      <c r="Q70" s="5">
        <v>1115617.4099999999</v>
      </c>
      <c r="R70" s="5">
        <v>4.1922852410000004</v>
      </c>
      <c r="S70" s="5">
        <v>12912.23854</v>
      </c>
      <c r="T70" s="5">
        <v>408762.2</v>
      </c>
    </row>
    <row r="71" spans="1:20" ht="115.2" x14ac:dyDescent="0.3">
      <c r="A71" s="7" t="s">
        <v>196</v>
      </c>
      <c r="B71" s="2" t="s">
        <v>302</v>
      </c>
      <c r="C71" s="5" t="s">
        <v>198</v>
      </c>
      <c r="D71" s="5" t="s">
        <v>171</v>
      </c>
      <c r="E71" s="2" t="s">
        <v>305</v>
      </c>
      <c r="F71" s="2"/>
      <c r="G71" s="2"/>
      <c r="H71" s="2"/>
      <c r="I71" s="2"/>
      <c r="J71" s="2"/>
      <c r="K71" s="2"/>
      <c r="L71" s="2"/>
      <c r="M71" s="2"/>
      <c r="N71" s="5">
        <v>6243</v>
      </c>
      <c r="O71" s="2" t="s">
        <v>200</v>
      </c>
      <c r="P71" s="5">
        <v>511.73119969999999</v>
      </c>
      <c r="Q71" s="5">
        <v>3194737.88</v>
      </c>
      <c r="R71" s="5">
        <v>5.9228148120000004</v>
      </c>
      <c r="S71" s="5">
        <v>36976.132870000001</v>
      </c>
      <c r="T71" s="5">
        <v>1170552</v>
      </c>
    </row>
    <row r="72" spans="1:20" ht="115.2" x14ac:dyDescent="0.3">
      <c r="A72" s="7" t="s">
        <v>196</v>
      </c>
      <c r="B72" s="2" t="s">
        <v>302</v>
      </c>
      <c r="C72" s="5" t="s">
        <v>198</v>
      </c>
      <c r="D72" s="5" t="s">
        <v>171</v>
      </c>
      <c r="E72" s="2" t="s">
        <v>306</v>
      </c>
      <c r="F72" s="2"/>
      <c r="G72" s="2"/>
      <c r="H72" s="2"/>
      <c r="I72" s="2"/>
      <c r="J72" s="2"/>
      <c r="K72" s="2"/>
      <c r="L72" s="2"/>
      <c r="M72" s="2"/>
      <c r="N72" s="5">
        <v>2310</v>
      </c>
      <c r="O72" s="2" t="s">
        <v>200</v>
      </c>
      <c r="P72" s="5">
        <v>542.08813420000001</v>
      </c>
      <c r="Q72" s="5">
        <v>1252223.5900000001</v>
      </c>
      <c r="R72" s="5">
        <v>6.27416822</v>
      </c>
      <c r="S72" s="5">
        <v>14493.328589999999</v>
      </c>
      <c r="T72" s="5">
        <v>458814.7</v>
      </c>
    </row>
    <row r="73" spans="1:20" ht="129.6" x14ac:dyDescent="0.3">
      <c r="A73" s="7" t="s">
        <v>196</v>
      </c>
      <c r="B73" s="2" t="s">
        <v>307</v>
      </c>
      <c r="C73" s="5" t="s">
        <v>198</v>
      </c>
      <c r="D73" s="5" t="s">
        <v>163</v>
      </c>
      <c r="E73" s="2" t="s">
        <v>308</v>
      </c>
      <c r="F73" s="2"/>
      <c r="G73" s="2"/>
      <c r="H73" s="2"/>
      <c r="I73" s="2"/>
      <c r="J73" s="2"/>
      <c r="K73" s="2"/>
      <c r="L73" s="2"/>
      <c r="M73" s="2"/>
      <c r="N73" s="5">
        <v>4795</v>
      </c>
      <c r="O73" s="2" t="s">
        <v>200</v>
      </c>
      <c r="P73" s="5">
        <v>412.83817729999998</v>
      </c>
      <c r="Q73" s="5">
        <v>1979559.06</v>
      </c>
      <c r="R73" s="5">
        <v>4.778219644</v>
      </c>
      <c r="S73" s="5">
        <v>22911.563190000001</v>
      </c>
      <c r="T73" s="5">
        <v>870214.2</v>
      </c>
    </row>
    <row r="74" spans="1:20" ht="115.2" x14ac:dyDescent="0.3">
      <c r="A74" s="7" t="s">
        <v>196</v>
      </c>
      <c r="B74" s="2" t="s">
        <v>307</v>
      </c>
      <c r="C74" s="5" t="s">
        <v>198</v>
      </c>
      <c r="D74" s="5" t="s">
        <v>163</v>
      </c>
      <c r="E74" s="2" t="s">
        <v>282</v>
      </c>
      <c r="F74" s="2"/>
      <c r="G74" s="2"/>
      <c r="H74" s="2"/>
      <c r="I74" s="2"/>
      <c r="J74" s="2"/>
      <c r="K74" s="2"/>
      <c r="L74" s="2"/>
      <c r="M74" s="2"/>
      <c r="N74" s="5">
        <v>4900</v>
      </c>
      <c r="O74" s="2" t="s">
        <v>200</v>
      </c>
      <c r="P74" s="5">
        <v>435.24338569999998</v>
      </c>
      <c r="Q74" s="5">
        <v>2132692.59</v>
      </c>
      <c r="R74" s="5">
        <v>5.0375391870000001</v>
      </c>
      <c r="S74" s="5">
        <v>24683.942009999999</v>
      </c>
      <c r="T74" s="5">
        <v>937531.7</v>
      </c>
    </row>
    <row r="75" spans="1:20" ht="100.8" x14ac:dyDescent="0.3">
      <c r="A75" s="7" t="s">
        <v>196</v>
      </c>
      <c r="B75" s="2" t="s">
        <v>309</v>
      </c>
      <c r="C75" s="5" t="s">
        <v>198</v>
      </c>
      <c r="D75" s="5" t="s">
        <v>171</v>
      </c>
      <c r="E75" s="2" t="s">
        <v>310</v>
      </c>
      <c r="F75" s="2"/>
      <c r="G75" s="2"/>
      <c r="H75" s="2"/>
      <c r="I75" s="2"/>
      <c r="J75" s="2"/>
      <c r="K75" s="2"/>
      <c r="L75" s="2"/>
      <c r="M75" s="2"/>
      <c r="N75" s="5">
        <v>3960</v>
      </c>
      <c r="O75" s="2" t="s">
        <v>200</v>
      </c>
      <c r="P75" s="5">
        <v>285.98875509999999</v>
      </c>
      <c r="Q75" s="5">
        <v>1132515.47</v>
      </c>
      <c r="R75" s="5">
        <v>3.3429427829999998</v>
      </c>
      <c r="S75" s="5">
        <v>13238.05342</v>
      </c>
      <c r="T75" s="5">
        <v>414953.7</v>
      </c>
    </row>
    <row r="76" spans="1:20" ht="100.8" x14ac:dyDescent="0.3">
      <c r="A76" s="7" t="s">
        <v>196</v>
      </c>
      <c r="B76" s="2" t="s">
        <v>309</v>
      </c>
      <c r="C76" s="5" t="s">
        <v>198</v>
      </c>
      <c r="D76" s="5" t="s">
        <v>163</v>
      </c>
      <c r="E76" s="2" t="s">
        <v>311</v>
      </c>
      <c r="F76" s="2"/>
      <c r="G76" s="2"/>
      <c r="H76" s="2"/>
      <c r="I76" s="2"/>
      <c r="J76" s="2"/>
      <c r="K76" s="2"/>
      <c r="L76" s="2"/>
      <c r="M76" s="2"/>
      <c r="N76" s="5">
        <v>7708.8</v>
      </c>
      <c r="O76" s="2" t="s">
        <v>200</v>
      </c>
      <c r="P76" s="5">
        <v>251.86330430000001</v>
      </c>
      <c r="Q76" s="5">
        <v>1941563.84</v>
      </c>
      <c r="R76" s="5">
        <v>2.9440479750000002</v>
      </c>
      <c r="S76" s="5">
        <v>22695.07703</v>
      </c>
      <c r="T76" s="5">
        <v>853511.5</v>
      </c>
    </row>
    <row r="77" spans="1:20" ht="115.2" x14ac:dyDescent="0.3">
      <c r="A77" s="7" t="s">
        <v>196</v>
      </c>
      <c r="B77" s="2" t="s">
        <v>312</v>
      </c>
      <c r="C77" s="5" t="s">
        <v>198</v>
      </c>
      <c r="D77" s="5" t="s">
        <v>163</v>
      </c>
      <c r="E77" s="2" t="s">
        <v>313</v>
      </c>
      <c r="F77" s="2"/>
      <c r="G77" s="2"/>
      <c r="H77" s="2"/>
      <c r="I77" s="2"/>
      <c r="J77" s="2"/>
      <c r="K77" s="2"/>
      <c r="L77" s="2"/>
      <c r="M77" s="2"/>
      <c r="N77" s="5">
        <v>7545</v>
      </c>
      <c r="O77" s="2" t="s">
        <v>200</v>
      </c>
      <c r="P77" s="5">
        <v>235.76000132538101</v>
      </c>
      <c r="Q77" s="5">
        <v>1778809.21</v>
      </c>
      <c r="R77" s="5">
        <v>2.7558153281751099</v>
      </c>
      <c r="S77" s="5">
        <v>20792.626651081198</v>
      </c>
      <c r="T77" s="5">
        <v>781964.5</v>
      </c>
    </row>
    <row r="78" spans="1:20" ht="115.2" x14ac:dyDescent="0.3">
      <c r="A78" s="7" t="s">
        <v>196</v>
      </c>
      <c r="B78" s="2" t="s">
        <v>314</v>
      </c>
      <c r="C78" s="5" t="s">
        <v>198</v>
      </c>
      <c r="D78" s="5" t="s">
        <v>171</v>
      </c>
      <c r="E78" s="2" t="s">
        <v>315</v>
      </c>
      <c r="F78" s="2"/>
      <c r="G78" s="2"/>
      <c r="H78" s="2"/>
      <c r="I78" s="2"/>
      <c r="J78" s="2"/>
      <c r="K78" s="2"/>
      <c r="L78" s="2"/>
      <c r="M78" s="2"/>
      <c r="N78" s="5">
        <v>3200</v>
      </c>
      <c r="O78" s="2" t="s">
        <v>200</v>
      </c>
      <c r="P78" s="5">
        <v>311.87053437499998</v>
      </c>
      <c r="Q78" s="5">
        <v>997985.71</v>
      </c>
      <c r="R78" s="5">
        <v>3.6454767314435998</v>
      </c>
      <c r="S78" s="5">
        <v>11665.525540619499</v>
      </c>
      <c r="T78" s="5">
        <v>365661.9</v>
      </c>
    </row>
    <row r="79" spans="1:20" ht="115.2" x14ac:dyDescent="0.3">
      <c r="A79" s="7" t="s">
        <v>196</v>
      </c>
      <c r="B79" s="2" t="s">
        <v>314</v>
      </c>
      <c r="C79" s="5" t="s">
        <v>198</v>
      </c>
      <c r="D79" s="5" t="s">
        <v>163</v>
      </c>
      <c r="E79" s="2" t="s">
        <v>282</v>
      </c>
      <c r="F79" s="2"/>
      <c r="G79" s="2"/>
      <c r="H79" s="2"/>
      <c r="I79" s="2"/>
      <c r="J79" s="2"/>
      <c r="K79" s="2"/>
      <c r="L79" s="2"/>
      <c r="M79" s="2"/>
      <c r="N79" s="5">
        <v>4900</v>
      </c>
      <c r="O79" s="2" t="s">
        <v>200</v>
      </c>
      <c r="P79" s="5">
        <v>432.70831632653102</v>
      </c>
      <c r="Q79" s="5">
        <v>2120270.75</v>
      </c>
      <c r="R79" s="5">
        <v>5.0579581101873803</v>
      </c>
      <c r="S79" s="5">
        <v>24783.994739918198</v>
      </c>
      <c r="T79" s="5">
        <v>932071.1</v>
      </c>
    </row>
    <row r="80" spans="1:20" ht="100.8" x14ac:dyDescent="0.3">
      <c r="A80" s="7" t="s">
        <v>196</v>
      </c>
      <c r="B80" s="2" t="s">
        <v>314</v>
      </c>
      <c r="C80" s="5" t="s">
        <v>198</v>
      </c>
      <c r="D80" s="5" t="s">
        <v>171</v>
      </c>
      <c r="E80" s="2" t="s">
        <v>316</v>
      </c>
      <c r="F80" s="2"/>
      <c r="G80" s="2"/>
      <c r="H80" s="2"/>
      <c r="I80" s="2"/>
      <c r="J80" s="2"/>
      <c r="K80" s="2"/>
      <c r="L80" s="2"/>
      <c r="M80" s="2"/>
      <c r="N80" s="5">
        <v>4379.2</v>
      </c>
      <c r="O80" s="2" t="s">
        <v>200</v>
      </c>
      <c r="P80" s="5">
        <v>257.08125000000001</v>
      </c>
      <c r="Q80" s="5">
        <v>1125810.21</v>
      </c>
      <c r="R80" s="5">
        <v>3.0050409117475199</v>
      </c>
      <c r="S80" s="5">
        <v>13159.675160724701</v>
      </c>
      <c r="T80" s="5">
        <v>412496.8</v>
      </c>
    </row>
    <row r="81" spans="1:20" ht="115.2" x14ac:dyDescent="0.3">
      <c r="A81" s="7" t="s">
        <v>196</v>
      </c>
      <c r="B81" s="2" t="s">
        <v>317</v>
      </c>
      <c r="C81" s="5" t="s">
        <v>198</v>
      </c>
      <c r="D81" s="5" t="s">
        <v>171</v>
      </c>
      <c r="E81" s="2" t="s">
        <v>318</v>
      </c>
      <c r="F81" s="2"/>
      <c r="G81" s="2"/>
      <c r="H81" s="2"/>
      <c r="I81" s="2"/>
      <c r="J81" s="2"/>
      <c r="K81" s="2"/>
      <c r="L81" s="2"/>
      <c r="M81" s="2"/>
      <c r="N81" s="5">
        <v>5691.3</v>
      </c>
      <c r="O81" s="2" t="s">
        <v>200</v>
      </c>
      <c r="P81" s="5">
        <v>947.90805791295497</v>
      </c>
      <c r="Q81" s="5">
        <v>5394829.1299999999</v>
      </c>
      <c r="R81" s="5">
        <v>11.0801643239387</v>
      </c>
      <c r="S81" s="5">
        <v>63060.539216832301</v>
      </c>
      <c r="T81" s="5">
        <v>1976665.4</v>
      </c>
    </row>
    <row r="82" spans="1:20" ht="100.8" x14ac:dyDescent="0.3">
      <c r="A82" s="7" t="s">
        <v>196</v>
      </c>
      <c r="B82" s="2" t="s">
        <v>319</v>
      </c>
      <c r="C82" s="5" t="s">
        <v>198</v>
      </c>
      <c r="D82" s="5" t="s">
        <v>171</v>
      </c>
      <c r="E82" s="2" t="s">
        <v>320</v>
      </c>
      <c r="F82" s="2"/>
      <c r="G82" s="2"/>
      <c r="H82" s="2"/>
      <c r="I82" s="2"/>
      <c r="J82" s="2"/>
      <c r="K82" s="2"/>
      <c r="L82" s="2"/>
      <c r="M82" s="2"/>
      <c r="N82" s="5">
        <v>981</v>
      </c>
      <c r="O82" s="2" t="s">
        <v>200</v>
      </c>
      <c r="P82" s="5">
        <v>485.03127420998999</v>
      </c>
      <c r="Q82" s="5">
        <v>475815.67999999999</v>
      </c>
      <c r="R82" s="5">
        <v>5.6695648651080104</v>
      </c>
      <c r="S82" s="5">
        <v>5561.8431326709497</v>
      </c>
      <c r="T82" s="5">
        <v>174338.8</v>
      </c>
    </row>
    <row r="83" spans="1:20" ht="115.2" x14ac:dyDescent="0.3">
      <c r="A83" s="7" t="s">
        <v>196</v>
      </c>
      <c r="B83" s="2" t="s">
        <v>321</v>
      </c>
      <c r="C83" s="5" t="s">
        <v>198</v>
      </c>
      <c r="D83" s="5" t="s">
        <v>171</v>
      </c>
      <c r="E83" s="2" t="s">
        <v>322</v>
      </c>
      <c r="F83" s="2"/>
      <c r="G83" s="2"/>
      <c r="H83" s="2"/>
      <c r="I83" s="2"/>
      <c r="J83" s="2"/>
      <c r="K83" s="2"/>
      <c r="L83" s="2"/>
      <c r="M83" s="2"/>
      <c r="N83" s="5">
        <v>5880</v>
      </c>
      <c r="O83" s="2" t="s">
        <v>200</v>
      </c>
      <c r="P83" s="5">
        <v>426.13333163265298</v>
      </c>
      <c r="Q83" s="5">
        <v>2505663.9900000002</v>
      </c>
      <c r="R83" s="5">
        <v>4.9320987457483003</v>
      </c>
      <c r="S83" s="5">
        <v>29000.740624999999</v>
      </c>
      <c r="T83" s="5">
        <v>918075.3</v>
      </c>
    </row>
    <row r="84" spans="1:20" ht="115.2" x14ac:dyDescent="0.3">
      <c r="A84" s="7" t="s">
        <v>196</v>
      </c>
      <c r="B84" s="2" t="s">
        <v>321</v>
      </c>
      <c r="C84" s="5" t="s">
        <v>198</v>
      </c>
      <c r="D84" s="5" t="s">
        <v>171</v>
      </c>
      <c r="E84" s="2" t="s">
        <v>323</v>
      </c>
      <c r="F84" s="2"/>
      <c r="G84" s="2"/>
      <c r="H84" s="2"/>
      <c r="I84" s="2"/>
      <c r="J84" s="2"/>
      <c r="K84" s="2"/>
      <c r="L84" s="2"/>
      <c r="M84" s="2"/>
      <c r="N84" s="5">
        <v>2769</v>
      </c>
      <c r="O84" s="2" t="s">
        <v>200</v>
      </c>
      <c r="P84" s="5">
        <v>496.38407367280598</v>
      </c>
      <c r="Q84" s="5">
        <v>1374487.5</v>
      </c>
      <c r="R84" s="5">
        <v>5.7451860378796997</v>
      </c>
      <c r="S84" s="5">
        <v>15908.4201388889</v>
      </c>
      <c r="T84" s="5">
        <v>503612.2</v>
      </c>
    </row>
    <row r="85" spans="1:20" ht="129.6" x14ac:dyDescent="0.3">
      <c r="A85" s="7" t="s">
        <v>196</v>
      </c>
      <c r="B85" s="2" t="s">
        <v>324</v>
      </c>
      <c r="C85" s="5" t="s">
        <v>198</v>
      </c>
      <c r="D85" s="5" t="s">
        <v>171</v>
      </c>
      <c r="E85" s="2" t="s">
        <v>325</v>
      </c>
      <c r="F85" s="2"/>
      <c r="G85" s="2"/>
      <c r="H85" s="2"/>
      <c r="I85" s="2"/>
      <c r="J85" s="2"/>
      <c r="K85" s="2"/>
      <c r="L85" s="2"/>
      <c r="M85" s="2"/>
      <c r="N85" s="5">
        <v>3307.2</v>
      </c>
      <c r="O85" s="2" t="s">
        <v>200</v>
      </c>
      <c r="P85" s="5">
        <v>272.327679003387</v>
      </c>
      <c r="Q85" s="5">
        <v>900642.1</v>
      </c>
      <c r="R85" s="5">
        <v>3.1519407292058599</v>
      </c>
      <c r="S85" s="5">
        <v>10424.0983796296</v>
      </c>
      <c r="T85" s="5">
        <v>329995.2</v>
      </c>
    </row>
    <row r="86" spans="1:20" ht="129.6" x14ac:dyDescent="0.3">
      <c r="A86" s="7" t="s">
        <v>196</v>
      </c>
      <c r="B86" s="2" t="s">
        <v>326</v>
      </c>
      <c r="C86" s="5" t="s">
        <v>198</v>
      </c>
      <c r="D86" s="5" t="s">
        <v>171</v>
      </c>
      <c r="E86" s="2" t="s">
        <v>327</v>
      </c>
      <c r="F86" s="2"/>
      <c r="G86" s="2"/>
      <c r="H86" s="2"/>
      <c r="I86" s="2"/>
      <c r="J86" s="2"/>
      <c r="K86" s="2"/>
      <c r="L86" s="2"/>
      <c r="M86" s="2"/>
      <c r="N86" s="5">
        <v>8008</v>
      </c>
      <c r="O86" s="2" t="s">
        <v>200</v>
      </c>
      <c r="P86" s="5">
        <v>401.15030094905097</v>
      </c>
      <c r="Q86" s="5">
        <v>3212411.61</v>
      </c>
      <c r="R86" s="5">
        <v>4.6429432980214198</v>
      </c>
      <c r="S86" s="5">
        <v>37180.689930555498</v>
      </c>
      <c r="T86" s="5">
        <v>1177027.6000000001</v>
      </c>
    </row>
    <row r="87" spans="1:20" ht="115.2" x14ac:dyDescent="0.3">
      <c r="A87" s="7" t="s">
        <v>196</v>
      </c>
      <c r="B87" s="2" t="s">
        <v>326</v>
      </c>
      <c r="C87" s="5" t="s">
        <v>198</v>
      </c>
      <c r="D87" s="5" t="s">
        <v>171</v>
      </c>
      <c r="E87" s="2" t="s">
        <v>328</v>
      </c>
      <c r="F87" s="2"/>
      <c r="G87" s="2"/>
      <c r="H87" s="2"/>
      <c r="I87" s="2"/>
      <c r="J87" s="2"/>
      <c r="K87" s="2"/>
      <c r="L87" s="2"/>
      <c r="M87" s="2"/>
      <c r="N87" s="5">
        <v>214.5</v>
      </c>
      <c r="O87" s="2" t="s">
        <v>200</v>
      </c>
      <c r="P87" s="5">
        <v>694.29668997669</v>
      </c>
      <c r="Q87" s="5">
        <v>148926.64000000001</v>
      </c>
      <c r="R87" s="5">
        <v>8.0358413191746507</v>
      </c>
      <c r="S87" s="5">
        <v>1723.68796296296</v>
      </c>
      <c r="T87" s="5">
        <v>54566.7</v>
      </c>
    </row>
    <row r="88" spans="1:20" ht="115.2" x14ac:dyDescent="0.3">
      <c r="A88" s="7" t="s">
        <v>196</v>
      </c>
      <c r="B88" s="2" t="s">
        <v>329</v>
      </c>
      <c r="C88" s="5" t="s">
        <v>198</v>
      </c>
      <c r="D88" s="5" t="s">
        <v>163</v>
      </c>
      <c r="E88" s="2" t="s">
        <v>330</v>
      </c>
      <c r="F88" s="2"/>
      <c r="G88" s="2"/>
      <c r="H88" s="2"/>
      <c r="I88" s="2"/>
      <c r="J88" s="2"/>
      <c r="K88" s="2"/>
      <c r="L88" s="2"/>
      <c r="M88" s="2"/>
      <c r="N88" s="5">
        <v>4900</v>
      </c>
      <c r="O88" s="2" t="s">
        <v>200</v>
      </c>
      <c r="P88" s="5">
        <v>437.00727755102002</v>
      </c>
      <c r="Q88" s="5">
        <v>2141335.66</v>
      </c>
      <c r="R88" s="5">
        <v>5.0579546012849601</v>
      </c>
      <c r="S88" s="5">
        <v>24783.977546296301</v>
      </c>
      <c r="T88" s="5">
        <v>941331.1</v>
      </c>
    </row>
    <row r="89" spans="1:20" ht="100.8" x14ac:dyDescent="0.3">
      <c r="A89" s="7" t="s">
        <v>196</v>
      </c>
      <c r="B89" s="2" t="s">
        <v>331</v>
      </c>
      <c r="C89" s="5" t="s">
        <v>198</v>
      </c>
      <c r="D89" s="5" t="s">
        <v>171</v>
      </c>
      <c r="E89" s="2" t="s">
        <v>332</v>
      </c>
      <c r="F89" s="2"/>
      <c r="G89" s="2"/>
      <c r="H89" s="2"/>
      <c r="I89" s="2"/>
      <c r="J89" s="2"/>
      <c r="K89" s="2"/>
      <c r="L89" s="2"/>
      <c r="M89" s="2"/>
      <c r="N89" s="5">
        <v>1239</v>
      </c>
      <c r="O89" s="2" t="s">
        <v>200</v>
      </c>
      <c r="P89" s="5">
        <v>551.81941081517402</v>
      </c>
      <c r="Q89" s="5">
        <v>683704.25</v>
      </c>
      <c r="R89" s="5">
        <v>6.38679873628673</v>
      </c>
      <c r="S89" s="5">
        <v>7913.24363425926</v>
      </c>
      <c r="T89" s="5">
        <v>250509.2</v>
      </c>
    </row>
    <row r="90" spans="1:20" ht="115.2" x14ac:dyDescent="0.3">
      <c r="A90" s="7" t="s">
        <v>196</v>
      </c>
      <c r="B90" s="2" t="s">
        <v>331</v>
      </c>
      <c r="C90" s="5" t="s">
        <v>198</v>
      </c>
      <c r="D90" s="5" t="s">
        <v>171</v>
      </c>
      <c r="E90" s="2" t="s">
        <v>333</v>
      </c>
      <c r="F90" s="2"/>
      <c r="G90" s="2"/>
      <c r="H90" s="2"/>
      <c r="I90" s="2"/>
      <c r="J90" s="2"/>
      <c r="K90" s="2"/>
      <c r="L90" s="2"/>
      <c r="M90" s="2"/>
      <c r="N90" s="5">
        <v>3910</v>
      </c>
      <c r="O90" s="2" t="s">
        <v>200</v>
      </c>
      <c r="P90" s="5">
        <v>402.74996163682903</v>
      </c>
      <c r="Q90" s="5">
        <v>1574752.35</v>
      </c>
      <c r="R90" s="5">
        <v>4.6614578893151499</v>
      </c>
      <c r="S90" s="5">
        <v>18226.300347222201</v>
      </c>
      <c r="T90" s="5">
        <v>576989.19999999995</v>
      </c>
    </row>
    <row r="91" spans="1:20" ht="100.8" x14ac:dyDescent="0.3">
      <c r="A91" s="7" t="s">
        <v>196</v>
      </c>
      <c r="B91" s="2" t="s">
        <v>334</v>
      </c>
      <c r="C91" s="5" t="s">
        <v>198</v>
      </c>
      <c r="D91" s="5" t="s">
        <v>171</v>
      </c>
      <c r="E91" s="2" t="s">
        <v>335</v>
      </c>
      <c r="F91" s="2"/>
      <c r="G91" s="2"/>
      <c r="H91" s="2"/>
      <c r="I91" s="2"/>
      <c r="J91" s="2"/>
      <c r="K91" s="2"/>
      <c r="L91" s="2"/>
      <c r="M91" s="2"/>
      <c r="N91" s="5">
        <v>3750</v>
      </c>
      <c r="O91" s="2" t="s">
        <v>200</v>
      </c>
      <c r="P91" s="5">
        <v>510.65971733333299</v>
      </c>
      <c r="Q91" s="5">
        <v>1914973.94</v>
      </c>
      <c r="R91" s="5">
        <v>5.8967634795996897</v>
      </c>
      <c r="S91" s="5">
        <v>22112.863048498799</v>
      </c>
      <c r="T91" s="5">
        <v>701646.5</v>
      </c>
    </row>
    <row r="92" spans="1:20" ht="100.8" x14ac:dyDescent="0.3">
      <c r="A92" s="7" t="s">
        <v>196</v>
      </c>
      <c r="B92" s="2" t="s">
        <v>334</v>
      </c>
      <c r="C92" s="5" t="s">
        <v>198</v>
      </c>
      <c r="D92" s="5" t="s">
        <v>171</v>
      </c>
      <c r="E92" s="2" t="s">
        <v>336</v>
      </c>
      <c r="F92" s="2"/>
      <c r="G92" s="2"/>
      <c r="H92" s="2"/>
      <c r="I92" s="2"/>
      <c r="J92" s="2"/>
      <c r="K92" s="2"/>
      <c r="L92" s="2"/>
      <c r="M92" s="2"/>
      <c r="N92" s="5">
        <v>1761</v>
      </c>
      <c r="O92" s="2" t="s">
        <v>200</v>
      </c>
      <c r="P92" s="5">
        <v>557.60985235661599</v>
      </c>
      <c r="Q92" s="5">
        <v>981950.95</v>
      </c>
      <c r="R92" s="5">
        <v>6.4389128447646096</v>
      </c>
      <c r="S92" s="5">
        <v>11338.9255196305</v>
      </c>
      <c r="T92" s="5">
        <v>359786.8</v>
      </c>
    </row>
    <row r="93" spans="1:20" ht="100.8" x14ac:dyDescent="0.3">
      <c r="A93" s="7" t="s">
        <v>196</v>
      </c>
      <c r="B93" s="2" t="s">
        <v>334</v>
      </c>
      <c r="C93" s="5" t="s">
        <v>198</v>
      </c>
      <c r="D93" s="5" t="s">
        <v>171</v>
      </c>
      <c r="E93" s="2" t="s">
        <v>337</v>
      </c>
      <c r="F93" s="2"/>
      <c r="G93" s="2"/>
      <c r="H93" s="2"/>
      <c r="I93" s="2"/>
      <c r="J93" s="2"/>
      <c r="K93" s="2"/>
      <c r="L93" s="2"/>
      <c r="M93" s="2"/>
      <c r="N93" s="5">
        <v>3200</v>
      </c>
      <c r="O93" s="2" t="s">
        <v>200</v>
      </c>
      <c r="P93" s="5">
        <v>428.02719999999999</v>
      </c>
      <c r="Q93" s="5">
        <v>1369687.04</v>
      </c>
      <c r="R93" s="5">
        <v>4.9425773672055398</v>
      </c>
      <c r="S93" s="5">
        <v>15816.2475750577</v>
      </c>
      <c r="T93" s="5">
        <v>501853.3</v>
      </c>
    </row>
    <row r="94" spans="1:20" ht="115.2" x14ac:dyDescent="0.3">
      <c r="A94" s="7" t="s">
        <v>196</v>
      </c>
      <c r="B94" s="2" t="s">
        <v>338</v>
      </c>
      <c r="C94" s="5" t="s">
        <v>198</v>
      </c>
      <c r="D94" s="5" t="s">
        <v>171</v>
      </c>
      <c r="E94" s="2" t="s">
        <v>339</v>
      </c>
      <c r="F94" s="2"/>
      <c r="G94" s="2"/>
      <c r="H94" s="2"/>
      <c r="I94" s="2"/>
      <c r="J94" s="2"/>
      <c r="K94" s="2"/>
      <c r="L94" s="2"/>
      <c r="M94" s="2"/>
      <c r="N94" s="5">
        <v>15568</v>
      </c>
      <c r="O94" s="2" t="s">
        <v>200</v>
      </c>
      <c r="P94" s="5">
        <v>407.21682040082197</v>
      </c>
      <c r="Q94" s="5">
        <v>6339551.46</v>
      </c>
      <c r="R94" s="5">
        <v>4.70227275289633</v>
      </c>
      <c r="S94" s="5">
        <v>73204.982217090102</v>
      </c>
      <c r="T94" s="5">
        <v>2322811.6</v>
      </c>
    </row>
    <row r="95" spans="1:20" ht="100.8" x14ac:dyDescent="0.3">
      <c r="A95" s="7" t="s">
        <v>196</v>
      </c>
      <c r="B95" s="2" t="s">
        <v>340</v>
      </c>
      <c r="C95" s="5" t="s">
        <v>198</v>
      </c>
      <c r="D95" s="5" t="s">
        <v>163</v>
      </c>
      <c r="E95" s="2" t="s">
        <v>341</v>
      </c>
      <c r="F95" s="2"/>
      <c r="G95" s="2"/>
      <c r="H95" s="2"/>
      <c r="I95" s="2"/>
      <c r="J95" s="2"/>
      <c r="K95" s="2"/>
      <c r="L95" s="2"/>
      <c r="M95" s="2"/>
      <c r="N95" s="5">
        <v>9151</v>
      </c>
      <c r="O95" s="2" t="s">
        <v>200</v>
      </c>
      <c r="P95" s="5">
        <v>229.46128510545299</v>
      </c>
      <c r="Q95" s="5">
        <v>2099800.2200000002</v>
      </c>
      <c r="R95" s="5">
        <v>2.6496684192315598</v>
      </c>
      <c r="S95" s="5">
        <v>24247.115704388001</v>
      </c>
      <c r="T95" s="5">
        <v>923072.1</v>
      </c>
    </row>
    <row r="96" spans="1:20" ht="129.6" x14ac:dyDescent="0.3">
      <c r="A96" s="7" t="s">
        <v>196</v>
      </c>
      <c r="B96" s="2" t="s">
        <v>342</v>
      </c>
      <c r="C96" s="5" t="s">
        <v>198</v>
      </c>
      <c r="D96" s="5" t="s">
        <v>171</v>
      </c>
      <c r="E96" s="2" t="s">
        <v>343</v>
      </c>
      <c r="F96" s="2"/>
      <c r="G96" s="2"/>
      <c r="H96" s="2"/>
      <c r="I96" s="2"/>
      <c r="J96" s="2"/>
      <c r="K96" s="2"/>
      <c r="L96" s="2"/>
      <c r="M96" s="2"/>
      <c r="N96" s="5">
        <v>6614.4</v>
      </c>
      <c r="O96" s="2" t="s">
        <v>200</v>
      </c>
      <c r="P96" s="5">
        <v>265.47043873971938</v>
      </c>
      <c r="Q96" s="5">
        <v>1755927.67</v>
      </c>
      <c r="R96" s="5">
        <v>3.0408984964458119</v>
      </c>
      <c r="S96" s="5">
        <v>20113.71901489118</v>
      </c>
      <c r="T96" s="5">
        <v>643371.9</v>
      </c>
    </row>
    <row r="97" spans="1:20" ht="100.8" x14ac:dyDescent="0.3">
      <c r="A97" s="7" t="s">
        <v>196</v>
      </c>
      <c r="B97" s="2" t="s">
        <v>344</v>
      </c>
      <c r="C97" s="5" t="s">
        <v>198</v>
      </c>
      <c r="D97" s="5" t="s">
        <v>171</v>
      </c>
      <c r="E97" s="2" t="s">
        <v>345</v>
      </c>
      <c r="F97" s="2"/>
      <c r="G97" s="2"/>
      <c r="H97" s="2"/>
      <c r="I97" s="2"/>
      <c r="J97" s="2"/>
      <c r="K97" s="2"/>
      <c r="L97" s="2"/>
      <c r="M97" s="2"/>
      <c r="N97" s="5">
        <v>4400</v>
      </c>
      <c r="O97" s="2" t="s">
        <v>200</v>
      </c>
      <c r="P97" s="5">
        <v>289.60729090909092</v>
      </c>
      <c r="Q97" s="5">
        <v>1274272.08</v>
      </c>
      <c r="R97" s="5">
        <v>3.317380193689472</v>
      </c>
      <c r="S97" s="5">
        <v>14596.472852233681</v>
      </c>
      <c r="T97" s="5">
        <v>466893.2</v>
      </c>
    </row>
    <row r="98" spans="1:20" ht="100.8" x14ac:dyDescent="0.3">
      <c r="A98" s="7" t="s">
        <v>196</v>
      </c>
      <c r="B98" s="2" t="s">
        <v>344</v>
      </c>
      <c r="C98" s="5" t="s">
        <v>198</v>
      </c>
      <c r="D98" s="5" t="s">
        <v>171</v>
      </c>
      <c r="E98" s="2" t="s">
        <v>346</v>
      </c>
      <c r="F98" s="2"/>
      <c r="G98" s="2"/>
      <c r="H98" s="2"/>
      <c r="I98" s="2"/>
      <c r="J98" s="2"/>
      <c r="K98" s="2"/>
      <c r="L98" s="2"/>
      <c r="M98" s="2"/>
      <c r="N98" s="5">
        <v>4180</v>
      </c>
      <c r="O98" s="2" t="s">
        <v>200</v>
      </c>
      <c r="P98" s="5">
        <v>337.4974593301435</v>
      </c>
      <c r="Q98" s="5">
        <v>1410739.38</v>
      </c>
      <c r="R98" s="5">
        <v>3.8659502786958022</v>
      </c>
      <c r="S98" s="5">
        <v>16159.67216494845</v>
      </c>
      <c r="T98" s="5">
        <v>516894.9</v>
      </c>
    </row>
    <row r="99" spans="1:20" ht="144" x14ac:dyDescent="0.3">
      <c r="A99" s="7" t="s">
        <v>196</v>
      </c>
      <c r="B99" s="2" t="s">
        <v>347</v>
      </c>
      <c r="C99" s="5" t="s">
        <v>198</v>
      </c>
      <c r="D99" s="5" t="s">
        <v>171</v>
      </c>
      <c r="E99" s="2" t="s">
        <v>348</v>
      </c>
      <c r="F99" s="2"/>
      <c r="G99" s="2"/>
      <c r="H99" s="2"/>
      <c r="I99" s="2"/>
      <c r="J99" s="2"/>
      <c r="K99" s="2"/>
      <c r="L99" s="2"/>
      <c r="M99" s="2"/>
      <c r="N99" s="5">
        <v>16016</v>
      </c>
      <c r="O99" s="2" t="s">
        <v>200</v>
      </c>
      <c r="P99" s="5">
        <v>387.15956043956049</v>
      </c>
      <c r="Q99" s="5">
        <v>6200747.5199999996</v>
      </c>
      <c r="R99" s="5">
        <v>4.4348174162607163</v>
      </c>
      <c r="S99" s="5">
        <v>71028.035738831619</v>
      </c>
      <c r="T99" s="5">
        <v>2271953.9</v>
      </c>
    </row>
    <row r="100" spans="1:20" ht="115.2" x14ac:dyDescent="0.3">
      <c r="A100" s="7" t="s">
        <v>196</v>
      </c>
      <c r="B100" s="2" t="s">
        <v>347</v>
      </c>
      <c r="C100" s="5" t="s">
        <v>198</v>
      </c>
      <c r="D100" s="5" t="s">
        <v>163</v>
      </c>
      <c r="E100" s="2" t="s">
        <v>349</v>
      </c>
      <c r="F100" s="2"/>
      <c r="G100" s="2"/>
      <c r="H100" s="2"/>
      <c r="I100" s="2"/>
      <c r="J100" s="2"/>
      <c r="K100" s="2"/>
      <c r="L100" s="2"/>
      <c r="M100" s="2"/>
      <c r="N100" s="5">
        <v>4900</v>
      </c>
      <c r="O100" s="2" t="s">
        <v>200</v>
      </c>
      <c r="P100" s="5">
        <v>440.22269591836732</v>
      </c>
      <c r="Q100" s="5">
        <v>2157091.21</v>
      </c>
      <c r="R100" s="5">
        <v>5.0426425649297517</v>
      </c>
      <c r="S100" s="5">
        <v>24708.948568155789</v>
      </c>
      <c r="T100" s="5">
        <v>948257.2</v>
      </c>
    </row>
    <row r="101" spans="1:20" ht="100.8" x14ac:dyDescent="0.3">
      <c r="A101" s="7" t="s">
        <v>196</v>
      </c>
      <c r="B101" s="2" t="s">
        <v>347</v>
      </c>
      <c r="C101" s="5" t="s">
        <v>198</v>
      </c>
      <c r="D101" s="5" t="s">
        <v>171</v>
      </c>
      <c r="E101" s="2" t="s">
        <v>350</v>
      </c>
      <c r="F101" s="2"/>
      <c r="G101" s="2"/>
      <c r="H101" s="2"/>
      <c r="I101" s="2"/>
      <c r="J101" s="2"/>
      <c r="K101" s="2"/>
      <c r="L101" s="2"/>
      <c r="M101" s="2"/>
      <c r="N101" s="5">
        <v>3919.8</v>
      </c>
      <c r="O101" s="2" t="s">
        <v>200</v>
      </c>
      <c r="P101" s="5">
        <v>395.54280575539559</v>
      </c>
      <c r="Q101" s="5">
        <v>1550448.69</v>
      </c>
      <c r="R101" s="5">
        <v>4.530845426751382</v>
      </c>
      <c r="S101" s="5">
        <v>17760.007903780072</v>
      </c>
      <c r="T101" s="5">
        <v>568084.4</v>
      </c>
    </row>
    <row r="102" spans="1:20" ht="115.2" x14ac:dyDescent="0.3">
      <c r="A102" s="7" t="s">
        <v>196</v>
      </c>
      <c r="B102" s="2" t="s">
        <v>351</v>
      </c>
      <c r="C102" s="5" t="s">
        <v>198</v>
      </c>
      <c r="D102" s="5" t="s">
        <v>163</v>
      </c>
      <c r="E102" s="2" t="s">
        <v>352</v>
      </c>
      <c r="F102" s="2"/>
      <c r="G102" s="2"/>
      <c r="H102" s="2"/>
      <c r="I102" s="2"/>
      <c r="J102" s="2"/>
      <c r="K102" s="2"/>
      <c r="L102" s="2"/>
      <c r="M102" s="2"/>
      <c r="N102" s="5">
        <v>4900</v>
      </c>
      <c r="O102" s="2" t="s">
        <v>200</v>
      </c>
      <c r="P102" s="5">
        <v>443.20407959183677</v>
      </c>
      <c r="Q102" s="5">
        <v>2171699.9900000002</v>
      </c>
      <c r="R102" s="5">
        <v>5.0478824554878896</v>
      </c>
      <c r="S102" s="5">
        <v>24734.62403189066</v>
      </c>
      <c r="T102" s="5">
        <v>954679.3</v>
      </c>
    </row>
    <row r="103" spans="1:20" ht="100.8" x14ac:dyDescent="0.3">
      <c r="A103" s="7" t="s">
        <v>196</v>
      </c>
      <c r="B103" s="2" t="s">
        <v>353</v>
      </c>
      <c r="C103" s="5" t="s">
        <v>198</v>
      </c>
      <c r="D103" s="5" t="s">
        <v>171</v>
      </c>
      <c r="E103" s="2" t="s">
        <v>354</v>
      </c>
      <c r="F103" s="2"/>
      <c r="G103" s="2"/>
      <c r="H103" s="2"/>
      <c r="I103" s="2"/>
      <c r="J103" s="2"/>
      <c r="K103" s="2"/>
      <c r="L103" s="2"/>
      <c r="M103" s="2"/>
      <c r="N103" s="5">
        <v>4314</v>
      </c>
      <c r="O103" s="2" t="s">
        <v>200</v>
      </c>
      <c r="P103" s="5">
        <v>592.61176402410752</v>
      </c>
      <c r="Q103" s="5">
        <v>2556527.15</v>
      </c>
      <c r="R103" s="5">
        <v>6.7495645105251434</v>
      </c>
      <c r="S103" s="5">
        <v>29117.621298405469</v>
      </c>
      <c r="T103" s="5">
        <v>936711.5</v>
      </c>
    </row>
    <row r="104" spans="1:20" ht="100.8" x14ac:dyDescent="0.3">
      <c r="A104" s="7" t="s">
        <v>196</v>
      </c>
      <c r="B104" s="2" t="s">
        <v>355</v>
      </c>
      <c r="C104" s="5" t="s">
        <v>198</v>
      </c>
      <c r="D104" s="5" t="s">
        <v>163</v>
      </c>
      <c r="E104" s="2" t="s">
        <v>356</v>
      </c>
      <c r="F104" s="2"/>
      <c r="G104" s="2"/>
      <c r="H104" s="2"/>
      <c r="I104" s="2"/>
      <c r="J104" s="2"/>
      <c r="K104" s="2"/>
      <c r="L104" s="2"/>
      <c r="M104" s="2"/>
      <c r="N104" s="5">
        <v>7515</v>
      </c>
      <c r="O104" s="2" t="s">
        <v>200</v>
      </c>
      <c r="P104" s="5">
        <v>242.3211656686627</v>
      </c>
      <c r="Q104" s="5">
        <v>1821043.56</v>
      </c>
      <c r="R104" s="5">
        <v>2.7599221602353379</v>
      </c>
      <c r="S104" s="5">
        <v>20740.815034168569</v>
      </c>
      <c r="T104" s="5">
        <v>800530.8</v>
      </c>
    </row>
    <row r="105" spans="1:20" ht="100.8" x14ac:dyDescent="0.3">
      <c r="A105" s="7" t="s">
        <v>196</v>
      </c>
      <c r="B105" s="2" t="s">
        <v>357</v>
      </c>
      <c r="C105" s="5" t="s">
        <v>198</v>
      </c>
      <c r="D105" s="5" t="s">
        <v>171</v>
      </c>
      <c r="E105" s="2" t="s">
        <v>358</v>
      </c>
      <c r="F105" s="2"/>
      <c r="G105" s="2"/>
      <c r="H105" s="2"/>
      <c r="I105" s="2"/>
      <c r="J105" s="2"/>
      <c r="K105" s="2"/>
      <c r="L105" s="2"/>
      <c r="M105" s="2"/>
      <c r="N105" s="5">
        <v>8839.0499999999993</v>
      </c>
      <c r="O105" s="2" t="s">
        <v>200</v>
      </c>
      <c r="P105" s="5">
        <v>614.64977005447429</v>
      </c>
      <c r="Q105" s="5">
        <v>5432920.0499999998</v>
      </c>
      <c r="R105" s="5">
        <v>6.953051697448803</v>
      </c>
      <c r="S105" s="5">
        <v>61458.371606334833</v>
      </c>
      <c r="T105" s="5">
        <v>1990621.9</v>
      </c>
    </row>
    <row r="106" spans="1:20" ht="100.8" x14ac:dyDescent="0.3">
      <c r="A106" s="7" t="s">
        <v>196</v>
      </c>
      <c r="B106" s="2" t="s">
        <v>357</v>
      </c>
      <c r="C106" s="5" t="s">
        <v>198</v>
      </c>
      <c r="D106" s="5" t="s">
        <v>171</v>
      </c>
      <c r="E106" s="2" t="s">
        <v>359</v>
      </c>
      <c r="F106" s="2"/>
      <c r="G106" s="2"/>
      <c r="H106" s="2"/>
      <c r="I106" s="2"/>
      <c r="J106" s="2"/>
      <c r="K106" s="2"/>
      <c r="L106" s="2"/>
      <c r="M106" s="2"/>
      <c r="N106" s="5">
        <v>5235</v>
      </c>
      <c r="O106" s="2" t="s">
        <v>200</v>
      </c>
      <c r="P106" s="5">
        <v>600.85380133715375</v>
      </c>
      <c r="Q106" s="5">
        <v>3145469.65</v>
      </c>
      <c r="R106" s="5">
        <v>6.7969887029089788</v>
      </c>
      <c r="S106" s="5">
        <v>35582.235859728513</v>
      </c>
      <c r="T106" s="5">
        <v>1152500.1000000001</v>
      </c>
    </row>
    <row r="107" spans="1:20" ht="100.8" x14ac:dyDescent="0.3">
      <c r="A107" s="7" t="s">
        <v>196</v>
      </c>
      <c r="B107" s="2" t="s">
        <v>357</v>
      </c>
      <c r="C107" s="5" t="s">
        <v>198</v>
      </c>
      <c r="D107" s="5" t="s">
        <v>171</v>
      </c>
      <c r="E107" s="2" t="s">
        <v>360</v>
      </c>
      <c r="F107" s="2"/>
      <c r="G107" s="2"/>
      <c r="H107" s="2"/>
      <c r="I107" s="2"/>
      <c r="J107" s="2"/>
      <c r="K107" s="2"/>
      <c r="L107" s="2"/>
      <c r="M107" s="2"/>
      <c r="N107" s="5">
        <v>16285.5</v>
      </c>
      <c r="O107" s="2" t="s">
        <v>200</v>
      </c>
      <c r="P107" s="5">
        <v>499.74294372294372</v>
      </c>
      <c r="Q107" s="5">
        <v>8138563.71</v>
      </c>
      <c r="R107" s="5">
        <v>5.6532007208477806</v>
      </c>
      <c r="S107" s="5">
        <v>92065.200339366507</v>
      </c>
      <c r="T107" s="5">
        <v>2981969.7</v>
      </c>
    </row>
    <row r="108" spans="1:20" ht="115.2" x14ac:dyDescent="0.3">
      <c r="A108" s="7" t="s">
        <v>196</v>
      </c>
      <c r="B108" s="2" t="s">
        <v>357</v>
      </c>
      <c r="C108" s="5" t="s">
        <v>198</v>
      </c>
      <c r="D108" s="5" t="s">
        <v>171</v>
      </c>
      <c r="E108" s="2" t="s">
        <v>361</v>
      </c>
      <c r="F108" s="2"/>
      <c r="G108" s="2"/>
      <c r="H108" s="2"/>
      <c r="I108" s="2"/>
      <c r="J108" s="2"/>
      <c r="K108" s="2"/>
      <c r="L108" s="2"/>
      <c r="M108" s="2"/>
      <c r="N108" s="5">
        <v>17503.2</v>
      </c>
      <c r="O108" s="2" t="s">
        <v>200</v>
      </c>
      <c r="P108" s="5">
        <v>492.67863247863249</v>
      </c>
      <c r="Q108" s="5">
        <v>8623452.6400000006</v>
      </c>
      <c r="R108" s="5">
        <v>5.5732876977220869</v>
      </c>
      <c r="S108" s="5">
        <v>97550.36923076924</v>
      </c>
      <c r="T108" s="5">
        <v>3159633.1</v>
      </c>
    </row>
    <row r="109" spans="1:20" ht="100.8" x14ac:dyDescent="0.3">
      <c r="A109" s="7" t="s">
        <v>196</v>
      </c>
      <c r="B109" s="2" t="s">
        <v>357</v>
      </c>
      <c r="C109" s="5" t="s">
        <v>198</v>
      </c>
      <c r="D109" s="5" t="s">
        <v>171</v>
      </c>
      <c r="E109" s="2" t="s">
        <v>362</v>
      </c>
      <c r="F109" s="2"/>
      <c r="G109" s="2"/>
      <c r="H109" s="2"/>
      <c r="I109" s="2"/>
      <c r="J109" s="2"/>
      <c r="K109" s="2"/>
      <c r="L109" s="2"/>
      <c r="M109" s="2"/>
      <c r="N109" s="5">
        <v>21645</v>
      </c>
      <c r="O109" s="2" t="s">
        <v>200</v>
      </c>
      <c r="P109" s="5">
        <v>429.98154123354129</v>
      </c>
      <c r="Q109" s="5">
        <v>9306950.4600000009</v>
      </c>
      <c r="R109" s="5">
        <v>4.8640445840898332</v>
      </c>
      <c r="S109" s="5">
        <v>105282.2450226244</v>
      </c>
      <c r="T109" s="5">
        <v>3410066.7</v>
      </c>
    </row>
    <row r="110" spans="1:20" ht="129.6" x14ac:dyDescent="0.3">
      <c r="A110" s="7" t="s">
        <v>196</v>
      </c>
      <c r="B110" s="2" t="s">
        <v>357</v>
      </c>
      <c r="C110" s="5" t="s">
        <v>198</v>
      </c>
      <c r="D110" s="5" t="s">
        <v>171</v>
      </c>
      <c r="E110" s="2" t="s">
        <v>363</v>
      </c>
      <c r="F110" s="2"/>
      <c r="G110" s="2"/>
      <c r="H110" s="2"/>
      <c r="I110" s="2"/>
      <c r="J110" s="2"/>
      <c r="K110" s="2"/>
      <c r="L110" s="2"/>
      <c r="M110" s="2"/>
      <c r="N110" s="5">
        <v>3802.05</v>
      </c>
      <c r="O110" s="2" t="s">
        <v>200</v>
      </c>
      <c r="P110" s="5">
        <v>470.83541247484908</v>
      </c>
      <c r="Q110" s="5">
        <v>1790139.78</v>
      </c>
      <c r="R110" s="5">
        <v>5.3261924488105086</v>
      </c>
      <c r="S110" s="5">
        <v>20250.45</v>
      </c>
      <c r="T110" s="5">
        <v>655907.30000000005</v>
      </c>
    </row>
    <row r="111" spans="1:20" ht="129.6" x14ac:dyDescent="0.3">
      <c r="A111" s="7" t="s">
        <v>196</v>
      </c>
      <c r="B111" s="2" t="s">
        <v>357</v>
      </c>
      <c r="C111" s="5" t="s">
        <v>198</v>
      </c>
      <c r="D111" s="5" t="s">
        <v>171</v>
      </c>
      <c r="E111" s="2" t="s">
        <v>364</v>
      </c>
      <c r="F111" s="2"/>
      <c r="G111" s="2"/>
      <c r="H111" s="2"/>
      <c r="I111" s="2"/>
      <c r="J111" s="2"/>
      <c r="K111" s="2"/>
      <c r="L111" s="2"/>
      <c r="M111" s="2"/>
      <c r="N111" s="5">
        <v>7072</v>
      </c>
      <c r="O111" s="2" t="s">
        <v>200</v>
      </c>
      <c r="P111" s="5">
        <v>694.15848840497722</v>
      </c>
      <c r="Q111" s="5">
        <v>4909088.83</v>
      </c>
      <c r="R111" s="5">
        <v>7.8524715882915972</v>
      </c>
      <c r="S111" s="5">
        <v>55532.679072398183</v>
      </c>
      <c r="T111" s="5">
        <v>1798690.2</v>
      </c>
    </row>
    <row r="112" spans="1:20" ht="100.8" x14ac:dyDescent="0.3">
      <c r="A112" s="7" t="s">
        <v>196</v>
      </c>
      <c r="B112" s="2" t="s">
        <v>357</v>
      </c>
      <c r="C112" s="5" t="s">
        <v>198</v>
      </c>
      <c r="D112" s="5" t="s">
        <v>171</v>
      </c>
      <c r="E112" s="2" t="s">
        <v>365</v>
      </c>
      <c r="F112" s="2"/>
      <c r="G112" s="2"/>
      <c r="H112" s="2"/>
      <c r="I112" s="2"/>
      <c r="J112" s="2"/>
      <c r="K112" s="2"/>
      <c r="L112" s="2"/>
      <c r="M112" s="2"/>
      <c r="N112" s="5">
        <v>8723.66</v>
      </c>
      <c r="O112" s="2" t="s">
        <v>200</v>
      </c>
      <c r="P112" s="5">
        <v>452.14312341379639</v>
      </c>
      <c r="Q112" s="5">
        <v>3944342.88</v>
      </c>
      <c r="R112" s="5">
        <v>5.1147412150881966</v>
      </c>
      <c r="S112" s="5">
        <v>44619.263348416287</v>
      </c>
      <c r="T112" s="5">
        <v>1445207.3</v>
      </c>
    </row>
    <row r="113" spans="1:20" ht="129.6" x14ac:dyDescent="0.3">
      <c r="A113" s="7" t="s">
        <v>196</v>
      </c>
      <c r="B113" s="2" t="s">
        <v>357</v>
      </c>
      <c r="C113" s="5" t="s">
        <v>198</v>
      </c>
      <c r="D113" s="5" t="s">
        <v>171</v>
      </c>
      <c r="E113" s="2" t="s">
        <v>366</v>
      </c>
      <c r="F113" s="2"/>
      <c r="G113" s="2"/>
      <c r="H113" s="2"/>
      <c r="I113" s="2"/>
      <c r="J113" s="2"/>
      <c r="K113" s="2"/>
      <c r="L113" s="2"/>
      <c r="M113" s="2"/>
      <c r="N113" s="5">
        <v>10911</v>
      </c>
      <c r="O113" s="2" t="s">
        <v>200</v>
      </c>
      <c r="P113" s="5">
        <v>469.75842727522689</v>
      </c>
      <c r="Q113" s="5">
        <v>5125534.2</v>
      </c>
      <c r="R113" s="5">
        <v>5.3140093583170449</v>
      </c>
      <c r="S113" s="5">
        <v>57981.156108597293</v>
      </c>
      <c r="T113" s="5">
        <v>1877995.7</v>
      </c>
    </row>
    <row r="114" spans="1:20" ht="100.8" x14ac:dyDescent="0.3">
      <c r="A114" s="7" t="s">
        <v>196</v>
      </c>
      <c r="B114" s="2" t="s">
        <v>367</v>
      </c>
      <c r="C114" s="5" t="s">
        <v>198</v>
      </c>
      <c r="D114" s="5" t="s">
        <v>163</v>
      </c>
      <c r="E114" s="2" t="s">
        <v>341</v>
      </c>
      <c r="F114" s="2"/>
      <c r="G114" s="2"/>
      <c r="H114" s="2"/>
      <c r="I114" s="2"/>
      <c r="J114" s="2"/>
      <c r="K114" s="2"/>
      <c r="L114" s="2"/>
      <c r="M114" s="2"/>
      <c r="N114" s="5">
        <v>9151</v>
      </c>
      <c r="O114" s="2" t="s">
        <v>200</v>
      </c>
      <c r="P114" s="5">
        <v>240.26836739154189</v>
      </c>
      <c r="Q114" s="5">
        <v>2198695.83</v>
      </c>
      <c r="R114" s="5">
        <v>2.7179679569178949</v>
      </c>
      <c r="S114" s="5">
        <v>24872.124773755659</v>
      </c>
      <c r="T114" s="5">
        <v>966546.7</v>
      </c>
    </row>
    <row r="115" spans="1:20" ht="115.2" x14ac:dyDescent="0.3">
      <c r="A115" s="7" t="s">
        <v>196</v>
      </c>
      <c r="B115" s="2" t="s">
        <v>368</v>
      </c>
      <c r="C115" s="5" t="s">
        <v>198</v>
      </c>
      <c r="D115" s="5" t="s">
        <v>171</v>
      </c>
      <c r="E115" s="2" t="s">
        <v>369</v>
      </c>
      <c r="F115" s="2"/>
      <c r="G115" s="2"/>
      <c r="H115" s="2"/>
      <c r="I115" s="2"/>
      <c r="J115" s="2"/>
      <c r="K115" s="2"/>
      <c r="L115" s="2"/>
      <c r="M115" s="2"/>
      <c r="N115" s="5">
        <v>5585.16</v>
      </c>
      <c r="O115" s="2" t="s">
        <v>200</v>
      </c>
      <c r="P115" s="5">
        <v>974.13156471793116</v>
      </c>
      <c r="Q115" s="5">
        <v>5440680.6500000004</v>
      </c>
      <c r="R115" s="5">
        <v>11.18405929641712</v>
      </c>
      <c r="S115" s="5">
        <v>62464.760619977053</v>
      </c>
      <c r="T115" s="5">
        <v>1993465.4</v>
      </c>
    </row>
    <row r="116" spans="1:20" ht="100.8" x14ac:dyDescent="0.3">
      <c r="A116" s="7" t="s">
        <v>196</v>
      </c>
      <c r="B116" s="2" t="s">
        <v>370</v>
      </c>
      <c r="C116" s="5" t="s">
        <v>198</v>
      </c>
      <c r="D116" s="5" t="s">
        <v>171</v>
      </c>
      <c r="E116" s="2" t="s">
        <v>371</v>
      </c>
      <c r="F116" s="2"/>
      <c r="G116" s="2"/>
      <c r="H116" s="2"/>
      <c r="I116" s="2"/>
      <c r="J116" s="2"/>
      <c r="K116" s="2"/>
      <c r="L116" s="2"/>
      <c r="M116" s="2"/>
      <c r="N116" s="5">
        <v>5140</v>
      </c>
      <c r="O116" s="2" t="s">
        <v>200</v>
      </c>
      <c r="P116" s="5">
        <v>441.00950389105071</v>
      </c>
      <c r="Q116" s="5">
        <v>2266788.85</v>
      </c>
      <c r="R116" s="5">
        <v>5.0632549241222824</v>
      </c>
      <c r="S116" s="5">
        <v>26025.13030998853</v>
      </c>
      <c r="T116" s="5">
        <v>830551.5</v>
      </c>
    </row>
    <row r="117" spans="1:20" ht="129.6" x14ac:dyDescent="0.3">
      <c r="A117" s="7" t="s">
        <v>196</v>
      </c>
      <c r="B117" s="2" t="s">
        <v>370</v>
      </c>
      <c r="C117" s="5" t="s">
        <v>198</v>
      </c>
      <c r="D117" s="5" t="s">
        <v>171</v>
      </c>
      <c r="E117" s="2" t="s">
        <v>372</v>
      </c>
      <c r="F117" s="2"/>
      <c r="G117" s="2"/>
      <c r="H117" s="2"/>
      <c r="I117" s="2"/>
      <c r="J117" s="2"/>
      <c r="K117" s="2"/>
      <c r="L117" s="2"/>
      <c r="M117" s="2"/>
      <c r="N117" s="5">
        <v>10836</v>
      </c>
      <c r="O117" s="2" t="s">
        <v>200</v>
      </c>
      <c r="P117" s="5">
        <v>587.26129291251391</v>
      </c>
      <c r="Q117" s="5">
        <v>6363563.3700000001</v>
      </c>
      <c r="R117" s="5">
        <v>6.7423799415902863</v>
      </c>
      <c r="S117" s="5">
        <v>73060.429047072335</v>
      </c>
      <c r="T117" s="5">
        <v>2331609.7000000002</v>
      </c>
    </row>
    <row r="118" spans="1:20" ht="100.8" x14ac:dyDescent="0.3">
      <c r="A118" s="7" t="s">
        <v>196</v>
      </c>
      <c r="B118" s="2" t="s">
        <v>370</v>
      </c>
      <c r="C118" s="5" t="s">
        <v>198</v>
      </c>
      <c r="D118" s="5" t="s">
        <v>171</v>
      </c>
      <c r="E118" s="2" t="s">
        <v>373</v>
      </c>
      <c r="F118" s="2"/>
      <c r="G118" s="2"/>
      <c r="H118" s="2"/>
      <c r="I118" s="2"/>
      <c r="J118" s="2"/>
      <c r="K118" s="2"/>
      <c r="L118" s="2"/>
      <c r="M118" s="2"/>
      <c r="N118" s="5">
        <v>2277</v>
      </c>
      <c r="O118" s="2" t="s">
        <v>200</v>
      </c>
      <c r="P118" s="5">
        <v>514.70243302591132</v>
      </c>
      <c r="Q118" s="5">
        <v>1171977.44</v>
      </c>
      <c r="R118" s="5">
        <v>5.9093275892756756</v>
      </c>
      <c r="S118" s="5">
        <v>13455.538920780709</v>
      </c>
      <c r="T118" s="5">
        <v>429412.5</v>
      </c>
    </row>
    <row r="119" spans="1:20" ht="129.6" x14ac:dyDescent="0.3">
      <c r="A119" s="7" t="s">
        <v>196</v>
      </c>
      <c r="B119" s="2" t="s">
        <v>374</v>
      </c>
      <c r="C119" s="5" t="s">
        <v>198</v>
      </c>
      <c r="D119" s="5" t="s">
        <v>171</v>
      </c>
      <c r="E119" s="2" t="s">
        <v>325</v>
      </c>
      <c r="F119" s="2"/>
      <c r="G119" s="2"/>
      <c r="H119" s="2"/>
      <c r="I119" s="2"/>
      <c r="J119" s="2"/>
      <c r="K119" s="2"/>
      <c r="L119" s="2"/>
      <c r="M119" s="2"/>
      <c r="N119" s="5">
        <v>3307.2</v>
      </c>
      <c r="O119" s="2" t="s">
        <v>200</v>
      </c>
      <c r="P119" s="5">
        <v>300.7694515</v>
      </c>
      <c r="Q119" s="5">
        <v>994704.73</v>
      </c>
      <c r="R119" s="5">
        <v>3.4531509929999999</v>
      </c>
      <c r="S119" s="5">
        <v>11420.26096</v>
      </c>
      <c r="T119" s="5">
        <v>364459.8</v>
      </c>
    </row>
    <row r="120" spans="1:20" ht="115.2" x14ac:dyDescent="0.3">
      <c r="A120" s="7" t="s">
        <v>196</v>
      </c>
      <c r="B120" s="2" t="s">
        <v>375</v>
      </c>
      <c r="C120" s="5" t="s">
        <v>198</v>
      </c>
      <c r="D120" s="5" t="s">
        <v>163</v>
      </c>
      <c r="E120" s="2" t="s">
        <v>282</v>
      </c>
      <c r="F120" s="2"/>
      <c r="G120" s="2"/>
      <c r="H120" s="2"/>
      <c r="I120" s="2"/>
      <c r="J120" s="2"/>
      <c r="K120" s="2"/>
      <c r="L120" s="2"/>
      <c r="M120" s="2"/>
      <c r="N120" s="5">
        <v>4900</v>
      </c>
      <c r="O120" s="2" t="s">
        <v>200</v>
      </c>
      <c r="P120" s="5">
        <v>463.21174079999997</v>
      </c>
      <c r="Q120" s="5">
        <v>2269737.5299999998</v>
      </c>
      <c r="R120" s="5">
        <v>5.3181600549999999</v>
      </c>
      <c r="S120" s="5">
        <v>26058.984270000001</v>
      </c>
      <c r="T120" s="5">
        <v>997776.7</v>
      </c>
    </row>
    <row r="121" spans="1:20" ht="100.8" x14ac:dyDescent="0.3">
      <c r="A121" s="7" t="s">
        <v>196</v>
      </c>
      <c r="B121" s="2" t="s">
        <v>376</v>
      </c>
      <c r="C121" s="5" t="s">
        <v>198</v>
      </c>
      <c r="D121" s="5" t="s">
        <v>171</v>
      </c>
      <c r="E121" s="2" t="s">
        <v>377</v>
      </c>
      <c r="F121" s="2"/>
      <c r="G121" s="2"/>
      <c r="H121" s="2"/>
      <c r="I121" s="2"/>
      <c r="J121" s="2"/>
      <c r="K121" s="2"/>
      <c r="L121" s="2"/>
      <c r="M121" s="2"/>
      <c r="N121" s="5">
        <v>10360.700000000001</v>
      </c>
      <c r="O121" s="2" t="s">
        <v>200</v>
      </c>
      <c r="P121" s="5">
        <v>401.28087970000001</v>
      </c>
      <c r="Q121" s="5">
        <v>4157550.81</v>
      </c>
      <c r="R121" s="5">
        <v>4.6071283540000003</v>
      </c>
      <c r="S121" s="5">
        <v>47733.074739999996</v>
      </c>
      <c r="T121" s="5">
        <v>1523326.6</v>
      </c>
    </row>
    <row r="122" spans="1:20" ht="100.8" x14ac:dyDescent="0.3">
      <c r="A122" s="7" t="s">
        <v>196</v>
      </c>
      <c r="B122" s="2" t="s">
        <v>376</v>
      </c>
      <c r="C122" s="5" t="s">
        <v>198</v>
      </c>
      <c r="D122" s="5" t="s">
        <v>171</v>
      </c>
      <c r="E122" s="2" t="s">
        <v>378</v>
      </c>
      <c r="F122" s="2"/>
      <c r="G122" s="2"/>
      <c r="H122" s="2"/>
      <c r="I122" s="2"/>
      <c r="J122" s="2"/>
      <c r="K122" s="2"/>
      <c r="L122" s="2"/>
      <c r="M122" s="2"/>
      <c r="N122" s="5">
        <v>8530.5</v>
      </c>
      <c r="O122" s="2" t="s">
        <v>200</v>
      </c>
      <c r="P122" s="5">
        <v>497.00996780000003</v>
      </c>
      <c r="Q122" s="5">
        <v>4239743.53</v>
      </c>
      <c r="R122" s="5">
        <v>5.7061994</v>
      </c>
      <c r="S122" s="5">
        <v>48676.733979999997</v>
      </c>
      <c r="T122" s="5">
        <v>1553442.1</v>
      </c>
    </row>
    <row r="123" spans="1:20" ht="100.8" x14ac:dyDescent="0.3">
      <c r="A123" s="7" t="s">
        <v>196</v>
      </c>
      <c r="B123" s="2" t="s">
        <v>376</v>
      </c>
      <c r="C123" s="5" t="s">
        <v>198</v>
      </c>
      <c r="D123" s="5" t="s">
        <v>171</v>
      </c>
      <c r="E123" s="2" t="s">
        <v>379</v>
      </c>
      <c r="F123" s="2"/>
      <c r="G123" s="2"/>
      <c r="H123" s="2"/>
      <c r="I123" s="2"/>
      <c r="J123" s="2"/>
      <c r="K123" s="2"/>
      <c r="L123" s="2"/>
      <c r="M123" s="2"/>
      <c r="N123" s="5">
        <v>11088.99</v>
      </c>
      <c r="O123" s="2" t="s">
        <v>200</v>
      </c>
      <c r="P123" s="5">
        <v>611.28828410000006</v>
      </c>
      <c r="Q123" s="5">
        <v>6778569.6699999999</v>
      </c>
      <c r="R123" s="5">
        <v>7.0182351799999996</v>
      </c>
      <c r="S123" s="5">
        <v>77825.139720000006</v>
      </c>
      <c r="T123" s="5">
        <v>2483667.9</v>
      </c>
    </row>
    <row r="124" spans="1:20" ht="115.2" x14ac:dyDescent="0.3">
      <c r="A124" s="7" t="s">
        <v>196</v>
      </c>
      <c r="B124" s="2" t="s">
        <v>380</v>
      </c>
      <c r="C124" s="5" t="s">
        <v>198</v>
      </c>
      <c r="D124" s="5" t="s">
        <v>163</v>
      </c>
      <c r="E124" s="2" t="s">
        <v>381</v>
      </c>
      <c r="F124" s="2"/>
      <c r="G124" s="2"/>
      <c r="H124" s="2"/>
      <c r="I124" s="2"/>
      <c r="J124" s="2"/>
      <c r="K124" s="2"/>
      <c r="L124" s="2"/>
      <c r="M124" s="2"/>
      <c r="N124" s="5">
        <v>4838</v>
      </c>
      <c r="O124" s="2" t="s">
        <v>200</v>
      </c>
      <c r="P124" s="5">
        <v>418.1975486</v>
      </c>
      <c r="Q124" s="5">
        <v>2023239.74</v>
      </c>
      <c r="R124" s="5">
        <v>4.8013495820000003</v>
      </c>
      <c r="S124" s="5">
        <v>23228.92928</v>
      </c>
      <c r="T124" s="5">
        <v>889416.2</v>
      </c>
    </row>
    <row r="125" spans="1:20" ht="100.8" x14ac:dyDescent="0.3">
      <c r="A125" s="7" t="s">
        <v>196</v>
      </c>
      <c r="B125" s="2" t="s">
        <v>382</v>
      </c>
      <c r="C125" s="5" t="s">
        <v>198</v>
      </c>
      <c r="D125" s="5" t="s">
        <v>171</v>
      </c>
      <c r="E125" s="2" t="s">
        <v>383</v>
      </c>
      <c r="F125" s="2"/>
      <c r="G125" s="2"/>
      <c r="H125" s="2"/>
      <c r="I125" s="2"/>
      <c r="J125" s="2"/>
      <c r="K125" s="2"/>
      <c r="L125" s="2"/>
      <c r="M125" s="2"/>
      <c r="N125" s="5">
        <v>10762.5</v>
      </c>
      <c r="O125" s="2" t="s">
        <v>200</v>
      </c>
      <c r="P125" s="5">
        <v>403.33209849999997</v>
      </c>
      <c r="Q125" s="5">
        <v>4340861.71</v>
      </c>
      <c r="R125" s="5">
        <v>4.6306785130000003</v>
      </c>
      <c r="S125" s="5">
        <v>49837.677499999998</v>
      </c>
      <c r="T125" s="5">
        <v>1590491.7</v>
      </c>
    </row>
    <row r="126" spans="1:20" ht="129.6" x14ac:dyDescent="0.3">
      <c r="A126" s="7" t="s">
        <v>196</v>
      </c>
      <c r="B126" s="2" t="s">
        <v>382</v>
      </c>
      <c r="C126" s="5" t="s">
        <v>198</v>
      </c>
      <c r="D126" s="5" t="s">
        <v>171</v>
      </c>
      <c r="E126" s="2" t="s">
        <v>384</v>
      </c>
      <c r="F126" s="2"/>
      <c r="G126" s="2"/>
      <c r="H126" s="2"/>
      <c r="I126" s="2"/>
      <c r="J126" s="2"/>
      <c r="K126" s="2"/>
      <c r="L126" s="2"/>
      <c r="M126" s="2"/>
      <c r="N126" s="5">
        <v>10638</v>
      </c>
      <c r="O126" s="2" t="s">
        <v>200</v>
      </c>
      <c r="P126" s="5">
        <v>469.57757290000001</v>
      </c>
      <c r="Q126" s="5">
        <v>4995366.22</v>
      </c>
      <c r="R126" s="5">
        <v>5.3912465310000002</v>
      </c>
      <c r="S126" s="5">
        <v>57352.080600000001</v>
      </c>
      <c r="T126" s="5">
        <v>1830302.1</v>
      </c>
    </row>
    <row r="127" spans="1:20" ht="100.8" x14ac:dyDescent="0.3">
      <c r="A127" s="7" t="s">
        <v>196</v>
      </c>
      <c r="B127" s="2" t="s">
        <v>382</v>
      </c>
      <c r="C127" s="5" t="s">
        <v>198</v>
      </c>
      <c r="D127" s="5" t="s">
        <v>171</v>
      </c>
      <c r="E127" s="2" t="s">
        <v>385</v>
      </c>
      <c r="F127" s="2"/>
      <c r="G127" s="2"/>
      <c r="H127" s="2"/>
      <c r="I127" s="2"/>
      <c r="J127" s="2"/>
      <c r="K127" s="2"/>
      <c r="L127" s="2"/>
      <c r="M127" s="2"/>
      <c r="N127" s="5">
        <v>9166.74</v>
      </c>
      <c r="O127" s="2" t="s">
        <v>200</v>
      </c>
      <c r="P127" s="5">
        <v>451.96905120000002</v>
      </c>
      <c r="Q127" s="5">
        <v>4143082.78</v>
      </c>
      <c r="R127" s="5">
        <v>5.1890821029999996</v>
      </c>
      <c r="S127" s="5">
        <v>47566.966480000003</v>
      </c>
      <c r="T127" s="5">
        <v>1518025.6</v>
      </c>
    </row>
    <row r="128" spans="1:20" ht="100.8" x14ac:dyDescent="0.3">
      <c r="A128" s="7" t="s">
        <v>196</v>
      </c>
      <c r="B128" s="2" t="s">
        <v>382</v>
      </c>
      <c r="C128" s="5" t="s">
        <v>198</v>
      </c>
      <c r="D128" s="5" t="s">
        <v>171</v>
      </c>
      <c r="E128" s="2" t="s">
        <v>386</v>
      </c>
      <c r="F128" s="2"/>
      <c r="G128" s="2"/>
      <c r="H128" s="2"/>
      <c r="I128" s="2"/>
      <c r="J128" s="2"/>
      <c r="K128" s="2"/>
      <c r="L128" s="2"/>
      <c r="M128" s="2"/>
      <c r="N128" s="5">
        <v>8309.6</v>
      </c>
      <c r="O128" s="2" t="s">
        <v>200</v>
      </c>
      <c r="P128" s="5">
        <v>499.55054519999999</v>
      </c>
      <c r="Q128" s="5">
        <v>4151065.21</v>
      </c>
      <c r="R128" s="5">
        <v>5.7353679120000001</v>
      </c>
      <c r="S128" s="5">
        <v>47658.6132</v>
      </c>
      <c r="T128" s="5">
        <v>1520950.3</v>
      </c>
    </row>
    <row r="129" spans="1:20" ht="129.6" x14ac:dyDescent="0.3">
      <c r="A129" s="7" t="s">
        <v>196</v>
      </c>
      <c r="B129" s="2" t="s">
        <v>382</v>
      </c>
      <c r="C129" s="5" t="s">
        <v>198</v>
      </c>
      <c r="D129" s="5" t="s">
        <v>171</v>
      </c>
      <c r="E129" s="2" t="s">
        <v>387</v>
      </c>
      <c r="F129" s="2"/>
      <c r="G129" s="2"/>
      <c r="H129" s="2"/>
      <c r="I129" s="2"/>
      <c r="J129" s="2"/>
      <c r="K129" s="2"/>
      <c r="L129" s="2"/>
      <c r="M129" s="2"/>
      <c r="N129" s="5">
        <v>8970</v>
      </c>
      <c r="O129" s="2" t="s">
        <v>200</v>
      </c>
      <c r="P129" s="5">
        <v>481.61796099999998</v>
      </c>
      <c r="Q129" s="5">
        <v>4320113.1100000003</v>
      </c>
      <c r="R129" s="5">
        <v>5.529482904</v>
      </c>
      <c r="S129" s="5">
        <v>49599.461649999997</v>
      </c>
      <c r="T129" s="5">
        <v>1582889.5</v>
      </c>
    </row>
    <row r="130" spans="1:20" ht="129.6" x14ac:dyDescent="0.3">
      <c r="A130" s="7" t="s">
        <v>196</v>
      </c>
      <c r="B130" s="2" t="s">
        <v>382</v>
      </c>
      <c r="C130" s="5" t="s">
        <v>198</v>
      </c>
      <c r="D130" s="5" t="s">
        <v>171</v>
      </c>
      <c r="E130" s="2" t="s">
        <v>388</v>
      </c>
      <c r="F130" s="2"/>
      <c r="G130" s="2"/>
      <c r="H130" s="2"/>
      <c r="I130" s="2"/>
      <c r="J130" s="2"/>
      <c r="K130" s="2"/>
      <c r="L130" s="2"/>
      <c r="M130" s="2"/>
      <c r="N130" s="5">
        <v>10472.5</v>
      </c>
      <c r="O130" s="2" t="s">
        <v>200</v>
      </c>
      <c r="P130" s="5">
        <v>470.65414370000002</v>
      </c>
      <c r="Q130" s="5">
        <v>4928925.5199999996</v>
      </c>
      <c r="R130" s="5">
        <v>5.4036067020000003</v>
      </c>
      <c r="S130" s="5">
        <v>56589.271180000003</v>
      </c>
      <c r="T130" s="5">
        <v>1805958.3</v>
      </c>
    </row>
    <row r="131" spans="1:20" ht="86.4" x14ac:dyDescent="0.3">
      <c r="A131" s="7" t="s">
        <v>196</v>
      </c>
      <c r="B131" s="2" t="s">
        <v>389</v>
      </c>
      <c r="C131" s="5" t="s">
        <v>198</v>
      </c>
      <c r="D131" s="5" t="s">
        <v>171</v>
      </c>
      <c r="E131" s="2" t="s">
        <v>390</v>
      </c>
      <c r="F131" s="2"/>
      <c r="G131" s="2"/>
      <c r="H131" s="2"/>
      <c r="I131" s="2"/>
      <c r="J131" s="2"/>
      <c r="K131" s="2"/>
      <c r="L131" s="2"/>
      <c r="M131" s="2"/>
      <c r="N131" s="5">
        <v>5969.7</v>
      </c>
      <c r="O131" s="2" t="s">
        <v>200</v>
      </c>
      <c r="P131" s="5">
        <v>492.7873846</v>
      </c>
      <c r="Q131" s="5">
        <v>2941792.85</v>
      </c>
      <c r="R131" s="5">
        <v>5.6577196860000001</v>
      </c>
      <c r="S131" s="5">
        <v>33774.889210000001</v>
      </c>
      <c r="T131" s="5">
        <v>1077873</v>
      </c>
    </row>
    <row r="132" spans="1:20" ht="100.8" x14ac:dyDescent="0.3">
      <c r="A132" s="7" t="s">
        <v>196</v>
      </c>
      <c r="B132" s="2" t="s">
        <v>389</v>
      </c>
      <c r="C132" s="5" t="s">
        <v>198</v>
      </c>
      <c r="D132" s="5" t="s">
        <v>171</v>
      </c>
      <c r="E132" s="2" t="s">
        <v>391</v>
      </c>
      <c r="F132" s="2"/>
      <c r="G132" s="2"/>
      <c r="H132" s="2"/>
      <c r="I132" s="2"/>
      <c r="J132" s="2"/>
      <c r="K132" s="2"/>
      <c r="L132" s="2"/>
      <c r="M132" s="2"/>
      <c r="N132" s="5">
        <v>12320</v>
      </c>
      <c r="O132" s="2" t="s">
        <v>200</v>
      </c>
      <c r="P132" s="5">
        <v>383.787668</v>
      </c>
      <c r="Q132" s="5">
        <v>4728264.07</v>
      </c>
      <c r="R132" s="5">
        <v>4.406287807</v>
      </c>
      <c r="S132" s="5">
        <v>54285.465790000002</v>
      </c>
      <c r="T132" s="5">
        <v>1732436</v>
      </c>
    </row>
    <row r="133" spans="1:20" ht="129.6" x14ac:dyDescent="0.3">
      <c r="A133" s="7" t="s">
        <v>196</v>
      </c>
      <c r="B133" s="2" t="s">
        <v>392</v>
      </c>
      <c r="C133" s="5" t="s">
        <v>198</v>
      </c>
      <c r="D133" s="5" t="s">
        <v>171</v>
      </c>
      <c r="E133" s="2" t="s">
        <v>325</v>
      </c>
      <c r="F133" s="2"/>
      <c r="G133" s="2"/>
      <c r="H133" s="2"/>
      <c r="I133" s="2"/>
      <c r="J133" s="2"/>
      <c r="K133" s="2"/>
      <c r="L133" s="2"/>
      <c r="M133" s="2"/>
      <c r="N133" s="5">
        <v>3307.2</v>
      </c>
      <c r="O133" s="2" t="s">
        <v>200</v>
      </c>
      <c r="P133" s="5">
        <v>301.47114479999999</v>
      </c>
      <c r="Q133" s="5">
        <v>997025.37</v>
      </c>
      <c r="R133" s="5">
        <v>3.4811910479999999</v>
      </c>
      <c r="S133" s="5">
        <v>11512.99503</v>
      </c>
      <c r="T133" s="5">
        <v>365310.1</v>
      </c>
    </row>
    <row r="134" spans="1:20" ht="115.2" x14ac:dyDescent="0.3">
      <c r="A134" s="7" t="s">
        <v>196</v>
      </c>
      <c r="B134" s="2" t="s">
        <v>393</v>
      </c>
      <c r="C134" s="5" t="s">
        <v>198</v>
      </c>
      <c r="D134" s="5" t="s">
        <v>171</v>
      </c>
      <c r="E134" s="2" t="s">
        <v>394</v>
      </c>
      <c r="F134" s="2"/>
      <c r="G134" s="2"/>
      <c r="H134" s="2"/>
      <c r="I134" s="2"/>
      <c r="J134" s="2"/>
      <c r="K134" s="2"/>
      <c r="L134" s="2"/>
      <c r="M134" s="2"/>
      <c r="N134" s="5">
        <v>95.2</v>
      </c>
      <c r="O134" s="2" t="s">
        <v>200</v>
      </c>
      <c r="P134" s="5">
        <v>269.46008399999999</v>
      </c>
      <c r="Q134" s="5">
        <v>25652.6</v>
      </c>
      <c r="R134" s="5">
        <v>3.1115483140000002</v>
      </c>
      <c r="S134" s="5">
        <v>296.21939950000001</v>
      </c>
      <c r="T134" s="5">
        <v>9399.1</v>
      </c>
    </row>
    <row r="135" spans="1:20" ht="115.2" x14ac:dyDescent="0.3">
      <c r="A135" s="7" t="s">
        <v>196</v>
      </c>
      <c r="B135" s="2" t="s">
        <v>393</v>
      </c>
      <c r="C135" s="5" t="s">
        <v>198</v>
      </c>
      <c r="D135" s="5" t="s">
        <v>171</v>
      </c>
      <c r="E135" s="2" t="s">
        <v>395</v>
      </c>
      <c r="F135" s="2"/>
      <c r="G135" s="2"/>
      <c r="H135" s="2"/>
      <c r="I135" s="2"/>
      <c r="J135" s="2"/>
      <c r="K135" s="2"/>
      <c r="L135" s="2"/>
      <c r="M135" s="2"/>
      <c r="N135" s="5">
        <v>8021.8</v>
      </c>
      <c r="O135" s="2" t="s">
        <v>200</v>
      </c>
      <c r="P135" s="5">
        <v>336.71621210000001</v>
      </c>
      <c r="Q135" s="5">
        <v>2701070.11</v>
      </c>
      <c r="R135" s="5">
        <v>3.888177969</v>
      </c>
      <c r="S135" s="5">
        <v>31190.186030000001</v>
      </c>
      <c r="T135" s="5">
        <v>989672.1</v>
      </c>
    </row>
    <row r="136" spans="1:20" ht="100.8" x14ac:dyDescent="0.3">
      <c r="A136" s="7" t="s">
        <v>196</v>
      </c>
      <c r="B136" s="2" t="s">
        <v>393</v>
      </c>
      <c r="C136" s="5" t="s">
        <v>198</v>
      </c>
      <c r="D136" s="5" t="s">
        <v>171</v>
      </c>
      <c r="E136" s="2" t="s">
        <v>396</v>
      </c>
      <c r="F136" s="2"/>
      <c r="G136" s="2"/>
      <c r="H136" s="2"/>
      <c r="I136" s="2"/>
      <c r="J136" s="2"/>
      <c r="K136" s="2"/>
      <c r="L136" s="2"/>
      <c r="M136" s="2"/>
      <c r="N136" s="5">
        <v>6160</v>
      </c>
      <c r="O136" s="2" t="s">
        <v>200</v>
      </c>
      <c r="P136" s="5">
        <v>391.6578864</v>
      </c>
      <c r="Q136" s="5">
        <v>2412612.58</v>
      </c>
      <c r="R136" s="5">
        <v>4.5226083880000001</v>
      </c>
      <c r="S136" s="5">
        <v>27859.267670000001</v>
      </c>
      <c r="T136" s="5">
        <v>883981.3</v>
      </c>
    </row>
    <row r="137" spans="1:20" ht="100.8" x14ac:dyDescent="0.3">
      <c r="A137" s="7" t="s">
        <v>196</v>
      </c>
      <c r="B137" s="2" t="s">
        <v>393</v>
      </c>
      <c r="C137" s="5" t="s">
        <v>198</v>
      </c>
      <c r="D137" s="5" t="s">
        <v>171</v>
      </c>
      <c r="E137" s="2" t="s">
        <v>397</v>
      </c>
      <c r="F137" s="2"/>
      <c r="G137" s="2"/>
      <c r="H137" s="2"/>
      <c r="I137" s="2"/>
      <c r="J137" s="2"/>
      <c r="K137" s="2"/>
      <c r="L137" s="2"/>
      <c r="M137" s="2"/>
      <c r="N137" s="5">
        <v>2857.8</v>
      </c>
      <c r="O137" s="2" t="s">
        <v>200</v>
      </c>
      <c r="P137" s="5">
        <v>502.4778326</v>
      </c>
      <c r="Q137" s="5">
        <v>1435981.15</v>
      </c>
      <c r="R137" s="5">
        <v>5.8022844410000003</v>
      </c>
      <c r="S137" s="5">
        <v>16581.768479999999</v>
      </c>
      <c r="T137" s="5">
        <v>526143.4</v>
      </c>
    </row>
    <row r="138" spans="1:20" ht="115.2" x14ac:dyDescent="0.3">
      <c r="A138" s="7" t="s">
        <v>196</v>
      </c>
      <c r="B138" s="2" t="s">
        <v>398</v>
      </c>
      <c r="C138" s="5" t="s">
        <v>198</v>
      </c>
      <c r="D138" s="5" t="s">
        <v>171</v>
      </c>
      <c r="E138" s="2" t="s">
        <v>399</v>
      </c>
      <c r="F138" s="2"/>
      <c r="G138" s="2"/>
      <c r="H138" s="2"/>
      <c r="I138" s="2"/>
      <c r="J138" s="2"/>
      <c r="K138" s="2"/>
      <c r="L138" s="2"/>
      <c r="M138" s="2"/>
      <c r="N138" s="5">
        <v>15568</v>
      </c>
      <c r="O138" s="2" t="s">
        <v>200</v>
      </c>
      <c r="P138" s="5">
        <v>411.7987693</v>
      </c>
      <c r="Q138" s="5">
        <v>6410883.2400000002</v>
      </c>
      <c r="R138" s="5">
        <v>4.7551820930000002</v>
      </c>
      <c r="S138" s="5">
        <v>74028.674830000004</v>
      </c>
      <c r="T138" s="5">
        <v>2348947.6</v>
      </c>
    </row>
    <row r="139" spans="1:20" ht="100.8" x14ac:dyDescent="0.3">
      <c r="A139" s="7" t="s">
        <v>196</v>
      </c>
      <c r="B139" s="2" t="s">
        <v>400</v>
      </c>
      <c r="C139" s="5" t="s">
        <v>198</v>
      </c>
      <c r="D139" s="5" t="s">
        <v>171</v>
      </c>
      <c r="E139" s="2" t="s">
        <v>401</v>
      </c>
      <c r="F139" s="2"/>
      <c r="G139" s="2"/>
      <c r="H139" s="2"/>
      <c r="I139" s="2"/>
      <c r="J139" s="2"/>
      <c r="K139" s="2"/>
      <c r="L139" s="2"/>
      <c r="M139" s="2"/>
      <c r="N139" s="5">
        <v>453.6</v>
      </c>
      <c r="O139" s="2" t="s">
        <v>200</v>
      </c>
      <c r="P139" s="5">
        <v>265.99021164021161</v>
      </c>
      <c r="Q139" s="5">
        <v>120653.16</v>
      </c>
      <c r="R139" s="5">
        <v>3.0714805039285409</v>
      </c>
      <c r="S139" s="5">
        <v>1393.223556581986</v>
      </c>
      <c r="T139" s="5">
        <v>44207.3</v>
      </c>
    </row>
    <row r="140" spans="1:20" ht="115.2" x14ac:dyDescent="0.3">
      <c r="A140" s="7" t="s">
        <v>196</v>
      </c>
      <c r="B140" s="2" t="s">
        <v>402</v>
      </c>
      <c r="C140" s="5" t="s">
        <v>198</v>
      </c>
      <c r="D140" s="5" t="s">
        <v>163</v>
      </c>
      <c r="E140" s="2" t="s">
        <v>282</v>
      </c>
      <c r="F140" s="2"/>
      <c r="G140" s="2"/>
      <c r="H140" s="2"/>
      <c r="I140" s="2"/>
      <c r="J140" s="2"/>
      <c r="K140" s="2"/>
      <c r="L140" s="2"/>
      <c r="M140" s="2"/>
      <c r="N140" s="5">
        <v>4900</v>
      </c>
      <c r="O140" s="2" t="s">
        <v>200</v>
      </c>
      <c r="P140" s="5">
        <v>460.55252244897957</v>
      </c>
      <c r="Q140" s="5">
        <v>2256707.36</v>
      </c>
      <c r="R140" s="5">
        <v>5.3181584578404113</v>
      </c>
      <c r="S140" s="5">
        <v>26058.976443418011</v>
      </c>
      <c r="T140" s="5">
        <v>992048.5</v>
      </c>
    </row>
    <row r="141" spans="1:20" ht="115.2" x14ac:dyDescent="0.3">
      <c r="A141" s="7" t="s">
        <v>196</v>
      </c>
      <c r="B141" s="2" t="s">
        <v>403</v>
      </c>
      <c r="C141" s="5" t="s">
        <v>198</v>
      </c>
      <c r="D141" s="5" t="s">
        <v>163</v>
      </c>
      <c r="E141" s="2" t="s">
        <v>404</v>
      </c>
      <c r="F141" s="2"/>
      <c r="G141" s="2"/>
      <c r="H141" s="2"/>
      <c r="I141" s="2"/>
      <c r="J141" s="2"/>
      <c r="K141" s="2"/>
      <c r="L141" s="2"/>
      <c r="M141" s="2"/>
      <c r="N141" s="5">
        <v>9151</v>
      </c>
      <c r="O141" s="2" t="s">
        <v>200</v>
      </c>
      <c r="P141" s="5">
        <v>241.527206862638</v>
      </c>
      <c r="Q141" s="5">
        <v>2210215.4700000002</v>
      </c>
      <c r="R141" s="5">
        <v>2.788997769776421</v>
      </c>
      <c r="S141" s="5">
        <v>25522.118591224022</v>
      </c>
      <c r="T141" s="5">
        <v>971610.7</v>
      </c>
    </row>
    <row r="142" spans="1:20" ht="115.2" x14ac:dyDescent="0.3">
      <c r="A142" s="7" t="s">
        <v>196</v>
      </c>
      <c r="B142" s="2" t="s">
        <v>405</v>
      </c>
      <c r="C142" s="5" t="s">
        <v>198</v>
      </c>
      <c r="D142" s="5" t="s">
        <v>171</v>
      </c>
      <c r="E142" s="2" t="s">
        <v>406</v>
      </c>
      <c r="F142" s="2"/>
      <c r="G142" s="2"/>
      <c r="H142" s="2"/>
      <c r="I142" s="2"/>
      <c r="J142" s="2"/>
      <c r="K142" s="2"/>
      <c r="L142" s="2"/>
      <c r="M142" s="2"/>
      <c r="N142" s="5">
        <v>10200</v>
      </c>
      <c r="O142" s="2" t="s">
        <v>200</v>
      </c>
      <c r="P142" s="5">
        <v>591.45826372549027</v>
      </c>
      <c r="Q142" s="5">
        <v>6032874.29</v>
      </c>
      <c r="R142" s="5">
        <v>6.8297720984467682</v>
      </c>
      <c r="S142" s="5">
        <v>69663.675404157053</v>
      </c>
      <c r="T142" s="5">
        <v>2210445.2000000002</v>
      </c>
    </row>
    <row r="143" spans="1:20" ht="129.6" x14ac:dyDescent="0.3">
      <c r="A143" s="7" t="s">
        <v>196</v>
      </c>
      <c r="B143" s="2" t="s">
        <v>405</v>
      </c>
      <c r="C143" s="5" t="s">
        <v>198</v>
      </c>
      <c r="D143" s="5" t="s">
        <v>171</v>
      </c>
      <c r="E143" s="2" t="s">
        <v>407</v>
      </c>
      <c r="F143" s="2"/>
      <c r="G143" s="2"/>
      <c r="H143" s="2"/>
      <c r="I143" s="2"/>
      <c r="J143" s="2"/>
      <c r="K143" s="2"/>
      <c r="L143" s="2"/>
      <c r="M143" s="2"/>
      <c r="N143" s="5">
        <v>10671</v>
      </c>
      <c r="O143" s="2" t="s">
        <v>200</v>
      </c>
      <c r="P143" s="5">
        <v>462.412824477556</v>
      </c>
      <c r="Q143" s="5">
        <v>4934407.25</v>
      </c>
      <c r="R143" s="5">
        <v>5.3396400055145037</v>
      </c>
      <c r="S143" s="5">
        <v>56979.298498845274</v>
      </c>
      <c r="T143" s="5">
        <v>1807966.7</v>
      </c>
    </row>
    <row r="144" spans="1:20" ht="115.2" x14ac:dyDescent="0.3">
      <c r="A144" s="7" t="s">
        <v>196</v>
      </c>
      <c r="B144" s="2" t="s">
        <v>405</v>
      </c>
      <c r="C144" s="5" t="s">
        <v>198</v>
      </c>
      <c r="D144" s="5" t="s">
        <v>171</v>
      </c>
      <c r="E144" s="2" t="s">
        <v>408</v>
      </c>
      <c r="F144" s="2"/>
      <c r="G144" s="2"/>
      <c r="H144" s="2"/>
      <c r="I144" s="2"/>
      <c r="J144" s="2"/>
      <c r="K144" s="2"/>
      <c r="L144" s="2"/>
      <c r="M144" s="2"/>
      <c r="N144" s="5">
        <v>10608.2</v>
      </c>
      <c r="O144" s="2" t="s">
        <v>200</v>
      </c>
      <c r="P144" s="5">
        <v>615.56162119869521</v>
      </c>
      <c r="Q144" s="5">
        <v>6530000.79</v>
      </c>
      <c r="R144" s="5">
        <v>7.1081018614168068</v>
      </c>
      <c r="S144" s="5">
        <v>75404.166166281764</v>
      </c>
      <c r="T144" s="5">
        <v>2392592.2999999998</v>
      </c>
    </row>
    <row r="145" spans="1:20" ht="129.6" x14ac:dyDescent="0.3">
      <c r="A145" s="7" t="s">
        <v>196</v>
      </c>
      <c r="B145" s="2" t="s">
        <v>405</v>
      </c>
      <c r="C145" s="5" t="s">
        <v>198</v>
      </c>
      <c r="D145" s="5" t="s">
        <v>171</v>
      </c>
      <c r="E145" s="2" t="s">
        <v>409</v>
      </c>
      <c r="F145" s="2"/>
      <c r="G145" s="2"/>
      <c r="H145" s="2"/>
      <c r="I145" s="2"/>
      <c r="J145" s="2"/>
      <c r="K145" s="2"/>
      <c r="L145" s="2"/>
      <c r="M145" s="2"/>
      <c r="N145" s="5">
        <v>7799.35</v>
      </c>
      <c r="O145" s="2" t="s">
        <v>200</v>
      </c>
      <c r="P145" s="5">
        <v>463.47305737016541</v>
      </c>
      <c r="Q145" s="5">
        <v>3614788.59</v>
      </c>
      <c r="R145" s="5">
        <v>5.351882879563111</v>
      </c>
      <c r="S145" s="5">
        <v>41741.207736720557</v>
      </c>
      <c r="T145" s="5">
        <v>1324458.6000000001</v>
      </c>
    </row>
    <row r="146" spans="1:20" ht="115.2" x14ac:dyDescent="0.3">
      <c r="A146" s="7" t="s">
        <v>196</v>
      </c>
      <c r="B146" s="2" t="s">
        <v>405</v>
      </c>
      <c r="C146" s="5" t="s">
        <v>198</v>
      </c>
      <c r="D146" s="5" t="s">
        <v>171</v>
      </c>
      <c r="E146" s="2" t="s">
        <v>410</v>
      </c>
      <c r="F146" s="2"/>
      <c r="G146" s="2"/>
      <c r="H146" s="2"/>
      <c r="I146" s="2"/>
      <c r="J146" s="2"/>
      <c r="K146" s="2"/>
      <c r="L146" s="2"/>
      <c r="M146" s="2"/>
      <c r="N146" s="5">
        <v>8522.1</v>
      </c>
      <c r="O146" s="2" t="s">
        <v>200</v>
      </c>
      <c r="P146" s="5">
        <v>484.97471632578822</v>
      </c>
      <c r="Q146" s="5">
        <v>4133003.03</v>
      </c>
      <c r="R146" s="5">
        <v>5.6001699344779254</v>
      </c>
      <c r="S146" s="5">
        <v>47725.208198614317</v>
      </c>
      <c r="T146" s="5">
        <v>1514332.3</v>
      </c>
    </row>
    <row r="147" spans="1:20" ht="100.8" x14ac:dyDescent="0.3">
      <c r="A147" s="7" t="s">
        <v>196</v>
      </c>
      <c r="B147" s="2" t="s">
        <v>405</v>
      </c>
      <c r="C147" s="5" t="s">
        <v>198</v>
      </c>
      <c r="D147" s="5" t="s">
        <v>171</v>
      </c>
      <c r="E147" s="2" t="s">
        <v>411</v>
      </c>
      <c r="F147" s="2"/>
      <c r="G147" s="2"/>
      <c r="H147" s="2"/>
      <c r="I147" s="2"/>
      <c r="J147" s="2"/>
      <c r="K147" s="2"/>
      <c r="L147" s="2"/>
      <c r="M147" s="2"/>
      <c r="N147" s="5">
        <v>10561.6</v>
      </c>
      <c r="O147" s="2" t="s">
        <v>200</v>
      </c>
      <c r="P147" s="5">
        <v>397.17820405999089</v>
      </c>
      <c r="Q147" s="5">
        <v>4194837.32</v>
      </c>
      <c r="R147" s="5">
        <v>4.5863533956119058</v>
      </c>
      <c r="S147" s="5">
        <v>48439.230023094693</v>
      </c>
      <c r="T147" s="5">
        <v>1536988.4</v>
      </c>
    </row>
    <row r="148" spans="1:20" ht="100.8" x14ac:dyDescent="0.3">
      <c r="A148" s="7" t="s">
        <v>196</v>
      </c>
      <c r="B148" s="2" t="s">
        <v>405</v>
      </c>
      <c r="C148" s="5" t="s">
        <v>198</v>
      </c>
      <c r="D148" s="5" t="s">
        <v>171</v>
      </c>
      <c r="E148" s="2" t="s">
        <v>412</v>
      </c>
      <c r="F148" s="2"/>
      <c r="G148" s="2"/>
      <c r="H148" s="2"/>
      <c r="I148" s="2"/>
      <c r="J148" s="2"/>
      <c r="K148" s="2"/>
      <c r="L148" s="2"/>
      <c r="M148" s="2"/>
      <c r="N148" s="5">
        <v>11118.21</v>
      </c>
      <c r="O148" s="2" t="s">
        <v>200</v>
      </c>
      <c r="P148" s="5">
        <v>605.03850350011373</v>
      </c>
      <c r="Q148" s="5">
        <v>6726945.1399999997</v>
      </c>
      <c r="R148" s="5">
        <v>6.9865878002322628</v>
      </c>
      <c r="S148" s="5">
        <v>77678.350346420324</v>
      </c>
      <c r="T148" s="5">
        <v>2464752.7000000002</v>
      </c>
    </row>
    <row r="149" spans="1:20" ht="100.8" x14ac:dyDescent="0.3">
      <c r="A149" s="7" t="s">
        <v>196</v>
      </c>
      <c r="B149" s="2" t="s">
        <v>413</v>
      </c>
      <c r="C149" s="5" t="s">
        <v>198</v>
      </c>
      <c r="D149" s="5" t="s">
        <v>171</v>
      </c>
      <c r="E149" s="2" t="s">
        <v>414</v>
      </c>
      <c r="F149" s="2"/>
      <c r="G149" s="2"/>
      <c r="H149" s="2"/>
      <c r="I149" s="2"/>
      <c r="J149" s="2"/>
      <c r="K149" s="2"/>
      <c r="L149" s="2"/>
      <c r="M149" s="2"/>
      <c r="N149" s="5">
        <v>17561.599999999999</v>
      </c>
      <c r="O149" s="2" t="s">
        <v>200</v>
      </c>
      <c r="P149" s="5">
        <v>257.97936976129739</v>
      </c>
      <c r="Q149" s="5">
        <v>4530530.5</v>
      </c>
      <c r="R149" s="5">
        <v>3.0015051746515118</v>
      </c>
      <c r="S149" s="5">
        <v>52711.233275159982</v>
      </c>
      <c r="T149" s="5">
        <v>1659986.4</v>
      </c>
    </row>
    <row r="150" spans="1:20" ht="100.8" x14ac:dyDescent="0.3">
      <c r="A150" s="7" t="s">
        <v>196</v>
      </c>
      <c r="B150" s="2" t="s">
        <v>413</v>
      </c>
      <c r="C150" s="5" t="s">
        <v>198</v>
      </c>
      <c r="D150" s="5" t="s">
        <v>171</v>
      </c>
      <c r="E150" s="2" t="s">
        <v>415</v>
      </c>
      <c r="F150" s="2"/>
      <c r="G150" s="2"/>
      <c r="H150" s="2"/>
      <c r="I150" s="2"/>
      <c r="J150" s="2"/>
      <c r="K150" s="2"/>
      <c r="L150" s="2"/>
      <c r="M150" s="2"/>
      <c r="N150" s="5">
        <v>506</v>
      </c>
      <c r="O150" s="2" t="s">
        <v>200</v>
      </c>
      <c r="P150" s="5">
        <v>372.56545454545449</v>
      </c>
      <c r="Q150" s="5">
        <v>188518.12</v>
      </c>
      <c r="R150" s="5">
        <v>4.3346766090221589</v>
      </c>
      <c r="S150" s="5">
        <v>2193.346364165212</v>
      </c>
      <c r="T150" s="5">
        <v>69073.100000000006</v>
      </c>
    </row>
    <row r="151" spans="1:20" ht="100.8" x14ac:dyDescent="0.3">
      <c r="A151" s="7" t="s">
        <v>196</v>
      </c>
      <c r="B151" s="2" t="s">
        <v>413</v>
      </c>
      <c r="C151" s="5" t="s">
        <v>198</v>
      </c>
      <c r="D151" s="5" t="s">
        <v>171</v>
      </c>
      <c r="E151" s="2" t="s">
        <v>416</v>
      </c>
      <c r="F151" s="2"/>
      <c r="G151" s="2"/>
      <c r="H151" s="2"/>
      <c r="I151" s="2"/>
      <c r="J151" s="2"/>
      <c r="K151" s="2"/>
      <c r="L151" s="2"/>
      <c r="M151" s="2"/>
      <c r="N151" s="5">
        <v>8400</v>
      </c>
      <c r="O151" s="2" t="s">
        <v>200</v>
      </c>
      <c r="P151" s="5">
        <v>602.5016511904762</v>
      </c>
      <c r="Q151" s="5">
        <v>5061013.87</v>
      </c>
      <c r="R151" s="5">
        <v>7.0099086816809324</v>
      </c>
      <c r="S151" s="5">
        <v>58883.232926119832</v>
      </c>
      <c r="T151" s="5">
        <v>1854355.5</v>
      </c>
    </row>
    <row r="152" spans="1:20" ht="115.2" x14ac:dyDescent="0.3">
      <c r="A152" s="7" t="s">
        <v>196</v>
      </c>
      <c r="B152" s="2" t="s">
        <v>413</v>
      </c>
      <c r="C152" s="5" t="s">
        <v>198</v>
      </c>
      <c r="D152" s="5" t="s">
        <v>171</v>
      </c>
      <c r="E152" s="2" t="s">
        <v>417</v>
      </c>
      <c r="F152" s="2"/>
      <c r="G152" s="2"/>
      <c r="H152" s="2"/>
      <c r="I152" s="2"/>
      <c r="J152" s="2"/>
      <c r="K152" s="2"/>
      <c r="L152" s="2"/>
      <c r="M152" s="2"/>
      <c r="N152" s="5">
        <v>4125</v>
      </c>
      <c r="O152" s="2" t="s">
        <v>200</v>
      </c>
      <c r="P152" s="5">
        <v>395.13764363636358</v>
      </c>
      <c r="Q152" s="5">
        <v>1629942.78</v>
      </c>
      <c r="R152" s="5">
        <v>4.5972966100798569</v>
      </c>
      <c r="S152" s="5">
        <v>18963.848516579401</v>
      </c>
      <c r="T152" s="5">
        <v>597211.1</v>
      </c>
    </row>
    <row r="153" spans="1:20" ht="86.4" x14ac:dyDescent="0.3">
      <c r="A153" s="7" t="s">
        <v>196</v>
      </c>
      <c r="B153" s="2" t="s">
        <v>413</v>
      </c>
      <c r="C153" s="5" t="s">
        <v>198</v>
      </c>
      <c r="D153" s="5" t="s">
        <v>171</v>
      </c>
      <c r="E153" s="2" t="s">
        <v>418</v>
      </c>
      <c r="F153" s="2"/>
      <c r="G153" s="2"/>
      <c r="H153" s="2"/>
      <c r="I153" s="2"/>
      <c r="J153" s="2"/>
      <c r="K153" s="2"/>
      <c r="L153" s="2"/>
      <c r="M153" s="2"/>
      <c r="N153" s="5">
        <v>2755.5</v>
      </c>
      <c r="O153" s="2" t="s">
        <v>200</v>
      </c>
      <c r="P153" s="5">
        <v>477.09710760297583</v>
      </c>
      <c r="Q153" s="5">
        <v>1314641.08</v>
      </c>
      <c r="R153" s="5">
        <v>5.5508680349386372</v>
      </c>
      <c r="S153" s="5">
        <v>15295.41687027342</v>
      </c>
      <c r="T153" s="5">
        <v>481684.5</v>
      </c>
    </row>
    <row r="154" spans="1:20" ht="100.8" x14ac:dyDescent="0.3">
      <c r="A154" s="7" t="s">
        <v>196</v>
      </c>
      <c r="B154" s="2" t="s">
        <v>419</v>
      </c>
      <c r="C154" s="5" t="s">
        <v>198</v>
      </c>
      <c r="D154" s="5" t="s">
        <v>171</v>
      </c>
      <c r="E154" s="2" t="s">
        <v>420</v>
      </c>
      <c r="F154" s="2"/>
      <c r="G154" s="2"/>
      <c r="H154" s="2"/>
      <c r="I154" s="2"/>
      <c r="J154" s="2"/>
      <c r="K154" s="2"/>
      <c r="L154" s="2"/>
      <c r="M154" s="2"/>
      <c r="N154" s="5">
        <v>4480</v>
      </c>
      <c r="O154" s="2" t="s">
        <v>200</v>
      </c>
      <c r="P154" s="5">
        <v>268.15863616071431</v>
      </c>
      <c r="Q154" s="5">
        <v>1201350.69</v>
      </c>
      <c r="R154" s="5">
        <v>3.1199375934928941</v>
      </c>
      <c r="S154" s="5">
        <v>13977.32041884817</v>
      </c>
      <c r="T154" s="5">
        <v>440174.8</v>
      </c>
    </row>
    <row r="155" spans="1:20" ht="100.8" x14ac:dyDescent="0.3">
      <c r="A155" s="7" t="s">
        <v>196</v>
      </c>
      <c r="B155" s="2" t="s">
        <v>419</v>
      </c>
      <c r="C155" s="5" t="s">
        <v>198</v>
      </c>
      <c r="D155" s="5" t="s">
        <v>171</v>
      </c>
      <c r="E155" s="2" t="s">
        <v>421</v>
      </c>
      <c r="F155" s="2"/>
      <c r="G155" s="2"/>
      <c r="H155" s="2"/>
      <c r="I155" s="2"/>
      <c r="J155" s="2"/>
      <c r="K155" s="2"/>
      <c r="L155" s="2"/>
      <c r="M155" s="2"/>
      <c r="N155" s="5">
        <v>1120</v>
      </c>
      <c r="O155" s="2" t="s">
        <v>200</v>
      </c>
      <c r="P155" s="5">
        <v>262.0184375</v>
      </c>
      <c r="Q155" s="5">
        <v>293460.65000000002</v>
      </c>
      <c r="R155" s="5">
        <v>3.048498400232694</v>
      </c>
      <c r="S155" s="5">
        <v>3414.3182082606172</v>
      </c>
      <c r="T155" s="5">
        <v>107523.9</v>
      </c>
    </row>
    <row r="156" spans="1:20" ht="86.4" x14ac:dyDescent="0.3">
      <c r="A156" s="7" t="s">
        <v>196</v>
      </c>
      <c r="B156" s="2" t="s">
        <v>422</v>
      </c>
      <c r="C156" s="5" t="s">
        <v>198</v>
      </c>
      <c r="D156" s="5" t="s">
        <v>171</v>
      </c>
      <c r="E156" s="2" t="s">
        <v>423</v>
      </c>
      <c r="F156" s="2"/>
      <c r="G156" s="2"/>
      <c r="H156" s="2"/>
      <c r="I156" s="2"/>
      <c r="J156" s="2"/>
      <c r="K156" s="2"/>
      <c r="L156" s="2"/>
      <c r="M156" s="2"/>
      <c r="N156" s="5">
        <v>4004</v>
      </c>
      <c r="O156" s="2" t="s">
        <v>200</v>
      </c>
      <c r="P156" s="5">
        <v>412.00533466533471</v>
      </c>
      <c r="Q156" s="5">
        <v>1649669.36</v>
      </c>
      <c r="R156" s="5">
        <v>4.8272446943800196</v>
      </c>
      <c r="S156" s="5">
        <v>19328.287756297599</v>
      </c>
      <c r="T156" s="5">
        <v>604438.9</v>
      </c>
    </row>
    <row r="157" spans="1:20" ht="86.4" x14ac:dyDescent="0.3">
      <c r="A157" s="7" t="s">
        <v>196</v>
      </c>
      <c r="B157" s="2" t="s">
        <v>424</v>
      </c>
      <c r="C157" s="5" t="s">
        <v>198</v>
      </c>
      <c r="D157" s="5" t="s">
        <v>171</v>
      </c>
      <c r="E157" s="2" t="s">
        <v>423</v>
      </c>
      <c r="F157" s="2"/>
      <c r="G157" s="2"/>
      <c r="H157" s="2"/>
      <c r="I157" s="2"/>
      <c r="J157" s="2"/>
      <c r="K157" s="2"/>
      <c r="L157" s="2"/>
      <c r="M157" s="2"/>
      <c r="N157" s="5">
        <v>4004</v>
      </c>
      <c r="O157" s="2" t="s">
        <v>200</v>
      </c>
      <c r="P157" s="5">
        <v>412.00533469999999</v>
      </c>
      <c r="Q157" s="5">
        <v>1649669.36</v>
      </c>
      <c r="R157" s="5">
        <v>4.827244694</v>
      </c>
      <c r="S157" s="5">
        <v>19328.287759999999</v>
      </c>
      <c r="T157" s="5">
        <v>604438.9</v>
      </c>
    </row>
    <row r="158" spans="1:20" ht="57.6" x14ac:dyDescent="0.3">
      <c r="A158" s="7" t="s">
        <v>196</v>
      </c>
      <c r="B158" s="2" t="s">
        <v>425</v>
      </c>
      <c r="C158" s="5" t="s">
        <v>198</v>
      </c>
      <c r="D158" s="5" t="s">
        <v>171</v>
      </c>
      <c r="E158" s="2" t="s">
        <v>426</v>
      </c>
      <c r="F158" s="2"/>
      <c r="G158" s="2"/>
      <c r="H158" s="2"/>
      <c r="I158" s="2"/>
      <c r="J158" s="2"/>
      <c r="K158" s="2"/>
      <c r="L158" s="2"/>
      <c r="M158" s="2"/>
      <c r="N158" s="5">
        <v>3075</v>
      </c>
      <c r="O158" s="2" t="s">
        <v>200</v>
      </c>
      <c r="P158" s="5">
        <v>292.79337559999999</v>
      </c>
      <c r="Q158" s="5">
        <v>900339.63</v>
      </c>
      <c r="R158" s="5">
        <v>3.4305023499999998</v>
      </c>
      <c r="S158" s="5">
        <v>10548.79473</v>
      </c>
      <c r="T158" s="5">
        <v>329884.40000000002</v>
      </c>
    </row>
    <row r="159" spans="1:20" ht="57.6" x14ac:dyDescent="0.3">
      <c r="A159" s="7" t="s">
        <v>196</v>
      </c>
      <c r="B159" s="2" t="s">
        <v>425</v>
      </c>
      <c r="C159" s="5" t="s">
        <v>198</v>
      </c>
      <c r="D159" s="5" t="s">
        <v>171</v>
      </c>
      <c r="E159" s="2" t="s">
        <v>427</v>
      </c>
      <c r="F159" s="2"/>
      <c r="G159" s="2"/>
      <c r="H159" s="2"/>
      <c r="I159" s="2"/>
      <c r="J159" s="2"/>
      <c r="K159" s="2"/>
      <c r="L159" s="2"/>
      <c r="M159" s="2"/>
      <c r="N159" s="5">
        <v>425</v>
      </c>
      <c r="O159" s="2" t="s">
        <v>200</v>
      </c>
      <c r="P159" s="5">
        <v>282.37454120000001</v>
      </c>
      <c r="Q159" s="5">
        <v>120009.18</v>
      </c>
      <c r="R159" s="5">
        <v>3.3084304769999999</v>
      </c>
      <c r="S159" s="5">
        <v>1406.0829530000001</v>
      </c>
      <c r="T159" s="5">
        <v>43971.3</v>
      </c>
    </row>
    <row r="160" spans="1:20" ht="57.6" x14ac:dyDescent="0.3">
      <c r="A160" s="7" t="s">
        <v>196</v>
      </c>
      <c r="B160" s="2" t="s">
        <v>428</v>
      </c>
      <c r="C160" s="5" t="s">
        <v>198</v>
      </c>
      <c r="D160" s="5" t="s">
        <v>163</v>
      </c>
      <c r="E160" s="2" t="s">
        <v>429</v>
      </c>
      <c r="F160" s="2"/>
      <c r="G160" s="2"/>
      <c r="H160" s="2"/>
      <c r="I160" s="2"/>
      <c r="J160" s="2"/>
      <c r="K160" s="2"/>
      <c r="L160" s="2"/>
      <c r="M160" s="2"/>
      <c r="N160" s="5">
        <v>7447.5</v>
      </c>
      <c r="O160" s="2" t="s">
        <v>200</v>
      </c>
      <c r="P160" s="5">
        <v>247.02898690835849</v>
      </c>
      <c r="Q160" s="5">
        <v>1839748.38</v>
      </c>
      <c r="R160" s="5">
        <v>2.8960021911882592</v>
      </c>
      <c r="S160" s="5">
        <v>21567.97631887456</v>
      </c>
      <c r="T160" s="5">
        <v>808753.4</v>
      </c>
    </row>
    <row r="161" spans="1:20" ht="57.6" x14ac:dyDescent="0.3">
      <c r="A161" s="7" t="s">
        <v>196</v>
      </c>
      <c r="B161" s="2" t="s">
        <v>430</v>
      </c>
      <c r="C161" s="5" t="s">
        <v>198</v>
      </c>
      <c r="D161" s="5" t="s">
        <v>163</v>
      </c>
      <c r="E161" s="2" t="s">
        <v>431</v>
      </c>
      <c r="F161" s="2"/>
      <c r="G161" s="2"/>
      <c r="H161" s="2"/>
      <c r="I161" s="2"/>
      <c r="J161" s="2"/>
      <c r="K161" s="2"/>
      <c r="L161" s="2"/>
      <c r="M161" s="2"/>
      <c r="N161" s="5">
        <v>4838</v>
      </c>
      <c r="O161" s="2" t="s">
        <v>200</v>
      </c>
      <c r="P161" s="5">
        <v>446.58114510128172</v>
      </c>
      <c r="Q161" s="5">
        <v>2160559.58</v>
      </c>
      <c r="R161" s="5">
        <v>5.2415627359305343</v>
      </c>
      <c r="S161" s="5">
        <v>25358.68051643193</v>
      </c>
      <c r="T161" s="5">
        <v>949782</v>
      </c>
    </row>
    <row r="162" spans="1:20" ht="72" x14ac:dyDescent="0.3">
      <c r="A162" s="7" t="s">
        <v>196</v>
      </c>
      <c r="B162" s="2" t="s">
        <v>430</v>
      </c>
      <c r="C162" s="5" t="s">
        <v>198</v>
      </c>
      <c r="D162" s="5" t="s">
        <v>163</v>
      </c>
      <c r="E162" s="2" t="s">
        <v>432</v>
      </c>
      <c r="F162" s="2"/>
      <c r="G162" s="2"/>
      <c r="H162" s="2"/>
      <c r="I162" s="2"/>
      <c r="J162" s="2"/>
      <c r="K162" s="2"/>
      <c r="L162" s="2"/>
      <c r="M162" s="2"/>
      <c r="N162" s="5">
        <v>4900</v>
      </c>
      <c r="O162" s="2" t="s">
        <v>200</v>
      </c>
      <c r="P162" s="5">
        <v>466.28923469387757</v>
      </c>
      <c r="Q162" s="5">
        <v>2284817.25</v>
      </c>
      <c r="R162" s="5">
        <v>5.4728783414774371</v>
      </c>
      <c r="S162" s="5">
        <v>26817.103873239441</v>
      </c>
      <c r="T162" s="5">
        <v>1004405.6</v>
      </c>
    </row>
    <row r="163" spans="1:20" ht="72" x14ac:dyDescent="0.3">
      <c r="A163" s="7" t="s">
        <v>196</v>
      </c>
      <c r="B163" s="2" t="s">
        <v>433</v>
      </c>
      <c r="C163" s="5" t="s">
        <v>198</v>
      </c>
      <c r="D163" s="5" t="s">
        <v>171</v>
      </c>
      <c r="E163" s="2" t="s">
        <v>434</v>
      </c>
      <c r="F163" s="2"/>
      <c r="G163" s="2"/>
      <c r="H163" s="2"/>
      <c r="I163" s="2"/>
      <c r="J163" s="2"/>
      <c r="K163" s="2"/>
      <c r="L163" s="2"/>
      <c r="M163" s="2"/>
      <c r="N163" s="5">
        <v>6062.4</v>
      </c>
      <c r="O163" s="2" t="s">
        <v>200</v>
      </c>
      <c r="P163" s="5">
        <v>680.64344154130379</v>
      </c>
      <c r="Q163" s="5">
        <v>4126332.8</v>
      </c>
      <c r="R163" s="5">
        <v>8.0122830081377714</v>
      </c>
      <c r="S163" s="5">
        <v>48573.664508534443</v>
      </c>
      <c r="T163" s="5">
        <v>1511888.4</v>
      </c>
    </row>
    <row r="164" spans="1:20" ht="57.6" x14ac:dyDescent="0.3">
      <c r="A164" s="7" t="s">
        <v>196</v>
      </c>
      <c r="B164" s="2" t="s">
        <v>433</v>
      </c>
      <c r="C164" s="5" t="s">
        <v>198</v>
      </c>
      <c r="D164" s="5" t="s">
        <v>163</v>
      </c>
      <c r="E164" s="2" t="s">
        <v>435</v>
      </c>
      <c r="F164" s="2"/>
      <c r="G164" s="2"/>
      <c r="H164" s="2"/>
      <c r="I164" s="2"/>
      <c r="J164" s="2"/>
      <c r="K164" s="2"/>
      <c r="L164" s="2"/>
      <c r="M164" s="2"/>
      <c r="N164" s="5">
        <v>9151</v>
      </c>
      <c r="O164" s="2" t="s">
        <v>200</v>
      </c>
      <c r="P164" s="5">
        <v>229.73097257130371</v>
      </c>
      <c r="Q164" s="5">
        <v>2102268.13</v>
      </c>
      <c r="R164" s="5">
        <v>2.7043080938352411</v>
      </c>
      <c r="S164" s="5">
        <v>24747.123366686279</v>
      </c>
      <c r="T164" s="5">
        <v>924157.1</v>
      </c>
    </row>
    <row r="165" spans="1:20" ht="72" x14ac:dyDescent="0.3">
      <c r="A165" s="7" t="s">
        <v>196</v>
      </c>
      <c r="B165" s="2" t="s">
        <v>436</v>
      </c>
      <c r="C165" s="5" t="s">
        <v>198</v>
      </c>
      <c r="D165" s="5" t="s">
        <v>171</v>
      </c>
      <c r="E165" s="2" t="s">
        <v>437</v>
      </c>
      <c r="F165" s="2"/>
      <c r="G165" s="2"/>
      <c r="H165" s="2"/>
      <c r="I165" s="2"/>
      <c r="J165" s="2"/>
      <c r="K165" s="2"/>
      <c r="L165" s="2"/>
      <c r="M165" s="2"/>
      <c r="N165" s="5">
        <v>4004</v>
      </c>
      <c r="O165" s="2" t="s">
        <v>200</v>
      </c>
      <c r="P165" s="5">
        <v>413.8107067932068</v>
      </c>
      <c r="Q165" s="5">
        <v>1656898.07</v>
      </c>
      <c r="R165" s="5">
        <v>4.8712266838517566</v>
      </c>
      <c r="S165" s="5">
        <v>19504.39164214244</v>
      </c>
      <c r="T165" s="5">
        <v>607087.5</v>
      </c>
    </row>
    <row r="166" spans="1:20" ht="72" x14ac:dyDescent="0.3">
      <c r="A166" s="7" t="s">
        <v>196</v>
      </c>
      <c r="B166" s="2" t="s">
        <v>438</v>
      </c>
      <c r="C166" s="5" t="s">
        <v>198</v>
      </c>
      <c r="D166" s="5" t="s">
        <v>171</v>
      </c>
      <c r="E166" s="2" t="s">
        <v>439</v>
      </c>
      <c r="F166" s="2"/>
      <c r="G166" s="2"/>
      <c r="H166" s="2"/>
      <c r="I166" s="2"/>
      <c r="J166" s="2"/>
      <c r="K166" s="2"/>
      <c r="L166" s="2"/>
      <c r="M166" s="2"/>
      <c r="N166" s="5">
        <v>14256</v>
      </c>
      <c r="O166" s="2" t="s">
        <v>200</v>
      </c>
      <c r="P166" s="5">
        <v>214.70521604938281</v>
      </c>
      <c r="Q166" s="5">
        <v>3060837.56</v>
      </c>
      <c r="R166" s="5">
        <v>2.527430442017454</v>
      </c>
      <c r="S166" s="5">
        <v>36031.048381400833</v>
      </c>
      <c r="T166" s="5">
        <v>1121490.8999999999</v>
      </c>
    </row>
    <row r="167" spans="1:20" ht="72" x14ac:dyDescent="0.3">
      <c r="A167" s="7" t="s">
        <v>196</v>
      </c>
      <c r="B167" s="2" t="s">
        <v>440</v>
      </c>
      <c r="C167" s="5" t="s">
        <v>198</v>
      </c>
      <c r="D167" s="5" t="s">
        <v>171</v>
      </c>
      <c r="E167" s="2" t="s">
        <v>441</v>
      </c>
      <c r="F167" s="2"/>
      <c r="G167" s="2"/>
      <c r="H167" s="2"/>
      <c r="I167" s="2"/>
      <c r="J167" s="2"/>
      <c r="K167" s="2"/>
      <c r="L167" s="2"/>
      <c r="M167" s="2"/>
      <c r="N167" s="5">
        <v>1009.6</v>
      </c>
      <c r="O167" s="2" t="s">
        <v>200</v>
      </c>
      <c r="P167" s="5">
        <v>672.82163232963546</v>
      </c>
      <c r="Q167" s="5">
        <v>679280.72</v>
      </c>
      <c r="R167" s="5">
        <v>7.9202075612670448</v>
      </c>
      <c r="S167" s="5">
        <v>7996.2415538552086</v>
      </c>
      <c r="T167" s="5">
        <v>248888.4</v>
      </c>
    </row>
    <row r="168" spans="1:20" ht="57.6" x14ac:dyDescent="0.3">
      <c r="A168" s="7" t="s">
        <v>196</v>
      </c>
      <c r="B168" s="2" t="s">
        <v>442</v>
      </c>
      <c r="C168" s="5" t="s">
        <v>198</v>
      </c>
      <c r="D168" s="5" t="s">
        <v>163</v>
      </c>
      <c r="E168" s="2" t="s">
        <v>443</v>
      </c>
      <c r="F168" s="2"/>
      <c r="G168" s="2"/>
      <c r="H168" s="2"/>
      <c r="I168" s="2"/>
      <c r="J168" s="2"/>
      <c r="K168" s="2"/>
      <c r="L168" s="2"/>
      <c r="M168" s="2"/>
      <c r="N168" s="5">
        <v>4914</v>
      </c>
      <c r="O168" s="2" t="s">
        <v>200</v>
      </c>
      <c r="P168" s="5">
        <v>439.30859584859581</v>
      </c>
      <c r="Q168" s="5">
        <v>2158762.44</v>
      </c>
      <c r="R168" s="5">
        <v>5.1744239793709754</v>
      </c>
      <c r="S168" s="5">
        <v>25427.11943462897</v>
      </c>
      <c r="T168" s="5">
        <v>948991.9</v>
      </c>
    </row>
    <row r="169" spans="1:20" ht="57.6" x14ac:dyDescent="0.3">
      <c r="A169" s="7" t="s">
        <v>196</v>
      </c>
      <c r="B169" s="2" t="s">
        <v>444</v>
      </c>
      <c r="C169" s="5" t="s">
        <v>198</v>
      </c>
      <c r="D169" s="5" t="s">
        <v>163</v>
      </c>
      <c r="E169" s="2" t="s">
        <v>445</v>
      </c>
      <c r="F169" s="2"/>
      <c r="G169" s="2"/>
      <c r="H169" s="2"/>
      <c r="I169" s="2"/>
      <c r="J169" s="2"/>
      <c r="K169" s="2"/>
      <c r="L169" s="2"/>
      <c r="M169" s="2"/>
      <c r="N169" s="5">
        <v>9151</v>
      </c>
      <c r="O169" s="2" t="s">
        <v>200</v>
      </c>
      <c r="P169" s="5">
        <v>222.50637853786469</v>
      </c>
      <c r="Q169" s="5">
        <v>2036155.87</v>
      </c>
      <c r="R169" s="5">
        <v>2.620805400917134</v>
      </c>
      <c r="S169" s="5">
        <v>23982.990223792691</v>
      </c>
      <c r="T169" s="5">
        <v>895094.1</v>
      </c>
    </row>
    <row r="170" spans="1:20" ht="72" x14ac:dyDescent="0.3">
      <c r="A170" s="7" t="s">
        <v>196</v>
      </c>
      <c r="B170" s="2" t="s">
        <v>446</v>
      </c>
      <c r="C170" s="5" t="s">
        <v>198</v>
      </c>
      <c r="D170" s="5" t="s">
        <v>171</v>
      </c>
      <c r="E170" s="2" t="s">
        <v>447</v>
      </c>
      <c r="F170" s="2"/>
      <c r="G170" s="2"/>
      <c r="H170" s="2"/>
      <c r="I170" s="2"/>
      <c r="J170" s="2"/>
      <c r="K170" s="2"/>
      <c r="L170" s="2"/>
      <c r="M170" s="2"/>
      <c r="N170" s="5">
        <v>4004</v>
      </c>
      <c r="O170" s="2" t="s">
        <v>200</v>
      </c>
      <c r="P170" s="5">
        <v>399.88232267732269</v>
      </c>
      <c r="Q170" s="5">
        <v>1601128.82</v>
      </c>
      <c r="R170" s="5">
        <v>4.7100391363642249</v>
      </c>
      <c r="S170" s="5">
        <v>18858.996702002351</v>
      </c>
      <c r="T170" s="5">
        <v>586653.69999999995</v>
      </c>
    </row>
    <row r="171" spans="1:20" ht="72" x14ac:dyDescent="0.3">
      <c r="A171" s="7" t="s">
        <v>196</v>
      </c>
      <c r="B171" s="2" t="s">
        <v>448</v>
      </c>
      <c r="C171" s="5" t="s">
        <v>198</v>
      </c>
      <c r="D171" s="5" t="s">
        <v>171</v>
      </c>
      <c r="E171" s="2" t="s">
        <v>449</v>
      </c>
      <c r="F171" s="2"/>
      <c r="G171" s="2"/>
      <c r="H171" s="2"/>
      <c r="I171" s="2"/>
      <c r="J171" s="2"/>
      <c r="K171" s="2"/>
      <c r="L171" s="2"/>
      <c r="M171" s="2"/>
      <c r="N171" s="5">
        <v>64</v>
      </c>
      <c r="O171" s="2" t="s">
        <v>200</v>
      </c>
      <c r="P171" s="5">
        <v>854.61203124999997</v>
      </c>
      <c r="Q171" s="5">
        <v>54695.17</v>
      </c>
      <c r="R171" s="5">
        <v>10.066101663722019</v>
      </c>
      <c r="S171" s="5">
        <v>644.23050647820958</v>
      </c>
      <c r="T171" s="5">
        <v>20040.3</v>
      </c>
    </row>
    <row r="172" spans="1:20" ht="86.4" x14ac:dyDescent="0.3">
      <c r="A172" s="7" t="s">
        <v>196</v>
      </c>
      <c r="B172" s="2" t="s">
        <v>450</v>
      </c>
      <c r="C172" s="5" t="s">
        <v>198</v>
      </c>
      <c r="D172" s="5" t="s">
        <v>171</v>
      </c>
      <c r="E172" s="2" t="s">
        <v>423</v>
      </c>
      <c r="F172" s="2"/>
      <c r="G172" s="2"/>
      <c r="H172" s="2"/>
      <c r="I172" s="2"/>
      <c r="J172" s="2"/>
      <c r="K172" s="2"/>
      <c r="L172" s="2"/>
      <c r="M172" s="2"/>
      <c r="N172" s="5">
        <v>4004</v>
      </c>
      <c r="O172" s="2" t="s">
        <v>200</v>
      </c>
      <c r="P172" s="5">
        <v>393.96982767232771</v>
      </c>
      <c r="Q172" s="5">
        <v>1577455.19</v>
      </c>
      <c r="R172" s="5">
        <v>4.6403984413701727</v>
      </c>
      <c r="S172" s="5">
        <v>18580.155359246171</v>
      </c>
      <c r="T172" s="5">
        <v>577979.5</v>
      </c>
    </row>
    <row r="173" spans="1:20" ht="57.6" x14ac:dyDescent="0.3">
      <c r="A173" s="7" t="s">
        <v>196</v>
      </c>
      <c r="B173" s="2" t="s">
        <v>451</v>
      </c>
      <c r="C173" s="5" t="s">
        <v>198</v>
      </c>
      <c r="D173" s="5" t="s">
        <v>163</v>
      </c>
      <c r="E173" s="2" t="s">
        <v>452</v>
      </c>
      <c r="F173" s="2"/>
      <c r="G173" s="2"/>
      <c r="H173" s="2"/>
      <c r="I173" s="2"/>
      <c r="J173" s="2"/>
      <c r="K173" s="2"/>
      <c r="L173" s="2"/>
      <c r="M173" s="2"/>
      <c r="N173" s="5">
        <v>7250</v>
      </c>
      <c r="O173" s="2" t="s">
        <v>200</v>
      </c>
      <c r="P173" s="5">
        <v>257.40367448275862</v>
      </c>
      <c r="Q173" s="5">
        <v>1866176.64</v>
      </c>
      <c r="R173" s="5">
        <v>3.04259662509171</v>
      </c>
      <c r="S173" s="5">
        <v>22058.825531914899</v>
      </c>
      <c r="T173" s="5">
        <v>820371.2</v>
      </c>
    </row>
    <row r="174" spans="1:20" ht="86.4" x14ac:dyDescent="0.3">
      <c r="A174" s="7" t="s">
        <v>196</v>
      </c>
      <c r="B174" s="2" t="s">
        <v>453</v>
      </c>
      <c r="C174" s="5" t="s">
        <v>198</v>
      </c>
      <c r="D174" s="5" t="s">
        <v>171</v>
      </c>
      <c r="E174" s="2" t="s">
        <v>454</v>
      </c>
      <c r="F174" s="2"/>
      <c r="G174" s="2"/>
      <c r="H174" s="2"/>
      <c r="I174" s="2"/>
      <c r="J174" s="2"/>
      <c r="K174" s="2"/>
      <c r="L174" s="2"/>
      <c r="M174" s="2"/>
      <c r="N174" s="5">
        <v>3307.2</v>
      </c>
      <c r="O174" s="2" t="s">
        <v>200</v>
      </c>
      <c r="P174" s="5">
        <v>283.34516811804548</v>
      </c>
      <c r="Q174" s="5">
        <v>937079.14</v>
      </c>
      <c r="R174" s="5">
        <v>3.3492336656979371</v>
      </c>
      <c r="S174" s="5">
        <v>11076.58557919622</v>
      </c>
      <c r="T174" s="5">
        <v>343345.8</v>
      </c>
    </row>
    <row r="175" spans="1:20" ht="86.4" x14ac:dyDescent="0.3">
      <c r="A175" s="7" t="s">
        <v>196</v>
      </c>
      <c r="B175" s="2" t="s">
        <v>453</v>
      </c>
      <c r="C175" s="5" t="s">
        <v>198</v>
      </c>
      <c r="D175" s="5" t="s">
        <v>171</v>
      </c>
      <c r="E175" s="2" t="s">
        <v>455</v>
      </c>
      <c r="F175" s="2"/>
      <c r="G175" s="2"/>
      <c r="H175" s="2"/>
      <c r="I175" s="2"/>
      <c r="J175" s="2"/>
      <c r="K175" s="2"/>
      <c r="L175" s="2"/>
      <c r="M175" s="2"/>
      <c r="N175" s="5">
        <v>14256</v>
      </c>
      <c r="O175" s="2" t="s">
        <v>200</v>
      </c>
      <c r="P175" s="5">
        <v>222.98373035914699</v>
      </c>
      <c r="Q175" s="5">
        <v>3178856.06</v>
      </c>
      <c r="R175" s="5">
        <v>2.6357414936069392</v>
      </c>
      <c r="S175" s="5">
        <v>37575.130732860533</v>
      </c>
      <c r="T175" s="5">
        <v>1164732.8</v>
      </c>
    </row>
    <row r="176" spans="1:20" ht="86.4" x14ac:dyDescent="0.3">
      <c r="A176" s="7" t="s">
        <v>196</v>
      </c>
      <c r="B176" s="2" t="s">
        <v>456</v>
      </c>
      <c r="C176" s="5" t="s">
        <v>198</v>
      </c>
      <c r="D176" s="5" t="s">
        <v>171</v>
      </c>
      <c r="E176" s="2" t="s">
        <v>423</v>
      </c>
      <c r="F176" s="2"/>
      <c r="G176" s="2"/>
      <c r="H176" s="2"/>
      <c r="I176" s="2"/>
      <c r="J176" s="2"/>
      <c r="K176" s="2"/>
      <c r="L176" s="2"/>
      <c r="M176" s="2"/>
      <c r="N176" s="5">
        <v>4004</v>
      </c>
      <c r="O176" s="2" t="s">
        <v>200</v>
      </c>
      <c r="P176" s="5">
        <v>399.26519230769242</v>
      </c>
      <c r="Q176" s="5">
        <v>1598657.83</v>
      </c>
      <c r="R176" s="5">
        <v>4.7194467175850168</v>
      </c>
      <c r="S176" s="5">
        <v>18896.6646572104</v>
      </c>
      <c r="T176" s="5">
        <v>585748.30000000005</v>
      </c>
    </row>
    <row r="177" spans="1:20" ht="72" x14ac:dyDescent="0.3">
      <c r="A177" s="7" t="s">
        <v>196</v>
      </c>
      <c r="B177" s="2" t="s">
        <v>457</v>
      </c>
      <c r="C177" s="5" t="s">
        <v>198</v>
      </c>
      <c r="D177" s="5" t="s">
        <v>163</v>
      </c>
      <c r="E177" s="2" t="s">
        <v>458</v>
      </c>
      <c r="F177" s="2"/>
      <c r="G177" s="2"/>
      <c r="H177" s="2"/>
      <c r="I177" s="2"/>
      <c r="J177" s="2"/>
      <c r="K177" s="2"/>
      <c r="L177" s="2"/>
      <c r="M177" s="2"/>
      <c r="N177" s="5">
        <v>50</v>
      </c>
      <c r="O177" s="2" t="s">
        <v>200</v>
      </c>
      <c r="P177" s="5">
        <v>420.5412</v>
      </c>
      <c r="Q177" s="5">
        <v>21027.06</v>
      </c>
      <c r="R177" s="5">
        <v>4.953371025</v>
      </c>
      <c r="S177" s="5">
        <v>247.6685512</v>
      </c>
      <c r="T177" s="5">
        <v>9243.4</v>
      </c>
    </row>
    <row r="178" spans="1:20" ht="86.4" x14ac:dyDescent="0.3">
      <c r="A178" s="7" t="s">
        <v>196</v>
      </c>
      <c r="B178" s="2" t="s">
        <v>459</v>
      </c>
      <c r="C178" s="5" t="s">
        <v>198</v>
      </c>
      <c r="D178" s="5" t="s">
        <v>171</v>
      </c>
      <c r="E178" s="2" t="s">
        <v>460</v>
      </c>
      <c r="F178" s="2"/>
      <c r="G178" s="2"/>
      <c r="H178" s="2"/>
      <c r="I178" s="2"/>
      <c r="J178" s="2"/>
      <c r="K178" s="2"/>
      <c r="L178" s="2"/>
      <c r="M178" s="2"/>
      <c r="N178" s="5">
        <v>8008</v>
      </c>
      <c r="O178" s="2" t="s">
        <v>200</v>
      </c>
      <c r="P178" s="5">
        <v>406.77410214785209</v>
      </c>
      <c r="Q178" s="5">
        <v>3257447.01</v>
      </c>
      <c r="R178" s="5">
        <v>4.7912143951454924</v>
      </c>
      <c r="S178" s="5">
        <v>38368.044876325082</v>
      </c>
      <c r="T178" s="5">
        <v>1193528.5</v>
      </c>
    </row>
    <row r="179" spans="1:20" ht="57.6" x14ac:dyDescent="0.3">
      <c r="A179" s="7" t="s">
        <v>196</v>
      </c>
      <c r="B179" s="2" t="s">
        <v>461</v>
      </c>
      <c r="C179" s="5" t="s">
        <v>198</v>
      </c>
      <c r="D179" s="5" t="s">
        <v>163</v>
      </c>
      <c r="E179" s="2" t="s">
        <v>462</v>
      </c>
      <c r="F179" s="2"/>
      <c r="G179" s="2"/>
      <c r="H179" s="2"/>
      <c r="I179" s="2"/>
      <c r="J179" s="2"/>
      <c r="K179" s="2"/>
      <c r="L179" s="2"/>
      <c r="M179" s="2"/>
      <c r="N179" s="5">
        <v>7417.5</v>
      </c>
      <c r="O179" s="2" t="s">
        <v>200</v>
      </c>
      <c r="P179" s="5">
        <v>234.11583282777221</v>
      </c>
      <c r="Q179" s="5">
        <v>1736554.19</v>
      </c>
      <c r="R179" s="5">
        <v>2.759173044522949</v>
      </c>
      <c r="S179" s="5">
        <v>20466.166057748971</v>
      </c>
      <c r="T179" s="5">
        <v>763389.2</v>
      </c>
    </row>
    <row r="180" spans="1:20" ht="57.6" x14ac:dyDescent="0.3">
      <c r="A180" s="7" t="s">
        <v>196</v>
      </c>
      <c r="B180" s="2" t="s">
        <v>463</v>
      </c>
      <c r="C180" s="5" t="s">
        <v>198</v>
      </c>
      <c r="D180" s="5" t="s">
        <v>163</v>
      </c>
      <c r="E180" s="2" t="s">
        <v>464</v>
      </c>
      <c r="F180" s="2"/>
      <c r="G180" s="2"/>
      <c r="H180" s="2"/>
      <c r="I180" s="2"/>
      <c r="J180" s="2"/>
      <c r="K180" s="2"/>
      <c r="L180" s="2"/>
      <c r="M180" s="2"/>
      <c r="N180" s="5">
        <v>9151</v>
      </c>
      <c r="O180" s="2" t="s">
        <v>200</v>
      </c>
      <c r="P180" s="5">
        <v>230.38772593159209</v>
      </c>
      <c r="Q180" s="5">
        <v>2108278.08</v>
      </c>
      <c r="R180" s="5">
        <v>2.715235426418293</v>
      </c>
      <c r="S180" s="5">
        <v>24847.119387153802</v>
      </c>
      <c r="T180" s="5">
        <v>926799.1</v>
      </c>
    </row>
    <row r="181" spans="1:20" ht="57.6" x14ac:dyDescent="0.3">
      <c r="A181" s="7" t="s">
        <v>196</v>
      </c>
      <c r="B181" s="2" t="s">
        <v>465</v>
      </c>
      <c r="C181" s="5" t="s">
        <v>198</v>
      </c>
      <c r="D181" s="5" t="s">
        <v>171</v>
      </c>
      <c r="E181" s="2" t="s">
        <v>466</v>
      </c>
      <c r="F181" s="2"/>
      <c r="G181" s="2"/>
      <c r="H181" s="2"/>
      <c r="I181" s="2"/>
      <c r="J181" s="2"/>
      <c r="K181" s="2"/>
      <c r="L181" s="2"/>
      <c r="M181" s="2"/>
      <c r="N181" s="5">
        <v>1750</v>
      </c>
      <c r="O181" s="2" t="s">
        <v>200</v>
      </c>
      <c r="P181" s="5">
        <v>307.56428</v>
      </c>
      <c r="Q181" s="5">
        <v>538237.49</v>
      </c>
      <c r="R181" s="5">
        <v>3.6248</v>
      </c>
      <c r="S181" s="5">
        <v>6343.4000000000005</v>
      </c>
      <c r="T181" s="5">
        <v>197210.2</v>
      </c>
    </row>
    <row r="182" spans="1:20" ht="86.4" x14ac:dyDescent="0.3">
      <c r="A182" s="7" t="s">
        <v>196</v>
      </c>
      <c r="B182" s="2" t="s">
        <v>467</v>
      </c>
      <c r="C182" s="5" t="s">
        <v>198</v>
      </c>
      <c r="D182" s="5" t="s">
        <v>171</v>
      </c>
      <c r="E182" s="2" t="s">
        <v>423</v>
      </c>
      <c r="F182" s="2"/>
      <c r="G182" s="2"/>
      <c r="H182" s="2"/>
      <c r="I182" s="2"/>
      <c r="J182" s="2"/>
      <c r="K182" s="2"/>
      <c r="L182" s="2"/>
      <c r="M182" s="2"/>
      <c r="N182" s="5">
        <v>4004</v>
      </c>
      <c r="O182" s="2" t="s">
        <v>200</v>
      </c>
      <c r="P182" s="5">
        <v>419.54066183816178</v>
      </c>
      <c r="Q182" s="5">
        <v>1679840.81</v>
      </c>
      <c r="R182" s="5">
        <v>4.944498077055532</v>
      </c>
      <c r="S182" s="5">
        <v>19797.770300530348</v>
      </c>
      <c r="T182" s="5">
        <v>615493.69999999995</v>
      </c>
    </row>
    <row r="183" spans="1:20" ht="86.4" x14ac:dyDescent="0.3">
      <c r="A183" s="7" t="s">
        <v>196</v>
      </c>
      <c r="B183" s="2" t="s">
        <v>467</v>
      </c>
      <c r="C183" s="5" t="s">
        <v>198</v>
      </c>
      <c r="D183" s="5" t="s">
        <v>171</v>
      </c>
      <c r="E183" s="2" t="s">
        <v>455</v>
      </c>
      <c r="F183" s="2"/>
      <c r="G183" s="2"/>
      <c r="H183" s="2"/>
      <c r="I183" s="2"/>
      <c r="J183" s="2"/>
      <c r="K183" s="2"/>
      <c r="L183" s="2"/>
      <c r="M183" s="2"/>
      <c r="N183" s="5">
        <v>14256</v>
      </c>
      <c r="O183" s="2" t="s">
        <v>200</v>
      </c>
      <c r="P183" s="5">
        <v>241.0090551346801</v>
      </c>
      <c r="Q183" s="5">
        <v>3435825.09</v>
      </c>
      <c r="R183" s="5">
        <v>2.840413142424044</v>
      </c>
      <c r="S183" s="5">
        <v>40492.929758397171</v>
      </c>
      <c r="T183" s="5">
        <v>1258886.3</v>
      </c>
    </row>
    <row r="184" spans="1:20" ht="72" x14ac:dyDescent="0.3">
      <c r="A184" s="7" t="s">
        <v>196</v>
      </c>
      <c r="B184" s="2" t="s">
        <v>468</v>
      </c>
      <c r="C184" s="5" t="s">
        <v>198</v>
      </c>
      <c r="D184" s="5" t="s">
        <v>171</v>
      </c>
      <c r="E184" s="2" t="s">
        <v>469</v>
      </c>
      <c r="F184" s="2"/>
      <c r="G184" s="2"/>
      <c r="H184" s="2"/>
      <c r="I184" s="2"/>
      <c r="J184" s="2"/>
      <c r="K184" s="2"/>
      <c r="L184" s="2"/>
      <c r="M184" s="2"/>
      <c r="N184" s="5">
        <v>5660.8</v>
      </c>
      <c r="O184" s="2" t="s">
        <v>200</v>
      </c>
      <c r="P184" s="5">
        <v>969.75853766252123</v>
      </c>
      <c r="Q184" s="5">
        <v>5489609.1299999999</v>
      </c>
      <c r="R184" s="5">
        <v>11.42909296007686</v>
      </c>
      <c r="S184" s="5">
        <v>64697.809428403067</v>
      </c>
      <c r="T184" s="5">
        <v>2011392.8</v>
      </c>
    </row>
    <row r="185" spans="1:20" ht="72" x14ac:dyDescent="0.3">
      <c r="A185" s="7" t="s">
        <v>196</v>
      </c>
      <c r="B185" s="2" t="s">
        <v>470</v>
      </c>
      <c r="C185" s="5" t="s">
        <v>198</v>
      </c>
      <c r="D185" s="5" t="s">
        <v>163</v>
      </c>
      <c r="E185" s="2" t="s">
        <v>471</v>
      </c>
      <c r="F185" s="2"/>
      <c r="G185" s="2"/>
      <c r="H185" s="2"/>
      <c r="I185" s="2"/>
      <c r="J185" s="2"/>
      <c r="K185" s="2"/>
      <c r="L185" s="2"/>
      <c r="M185" s="2"/>
      <c r="N185" s="5">
        <v>4914</v>
      </c>
      <c r="O185" s="2" t="s">
        <v>200</v>
      </c>
      <c r="P185" s="5">
        <v>461.75560846560847</v>
      </c>
      <c r="Q185" s="5">
        <v>2269067.06</v>
      </c>
      <c r="R185" s="5">
        <v>5.4420224922287384</v>
      </c>
      <c r="S185" s="5">
        <v>26742.098526812031</v>
      </c>
      <c r="T185" s="5">
        <v>997481.8</v>
      </c>
    </row>
    <row r="186" spans="1:20" ht="57.6" x14ac:dyDescent="0.3">
      <c r="A186" s="7" t="s">
        <v>196</v>
      </c>
      <c r="B186" s="2" t="s">
        <v>472</v>
      </c>
      <c r="C186" s="5" t="s">
        <v>198</v>
      </c>
      <c r="D186" s="5" t="s">
        <v>171</v>
      </c>
      <c r="E186" s="2" t="s">
        <v>473</v>
      </c>
      <c r="F186" s="2"/>
      <c r="G186" s="2"/>
      <c r="H186" s="2"/>
      <c r="I186" s="2"/>
      <c r="J186" s="2"/>
      <c r="K186" s="2"/>
      <c r="L186" s="2"/>
      <c r="M186" s="2"/>
      <c r="N186" s="5">
        <v>7057.6</v>
      </c>
      <c r="O186" s="2" t="s">
        <v>200</v>
      </c>
      <c r="P186" s="5">
        <v>293.6619516549535</v>
      </c>
      <c r="Q186" s="5">
        <v>2072548.59</v>
      </c>
      <c r="R186" s="5">
        <v>3.4609540560395229</v>
      </c>
      <c r="S186" s="5">
        <v>24426.029345904539</v>
      </c>
      <c r="T186" s="5">
        <v>759381.8</v>
      </c>
    </row>
    <row r="187" spans="1:20" ht="86.4" x14ac:dyDescent="0.3">
      <c r="A187" s="7" t="s">
        <v>196</v>
      </c>
      <c r="B187" s="2" t="s">
        <v>472</v>
      </c>
      <c r="C187" s="5" t="s">
        <v>198</v>
      </c>
      <c r="D187" s="5" t="s">
        <v>171</v>
      </c>
      <c r="E187" s="2" t="s">
        <v>423</v>
      </c>
      <c r="F187" s="2"/>
      <c r="G187" s="2"/>
      <c r="H187" s="2"/>
      <c r="I187" s="2"/>
      <c r="J187" s="2"/>
      <c r="K187" s="2"/>
      <c r="L187" s="2"/>
      <c r="M187" s="2"/>
      <c r="N187" s="5">
        <v>4004</v>
      </c>
      <c r="O187" s="2" t="s">
        <v>200</v>
      </c>
      <c r="P187" s="5">
        <v>419.5306893106893</v>
      </c>
      <c r="Q187" s="5">
        <v>1679800.88</v>
      </c>
      <c r="R187" s="5">
        <v>4.9443805457948073</v>
      </c>
      <c r="S187" s="5">
        <v>19797.299705362409</v>
      </c>
      <c r="T187" s="5">
        <v>615479.1</v>
      </c>
    </row>
    <row r="188" spans="1:20" ht="86.4" x14ac:dyDescent="0.3">
      <c r="A188" s="7" t="s">
        <v>196</v>
      </c>
      <c r="B188" s="2" t="s">
        <v>474</v>
      </c>
      <c r="C188" s="5" t="s">
        <v>198</v>
      </c>
      <c r="D188" s="5" t="s">
        <v>171</v>
      </c>
      <c r="E188" s="2" t="s">
        <v>455</v>
      </c>
      <c r="F188" s="2"/>
      <c r="G188" s="2"/>
      <c r="H188" s="2"/>
      <c r="I188" s="2"/>
      <c r="J188" s="2"/>
      <c r="K188" s="2"/>
      <c r="L188" s="2"/>
      <c r="M188" s="2"/>
      <c r="N188" s="5">
        <v>14256</v>
      </c>
      <c r="O188" s="2" t="s">
        <v>200</v>
      </c>
      <c r="P188" s="5">
        <v>238.36828773849609</v>
      </c>
      <c r="Q188" s="5">
        <v>3398178.31</v>
      </c>
      <c r="R188" s="5">
        <v>2.8175920536465262</v>
      </c>
      <c r="S188" s="5">
        <v>40167.592316784881</v>
      </c>
      <c r="T188" s="5">
        <v>1245092.6000000001</v>
      </c>
    </row>
    <row r="189" spans="1:20" ht="72" x14ac:dyDescent="0.3">
      <c r="A189" s="7" t="s">
        <v>196</v>
      </c>
      <c r="B189" s="2" t="s">
        <v>475</v>
      </c>
      <c r="C189" s="5" t="s">
        <v>198</v>
      </c>
      <c r="D189" s="5" t="s">
        <v>163</v>
      </c>
      <c r="E189" s="2" t="s">
        <v>476</v>
      </c>
      <c r="F189" s="2"/>
      <c r="G189" s="2"/>
      <c r="H189" s="2"/>
      <c r="I189" s="2"/>
      <c r="J189" s="2"/>
      <c r="K189" s="2"/>
      <c r="L189" s="2"/>
      <c r="M189" s="2"/>
      <c r="N189" s="5">
        <v>8856</v>
      </c>
      <c r="O189" s="2" t="s">
        <v>200</v>
      </c>
      <c r="P189" s="5">
        <v>247.62404019873529</v>
      </c>
      <c r="Q189" s="5">
        <v>2192958.5</v>
      </c>
      <c r="R189" s="5">
        <v>2.9269981110961618</v>
      </c>
      <c r="S189" s="5">
        <v>25921.49527186761</v>
      </c>
      <c r="T189" s="5">
        <v>964024.6</v>
      </c>
    </row>
    <row r="190" spans="1:20" ht="72" x14ac:dyDescent="0.3">
      <c r="A190" s="7" t="s">
        <v>196</v>
      </c>
      <c r="B190" s="2" t="s">
        <v>477</v>
      </c>
      <c r="C190" s="5" t="s">
        <v>198</v>
      </c>
      <c r="D190" s="5" t="s">
        <v>171</v>
      </c>
      <c r="E190" s="2" t="s">
        <v>478</v>
      </c>
      <c r="F190" s="2"/>
      <c r="G190" s="2"/>
      <c r="H190" s="2"/>
      <c r="I190" s="2"/>
      <c r="J190" s="2"/>
      <c r="K190" s="2"/>
      <c r="L190" s="2"/>
      <c r="M190" s="2"/>
      <c r="N190" s="5">
        <v>146.5</v>
      </c>
      <c r="O190" s="2" t="s">
        <v>200</v>
      </c>
      <c r="P190" s="5">
        <v>533.29720136518768</v>
      </c>
      <c r="Q190" s="5">
        <v>78128.039999999994</v>
      </c>
      <c r="R190" s="5">
        <v>6.3037494251204231</v>
      </c>
      <c r="S190" s="5">
        <v>923.49929078014179</v>
      </c>
      <c r="T190" s="5">
        <v>28626.2</v>
      </c>
    </row>
    <row r="191" spans="1:20" ht="57.6" x14ac:dyDescent="0.3">
      <c r="A191" s="7" t="s">
        <v>196</v>
      </c>
      <c r="B191" s="2" t="s">
        <v>479</v>
      </c>
      <c r="C191" s="5" t="s">
        <v>198</v>
      </c>
      <c r="D191" s="5" t="s">
        <v>171</v>
      </c>
      <c r="E191" s="2" t="s">
        <v>480</v>
      </c>
      <c r="F191" s="2"/>
      <c r="G191" s="2"/>
      <c r="H191" s="2"/>
      <c r="I191" s="2"/>
      <c r="J191" s="2"/>
      <c r="K191" s="2"/>
      <c r="L191" s="2"/>
      <c r="M191" s="2"/>
      <c r="N191" s="5">
        <v>460</v>
      </c>
      <c r="O191" s="2" t="s">
        <v>200</v>
      </c>
      <c r="P191" s="5">
        <v>390.55113043478258</v>
      </c>
      <c r="Q191" s="5">
        <v>179653.52</v>
      </c>
      <c r="R191" s="5">
        <v>4.6164436221605509</v>
      </c>
      <c r="S191" s="5">
        <v>2123.5640661938528</v>
      </c>
      <c r="T191" s="5">
        <v>65825.100000000006</v>
      </c>
    </row>
    <row r="192" spans="1:20" ht="57.6" x14ac:dyDescent="0.3">
      <c r="A192" s="7" t="s">
        <v>196</v>
      </c>
      <c r="B192" s="2" t="s">
        <v>481</v>
      </c>
      <c r="C192" s="5" t="s">
        <v>198</v>
      </c>
      <c r="D192" s="5" t="s">
        <v>171</v>
      </c>
      <c r="E192" s="2" t="s">
        <v>482</v>
      </c>
      <c r="F192" s="2"/>
      <c r="G192" s="2"/>
      <c r="H192" s="2"/>
      <c r="I192" s="2"/>
      <c r="J192" s="2"/>
      <c r="K192" s="2"/>
      <c r="L192" s="2"/>
      <c r="M192" s="2"/>
      <c r="N192" s="5">
        <v>11440</v>
      </c>
      <c r="O192" s="2" t="s">
        <v>200</v>
      </c>
      <c r="P192" s="5">
        <v>290.51598951048948</v>
      </c>
      <c r="Q192" s="5">
        <v>3323502.92</v>
      </c>
      <c r="R192" s="5">
        <v>3.433995147878127</v>
      </c>
      <c r="S192" s="5">
        <v>39284.904491725763</v>
      </c>
      <c r="T192" s="5">
        <v>1217731.5</v>
      </c>
    </row>
    <row r="193" spans="1:20" ht="72" x14ac:dyDescent="0.3">
      <c r="A193" s="7" t="s">
        <v>196</v>
      </c>
      <c r="B193" s="2" t="s">
        <v>481</v>
      </c>
      <c r="C193" s="5" t="s">
        <v>198</v>
      </c>
      <c r="D193" s="5" t="s">
        <v>163</v>
      </c>
      <c r="E193" s="2" t="s">
        <v>483</v>
      </c>
      <c r="F193" s="2"/>
      <c r="G193" s="2"/>
      <c r="H193" s="2"/>
      <c r="I193" s="2"/>
      <c r="J193" s="2"/>
      <c r="K193" s="2"/>
      <c r="L193" s="2"/>
      <c r="M193" s="2"/>
      <c r="N193" s="5">
        <v>4914</v>
      </c>
      <c r="O193" s="2" t="s">
        <v>200</v>
      </c>
      <c r="P193" s="5">
        <v>472.38436507936512</v>
      </c>
      <c r="Q193" s="5">
        <v>2321296.77</v>
      </c>
      <c r="R193" s="5">
        <v>5.5837395399452134</v>
      </c>
      <c r="S193" s="5">
        <v>27438.496099290791</v>
      </c>
      <c r="T193" s="5">
        <v>1020442.1</v>
      </c>
    </row>
    <row r="194" spans="1:20" ht="72" x14ac:dyDescent="0.3">
      <c r="A194" s="7" t="s">
        <v>196</v>
      </c>
      <c r="B194" s="2" t="s">
        <v>481</v>
      </c>
      <c r="C194" s="5" t="s">
        <v>198</v>
      </c>
      <c r="D194" s="5" t="s">
        <v>171</v>
      </c>
      <c r="E194" s="2" t="s">
        <v>484</v>
      </c>
      <c r="F194" s="2"/>
      <c r="G194" s="2"/>
      <c r="H194" s="2"/>
      <c r="I194" s="2"/>
      <c r="J194" s="2"/>
      <c r="K194" s="2"/>
      <c r="L194" s="2"/>
      <c r="M194" s="2"/>
      <c r="N194" s="5">
        <v>10836</v>
      </c>
      <c r="O194" s="2" t="s">
        <v>200</v>
      </c>
      <c r="P194" s="5">
        <v>574.5712532299741</v>
      </c>
      <c r="Q194" s="5">
        <v>6226054.0999999996</v>
      </c>
      <c r="R194" s="5">
        <v>6.7916223786048953</v>
      </c>
      <c r="S194" s="5">
        <v>73594.020094562642</v>
      </c>
      <c r="T194" s="5">
        <v>2281226.2000000002</v>
      </c>
    </row>
    <row r="195" spans="1:20" ht="86.4" x14ac:dyDescent="0.3">
      <c r="A195" s="7" t="s">
        <v>196</v>
      </c>
      <c r="B195" s="2" t="s">
        <v>485</v>
      </c>
      <c r="C195" s="5" t="s">
        <v>198</v>
      </c>
      <c r="D195" s="5" t="s">
        <v>171</v>
      </c>
      <c r="E195" s="2" t="s">
        <v>423</v>
      </c>
      <c r="F195" s="2"/>
      <c r="G195" s="2"/>
      <c r="H195" s="2"/>
      <c r="I195" s="2"/>
      <c r="J195" s="2"/>
      <c r="K195" s="2"/>
      <c r="L195" s="2"/>
      <c r="M195" s="2"/>
      <c r="N195" s="5">
        <v>4004</v>
      </c>
      <c r="O195" s="2" t="s">
        <v>200</v>
      </c>
      <c r="P195" s="5">
        <v>411.60567682317679</v>
      </c>
      <c r="Q195" s="5">
        <v>1648069.13</v>
      </c>
      <c r="R195" s="5">
        <v>4.8826296183057751</v>
      </c>
      <c r="S195" s="5">
        <v>19550.04899169632</v>
      </c>
      <c r="T195" s="5">
        <v>603852.5</v>
      </c>
    </row>
    <row r="196" spans="1:20" ht="57.6" x14ac:dyDescent="0.3">
      <c r="A196" s="7" t="s">
        <v>196</v>
      </c>
      <c r="B196" s="2" t="s">
        <v>485</v>
      </c>
      <c r="C196" s="5" t="s">
        <v>198</v>
      </c>
      <c r="D196" s="5" t="s">
        <v>171</v>
      </c>
      <c r="E196" s="2" t="s">
        <v>486</v>
      </c>
      <c r="F196" s="2"/>
      <c r="G196" s="2"/>
      <c r="H196" s="2"/>
      <c r="I196" s="2"/>
      <c r="J196" s="2"/>
      <c r="K196" s="2"/>
      <c r="L196" s="2"/>
      <c r="M196" s="2"/>
      <c r="N196" s="5">
        <v>2940</v>
      </c>
      <c r="O196" s="2" t="s">
        <v>200</v>
      </c>
      <c r="P196" s="5">
        <v>414.11704081632661</v>
      </c>
      <c r="Q196" s="5">
        <v>1217504.1000000001</v>
      </c>
      <c r="R196" s="5">
        <v>4.9124204130050586</v>
      </c>
      <c r="S196" s="5">
        <v>14442.51601423488</v>
      </c>
      <c r="T196" s="5">
        <v>446093.5</v>
      </c>
    </row>
    <row r="197" spans="1:20" ht="72" x14ac:dyDescent="0.3">
      <c r="A197" s="7" t="s">
        <v>196</v>
      </c>
      <c r="B197" s="2" t="s">
        <v>487</v>
      </c>
      <c r="C197" s="5" t="s">
        <v>198</v>
      </c>
      <c r="D197" s="5" t="s">
        <v>171</v>
      </c>
      <c r="E197" s="2" t="s">
        <v>437</v>
      </c>
      <c r="F197" s="2"/>
      <c r="G197" s="2"/>
      <c r="H197" s="2"/>
      <c r="I197" s="2"/>
      <c r="J197" s="2"/>
      <c r="K197" s="2"/>
      <c r="L197" s="2"/>
      <c r="M197" s="2"/>
      <c r="N197" s="5">
        <v>4004</v>
      </c>
      <c r="O197" s="2" t="s">
        <v>200</v>
      </c>
      <c r="P197" s="5">
        <v>444.94836163836158</v>
      </c>
      <c r="Q197" s="5">
        <v>1781573.24</v>
      </c>
      <c r="R197" s="5">
        <v>5.2781537560896989</v>
      </c>
      <c r="S197" s="5">
        <v>21133.72763938316</v>
      </c>
      <c r="T197" s="5">
        <v>652768.4</v>
      </c>
    </row>
    <row r="198" spans="1:20" ht="72" x14ac:dyDescent="0.3">
      <c r="A198" s="7" t="s">
        <v>196</v>
      </c>
      <c r="B198" s="2" t="s">
        <v>487</v>
      </c>
      <c r="C198" s="5" t="s">
        <v>198</v>
      </c>
      <c r="D198" s="5" t="s">
        <v>171</v>
      </c>
      <c r="E198" s="2" t="s">
        <v>488</v>
      </c>
      <c r="F198" s="2"/>
      <c r="G198" s="2"/>
      <c r="H198" s="2"/>
      <c r="I198" s="2"/>
      <c r="J198" s="2"/>
      <c r="K198" s="2"/>
      <c r="L198" s="2"/>
      <c r="M198" s="2"/>
      <c r="N198" s="5">
        <v>5660.8</v>
      </c>
      <c r="O198" s="2" t="s">
        <v>200</v>
      </c>
      <c r="P198" s="5">
        <v>982.02635493216519</v>
      </c>
      <c r="Q198" s="5">
        <v>5559054.79</v>
      </c>
      <c r="R198" s="5">
        <v>11.64918570500789</v>
      </c>
      <c r="S198" s="5">
        <v>65943.71043890866</v>
      </c>
      <c r="T198" s="5">
        <v>2036837.7</v>
      </c>
    </row>
    <row r="199" spans="1:20" ht="57.6" x14ac:dyDescent="0.3">
      <c r="A199" s="7" t="s">
        <v>196</v>
      </c>
      <c r="B199" s="2" t="s">
        <v>489</v>
      </c>
      <c r="C199" s="5" t="s">
        <v>198</v>
      </c>
      <c r="D199" s="5" t="s">
        <v>163</v>
      </c>
      <c r="E199" s="2" t="s">
        <v>445</v>
      </c>
      <c r="F199" s="2"/>
      <c r="G199" s="2"/>
      <c r="H199" s="2"/>
      <c r="I199" s="2"/>
      <c r="J199" s="2"/>
      <c r="K199" s="2"/>
      <c r="L199" s="2"/>
      <c r="M199" s="2"/>
      <c r="N199" s="5">
        <v>8856</v>
      </c>
      <c r="O199" s="2" t="s">
        <v>200</v>
      </c>
      <c r="P199" s="5">
        <v>255.776303071364</v>
      </c>
      <c r="Q199" s="5">
        <v>2265154.94</v>
      </c>
      <c r="R199" s="5">
        <v>3.0341198466354</v>
      </c>
      <c r="S199" s="5">
        <v>26870.165361803101</v>
      </c>
      <c r="T199" s="5">
        <v>995762.1</v>
      </c>
    </row>
    <row r="200" spans="1:20" ht="72" x14ac:dyDescent="0.3">
      <c r="A200" s="7" t="s">
        <v>196</v>
      </c>
      <c r="B200" s="2" t="s">
        <v>490</v>
      </c>
      <c r="C200" s="5" t="s">
        <v>198</v>
      </c>
      <c r="D200" s="5" t="s">
        <v>163</v>
      </c>
      <c r="E200" s="2" t="s">
        <v>491</v>
      </c>
      <c r="F200" s="2"/>
      <c r="G200" s="2"/>
      <c r="H200" s="2"/>
      <c r="I200" s="2"/>
      <c r="J200" s="2"/>
      <c r="K200" s="2"/>
      <c r="L200" s="2"/>
      <c r="M200" s="2"/>
      <c r="N200" s="5">
        <v>4851</v>
      </c>
      <c r="O200" s="2" t="s">
        <v>200</v>
      </c>
      <c r="P200" s="5">
        <v>509.08170892599497</v>
      </c>
      <c r="Q200" s="5">
        <v>2469555.37</v>
      </c>
      <c r="R200" s="5">
        <v>6.0389289315064598</v>
      </c>
      <c r="S200" s="5">
        <v>29294.844246737801</v>
      </c>
      <c r="T200" s="5">
        <v>1085616.6000000001</v>
      </c>
    </row>
    <row r="201" spans="1:20" ht="72" x14ac:dyDescent="0.3">
      <c r="A201" s="7" t="s">
        <v>196</v>
      </c>
      <c r="B201" s="2" t="s">
        <v>490</v>
      </c>
      <c r="C201" s="5" t="s">
        <v>198</v>
      </c>
      <c r="D201" s="5" t="s">
        <v>163</v>
      </c>
      <c r="E201" s="2" t="s">
        <v>492</v>
      </c>
      <c r="F201" s="2"/>
      <c r="G201" s="2"/>
      <c r="H201" s="2"/>
      <c r="I201" s="2"/>
      <c r="J201" s="2"/>
      <c r="K201" s="2"/>
      <c r="L201" s="2"/>
      <c r="M201" s="2"/>
      <c r="N201" s="5">
        <v>4869</v>
      </c>
      <c r="O201" s="2" t="s">
        <v>200</v>
      </c>
      <c r="P201" s="5">
        <v>508.77128568494601</v>
      </c>
      <c r="Q201" s="5">
        <v>2477207.39</v>
      </c>
      <c r="R201" s="5">
        <v>6.0352465680301997</v>
      </c>
      <c r="S201" s="5">
        <v>29385.615539738999</v>
      </c>
      <c r="T201" s="5">
        <v>1088980.3</v>
      </c>
    </row>
    <row r="202" spans="1:20" ht="57.6" x14ac:dyDescent="0.3">
      <c r="A202" s="7" t="s">
        <v>196</v>
      </c>
      <c r="B202" s="2" t="s">
        <v>493</v>
      </c>
      <c r="C202" s="5" t="s">
        <v>198</v>
      </c>
      <c r="D202" s="5" t="s">
        <v>171</v>
      </c>
      <c r="E202" s="2" t="s">
        <v>494</v>
      </c>
      <c r="F202" s="2"/>
      <c r="G202" s="2"/>
      <c r="H202" s="2"/>
      <c r="I202" s="2"/>
      <c r="J202" s="2"/>
      <c r="K202" s="2"/>
      <c r="L202" s="2"/>
      <c r="M202" s="2"/>
      <c r="N202" s="5">
        <v>15568</v>
      </c>
      <c r="O202" s="2" t="s">
        <v>200</v>
      </c>
      <c r="P202" s="5">
        <v>409.11271839671099</v>
      </c>
      <c r="Q202" s="5">
        <v>6369066.7999999998</v>
      </c>
      <c r="R202" s="5">
        <v>4.8530571577308601</v>
      </c>
      <c r="S202" s="5">
        <v>75552.393831554</v>
      </c>
      <c r="T202" s="5">
        <v>2333626.1</v>
      </c>
    </row>
    <row r="203" spans="1:20" ht="72" x14ac:dyDescent="0.3">
      <c r="A203" s="7" t="s">
        <v>196</v>
      </c>
      <c r="B203" s="2" t="s">
        <v>495</v>
      </c>
      <c r="C203" s="5" t="s">
        <v>198</v>
      </c>
      <c r="D203" s="5" t="s">
        <v>171</v>
      </c>
      <c r="E203" s="2" t="s">
        <v>439</v>
      </c>
      <c r="F203" s="2"/>
      <c r="G203" s="2"/>
      <c r="H203" s="2"/>
      <c r="I203" s="2"/>
      <c r="J203" s="2"/>
      <c r="K203" s="2"/>
      <c r="L203" s="2"/>
      <c r="M203" s="2"/>
      <c r="N203" s="5">
        <v>14256</v>
      </c>
      <c r="O203" s="2" t="s">
        <v>200</v>
      </c>
      <c r="P203" s="5">
        <v>280.68241160000002</v>
      </c>
      <c r="Q203" s="5">
        <v>4001408.46</v>
      </c>
      <c r="R203" s="5">
        <v>3.3295659739999999</v>
      </c>
      <c r="S203" s="5">
        <v>47466.292529999999</v>
      </c>
      <c r="T203" s="5">
        <v>1466116.1</v>
      </c>
    </row>
    <row r="204" spans="1:20" ht="57.6" x14ac:dyDescent="0.3">
      <c r="A204" s="7" t="s">
        <v>196</v>
      </c>
      <c r="B204" s="2" t="s">
        <v>496</v>
      </c>
      <c r="C204" s="5" t="s">
        <v>198</v>
      </c>
      <c r="D204" s="5" t="s">
        <v>171</v>
      </c>
      <c r="E204" s="2" t="s">
        <v>497</v>
      </c>
      <c r="F204" s="2"/>
      <c r="G204" s="2"/>
      <c r="H204" s="2"/>
      <c r="I204" s="2"/>
      <c r="J204" s="2"/>
      <c r="K204" s="2"/>
      <c r="L204" s="2"/>
      <c r="M204" s="2"/>
      <c r="N204" s="5">
        <v>5264</v>
      </c>
      <c r="O204" s="2" t="s">
        <v>200</v>
      </c>
      <c r="P204" s="5">
        <v>224.32924009999999</v>
      </c>
      <c r="Q204" s="5">
        <v>1180869.1200000001</v>
      </c>
      <c r="R204" s="5">
        <v>2.6610823259999998</v>
      </c>
      <c r="S204" s="5">
        <v>14007.93737</v>
      </c>
      <c r="T204" s="5">
        <v>432670.4</v>
      </c>
    </row>
    <row r="205" spans="1:20" ht="72" x14ac:dyDescent="0.3">
      <c r="A205" s="7" t="s">
        <v>196</v>
      </c>
      <c r="B205" s="2" t="s">
        <v>498</v>
      </c>
      <c r="C205" s="5" t="s">
        <v>198</v>
      </c>
      <c r="D205" s="5" t="s">
        <v>171</v>
      </c>
      <c r="E205" s="2" t="s">
        <v>499</v>
      </c>
      <c r="F205" s="2"/>
      <c r="G205" s="2"/>
      <c r="H205" s="2"/>
      <c r="I205" s="2"/>
      <c r="J205" s="2"/>
      <c r="K205" s="2"/>
      <c r="L205" s="2"/>
      <c r="M205" s="2"/>
      <c r="N205" s="5">
        <v>4004</v>
      </c>
      <c r="O205" s="2" t="s">
        <v>200</v>
      </c>
      <c r="P205" s="5">
        <v>463.65652847152847</v>
      </c>
      <c r="Q205" s="5">
        <v>1856480.74</v>
      </c>
      <c r="R205" s="5">
        <v>5.5000774433158766</v>
      </c>
      <c r="S205" s="5">
        <v>22022.310083036769</v>
      </c>
      <c r="T205" s="5">
        <v>680214.5</v>
      </c>
    </row>
    <row r="206" spans="1:20" ht="86.4" x14ac:dyDescent="0.3">
      <c r="A206" s="7" t="s">
        <v>196</v>
      </c>
      <c r="B206" s="2" t="s">
        <v>500</v>
      </c>
      <c r="C206" s="5" t="s">
        <v>198</v>
      </c>
      <c r="D206" s="5" t="s">
        <v>171</v>
      </c>
      <c r="E206" s="2" t="s">
        <v>423</v>
      </c>
      <c r="F206" s="2"/>
      <c r="G206" s="2"/>
      <c r="H206" s="2"/>
      <c r="I206" s="2"/>
      <c r="J206" s="2"/>
      <c r="K206" s="2"/>
      <c r="L206" s="2"/>
      <c r="M206" s="2"/>
      <c r="N206" s="5">
        <v>4004</v>
      </c>
      <c r="O206" s="2" t="s">
        <v>200</v>
      </c>
      <c r="P206" s="5">
        <v>395.23124625374618</v>
      </c>
      <c r="Q206" s="5">
        <v>1582505.91</v>
      </c>
      <c r="R206" s="5">
        <v>4.6883896352757564</v>
      </c>
      <c r="S206" s="5">
        <v>18772.312099644128</v>
      </c>
      <c r="T206" s="5">
        <v>579830.19999999995</v>
      </c>
    </row>
    <row r="207" spans="1:20" ht="72" x14ac:dyDescent="0.3">
      <c r="A207" s="7" t="s">
        <v>196</v>
      </c>
      <c r="B207" s="2" t="s">
        <v>500</v>
      </c>
      <c r="C207" s="5" t="s">
        <v>198</v>
      </c>
      <c r="D207" s="5" t="s">
        <v>163</v>
      </c>
      <c r="E207" s="2" t="s">
        <v>501</v>
      </c>
      <c r="F207" s="2"/>
      <c r="G207" s="2"/>
      <c r="H207" s="2"/>
      <c r="I207" s="2"/>
      <c r="J207" s="2"/>
      <c r="K207" s="2"/>
      <c r="L207" s="2"/>
      <c r="M207" s="2"/>
      <c r="N207" s="5">
        <v>4896</v>
      </c>
      <c r="O207" s="2" t="s">
        <v>200</v>
      </c>
      <c r="P207" s="5">
        <v>507.56353758169939</v>
      </c>
      <c r="Q207" s="5">
        <v>2485031.08</v>
      </c>
      <c r="R207" s="5">
        <v>6.0209197815148201</v>
      </c>
      <c r="S207" s="5">
        <v>29478.423250296561</v>
      </c>
      <c r="T207" s="5">
        <v>1092419.6000000001</v>
      </c>
    </row>
    <row r="208" spans="1:20" ht="57.6" x14ac:dyDescent="0.3">
      <c r="A208" s="7" t="s">
        <v>196</v>
      </c>
      <c r="B208" s="2" t="s">
        <v>502</v>
      </c>
      <c r="C208" s="5" t="s">
        <v>198</v>
      </c>
      <c r="D208" s="5" t="s">
        <v>171</v>
      </c>
      <c r="E208" s="2" t="s">
        <v>503</v>
      </c>
      <c r="F208" s="2"/>
      <c r="G208" s="2"/>
      <c r="H208" s="2"/>
      <c r="I208" s="2"/>
      <c r="J208" s="2"/>
      <c r="K208" s="2"/>
      <c r="L208" s="2"/>
      <c r="M208" s="2"/>
      <c r="N208" s="5">
        <v>2632</v>
      </c>
      <c r="O208" s="2" t="s">
        <v>200</v>
      </c>
      <c r="P208" s="5">
        <v>230.53587386018239</v>
      </c>
      <c r="Q208" s="5">
        <v>606770.42000000004</v>
      </c>
      <c r="R208" s="5">
        <v>2.734707874972508</v>
      </c>
      <c r="S208" s="5">
        <v>7197.7511269276401</v>
      </c>
      <c r="T208" s="5">
        <v>222320.7</v>
      </c>
    </row>
    <row r="209" spans="1:20" ht="57.6" x14ac:dyDescent="0.3">
      <c r="A209" s="7" t="s">
        <v>196</v>
      </c>
      <c r="B209" s="2" t="s">
        <v>504</v>
      </c>
      <c r="C209" s="5" t="s">
        <v>198</v>
      </c>
      <c r="D209" s="5" t="s">
        <v>171</v>
      </c>
      <c r="E209" s="2" t="s">
        <v>505</v>
      </c>
      <c r="F209" s="2"/>
      <c r="G209" s="2"/>
      <c r="H209" s="2"/>
      <c r="I209" s="2"/>
      <c r="J209" s="2"/>
      <c r="K209" s="2"/>
      <c r="L209" s="2"/>
      <c r="M209" s="2"/>
      <c r="N209" s="5">
        <v>60.9</v>
      </c>
      <c r="O209" s="2" t="s">
        <v>200</v>
      </c>
      <c r="P209" s="5">
        <v>366.3</v>
      </c>
      <c r="Q209" s="5">
        <v>22307.67</v>
      </c>
      <c r="R209" s="5">
        <v>4.345195729537366</v>
      </c>
      <c r="S209" s="5">
        <v>264.62241992882559</v>
      </c>
      <c r="T209" s="5">
        <v>8173.5</v>
      </c>
    </row>
    <row r="210" spans="1:20" ht="72" x14ac:dyDescent="0.3">
      <c r="A210" s="7" t="s">
        <v>196</v>
      </c>
      <c r="B210" s="2" t="s">
        <v>504</v>
      </c>
      <c r="C210" s="5" t="s">
        <v>198</v>
      </c>
      <c r="D210" s="5" t="s">
        <v>171</v>
      </c>
      <c r="E210" s="2" t="s">
        <v>506</v>
      </c>
      <c r="F210" s="2"/>
      <c r="G210" s="2"/>
      <c r="H210" s="2"/>
      <c r="I210" s="2"/>
      <c r="J210" s="2"/>
      <c r="K210" s="2"/>
      <c r="L210" s="2"/>
      <c r="M210" s="2"/>
      <c r="N210" s="5">
        <v>108</v>
      </c>
      <c r="O210" s="2" t="s">
        <v>200</v>
      </c>
      <c r="P210" s="5">
        <v>343.80490740740743</v>
      </c>
      <c r="Q210" s="5">
        <v>37130.93</v>
      </c>
      <c r="R210" s="5">
        <v>4.0783500285576224</v>
      </c>
      <c r="S210" s="5">
        <v>440.46180308422311</v>
      </c>
      <c r="T210" s="5">
        <v>13604.8</v>
      </c>
    </row>
    <row r="211" spans="1:20" ht="57.6" x14ac:dyDescent="0.3">
      <c r="A211" s="7" t="s">
        <v>196</v>
      </c>
      <c r="B211" s="2" t="s">
        <v>507</v>
      </c>
      <c r="C211" s="5" t="s">
        <v>198</v>
      </c>
      <c r="D211" s="5" t="s">
        <v>171</v>
      </c>
      <c r="E211" s="2" t="s">
        <v>508</v>
      </c>
      <c r="F211" s="2"/>
      <c r="G211" s="2"/>
      <c r="H211" s="2"/>
      <c r="I211" s="2"/>
      <c r="J211" s="2"/>
      <c r="K211" s="2"/>
      <c r="L211" s="2"/>
      <c r="M211" s="2"/>
      <c r="N211" s="5">
        <v>128.80000000000001</v>
      </c>
      <c r="O211" s="2" t="s">
        <v>200</v>
      </c>
      <c r="P211" s="5">
        <v>724.98121118012421</v>
      </c>
      <c r="Q211" s="5">
        <v>93377.58</v>
      </c>
      <c r="R211" s="5">
        <v>8.6000143674985079</v>
      </c>
      <c r="S211" s="5">
        <v>1107.6818505338081</v>
      </c>
      <c r="T211" s="5">
        <v>34213.599999999999</v>
      </c>
    </row>
    <row r="212" spans="1:20" ht="72" x14ac:dyDescent="0.3">
      <c r="A212" s="7" t="s">
        <v>196</v>
      </c>
      <c r="B212" s="2" t="s">
        <v>507</v>
      </c>
      <c r="C212" s="5" t="s">
        <v>198</v>
      </c>
      <c r="D212" s="5" t="s">
        <v>171</v>
      </c>
      <c r="E212" s="2" t="s">
        <v>509</v>
      </c>
      <c r="F212" s="2"/>
      <c r="G212" s="2"/>
      <c r="H212" s="2"/>
      <c r="I212" s="2"/>
      <c r="J212" s="2"/>
      <c r="K212" s="2"/>
      <c r="L212" s="2"/>
      <c r="M212" s="2"/>
      <c r="N212" s="5">
        <v>1338</v>
      </c>
      <c r="O212" s="2" t="s">
        <v>200</v>
      </c>
      <c r="P212" s="5">
        <v>639.94296711509708</v>
      </c>
      <c r="Q212" s="5">
        <v>856243.69</v>
      </c>
      <c r="R212" s="5">
        <v>7.5912570239038804</v>
      </c>
      <c r="S212" s="5">
        <v>10157.10189798339</v>
      </c>
      <c r="T212" s="5">
        <v>313727.7</v>
      </c>
    </row>
    <row r="213" spans="1:20" ht="72" x14ac:dyDescent="0.3">
      <c r="A213" s="7" t="s">
        <v>196</v>
      </c>
      <c r="B213" s="2" t="s">
        <v>507</v>
      </c>
      <c r="C213" s="5" t="s">
        <v>198</v>
      </c>
      <c r="D213" s="5" t="s">
        <v>171</v>
      </c>
      <c r="E213" s="2" t="s">
        <v>510</v>
      </c>
      <c r="F213" s="2"/>
      <c r="G213" s="2"/>
      <c r="H213" s="2"/>
      <c r="I213" s="2"/>
      <c r="J213" s="2"/>
      <c r="K213" s="2"/>
      <c r="L213" s="2"/>
      <c r="M213" s="2"/>
      <c r="N213" s="5">
        <v>3567.96</v>
      </c>
      <c r="O213" s="2" t="s">
        <v>200</v>
      </c>
      <c r="P213" s="5">
        <v>528.72012298344146</v>
      </c>
      <c r="Q213" s="5">
        <v>1886452.25</v>
      </c>
      <c r="R213" s="5">
        <v>6.2718875798747504</v>
      </c>
      <c r="S213" s="5">
        <v>22377.84400948992</v>
      </c>
      <c r="T213" s="5">
        <v>691196.1</v>
      </c>
    </row>
    <row r="214" spans="1:20" ht="57.6" x14ac:dyDescent="0.3">
      <c r="A214" s="7" t="s">
        <v>196</v>
      </c>
      <c r="B214" s="2" t="s">
        <v>511</v>
      </c>
      <c r="C214" s="5" t="s">
        <v>198</v>
      </c>
      <c r="D214" s="5" t="s">
        <v>163</v>
      </c>
      <c r="E214" s="2" t="s">
        <v>512</v>
      </c>
      <c r="F214" s="2"/>
      <c r="G214" s="2"/>
      <c r="H214" s="2"/>
      <c r="I214" s="2"/>
      <c r="J214" s="2"/>
      <c r="K214" s="2"/>
      <c r="L214" s="2"/>
      <c r="M214" s="2"/>
      <c r="N214" s="5">
        <v>7522.5</v>
      </c>
      <c r="O214" s="2" t="s">
        <v>200</v>
      </c>
      <c r="P214" s="5">
        <v>258.41884346959131</v>
      </c>
      <c r="Q214" s="5">
        <v>1943955.75</v>
      </c>
      <c r="R214" s="5">
        <v>3.0654667078243332</v>
      </c>
      <c r="S214" s="5">
        <v>23059.97330960854</v>
      </c>
      <c r="T214" s="5">
        <v>854563</v>
      </c>
    </row>
    <row r="215" spans="1:20" ht="72" x14ac:dyDescent="0.3">
      <c r="A215" s="7" t="s">
        <v>196</v>
      </c>
      <c r="B215" s="2" t="s">
        <v>511</v>
      </c>
      <c r="C215" s="5" t="s">
        <v>198</v>
      </c>
      <c r="D215" s="5" t="s">
        <v>171</v>
      </c>
      <c r="E215" s="2" t="s">
        <v>437</v>
      </c>
      <c r="F215" s="2"/>
      <c r="G215" s="2"/>
      <c r="H215" s="2"/>
      <c r="I215" s="2"/>
      <c r="J215" s="2"/>
      <c r="K215" s="2"/>
      <c r="L215" s="2"/>
      <c r="M215" s="2"/>
      <c r="N215" s="5">
        <v>4004</v>
      </c>
      <c r="O215" s="2" t="s">
        <v>200</v>
      </c>
      <c r="P215" s="5">
        <v>443.65532217782197</v>
      </c>
      <c r="Q215" s="5">
        <v>1776395.91</v>
      </c>
      <c r="R215" s="5">
        <v>5.2628152097013317</v>
      </c>
      <c r="S215" s="5">
        <v>21072.312099644128</v>
      </c>
      <c r="T215" s="5">
        <v>650871.5</v>
      </c>
    </row>
    <row r="216" spans="1:20" ht="57.6" x14ac:dyDescent="0.3">
      <c r="A216" s="7" t="s">
        <v>196</v>
      </c>
      <c r="B216" s="2" t="s">
        <v>513</v>
      </c>
      <c r="C216" s="5" t="s">
        <v>198</v>
      </c>
      <c r="D216" s="5" t="s">
        <v>163</v>
      </c>
      <c r="E216" s="2" t="s">
        <v>514</v>
      </c>
      <c r="F216" s="2"/>
      <c r="G216" s="2"/>
      <c r="H216" s="2"/>
      <c r="I216" s="2"/>
      <c r="J216" s="2"/>
      <c r="K216" s="2"/>
      <c r="L216" s="2"/>
      <c r="M216" s="2"/>
      <c r="N216" s="5">
        <v>8782</v>
      </c>
      <c r="O216" s="2" t="s">
        <v>200</v>
      </c>
      <c r="P216" s="5">
        <v>246.89927806877711</v>
      </c>
      <c r="Q216" s="5">
        <v>2168269.46</v>
      </c>
      <c r="R216" s="5">
        <v>2.9288170589416018</v>
      </c>
      <c r="S216" s="5">
        <v>25720.87141162515</v>
      </c>
      <c r="T216" s="5">
        <v>953171.3</v>
      </c>
    </row>
    <row r="217" spans="1:20" ht="57.6" x14ac:dyDescent="0.3">
      <c r="A217" s="7" t="s">
        <v>196</v>
      </c>
      <c r="B217" s="2" t="s">
        <v>515</v>
      </c>
      <c r="C217" s="5" t="s">
        <v>198</v>
      </c>
      <c r="D217" s="5" t="s">
        <v>163</v>
      </c>
      <c r="E217" s="2" t="s">
        <v>516</v>
      </c>
      <c r="F217" s="2"/>
      <c r="G217" s="2"/>
      <c r="H217" s="2"/>
      <c r="I217" s="2"/>
      <c r="J217" s="2"/>
      <c r="K217" s="2"/>
      <c r="L217" s="2"/>
      <c r="M217" s="2"/>
      <c r="N217" s="5">
        <v>4900</v>
      </c>
      <c r="O217" s="2" t="s">
        <v>200</v>
      </c>
      <c r="P217" s="5">
        <v>474.34239387755099</v>
      </c>
      <c r="Q217" s="5">
        <v>2324277.73</v>
      </c>
      <c r="R217" s="5">
        <v>5.6268374125450888</v>
      </c>
      <c r="S217" s="5">
        <v>27571.50332147094</v>
      </c>
      <c r="T217" s="5">
        <v>1021752.5</v>
      </c>
    </row>
    <row r="218" spans="1:20" ht="57.6" x14ac:dyDescent="0.3">
      <c r="A218" s="7" t="s">
        <v>196</v>
      </c>
      <c r="B218" s="2" t="s">
        <v>517</v>
      </c>
      <c r="C218" s="5" t="s">
        <v>198</v>
      </c>
      <c r="D218" s="5" t="s">
        <v>171</v>
      </c>
      <c r="E218" s="2" t="s">
        <v>518</v>
      </c>
      <c r="F218" s="2"/>
      <c r="G218" s="2"/>
      <c r="H218" s="2"/>
      <c r="I218" s="2"/>
      <c r="J218" s="2"/>
      <c r="K218" s="2"/>
      <c r="L218" s="2"/>
      <c r="M218" s="2"/>
      <c r="N218" s="5">
        <v>1164.5</v>
      </c>
      <c r="O218" s="2" t="s">
        <v>200</v>
      </c>
      <c r="P218" s="5">
        <v>419.7833319021039</v>
      </c>
      <c r="Q218" s="5">
        <v>488837.69</v>
      </c>
      <c r="R218" s="5">
        <v>4.9796362028719336</v>
      </c>
      <c r="S218" s="5">
        <v>5798.7863582443651</v>
      </c>
      <c r="T218" s="5">
        <v>179110.1</v>
      </c>
    </row>
    <row r="219" spans="1:20" ht="57.6" x14ac:dyDescent="0.3">
      <c r="A219" s="7" t="s">
        <v>196</v>
      </c>
      <c r="B219" s="2" t="s">
        <v>519</v>
      </c>
      <c r="C219" s="5" t="s">
        <v>198</v>
      </c>
      <c r="D219" s="5" t="s">
        <v>171</v>
      </c>
      <c r="E219" s="2" t="s">
        <v>520</v>
      </c>
      <c r="F219" s="2"/>
      <c r="G219" s="2"/>
      <c r="H219" s="2"/>
      <c r="I219" s="2"/>
      <c r="J219" s="2"/>
      <c r="K219" s="2"/>
      <c r="L219" s="2"/>
      <c r="M219" s="2"/>
      <c r="N219" s="5">
        <v>5522</v>
      </c>
      <c r="O219" s="2" t="s">
        <v>200</v>
      </c>
      <c r="P219" s="5">
        <v>283.30594168779419</v>
      </c>
      <c r="Q219" s="5">
        <v>1564415.41</v>
      </c>
      <c r="R219" s="5">
        <v>3.3586952185867731</v>
      </c>
      <c r="S219" s="5">
        <v>18546.714997036161</v>
      </c>
      <c r="T219" s="5">
        <v>573201.80000000005</v>
      </c>
    </row>
    <row r="220" spans="1:20" ht="72" x14ac:dyDescent="0.3">
      <c r="A220" s="7" t="s">
        <v>196</v>
      </c>
      <c r="B220" s="2" t="s">
        <v>521</v>
      </c>
      <c r="C220" s="5" t="s">
        <v>198</v>
      </c>
      <c r="D220" s="5" t="s">
        <v>171</v>
      </c>
      <c r="E220" s="2" t="s">
        <v>522</v>
      </c>
      <c r="F220" s="2"/>
      <c r="G220" s="2"/>
      <c r="H220" s="2"/>
      <c r="I220" s="2"/>
      <c r="J220" s="2"/>
      <c r="K220" s="2"/>
      <c r="L220" s="2"/>
      <c r="M220" s="2"/>
      <c r="N220" s="5">
        <v>3944.34</v>
      </c>
      <c r="O220" s="2" t="s">
        <v>200</v>
      </c>
      <c r="P220" s="5">
        <v>504.62477372640291</v>
      </c>
      <c r="Q220" s="5">
        <v>1990411.68</v>
      </c>
      <c r="R220" s="5">
        <v>5.9825106547291389</v>
      </c>
      <c r="S220" s="5">
        <v>23597.05607587433</v>
      </c>
      <c r="T220" s="5">
        <v>729286.8</v>
      </c>
    </row>
    <row r="221" spans="1:20" ht="72" x14ac:dyDescent="0.3">
      <c r="A221" s="7" t="s">
        <v>196</v>
      </c>
      <c r="B221" s="2" t="s">
        <v>521</v>
      </c>
      <c r="C221" s="5" t="s">
        <v>198</v>
      </c>
      <c r="D221" s="5" t="s">
        <v>171</v>
      </c>
      <c r="E221" s="2" t="s">
        <v>523</v>
      </c>
      <c r="F221" s="2"/>
      <c r="G221" s="2"/>
      <c r="H221" s="2"/>
      <c r="I221" s="2"/>
      <c r="J221" s="2"/>
      <c r="K221" s="2"/>
      <c r="L221" s="2"/>
      <c r="M221" s="2"/>
      <c r="N221" s="5">
        <v>9636.7000000000007</v>
      </c>
      <c r="O221" s="2" t="s">
        <v>200</v>
      </c>
      <c r="P221" s="5">
        <v>648.89667936119201</v>
      </c>
      <c r="Q221" s="5">
        <v>6253222.6299999999</v>
      </c>
      <c r="R221" s="5">
        <v>7.6929066907076704</v>
      </c>
      <c r="S221" s="5">
        <v>74134.233906342633</v>
      </c>
      <c r="T221" s="5">
        <v>2291180.7999999998</v>
      </c>
    </row>
    <row r="222" spans="1:20" ht="86.4" x14ac:dyDescent="0.3">
      <c r="A222" s="7" t="s">
        <v>196</v>
      </c>
      <c r="B222" s="2" t="s">
        <v>524</v>
      </c>
      <c r="C222" s="5" t="s">
        <v>198</v>
      </c>
      <c r="D222" s="5" t="s">
        <v>171</v>
      </c>
      <c r="E222" s="2" t="s">
        <v>525</v>
      </c>
      <c r="F222" s="2"/>
      <c r="G222" s="2"/>
      <c r="H222" s="2"/>
      <c r="I222" s="2"/>
      <c r="J222" s="2"/>
      <c r="K222" s="2"/>
      <c r="L222" s="2"/>
      <c r="M222" s="2"/>
      <c r="N222" s="5">
        <v>9676</v>
      </c>
      <c r="O222" s="2" t="s">
        <v>200</v>
      </c>
      <c r="P222" s="5">
        <v>333.09225919801571</v>
      </c>
      <c r="Q222" s="5">
        <v>3223000.7</v>
      </c>
      <c r="R222" s="5">
        <v>3.9489301623949702</v>
      </c>
      <c r="S222" s="5">
        <v>38209.848251333737</v>
      </c>
      <c r="T222" s="5">
        <v>1180907.3999999999</v>
      </c>
    </row>
    <row r="223" spans="1:20" ht="57.6" x14ac:dyDescent="0.3">
      <c r="A223" s="7" t="s">
        <v>196</v>
      </c>
      <c r="B223" s="2" t="s">
        <v>526</v>
      </c>
      <c r="C223" s="5" t="s">
        <v>198</v>
      </c>
      <c r="D223" s="5" t="s">
        <v>163</v>
      </c>
      <c r="E223" s="2" t="s">
        <v>527</v>
      </c>
      <c r="F223" s="2"/>
      <c r="G223" s="2"/>
      <c r="H223" s="2"/>
      <c r="I223" s="2"/>
      <c r="J223" s="2"/>
      <c r="K223" s="2"/>
      <c r="L223" s="2"/>
      <c r="M223" s="2"/>
      <c r="N223" s="5">
        <v>7410</v>
      </c>
      <c r="O223" s="2" t="s">
        <v>200</v>
      </c>
      <c r="P223" s="5">
        <v>237.02498515519571</v>
      </c>
      <c r="Q223" s="5">
        <v>1756355.14</v>
      </c>
      <c r="R223" s="5">
        <v>2.8100176070562619</v>
      </c>
      <c r="S223" s="5">
        <v>20822.2304682869</v>
      </c>
      <c r="T223" s="5">
        <v>772093.7</v>
      </c>
    </row>
    <row r="224" spans="1:20" ht="72" x14ac:dyDescent="0.3">
      <c r="A224" s="7" t="s">
        <v>196</v>
      </c>
      <c r="B224" s="2" t="s">
        <v>528</v>
      </c>
      <c r="C224" s="5" t="s">
        <v>198</v>
      </c>
      <c r="D224" s="5" t="s">
        <v>171</v>
      </c>
      <c r="E224" s="2" t="s">
        <v>529</v>
      </c>
      <c r="F224" s="2"/>
      <c r="G224" s="2"/>
      <c r="H224" s="2"/>
      <c r="I224" s="2"/>
      <c r="J224" s="2"/>
      <c r="K224" s="2"/>
      <c r="L224" s="2"/>
      <c r="M224" s="2"/>
      <c r="N224" s="5">
        <v>23760</v>
      </c>
      <c r="O224" s="2" t="s">
        <v>200</v>
      </c>
      <c r="P224" s="5">
        <v>228.04570664983169</v>
      </c>
      <c r="Q224" s="5">
        <v>5418365.9900000002</v>
      </c>
      <c r="R224" s="5">
        <v>2.7035649869571028</v>
      </c>
      <c r="S224" s="5">
        <v>64236.704090100771</v>
      </c>
      <c r="T224" s="5">
        <v>1985289.3</v>
      </c>
    </row>
    <row r="225" spans="1:20" ht="72" x14ac:dyDescent="0.3">
      <c r="A225" s="7" t="s">
        <v>196</v>
      </c>
      <c r="B225" s="2" t="s">
        <v>528</v>
      </c>
      <c r="C225" s="5" t="s">
        <v>198</v>
      </c>
      <c r="D225" s="5" t="s">
        <v>171</v>
      </c>
      <c r="E225" s="2" t="s">
        <v>530</v>
      </c>
      <c r="F225" s="2"/>
      <c r="G225" s="2"/>
      <c r="H225" s="2"/>
      <c r="I225" s="2"/>
      <c r="J225" s="2"/>
      <c r="K225" s="2"/>
      <c r="L225" s="2"/>
      <c r="M225" s="2"/>
      <c r="N225" s="5">
        <v>4004</v>
      </c>
      <c r="O225" s="2" t="s">
        <v>200</v>
      </c>
      <c r="P225" s="5">
        <v>418.34526973026971</v>
      </c>
      <c r="Q225" s="5">
        <v>1675054.46</v>
      </c>
      <c r="R225" s="5">
        <v>4.9596356814495506</v>
      </c>
      <c r="S225" s="5">
        <v>19858.381268524008</v>
      </c>
      <c r="T225" s="5">
        <v>613740</v>
      </c>
    </row>
    <row r="226" spans="1:20" ht="72" x14ac:dyDescent="0.3">
      <c r="A226" s="7" t="s">
        <v>196</v>
      </c>
      <c r="B226" s="2" t="s">
        <v>531</v>
      </c>
      <c r="C226" s="5" t="s">
        <v>198</v>
      </c>
      <c r="D226" s="5" t="s">
        <v>171</v>
      </c>
      <c r="E226" s="2" t="s">
        <v>532</v>
      </c>
      <c r="F226" s="2"/>
      <c r="G226" s="2"/>
      <c r="H226" s="2"/>
      <c r="I226" s="2"/>
      <c r="J226" s="2"/>
      <c r="K226" s="2"/>
      <c r="L226" s="2"/>
      <c r="M226" s="2"/>
      <c r="N226" s="5">
        <v>6966.4</v>
      </c>
      <c r="O226" s="2" t="s">
        <v>200</v>
      </c>
      <c r="P226" s="5">
        <v>692.17814796738628</v>
      </c>
      <c r="Q226" s="5">
        <v>4821989.8499999996</v>
      </c>
      <c r="R226" s="5">
        <v>8.2060242793999567</v>
      </c>
      <c r="S226" s="5">
        <v>57166.447540011854</v>
      </c>
      <c r="T226" s="5">
        <v>1766777.1</v>
      </c>
    </row>
    <row r="227" spans="1:20" ht="57.6" x14ac:dyDescent="0.3">
      <c r="A227" s="7" t="s">
        <v>196</v>
      </c>
      <c r="B227" s="2" t="s">
        <v>533</v>
      </c>
      <c r="C227" s="5" t="s">
        <v>198</v>
      </c>
      <c r="D227" s="5" t="s">
        <v>171</v>
      </c>
      <c r="E227" s="2" t="s">
        <v>534</v>
      </c>
      <c r="F227" s="2"/>
      <c r="G227" s="2"/>
      <c r="H227" s="2"/>
      <c r="I227" s="2"/>
      <c r="J227" s="2"/>
      <c r="K227" s="2"/>
      <c r="L227" s="2"/>
      <c r="M227" s="2"/>
      <c r="N227" s="5">
        <v>560</v>
      </c>
      <c r="O227" s="2" t="s">
        <v>200</v>
      </c>
      <c r="P227" s="5">
        <v>887.0260714285713</v>
      </c>
      <c r="Q227" s="5">
        <v>496734.6</v>
      </c>
      <c r="R227" s="5">
        <v>10.516017444322131</v>
      </c>
      <c r="S227" s="5">
        <v>5888.9697688203914</v>
      </c>
      <c r="T227" s="5">
        <v>182003.6</v>
      </c>
    </row>
    <row r="228" spans="1:20" ht="57.6" x14ac:dyDescent="0.3">
      <c r="A228" s="7" t="s">
        <v>196</v>
      </c>
      <c r="B228" s="2" t="s">
        <v>533</v>
      </c>
      <c r="C228" s="5" t="s">
        <v>198</v>
      </c>
      <c r="D228" s="5" t="s">
        <v>171</v>
      </c>
      <c r="E228" s="2" t="s">
        <v>535</v>
      </c>
      <c r="F228" s="2"/>
      <c r="G228" s="2"/>
      <c r="H228" s="2"/>
      <c r="I228" s="2"/>
      <c r="J228" s="2"/>
      <c r="K228" s="2"/>
      <c r="L228" s="2"/>
      <c r="M228" s="2"/>
      <c r="N228" s="5">
        <v>1500</v>
      </c>
      <c r="O228" s="2" t="s">
        <v>200</v>
      </c>
      <c r="P228" s="5">
        <v>579.05492666666669</v>
      </c>
      <c r="Q228" s="5">
        <v>868582.39</v>
      </c>
      <c r="R228" s="5">
        <v>6.8649072515313181</v>
      </c>
      <c r="S228" s="5">
        <v>10297.36087729698</v>
      </c>
      <c r="T228" s="5">
        <v>318248.59999999998</v>
      </c>
    </row>
    <row r="229" spans="1:20" ht="57.6" x14ac:dyDescent="0.3">
      <c r="A229" s="7" t="s">
        <v>196</v>
      </c>
      <c r="B229" s="2" t="s">
        <v>533</v>
      </c>
      <c r="C229" s="5" t="s">
        <v>198</v>
      </c>
      <c r="D229" s="5" t="s">
        <v>171</v>
      </c>
      <c r="E229" s="2" t="s">
        <v>536</v>
      </c>
      <c r="F229" s="2"/>
      <c r="G229" s="2"/>
      <c r="H229" s="2"/>
      <c r="I229" s="2"/>
      <c r="J229" s="2"/>
      <c r="K229" s="2"/>
      <c r="L229" s="2"/>
      <c r="M229" s="2"/>
      <c r="N229" s="5">
        <v>195</v>
      </c>
      <c r="O229" s="2" t="s">
        <v>200</v>
      </c>
      <c r="P229" s="5">
        <v>209.2781538461538</v>
      </c>
      <c r="Q229" s="5">
        <v>40809.24</v>
      </c>
      <c r="R229" s="5">
        <v>2.48106880671196</v>
      </c>
      <c r="S229" s="5">
        <v>483.80841730883219</v>
      </c>
      <c r="T229" s="5">
        <v>14952.5</v>
      </c>
    </row>
    <row r="230" spans="1:20" ht="72" x14ac:dyDescent="0.3">
      <c r="A230" s="7" t="s">
        <v>196</v>
      </c>
      <c r="B230" s="2" t="s">
        <v>533</v>
      </c>
      <c r="C230" s="5" t="s">
        <v>198</v>
      </c>
      <c r="D230" s="5" t="s">
        <v>163</v>
      </c>
      <c r="E230" s="2" t="s">
        <v>537</v>
      </c>
      <c r="F230" s="2"/>
      <c r="G230" s="2"/>
      <c r="H230" s="2"/>
      <c r="I230" s="2"/>
      <c r="J230" s="2"/>
      <c r="K230" s="2"/>
      <c r="L230" s="2"/>
      <c r="M230" s="2"/>
      <c r="N230" s="5">
        <v>4900</v>
      </c>
      <c r="O230" s="2" t="s">
        <v>200</v>
      </c>
      <c r="P230" s="5">
        <v>463.86491020408158</v>
      </c>
      <c r="Q230" s="5">
        <v>2272938.06</v>
      </c>
      <c r="R230" s="5">
        <v>5.4992876135635056</v>
      </c>
      <c r="S230" s="5">
        <v>26946.509306461179</v>
      </c>
      <c r="T230" s="5">
        <v>999183.6</v>
      </c>
    </row>
    <row r="231" spans="1:20" ht="57.6" x14ac:dyDescent="0.3">
      <c r="A231" s="7" t="s">
        <v>196</v>
      </c>
      <c r="B231" s="2" t="s">
        <v>533</v>
      </c>
      <c r="C231" s="5" t="s">
        <v>198</v>
      </c>
      <c r="D231" s="5" t="s">
        <v>171</v>
      </c>
      <c r="E231" s="2" t="s">
        <v>538</v>
      </c>
      <c r="F231" s="2"/>
      <c r="G231" s="2"/>
      <c r="H231" s="2"/>
      <c r="I231" s="2"/>
      <c r="J231" s="2"/>
      <c r="K231" s="2"/>
      <c r="L231" s="2"/>
      <c r="M231" s="2"/>
      <c r="N231" s="5">
        <v>2310</v>
      </c>
      <c r="O231" s="2" t="s">
        <v>200</v>
      </c>
      <c r="P231" s="5">
        <v>540.20787445887447</v>
      </c>
      <c r="Q231" s="5">
        <v>1247880.19</v>
      </c>
      <c r="R231" s="5">
        <v>6.4043612858194958</v>
      </c>
      <c r="S231" s="5">
        <v>14794.074570243039</v>
      </c>
      <c r="T231" s="5">
        <v>457223.3</v>
      </c>
    </row>
    <row r="232" spans="1:20" ht="57.6" x14ac:dyDescent="0.3">
      <c r="A232" s="7" t="s">
        <v>196</v>
      </c>
      <c r="B232" s="2" t="s">
        <v>533</v>
      </c>
      <c r="C232" s="5" t="s">
        <v>198</v>
      </c>
      <c r="D232" s="5" t="s">
        <v>171</v>
      </c>
      <c r="E232" s="2" t="s">
        <v>539</v>
      </c>
      <c r="F232" s="2"/>
      <c r="G232" s="2"/>
      <c r="H232" s="2"/>
      <c r="I232" s="2"/>
      <c r="J232" s="2"/>
      <c r="K232" s="2"/>
      <c r="L232" s="2"/>
      <c r="M232" s="2"/>
      <c r="N232" s="5">
        <v>125</v>
      </c>
      <c r="O232" s="2" t="s">
        <v>200</v>
      </c>
      <c r="P232" s="5">
        <v>310.49712</v>
      </c>
      <c r="Q232" s="5">
        <v>38812.14</v>
      </c>
      <c r="R232" s="5">
        <v>3.6810565500889161</v>
      </c>
      <c r="S232" s="5">
        <v>460.13206876111451</v>
      </c>
      <c r="T232" s="5">
        <v>14220.7</v>
      </c>
    </row>
    <row r="233" spans="1:20" ht="57.6" x14ac:dyDescent="0.3">
      <c r="A233" s="7" t="s">
        <v>196</v>
      </c>
      <c r="B233" s="2" t="s">
        <v>533</v>
      </c>
      <c r="C233" s="5" t="s">
        <v>198</v>
      </c>
      <c r="D233" s="5" t="s">
        <v>171</v>
      </c>
      <c r="E233" s="2" t="s">
        <v>540</v>
      </c>
      <c r="F233" s="2"/>
      <c r="G233" s="2"/>
      <c r="H233" s="2"/>
      <c r="I233" s="2"/>
      <c r="J233" s="2"/>
      <c r="K233" s="2"/>
      <c r="L233" s="2"/>
      <c r="M233" s="2"/>
      <c r="N233" s="5">
        <v>120</v>
      </c>
      <c r="O233" s="2" t="s">
        <v>200</v>
      </c>
      <c r="P233" s="5">
        <v>280.91008333333332</v>
      </c>
      <c r="Q233" s="5">
        <v>33709.21</v>
      </c>
      <c r="R233" s="5">
        <v>3.3302914443785809</v>
      </c>
      <c r="S233" s="5">
        <v>399.63497332542983</v>
      </c>
      <c r="T233" s="5">
        <v>12351</v>
      </c>
    </row>
    <row r="234" spans="1:20" ht="57.6" x14ac:dyDescent="0.3">
      <c r="A234" s="7" t="s">
        <v>196</v>
      </c>
      <c r="B234" s="2" t="s">
        <v>541</v>
      </c>
      <c r="C234" s="5" t="s">
        <v>198</v>
      </c>
      <c r="D234" s="5" t="s">
        <v>171</v>
      </c>
      <c r="E234" s="2" t="s">
        <v>542</v>
      </c>
      <c r="F234" s="2"/>
      <c r="G234" s="2"/>
      <c r="H234" s="2"/>
      <c r="I234" s="2"/>
      <c r="J234" s="2"/>
      <c r="K234" s="2"/>
      <c r="L234" s="2"/>
      <c r="M234" s="2"/>
      <c r="N234" s="5">
        <v>3730</v>
      </c>
      <c r="O234" s="2" t="s">
        <v>200</v>
      </c>
      <c r="P234" s="5">
        <v>195.9894235924933</v>
      </c>
      <c r="Q234" s="5">
        <v>731040.55</v>
      </c>
      <c r="R234" s="5">
        <v>2.323526065115511</v>
      </c>
      <c r="S234" s="5">
        <v>8666.7522228808539</v>
      </c>
      <c r="T234" s="5">
        <v>267853.2</v>
      </c>
    </row>
    <row r="235" spans="1:20" ht="57.6" x14ac:dyDescent="0.3">
      <c r="A235" s="7" t="s">
        <v>196</v>
      </c>
      <c r="B235" s="2" t="s">
        <v>541</v>
      </c>
      <c r="C235" s="5" t="s">
        <v>198</v>
      </c>
      <c r="D235" s="5" t="s">
        <v>171</v>
      </c>
      <c r="E235" s="2" t="s">
        <v>543</v>
      </c>
      <c r="F235" s="2"/>
      <c r="G235" s="2"/>
      <c r="H235" s="2"/>
      <c r="I235" s="2"/>
      <c r="J235" s="2"/>
      <c r="K235" s="2"/>
      <c r="L235" s="2"/>
      <c r="M235" s="2"/>
      <c r="N235" s="5">
        <v>1330</v>
      </c>
      <c r="O235" s="2" t="s">
        <v>200</v>
      </c>
      <c r="P235" s="5">
        <v>504.10112781954888</v>
      </c>
      <c r="Q235" s="5">
        <v>670454.5</v>
      </c>
      <c r="R235" s="5">
        <v>5.9763026416069831</v>
      </c>
      <c r="S235" s="5">
        <v>7948.482513337286</v>
      </c>
      <c r="T235" s="5">
        <v>245654.5</v>
      </c>
    </row>
    <row r="236" spans="1:20" ht="57.6" x14ac:dyDescent="0.3">
      <c r="A236" s="7" t="s">
        <v>196</v>
      </c>
      <c r="B236" s="2" t="s">
        <v>541</v>
      </c>
      <c r="C236" s="5" t="s">
        <v>198</v>
      </c>
      <c r="D236" s="5" t="s">
        <v>171</v>
      </c>
      <c r="E236" s="2" t="s">
        <v>544</v>
      </c>
      <c r="F236" s="2"/>
      <c r="G236" s="2"/>
      <c r="H236" s="2"/>
      <c r="I236" s="2"/>
      <c r="J236" s="2"/>
      <c r="K236" s="2"/>
      <c r="L236" s="2"/>
      <c r="M236" s="2"/>
      <c r="N236" s="5">
        <v>2520</v>
      </c>
      <c r="O236" s="2" t="s">
        <v>200</v>
      </c>
      <c r="P236" s="5">
        <v>341.89514682539681</v>
      </c>
      <c r="Q236" s="5">
        <v>861575.77</v>
      </c>
      <c r="R236" s="5">
        <v>4.0532916043319123</v>
      </c>
      <c r="S236" s="5">
        <v>10214.294842916421</v>
      </c>
      <c r="T236" s="5">
        <v>315681.40000000002</v>
      </c>
    </row>
    <row r="237" spans="1:20" ht="57.6" x14ac:dyDescent="0.3">
      <c r="A237" s="7" t="s">
        <v>196</v>
      </c>
      <c r="B237" s="2" t="s">
        <v>541</v>
      </c>
      <c r="C237" s="5" t="s">
        <v>198</v>
      </c>
      <c r="D237" s="5" t="s">
        <v>167</v>
      </c>
      <c r="E237" s="2" t="s">
        <v>545</v>
      </c>
      <c r="F237" s="2"/>
      <c r="G237" s="2"/>
      <c r="H237" s="2"/>
      <c r="I237" s="2"/>
      <c r="J237" s="2"/>
      <c r="K237" s="2"/>
      <c r="L237" s="2"/>
      <c r="M237" s="2"/>
      <c r="N237" s="5">
        <v>4673.8999999999996</v>
      </c>
      <c r="O237" s="2" t="s">
        <v>200</v>
      </c>
      <c r="P237" s="5">
        <v>199.2951304050151</v>
      </c>
      <c r="Q237" s="5">
        <v>931485.51</v>
      </c>
      <c r="R237" s="5">
        <v>2.3627164244815071</v>
      </c>
      <c r="S237" s="5">
        <v>11043.10029638412</v>
      </c>
      <c r="T237" s="5">
        <v>341296.3</v>
      </c>
    </row>
    <row r="238" spans="1:20" ht="57.6" x14ac:dyDescent="0.3">
      <c r="A238" s="7" t="s">
        <v>196</v>
      </c>
      <c r="B238" s="2" t="s">
        <v>541</v>
      </c>
      <c r="C238" s="5" t="s">
        <v>198</v>
      </c>
      <c r="D238" s="5" t="s">
        <v>171</v>
      </c>
      <c r="E238" s="2" t="s">
        <v>546</v>
      </c>
      <c r="F238" s="2"/>
      <c r="G238" s="2"/>
      <c r="H238" s="2"/>
      <c r="I238" s="2"/>
      <c r="J238" s="2"/>
      <c r="K238" s="2"/>
      <c r="L238" s="2"/>
      <c r="M238" s="2"/>
      <c r="N238" s="5">
        <v>147</v>
      </c>
      <c r="O238" s="2" t="s">
        <v>200</v>
      </c>
      <c r="P238" s="5">
        <v>502.90918367346922</v>
      </c>
      <c r="Q238" s="5">
        <v>73927.649999999994</v>
      </c>
      <c r="R238" s="5">
        <v>5.9621717092290369</v>
      </c>
      <c r="S238" s="5">
        <v>876.43924125666865</v>
      </c>
      <c r="T238" s="5">
        <v>27087.1</v>
      </c>
    </row>
    <row r="239" spans="1:20" ht="57.6" x14ac:dyDescent="0.3">
      <c r="A239" s="7" t="s">
        <v>196</v>
      </c>
      <c r="B239" s="2" t="s">
        <v>541</v>
      </c>
      <c r="C239" s="5" t="s">
        <v>198</v>
      </c>
      <c r="D239" s="5" t="s">
        <v>171</v>
      </c>
      <c r="E239" s="2" t="s">
        <v>547</v>
      </c>
      <c r="F239" s="2"/>
      <c r="G239" s="2"/>
      <c r="H239" s="2"/>
      <c r="I239" s="2"/>
      <c r="J239" s="2"/>
      <c r="K239" s="2"/>
      <c r="L239" s="2"/>
      <c r="M239" s="2"/>
      <c r="N239" s="5">
        <v>1500</v>
      </c>
      <c r="O239" s="2" t="s">
        <v>200</v>
      </c>
      <c r="P239" s="5">
        <v>589.23581333333323</v>
      </c>
      <c r="Q239" s="5">
        <v>883853.72</v>
      </c>
      <c r="R239" s="5">
        <v>6.9856053744319322</v>
      </c>
      <c r="S239" s="5">
        <v>10478.4080616479</v>
      </c>
      <c r="T239" s="5">
        <v>323844</v>
      </c>
    </row>
    <row r="240" spans="1:20" ht="72" x14ac:dyDescent="0.3">
      <c r="A240" s="7" t="s">
        <v>196</v>
      </c>
      <c r="B240" s="2" t="s">
        <v>541</v>
      </c>
      <c r="C240" s="5" t="s">
        <v>198</v>
      </c>
      <c r="D240" s="5" t="s">
        <v>171</v>
      </c>
      <c r="E240" s="2" t="s">
        <v>548</v>
      </c>
      <c r="F240" s="2"/>
      <c r="G240" s="2"/>
      <c r="H240" s="2"/>
      <c r="I240" s="2"/>
      <c r="J240" s="2"/>
      <c r="K240" s="2"/>
      <c r="L240" s="2"/>
      <c r="M240" s="2"/>
      <c r="N240" s="5">
        <v>357</v>
      </c>
      <c r="O240" s="2" t="s">
        <v>200</v>
      </c>
      <c r="P240" s="5">
        <v>1225.7814565826329</v>
      </c>
      <c r="Q240" s="5">
        <v>437603.98</v>
      </c>
      <c r="R240" s="5">
        <v>14.53208602943252</v>
      </c>
      <c r="S240" s="5">
        <v>5187.9547125074096</v>
      </c>
      <c r="T240" s="5">
        <v>160338.1</v>
      </c>
    </row>
    <row r="241" spans="1:20" ht="57.6" x14ac:dyDescent="0.3">
      <c r="A241" s="7" t="s">
        <v>196</v>
      </c>
      <c r="B241" s="2" t="s">
        <v>541</v>
      </c>
      <c r="C241" s="5" t="s">
        <v>198</v>
      </c>
      <c r="D241" s="5" t="s">
        <v>171</v>
      </c>
      <c r="E241" s="2" t="s">
        <v>549</v>
      </c>
      <c r="F241" s="2"/>
      <c r="G241" s="2"/>
      <c r="H241" s="2"/>
      <c r="I241" s="2"/>
      <c r="J241" s="2"/>
      <c r="K241" s="2"/>
      <c r="L241" s="2"/>
      <c r="M241" s="2"/>
      <c r="N241" s="5">
        <v>3864</v>
      </c>
      <c r="O241" s="2" t="s">
        <v>200</v>
      </c>
      <c r="P241" s="5">
        <v>412.12952380952379</v>
      </c>
      <c r="Q241" s="5">
        <v>1592468.48</v>
      </c>
      <c r="R241" s="5">
        <v>4.8859457475936434</v>
      </c>
      <c r="S241" s="5">
        <v>18879.294368701841</v>
      </c>
      <c r="T241" s="5">
        <v>583480.5</v>
      </c>
    </row>
    <row r="242" spans="1:20" ht="57.6" x14ac:dyDescent="0.3">
      <c r="A242" s="7" t="s">
        <v>196</v>
      </c>
      <c r="B242" s="2" t="s">
        <v>541</v>
      </c>
      <c r="C242" s="5" t="s">
        <v>198</v>
      </c>
      <c r="D242" s="5" t="s">
        <v>171</v>
      </c>
      <c r="E242" s="2" t="s">
        <v>550</v>
      </c>
      <c r="F242" s="2"/>
      <c r="G242" s="2"/>
      <c r="H242" s="2"/>
      <c r="I242" s="2"/>
      <c r="J242" s="2"/>
      <c r="K242" s="2"/>
      <c r="L242" s="2"/>
      <c r="M242" s="2"/>
      <c r="N242" s="5">
        <v>1750</v>
      </c>
      <c r="O242" s="2" t="s">
        <v>200</v>
      </c>
      <c r="P242" s="5">
        <v>558.8415771428572</v>
      </c>
      <c r="Q242" s="5">
        <v>977972.76</v>
      </c>
      <c r="R242" s="5">
        <v>6.6252706241002643</v>
      </c>
      <c r="S242" s="5">
        <v>11594.22359217546</v>
      </c>
      <c r="T242" s="5">
        <v>358329.3</v>
      </c>
    </row>
    <row r="243" spans="1:20" ht="57.6" x14ac:dyDescent="0.3">
      <c r="A243" s="7" t="s">
        <v>196</v>
      </c>
      <c r="B243" s="2" t="s">
        <v>541</v>
      </c>
      <c r="C243" s="5" t="s">
        <v>198</v>
      </c>
      <c r="D243" s="5" t="s">
        <v>167</v>
      </c>
      <c r="E243" s="2" t="s">
        <v>551</v>
      </c>
      <c r="F243" s="2"/>
      <c r="G243" s="2"/>
      <c r="H243" s="2"/>
      <c r="I243" s="2"/>
      <c r="J243" s="2"/>
      <c r="K243" s="2"/>
      <c r="L243" s="2"/>
      <c r="M243" s="2"/>
      <c r="N243" s="5">
        <v>3196</v>
      </c>
      <c r="O243" s="2" t="s">
        <v>200</v>
      </c>
      <c r="P243" s="5">
        <v>200.7746214017522</v>
      </c>
      <c r="Q243" s="5">
        <v>641675.68999999994</v>
      </c>
      <c r="R243" s="5">
        <v>2.380256329599908</v>
      </c>
      <c r="S243" s="5">
        <v>7607.2992294013038</v>
      </c>
      <c r="T243" s="5">
        <v>235109.9</v>
      </c>
    </row>
    <row r="244" spans="1:20" ht="57.6" x14ac:dyDescent="0.3">
      <c r="A244" s="7" t="s">
        <v>196</v>
      </c>
      <c r="B244" s="2" t="s">
        <v>552</v>
      </c>
      <c r="C244" s="5" t="s">
        <v>198</v>
      </c>
      <c r="D244" s="5" t="s">
        <v>171</v>
      </c>
      <c r="E244" s="2" t="s">
        <v>553</v>
      </c>
      <c r="F244" s="2"/>
      <c r="G244" s="2"/>
      <c r="H244" s="2"/>
      <c r="I244" s="2"/>
      <c r="J244" s="2"/>
      <c r="K244" s="2"/>
      <c r="L244" s="2"/>
      <c r="M244" s="2"/>
      <c r="N244" s="5">
        <v>3729.6</v>
      </c>
      <c r="O244" s="2" t="s">
        <v>200</v>
      </c>
      <c r="P244" s="5">
        <v>262.8018715143715</v>
      </c>
      <c r="Q244" s="5">
        <v>980145.86</v>
      </c>
      <c r="R244" s="5">
        <v>3.1156119918716239</v>
      </c>
      <c r="S244" s="5">
        <v>11619.98648488441</v>
      </c>
      <c r="T244" s="5">
        <v>359125.5</v>
      </c>
    </row>
    <row r="245" spans="1:20" ht="57.6" x14ac:dyDescent="0.3">
      <c r="A245" s="7" t="s">
        <v>196</v>
      </c>
      <c r="B245" s="2" t="s">
        <v>552</v>
      </c>
      <c r="C245" s="5" t="s">
        <v>198</v>
      </c>
      <c r="D245" s="5" t="s">
        <v>171</v>
      </c>
      <c r="E245" s="2" t="s">
        <v>554</v>
      </c>
      <c r="F245" s="2"/>
      <c r="G245" s="2"/>
      <c r="H245" s="2"/>
      <c r="I245" s="2"/>
      <c r="J245" s="2"/>
      <c r="K245" s="2"/>
      <c r="L245" s="2"/>
      <c r="M245" s="2"/>
      <c r="N245" s="5">
        <v>13125.2</v>
      </c>
      <c r="O245" s="2" t="s">
        <v>200</v>
      </c>
      <c r="P245" s="5">
        <v>287.8240118245817</v>
      </c>
      <c r="Q245" s="5">
        <v>3777747.72</v>
      </c>
      <c r="R245" s="5">
        <v>3.4122585871319711</v>
      </c>
      <c r="S245" s="5">
        <v>44786.576407824548</v>
      </c>
      <c r="T245" s="5">
        <v>1384166.8</v>
      </c>
    </row>
    <row r="246" spans="1:20" ht="57.6" x14ac:dyDescent="0.3">
      <c r="A246" s="7" t="s">
        <v>196</v>
      </c>
      <c r="B246" s="2" t="s">
        <v>555</v>
      </c>
      <c r="C246" s="5" t="s">
        <v>198</v>
      </c>
      <c r="D246" s="5" t="s">
        <v>171</v>
      </c>
      <c r="E246" s="2" t="s">
        <v>556</v>
      </c>
      <c r="F246" s="2"/>
      <c r="G246" s="2"/>
      <c r="H246" s="2"/>
      <c r="I246" s="2"/>
      <c r="J246" s="2"/>
      <c r="K246" s="2"/>
      <c r="L246" s="2"/>
      <c r="M246" s="2"/>
      <c r="N246" s="5">
        <v>3500</v>
      </c>
      <c r="O246" s="2" t="s">
        <v>200</v>
      </c>
      <c r="P246" s="5">
        <v>413.43933428571432</v>
      </c>
      <c r="Q246" s="5">
        <v>1447037.67</v>
      </c>
      <c r="R246" s="5">
        <v>4.9014740282835128</v>
      </c>
      <c r="S246" s="5">
        <v>17155.159098992299</v>
      </c>
      <c r="T246" s="5">
        <v>530194.6</v>
      </c>
    </row>
    <row r="247" spans="1:20" ht="57.6" x14ac:dyDescent="0.3">
      <c r="A247" s="7" t="s">
        <v>196</v>
      </c>
      <c r="B247" s="2" t="s">
        <v>555</v>
      </c>
      <c r="C247" s="5" t="s">
        <v>198</v>
      </c>
      <c r="D247" s="5" t="s">
        <v>171</v>
      </c>
      <c r="E247" s="2" t="s">
        <v>557</v>
      </c>
      <c r="F247" s="2"/>
      <c r="G247" s="2"/>
      <c r="H247" s="2"/>
      <c r="I247" s="2"/>
      <c r="J247" s="2"/>
      <c r="K247" s="2"/>
      <c r="L247" s="2"/>
      <c r="M247" s="2"/>
      <c r="N247" s="5">
        <v>2635</v>
      </c>
      <c r="O247" s="2" t="s">
        <v>200</v>
      </c>
      <c r="P247" s="5">
        <v>399.37013662239087</v>
      </c>
      <c r="Q247" s="5">
        <v>1052340.31</v>
      </c>
      <c r="R247" s="5">
        <v>4.7346785610241966</v>
      </c>
      <c r="S247" s="5">
        <v>12475.878008298751</v>
      </c>
      <c r="T247" s="5">
        <v>385577.5</v>
      </c>
    </row>
    <row r="248" spans="1:20" ht="57.6" x14ac:dyDescent="0.3">
      <c r="A248" s="7" t="s">
        <v>196</v>
      </c>
      <c r="B248" s="2" t="s">
        <v>555</v>
      </c>
      <c r="C248" s="5" t="s">
        <v>198</v>
      </c>
      <c r="D248" s="5" t="s">
        <v>171</v>
      </c>
      <c r="E248" s="2" t="s">
        <v>558</v>
      </c>
      <c r="F248" s="2"/>
      <c r="G248" s="2"/>
      <c r="H248" s="2"/>
      <c r="I248" s="2"/>
      <c r="J248" s="2"/>
      <c r="K248" s="2"/>
      <c r="L248" s="2"/>
      <c r="M248" s="2"/>
      <c r="N248" s="5">
        <v>2800</v>
      </c>
      <c r="O248" s="2" t="s">
        <v>200</v>
      </c>
      <c r="P248" s="5">
        <v>539.22074285714291</v>
      </c>
      <c r="Q248" s="5">
        <v>1509818.08</v>
      </c>
      <c r="R248" s="5">
        <v>6.3926584808197164</v>
      </c>
      <c r="S248" s="5">
        <v>17899.443746295201</v>
      </c>
      <c r="T248" s="5">
        <v>553197.4</v>
      </c>
    </row>
    <row r="249" spans="1:20" ht="57.6" x14ac:dyDescent="0.3">
      <c r="A249" s="7" t="s">
        <v>196</v>
      </c>
      <c r="B249" s="2" t="s">
        <v>555</v>
      </c>
      <c r="C249" s="5" t="s">
        <v>198</v>
      </c>
      <c r="D249" s="5" t="s">
        <v>167</v>
      </c>
      <c r="E249" s="2" t="s">
        <v>559</v>
      </c>
      <c r="F249" s="2"/>
      <c r="G249" s="2"/>
      <c r="H249" s="2"/>
      <c r="I249" s="2"/>
      <c r="J249" s="2"/>
      <c r="K249" s="2"/>
      <c r="L249" s="2"/>
      <c r="M249" s="2"/>
      <c r="N249" s="5">
        <v>5984</v>
      </c>
      <c r="O249" s="2" t="s">
        <v>200</v>
      </c>
      <c r="P249" s="5">
        <v>211.80110628342251</v>
      </c>
      <c r="Q249" s="5">
        <v>1267417.82</v>
      </c>
      <c r="R249" s="5">
        <v>2.5109793276042982</v>
      </c>
      <c r="S249" s="5">
        <v>15025.700296384121</v>
      </c>
      <c r="T249" s="5">
        <v>464382</v>
      </c>
    </row>
    <row r="250" spans="1:20" ht="57.6" x14ac:dyDescent="0.3">
      <c r="A250" s="7" t="s">
        <v>196</v>
      </c>
      <c r="B250" s="2" t="s">
        <v>555</v>
      </c>
      <c r="C250" s="5" t="s">
        <v>198</v>
      </c>
      <c r="D250" s="5" t="s">
        <v>167</v>
      </c>
      <c r="E250" s="2" t="s">
        <v>560</v>
      </c>
      <c r="F250" s="2"/>
      <c r="G250" s="2"/>
      <c r="H250" s="2"/>
      <c r="I250" s="2"/>
      <c r="J250" s="2"/>
      <c r="K250" s="2"/>
      <c r="L250" s="2"/>
      <c r="M250" s="2"/>
      <c r="N250" s="5">
        <v>10726.1</v>
      </c>
      <c r="O250" s="2" t="s">
        <v>200</v>
      </c>
      <c r="P250" s="5">
        <v>210.23068123549101</v>
      </c>
      <c r="Q250" s="5">
        <v>2254955.31</v>
      </c>
      <c r="R250" s="5">
        <v>2.492361366158756</v>
      </c>
      <c r="S250" s="5">
        <v>26733.317249555421</v>
      </c>
      <c r="T250" s="5">
        <v>826215.7</v>
      </c>
    </row>
    <row r="251" spans="1:20" ht="57.6" x14ac:dyDescent="0.3">
      <c r="A251" s="7" t="s">
        <v>196</v>
      </c>
      <c r="B251" s="2" t="s">
        <v>555</v>
      </c>
      <c r="C251" s="5" t="s">
        <v>198</v>
      </c>
      <c r="D251" s="5" t="s">
        <v>171</v>
      </c>
      <c r="E251" s="2" t="s">
        <v>561</v>
      </c>
      <c r="F251" s="2"/>
      <c r="G251" s="2"/>
      <c r="H251" s="2"/>
      <c r="I251" s="2"/>
      <c r="J251" s="2"/>
      <c r="K251" s="2"/>
      <c r="L251" s="2"/>
      <c r="M251" s="2"/>
      <c r="N251" s="5">
        <v>2250</v>
      </c>
      <c r="O251" s="2" t="s">
        <v>200</v>
      </c>
      <c r="P251" s="5">
        <v>444.58475555555572</v>
      </c>
      <c r="Q251" s="5">
        <v>1000315.7</v>
      </c>
      <c r="R251" s="5">
        <v>5.2707143515774222</v>
      </c>
      <c r="S251" s="5">
        <v>11859.1072910492</v>
      </c>
      <c r="T251" s="5">
        <v>366515.6</v>
      </c>
    </row>
    <row r="252" spans="1:20" ht="57.6" x14ac:dyDescent="0.3">
      <c r="A252" s="7" t="s">
        <v>196</v>
      </c>
      <c r="B252" s="2" t="s">
        <v>555</v>
      </c>
      <c r="C252" s="5" t="s">
        <v>198</v>
      </c>
      <c r="D252" s="5" t="s">
        <v>171</v>
      </c>
      <c r="E252" s="2" t="s">
        <v>562</v>
      </c>
      <c r="F252" s="2"/>
      <c r="G252" s="2"/>
      <c r="H252" s="2"/>
      <c r="I252" s="2"/>
      <c r="J252" s="2"/>
      <c r="K252" s="2"/>
      <c r="L252" s="2"/>
      <c r="M252" s="2"/>
      <c r="N252" s="5">
        <v>612.5</v>
      </c>
      <c r="O252" s="2" t="s">
        <v>200</v>
      </c>
      <c r="P252" s="5">
        <v>385.48620408163282</v>
      </c>
      <c r="Q252" s="5">
        <v>236110.3</v>
      </c>
      <c r="R252" s="5">
        <v>4.5700794793317447</v>
      </c>
      <c r="S252" s="5">
        <v>2799.1736810906932</v>
      </c>
      <c r="T252" s="5">
        <v>86510.9</v>
      </c>
    </row>
    <row r="253" spans="1:20" ht="72" x14ac:dyDescent="0.3">
      <c r="A253" s="7" t="s">
        <v>196</v>
      </c>
      <c r="B253" s="2" t="s">
        <v>563</v>
      </c>
      <c r="C253" s="5" t="s">
        <v>198</v>
      </c>
      <c r="D253" s="5" t="s">
        <v>163</v>
      </c>
      <c r="E253" s="2" t="s">
        <v>564</v>
      </c>
      <c r="F253" s="2"/>
      <c r="G253" s="2"/>
      <c r="H253" s="2"/>
      <c r="I253" s="2"/>
      <c r="J253" s="2"/>
      <c r="K253" s="2"/>
      <c r="L253" s="2"/>
      <c r="M253" s="2"/>
      <c r="N253" s="5">
        <v>4928</v>
      </c>
      <c r="O253" s="2" t="s">
        <v>200</v>
      </c>
      <c r="P253" s="5">
        <v>463.72189326298712</v>
      </c>
      <c r="Q253" s="5">
        <v>2285221.4900000002</v>
      </c>
      <c r="R253" s="5">
        <v>5.4975920955896518</v>
      </c>
      <c r="S253" s="5">
        <v>27092.133847065801</v>
      </c>
      <c r="T253" s="5">
        <v>1004583.3</v>
      </c>
    </row>
    <row r="254" spans="1:20" ht="72" x14ac:dyDescent="0.3">
      <c r="A254" s="7" t="s">
        <v>196</v>
      </c>
      <c r="B254" s="2" t="s">
        <v>565</v>
      </c>
      <c r="C254" s="5" t="s">
        <v>198</v>
      </c>
      <c r="D254" s="5" t="s">
        <v>171</v>
      </c>
      <c r="E254" s="2" t="s">
        <v>566</v>
      </c>
      <c r="F254" s="2"/>
      <c r="G254" s="2"/>
      <c r="H254" s="2"/>
      <c r="I254" s="2"/>
      <c r="J254" s="2"/>
      <c r="K254" s="2"/>
      <c r="L254" s="2"/>
      <c r="M254" s="2"/>
      <c r="N254" s="5">
        <v>2701.55</v>
      </c>
      <c r="O254" s="2" t="s">
        <v>200</v>
      </c>
      <c r="P254" s="5">
        <v>469.05634909999998</v>
      </c>
      <c r="Q254" s="5">
        <v>1267179.18</v>
      </c>
      <c r="R254" s="5">
        <v>5.5608340150000002</v>
      </c>
      <c r="S254" s="5">
        <v>15022.87113</v>
      </c>
      <c r="T254" s="5">
        <v>464294.40000000002</v>
      </c>
    </row>
    <row r="255" spans="1:20" ht="57.6" x14ac:dyDescent="0.3">
      <c r="A255" s="7" t="s">
        <v>196</v>
      </c>
      <c r="B255" s="2" t="s">
        <v>565</v>
      </c>
      <c r="C255" s="5" t="s">
        <v>198</v>
      </c>
      <c r="D255" s="5" t="s">
        <v>171</v>
      </c>
      <c r="E255" s="2" t="s">
        <v>567</v>
      </c>
      <c r="F255" s="2"/>
      <c r="G255" s="2"/>
      <c r="H255" s="2"/>
      <c r="I255" s="2"/>
      <c r="J255" s="2"/>
      <c r="K255" s="2"/>
      <c r="L255" s="2"/>
      <c r="M255" s="2"/>
      <c r="N255" s="5">
        <v>5902.74</v>
      </c>
      <c r="O255" s="2" t="s">
        <v>200</v>
      </c>
      <c r="P255" s="5">
        <v>489.00080980000001</v>
      </c>
      <c r="Q255" s="5">
        <v>2886444.64</v>
      </c>
      <c r="R255" s="5">
        <v>5.7972828669999998</v>
      </c>
      <c r="S255" s="5">
        <v>34219.853470000002</v>
      </c>
      <c r="T255" s="5">
        <v>1057593.3</v>
      </c>
    </row>
    <row r="256" spans="1:20" ht="57.6" x14ac:dyDescent="0.3">
      <c r="A256" s="7" t="s">
        <v>196</v>
      </c>
      <c r="B256" s="2" t="s">
        <v>565</v>
      </c>
      <c r="C256" s="5" t="s">
        <v>198</v>
      </c>
      <c r="D256" s="5" t="s">
        <v>171</v>
      </c>
      <c r="E256" s="2" t="s">
        <v>568</v>
      </c>
      <c r="F256" s="2"/>
      <c r="G256" s="2"/>
      <c r="H256" s="2"/>
      <c r="I256" s="2"/>
      <c r="J256" s="2"/>
      <c r="K256" s="2"/>
      <c r="L256" s="2"/>
      <c r="M256" s="2"/>
      <c r="N256" s="5">
        <v>10348.75</v>
      </c>
      <c r="O256" s="2" t="s">
        <v>200</v>
      </c>
      <c r="P256" s="5">
        <v>629.06408020000003</v>
      </c>
      <c r="Q256" s="5">
        <v>6510026.9000000004</v>
      </c>
      <c r="R256" s="5">
        <v>7.457783998</v>
      </c>
      <c r="S256" s="5">
        <v>77178.742150000005</v>
      </c>
      <c r="T256" s="5">
        <v>2385273.7999999998</v>
      </c>
    </row>
    <row r="257" spans="1:20" ht="72" x14ac:dyDescent="0.3">
      <c r="A257" s="7" t="s">
        <v>196</v>
      </c>
      <c r="B257" s="2" t="s">
        <v>565</v>
      </c>
      <c r="C257" s="5" t="s">
        <v>198</v>
      </c>
      <c r="D257" s="5" t="s">
        <v>171</v>
      </c>
      <c r="E257" s="2" t="s">
        <v>569</v>
      </c>
      <c r="F257" s="2"/>
      <c r="G257" s="2"/>
      <c r="H257" s="2"/>
      <c r="I257" s="2"/>
      <c r="J257" s="2"/>
      <c r="K257" s="2"/>
      <c r="L257" s="2"/>
      <c r="M257" s="2"/>
      <c r="N257" s="5">
        <v>10800</v>
      </c>
      <c r="O257" s="2" t="s">
        <v>200</v>
      </c>
      <c r="P257" s="5">
        <v>479.32972410000002</v>
      </c>
      <c r="Q257" s="5">
        <v>5176761.0199999996</v>
      </c>
      <c r="R257" s="5">
        <v>5.68262862</v>
      </c>
      <c r="S257" s="5">
        <v>61372.389089999997</v>
      </c>
      <c r="T257" s="5">
        <v>1896765.2</v>
      </c>
    </row>
    <row r="258" spans="1:20" ht="72" x14ac:dyDescent="0.3">
      <c r="A258" s="7" t="s">
        <v>196</v>
      </c>
      <c r="B258" s="2" t="s">
        <v>565</v>
      </c>
      <c r="C258" s="5" t="s">
        <v>198</v>
      </c>
      <c r="D258" s="5" t="s">
        <v>171</v>
      </c>
      <c r="E258" s="2" t="s">
        <v>570</v>
      </c>
      <c r="F258" s="2"/>
      <c r="G258" s="2"/>
      <c r="H258" s="2"/>
      <c r="I258" s="2"/>
      <c r="J258" s="2"/>
      <c r="K258" s="2"/>
      <c r="L258" s="2"/>
      <c r="M258" s="2"/>
      <c r="N258" s="5">
        <v>971.5</v>
      </c>
      <c r="O258" s="2" t="s">
        <v>200</v>
      </c>
      <c r="P258" s="5">
        <v>628.80583630000001</v>
      </c>
      <c r="Q258" s="5">
        <v>610884.87</v>
      </c>
      <c r="R258" s="5">
        <v>7.4547224219999997</v>
      </c>
      <c r="S258" s="5">
        <v>7242.2628329999998</v>
      </c>
      <c r="T258" s="5">
        <v>223828.2</v>
      </c>
    </row>
    <row r="259" spans="1:20" ht="72" x14ac:dyDescent="0.3">
      <c r="A259" s="7" t="s">
        <v>196</v>
      </c>
      <c r="B259" s="2" t="s">
        <v>571</v>
      </c>
      <c r="C259" s="5" t="s">
        <v>198</v>
      </c>
      <c r="D259" s="5" t="s">
        <v>171</v>
      </c>
      <c r="E259" s="2" t="s">
        <v>572</v>
      </c>
      <c r="F259" s="2"/>
      <c r="G259" s="2"/>
      <c r="H259" s="2"/>
      <c r="I259" s="2"/>
      <c r="J259" s="2"/>
      <c r="K259" s="2"/>
      <c r="L259" s="2"/>
      <c r="M259" s="2"/>
      <c r="N259" s="5">
        <v>7193.6</v>
      </c>
      <c r="O259" s="2" t="s">
        <v>200</v>
      </c>
      <c r="P259" s="5">
        <v>687.96345640000004</v>
      </c>
      <c r="Q259" s="5">
        <v>4948933.92</v>
      </c>
      <c r="R259" s="5">
        <v>8.1560575740000001</v>
      </c>
      <c r="S259" s="5">
        <v>58671.41577</v>
      </c>
      <c r="T259" s="5">
        <v>1813289.4</v>
      </c>
    </row>
    <row r="260" spans="1:20" ht="57.6" x14ac:dyDescent="0.3">
      <c r="A260" s="7" t="s">
        <v>196</v>
      </c>
      <c r="B260" s="2" t="s">
        <v>573</v>
      </c>
      <c r="C260" s="5" t="s">
        <v>198</v>
      </c>
      <c r="D260" s="5" t="s">
        <v>171</v>
      </c>
      <c r="E260" s="2" t="s">
        <v>574</v>
      </c>
      <c r="F260" s="2"/>
      <c r="G260" s="2"/>
      <c r="H260" s="2"/>
      <c r="I260" s="2"/>
      <c r="J260" s="2"/>
      <c r="K260" s="2"/>
      <c r="L260" s="2"/>
      <c r="M260" s="2"/>
      <c r="N260" s="5">
        <v>5957.6</v>
      </c>
      <c r="O260" s="2" t="s">
        <v>200</v>
      </c>
      <c r="P260" s="5">
        <v>379.32966299999998</v>
      </c>
      <c r="Q260" s="5">
        <v>2259894.4</v>
      </c>
      <c r="R260" s="5">
        <v>4.4970914400000002</v>
      </c>
      <c r="S260" s="5">
        <v>26791.87196</v>
      </c>
      <c r="T260" s="5">
        <v>828025.3</v>
      </c>
    </row>
    <row r="261" spans="1:20" ht="57.6" x14ac:dyDescent="0.3">
      <c r="A261" s="7" t="s">
        <v>196</v>
      </c>
      <c r="B261" s="2" t="s">
        <v>573</v>
      </c>
      <c r="C261" s="5" t="s">
        <v>198</v>
      </c>
      <c r="D261" s="5" t="s">
        <v>171</v>
      </c>
      <c r="E261" s="2" t="s">
        <v>575</v>
      </c>
      <c r="F261" s="2"/>
      <c r="G261" s="2"/>
      <c r="H261" s="2"/>
      <c r="I261" s="2"/>
      <c r="J261" s="2"/>
      <c r="K261" s="2"/>
      <c r="L261" s="2"/>
      <c r="M261" s="2"/>
      <c r="N261" s="5">
        <v>3465</v>
      </c>
      <c r="O261" s="2" t="s">
        <v>200</v>
      </c>
      <c r="P261" s="5">
        <v>474.2771429</v>
      </c>
      <c r="Q261" s="5">
        <v>1643370.3</v>
      </c>
      <c r="R261" s="5">
        <v>5.6227284270000002</v>
      </c>
      <c r="S261" s="5">
        <v>19482.754000000001</v>
      </c>
      <c r="T261" s="5">
        <v>602130.9</v>
      </c>
    </row>
    <row r="262" spans="1:20" ht="57.6" x14ac:dyDescent="0.3">
      <c r="A262" s="7" t="s">
        <v>196</v>
      </c>
      <c r="B262" s="2" t="s">
        <v>573</v>
      </c>
      <c r="C262" s="5" t="s">
        <v>198</v>
      </c>
      <c r="D262" s="5" t="s">
        <v>171</v>
      </c>
      <c r="E262" s="2" t="s">
        <v>576</v>
      </c>
      <c r="F262" s="2"/>
      <c r="G262" s="2"/>
      <c r="H262" s="2"/>
      <c r="I262" s="2"/>
      <c r="J262" s="2"/>
      <c r="K262" s="2"/>
      <c r="L262" s="2"/>
      <c r="M262" s="2"/>
      <c r="N262" s="5">
        <v>1500</v>
      </c>
      <c r="O262" s="2" t="s">
        <v>200</v>
      </c>
      <c r="P262" s="5">
        <v>584.91949999999997</v>
      </c>
      <c r="Q262" s="5">
        <v>877379.25</v>
      </c>
      <c r="R262" s="5">
        <v>6.9344339059999998</v>
      </c>
      <c r="S262" s="5">
        <v>10401.65086</v>
      </c>
      <c r="T262" s="5">
        <v>321471.8</v>
      </c>
    </row>
    <row r="263" spans="1:20" ht="72" x14ac:dyDescent="0.3">
      <c r="A263" s="7" t="s">
        <v>196</v>
      </c>
      <c r="B263" s="2" t="s">
        <v>577</v>
      </c>
      <c r="C263" s="5" t="s">
        <v>198</v>
      </c>
      <c r="D263" s="5" t="s">
        <v>171</v>
      </c>
      <c r="E263" s="2" t="s">
        <v>578</v>
      </c>
      <c r="F263" s="2"/>
      <c r="G263" s="2"/>
      <c r="H263" s="2"/>
      <c r="I263" s="2"/>
      <c r="J263" s="2"/>
      <c r="K263" s="2"/>
      <c r="L263" s="2"/>
      <c r="M263" s="2"/>
      <c r="N263" s="5">
        <v>4004</v>
      </c>
      <c r="O263" s="2" t="s">
        <v>200</v>
      </c>
      <c r="P263" s="5">
        <v>387.94605644355647</v>
      </c>
      <c r="Q263" s="5">
        <v>1553336.01</v>
      </c>
      <c r="R263" s="5">
        <v>4.5965172564402419</v>
      </c>
      <c r="S263" s="5">
        <v>18404.455094786728</v>
      </c>
      <c r="T263" s="5">
        <v>569142.30000000005</v>
      </c>
    </row>
    <row r="264" spans="1:20" ht="57.6" x14ac:dyDescent="0.3">
      <c r="A264" s="7" t="s">
        <v>196</v>
      </c>
      <c r="B264" s="2" t="s">
        <v>577</v>
      </c>
      <c r="C264" s="5" t="s">
        <v>198</v>
      </c>
      <c r="D264" s="5" t="s">
        <v>171</v>
      </c>
      <c r="E264" s="2" t="s">
        <v>579</v>
      </c>
      <c r="F264" s="2"/>
      <c r="G264" s="2"/>
      <c r="H264" s="2"/>
      <c r="I264" s="2"/>
      <c r="J264" s="2"/>
      <c r="K264" s="2"/>
      <c r="L264" s="2"/>
      <c r="M264" s="2"/>
      <c r="N264" s="5">
        <v>5712</v>
      </c>
      <c r="O264" s="2" t="s">
        <v>200</v>
      </c>
      <c r="P264" s="5">
        <v>265.39416316526609</v>
      </c>
      <c r="Q264" s="5">
        <v>1515931.46</v>
      </c>
      <c r="R264" s="5">
        <v>3.144480606223532</v>
      </c>
      <c r="S264" s="5">
        <v>17961.273222748809</v>
      </c>
      <c r="T264" s="5">
        <v>555437.30000000005</v>
      </c>
    </row>
    <row r="265" spans="1:20" ht="72" x14ac:dyDescent="0.3">
      <c r="A265" s="7" t="s">
        <v>196</v>
      </c>
      <c r="B265" s="2" t="s">
        <v>580</v>
      </c>
      <c r="C265" s="5" t="s">
        <v>198</v>
      </c>
      <c r="D265" s="5" t="s">
        <v>171</v>
      </c>
      <c r="E265" s="2" t="s">
        <v>581</v>
      </c>
      <c r="F265" s="2"/>
      <c r="G265" s="2"/>
      <c r="H265" s="2"/>
      <c r="I265" s="2"/>
      <c r="J265" s="2"/>
      <c r="K265" s="2"/>
      <c r="L265" s="2"/>
      <c r="M265" s="2"/>
      <c r="N265" s="5">
        <v>23760</v>
      </c>
      <c r="O265" s="2" t="s">
        <v>200</v>
      </c>
      <c r="P265" s="5">
        <v>217.97827988215491</v>
      </c>
      <c r="Q265" s="5">
        <v>5179163.93</v>
      </c>
      <c r="R265" s="5">
        <v>2.582681041257759</v>
      </c>
      <c r="S265" s="5">
        <v>61364.501540284349</v>
      </c>
      <c r="T265" s="5">
        <v>1897645.7</v>
      </c>
    </row>
    <row r="266" spans="1:20" ht="57.6" x14ac:dyDescent="0.3">
      <c r="A266" s="7" t="s">
        <v>196</v>
      </c>
      <c r="B266" s="2" t="s">
        <v>582</v>
      </c>
      <c r="C266" s="5" t="s">
        <v>198</v>
      </c>
      <c r="D266" s="5" t="s">
        <v>163</v>
      </c>
      <c r="E266" s="2" t="s">
        <v>583</v>
      </c>
      <c r="F266" s="2"/>
      <c r="G266" s="2"/>
      <c r="H266" s="2"/>
      <c r="I266" s="2"/>
      <c r="J266" s="2"/>
      <c r="K266" s="2"/>
      <c r="L266" s="2"/>
      <c r="M266" s="2"/>
      <c r="N266" s="5">
        <v>4900</v>
      </c>
      <c r="O266" s="2" t="s">
        <v>200</v>
      </c>
      <c r="P266" s="5">
        <v>451.83556326530612</v>
      </c>
      <c r="Q266" s="5">
        <v>2213994.2599999998</v>
      </c>
      <c r="R266" s="5">
        <v>5.3535019344230577</v>
      </c>
      <c r="S266" s="5">
        <v>26232.15947867298</v>
      </c>
      <c r="T266" s="5">
        <v>973271.9</v>
      </c>
    </row>
    <row r="267" spans="1:20" ht="72" x14ac:dyDescent="0.3">
      <c r="A267" s="7" t="s">
        <v>196</v>
      </c>
      <c r="B267" s="2" t="s">
        <v>584</v>
      </c>
      <c r="C267" s="5" t="s">
        <v>198</v>
      </c>
      <c r="D267" s="5" t="s">
        <v>163</v>
      </c>
      <c r="E267" s="2" t="s">
        <v>585</v>
      </c>
      <c r="F267" s="2"/>
      <c r="G267" s="2"/>
      <c r="H267" s="2"/>
      <c r="I267" s="2"/>
      <c r="J267" s="2"/>
      <c r="K267" s="2"/>
      <c r="L267" s="2"/>
      <c r="M267" s="2"/>
      <c r="N267" s="5">
        <v>8782</v>
      </c>
      <c r="O267" s="2" t="s">
        <v>200</v>
      </c>
      <c r="P267" s="5">
        <v>234.18087679344109</v>
      </c>
      <c r="Q267" s="5">
        <v>2056576.46</v>
      </c>
      <c r="R267" s="5">
        <v>2.7762996656009622</v>
      </c>
      <c r="S267" s="5">
        <v>24381.463663307652</v>
      </c>
      <c r="T267" s="5">
        <v>904071</v>
      </c>
    </row>
    <row r="268" spans="1:20" ht="57.6" x14ac:dyDescent="0.3">
      <c r="A268" s="7" t="s">
        <v>196</v>
      </c>
      <c r="B268" s="2" t="s">
        <v>584</v>
      </c>
      <c r="C268" s="5" t="s">
        <v>198</v>
      </c>
      <c r="D268" s="5" t="s">
        <v>171</v>
      </c>
      <c r="E268" s="2" t="s">
        <v>586</v>
      </c>
      <c r="F268" s="2"/>
      <c r="G268" s="2"/>
      <c r="H268" s="2"/>
      <c r="I268" s="2"/>
      <c r="J268" s="2"/>
      <c r="K268" s="2"/>
      <c r="L268" s="2"/>
      <c r="M268" s="2"/>
      <c r="N268" s="5">
        <v>2934.8</v>
      </c>
      <c r="O268" s="2" t="s">
        <v>200</v>
      </c>
      <c r="P268" s="5">
        <v>376.05165939757393</v>
      </c>
      <c r="Q268" s="5">
        <v>1103636.4099999999</v>
      </c>
      <c r="R268" s="5">
        <v>4.4582295127157554</v>
      </c>
      <c r="S268" s="5">
        <v>13084.011973918199</v>
      </c>
      <c r="T268" s="5">
        <v>404372.4</v>
      </c>
    </row>
    <row r="269" spans="1:20" ht="57.6" x14ac:dyDescent="0.3">
      <c r="A269" s="7" t="s">
        <v>196</v>
      </c>
      <c r="B269" s="2" t="s">
        <v>584</v>
      </c>
      <c r="C269" s="5" t="s">
        <v>198</v>
      </c>
      <c r="D269" s="5" t="s">
        <v>171</v>
      </c>
      <c r="E269" s="2" t="s">
        <v>587</v>
      </c>
      <c r="F269" s="2"/>
      <c r="G269" s="2"/>
      <c r="H269" s="2"/>
      <c r="I269" s="2"/>
      <c r="J269" s="2"/>
      <c r="K269" s="2"/>
      <c r="L269" s="2"/>
      <c r="M269" s="2"/>
      <c r="N269" s="5">
        <v>6930</v>
      </c>
      <c r="O269" s="2" t="s">
        <v>200</v>
      </c>
      <c r="P269" s="5">
        <v>470.17864646464648</v>
      </c>
      <c r="Q269" s="5">
        <v>3258338.02</v>
      </c>
      <c r="R269" s="5">
        <v>5.5741392586205869</v>
      </c>
      <c r="S269" s="5">
        <v>38628.78506224067</v>
      </c>
      <c r="T269" s="5">
        <v>1193855.1000000001</v>
      </c>
    </row>
    <row r="270" spans="1:20" ht="57.6" x14ac:dyDescent="0.3">
      <c r="A270" s="7" t="s">
        <v>196</v>
      </c>
      <c r="B270" s="2" t="s">
        <v>584</v>
      </c>
      <c r="C270" s="5" t="s">
        <v>198</v>
      </c>
      <c r="D270" s="5" t="s">
        <v>171</v>
      </c>
      <c r="E270" s="2" t="s">
        <v>588</v>
      </c>
      <c r="F270" s="2"/>
      <c r="G270" s="2"/>
      <c r="H270" s="2"/>
      <c r="I270" s="2"/>
      <c r="J270" s="2"/>
      <c r="K270" s="2"/>
      <c r="L270" s="2"/>
      <c r="M270" s="2"/>
      <c r="N270" s="5">
        <v>2310</v>
      </c>
      <c r="O270" s="2" t="s">
        <v>200</v>
      </c>
      <c r="P270" s="5">
        <v>540.99296969696968</v>
      </c>
      <c r="Q270" s="5">
        <v>1249693.76</v>
      </c>
      <c r="R270" s="5">
        <v>6.4136688760755156</v>
      </c>
      <c r="S270" s="5">
        <v>14815.57510373444</v>
      </c>
      <c r="T270" s="5">
        <v>457887.9</v>
      </c>
    </row>
    <row r="271" spans="1:20" ht="57.6" x14ac:dyDescent="0.3">
      <c r="A271" s="7" t="s">
        <v>196</v>
      </c>
      <c r="B271" s="2" t="s">
        <v>589</v>
      </c>
      <c r="C271" s="5" t="s">
        <v>198</v>
      </c>
      <c r="D271" s="5" t="s">
        <v>171</v>
      </c>
      <c r="E271" s="2" t="s">
        <v>590</v>
      </c>
      <c r="F271" s="2"/>
      <c r="G271" s="2"/>
      <c r="H271" s="2"/>
      <c r="I271" s="2"/>
      <c r="J271" s="2"/>
      <c r="K271" s="2"/>
      <c r="L271" s="2"/>
      <c r="M271" s="2"/>
      <c r="N271" s="5">
        <v>2167.1999999999998</v>
      </c>
      <c r="O271" s="2" t="s">
        <v>200</v>
      </c>
      <c r="P271" s="5">
        <v>263.6085225175342</v>
      </c>
      <c r="Q271" s="5">
        <v>571292.39</v>
      </c>
      <c r="R271" s="5">
        <v>3.1251751335807261</v>
      </c>
      <c r="S271" s="5">
        <v>6772.8795494961478</v>
      </c>
      <c r="T271" s="5">
        <v>209321.5</v>
      </c>
    </row>
    <row r="272" spans="1:20" ht="57.6" x14ac:dyDescent="0.3">
      <c r="A272" s="7" t="s">
        <v>196</v>
      </c>
      <c r="B272" s="2" t="s">
        <v>591</v>
      </c>
      <c r="C272" s="5" t="s">
        <v>198</v>
      </c>
      <c r="D272" s="5" t="s">
        <v>171</v>
      </c>
      <c r="E272" s="2" t="s">
        <v>592</v>
      </c>
      <c r="F272" s="2"/>
      <c r="G272" s="2"/>
      <c r="H272" s="2"/>
      <c r="I272" s="2"/>
      <c r="J272" s="2"/>
      <c r="K272" s="2"/>
      <c r="L272" s="2"/>
      <c r="M272" s="2"/>
      <c r="N272" s="5">
        <v>7646.9</v>
      </c>
      <c r="O272" s="2" t="s">
        <v>200</v>
      </c>
      <c r="P272" s="5">
        <v>524.34236618760542</v>
      </c>
      <c r="Q272" s="5">
        <v>4009593.64</v>
      </c>
      <c r="R272" s="5">
        <v>6.2162699014535328</v>
      </c>
      <c r="S272" s="5">
        <v>47535.194309425016</v>
      </c>
      <c r="T272" s="5">
        <v>1469115.1</v>
      </c>
    </row>
    <row r="273" spans="1:20" ht="43.2" x14ac:dyDescent="0.3">
      <c r="A273" s="7" t="s">
        <v>196</v>
      </c>
      <c r="B273" s="2" t="s">
        <v>591</v>
      </c>
      <c r="C273" s="5" t="s">
        <v>198</v>
      </c>
      <c r="D273" s="5" t="s">
        <v>171</v>
      </c>
      <c r="E273" s="2" t="s">
        <v>593</v>
      </c>
      <c r="F273" s="2"/>
      <c r="G273" s="2"/>
      <c r="H273" s="2"/>
      <c r="I273" s="2"/>
      <c r="J273" s="2"/>
      <c r="K273" s="2"/>
      <c r="L273" s="2"/>
      <c r="M273" s="2"/>
      <c r="N273" s="5">
        <v>78.2</v>
      </c>
      <c r="O273" s="2" t="s">
        <v>200</v>
      </c>
      <c r="P273" s="5">
        <v>674.80575447570322</v>
      </c>
      <c r="Q273" s="5">
        <v>52769.81</v>
      </c>
      <c r="R273" s="5">
        <v>8.00006822140727</v>
      </c>
      <c r="S273" s="5">
        <v>625.60533491404863</v>
      </c>
      <c r="T273" s="5">
        <v>19334.900000000001</v>
      </c>
    </row>
    <row r="274" spans="1:20" ht="57.6" x14ac:dyDescent="0.3">
      <c r="A274" s="7" t="s">
        <v>196</v>
      </c>
      <c r="B274" s="2" t="s">
        <v>591</v>
      </c>
      <c r="C274" s="5" t="s">
        <v>198</v>
      </c>
      <c r="D274" s="5" t="s">
        <v>171</v>
      </c>
      <c r="E274" s="2" t="s">
        <v>594</v>
      </c>
      <c r="F274" s="2"/>
      <c r="G274" s="2"/>
      <c r="H274" s="2"/>
      <c r="I274" s="2"/>
      <c r="J274" s="2"/>
      <c r="K274" s="2"/>
      <c r="L274" s="2"/>
      <c r="M274" s="2"/>
      <c r="N274" s="5">
        <v>786.24</v>
      </c>
      <c r="O274" s="2" t="s">
        <v>200</v>
      </c>
      <c r="P274" s="5">
        <v>486.52924043549041</v>
      </c>
      <c r="Q274" s="5">
        <v>382528.75</v>
      </c>
      <c r="R274" s="5">
        <v>5.7679815107941961</v>
      </c>
      <c r="S274" s="5">
        <v>4535.0177830468292</v>
      </c>
      <c r="T274" s="5">
        <v>140158.6</v>
      </c>
    </row>
    <row r="275" spans="1:20" ht="72" x14ac:dyDescent="0.3">
      <c r="A275" s="7" t="s">
        <v>196</v>
      </c>
      <c r="B275" s="2" t="s">
        <v>595</v>
      </c>
      <c r="C275" s="5" t="s">
        <v>198</v>
      </c>
      <c r="D275" s="5" t="s">
        <v>171</v>
      </c>
      <c r="E275" s="2" t="s">
        <v>596</v>
      </c>
      <c r="F275" s="2"/>
      <c r="G275" s="2"/>
      <c r="H275" s="2"/>
      <c r="I275" s="2"/>
      <c r="J275" s="2"/>
      <c r="K275" s="2"/>
      <c r="L275" s="2"/>
      <c r="M275" s="2"/>
      <c r="N275" s="5">
        <v>11005</v>
      </c>
      <c r="O275" s="2" t="s">
        <v>200</v>
      </c>
      <c r="P275" s="5">
        <v>464.80860517946388</v>
      </c>
      <c r="Q275" s="5">
        <v>5115218.7</v>
      </c>
      <c r="R275" s="5">
        <v>5.5104754615229874</v>
      </c>
      <c r="S275" s="5">
        <v>60642.782454060471</v>
      </c>
      <c r="T275" s="5">
        <v>1874216.1</v>
      </c>
    </row>
    <row r="276" spans="1:20" ht="57.6" x14ac:dyDescent="0.3">
      <c r="A276" s="7" t="s">
        <v>196</v>
      </c>
      <c r="B276" s="2" t="s">
        <v>595</v>
      </c>
      <c r="C276" s="5" t="s">
        <v>198</v>
      </c>
      <c r="D276" s="5" t="s">
        <v>171</v>
      </c>
      <c r="E276" s="2" t="s">
        <v>597</v>
      </c>
      <c r="F276" s="2"/>
      <c r="G276" s="2"/>
      <c r="H276" s="2"/>
      <c r="I276" s="2"/>
      <c r="J276" s="2"/>
      <c r="K276" s="2"/>
      <c r="L276" s="2"/>
      <c r="M276" s="2"/>
      <c r="N276" s="5">
        <v>9568</v>
      </c>
      <c r="O276" s="2" t="s">
        <v>200</v>
      </c>
      <c r="P276" s="5">
        <v>664.44589255852839</v>
      </c>
      <c r="Q276" s="5">
        <v>6357418.2999999998</v>
      </c>
      <c r="R276" s="5">
        <v>7.8772482816660157</v>
      </c>
      <c r="S276" s="5">
        <v>75369.511558980448</v>
      </c>
      <c r="T276" s="5">
        <v>2329358.1</v>
      </c>
    </row>
    <row r="277" spans="1:20" ht="57.6" x14ac:dyDescent="0.3">
      <c r="A277" s="7" t="s">
        <v>196</v>
      </c>
      <c r="B277" s="2" t="s">
        <v>595</v>
      </c>
      <c r="C277" s="5" t="s">
        <v>198</v>
      </c>
      <c r="D277" s="5" t="s">
        <v>171</v>
      </c>
      <c r="E277" s="2" t="s">
        <v>598</v>
      </c>
      <c r="F277" s="2"/>
      <c r="G277" s="2"/>
      <c r="H277" s="2"/>
      <c r="I277" s="2"/>
      <c r="J277" s="2"/>
      <c r="K277" s="2"/>
      <c r="L277" s="2"/>
      <c r="M277" s="2"/>
      <c r="N277" s="5">
        <v>10849.28</v>
      </c>
      <c r="O277" s="2" t="s">
        <v>200</v>
      </c>
      <c r="P277" s="5">
        <v>479.05982516812168</v>
      </c>
      <c r="Q277" s="5">
        <v>5197454.18</v>
      </c>
      <c r="R277" s="5">
        <v>5.6794288698058297</v>
      </c>
      <c r="S277" s="5">
        <v>61617.714048606998</v>
      </c>
      <c r="T277" s="5">
        <v>1904347.2</v>
      </c>
    </row>
    <row r="278" spans="1:20" ht="57.6" x14ac:dyDescent="0.3">
      <c r="A278" s="7" t="s">
        <v>196</v>
      </c>
      <c r="B278" s="2" t="s">
        <v>595</v>
      </c>
      <c r="C278" s="5" t="s">
        <v>198</v>
      </c>
      <c r="D278" s="5" t="s">
        <v>171</v>
      </c>
      <c r="E278" s="2" t="s">
        <v>599</v>
      </c>
      <c r="F278" s="2"/>
      <c r="G278" s="2"/>
      <c r="H278" s="2"/>
      <c r="I278" s="2"/>
      <c r="J278" s="2"/>
      <c r="K278" s="2"/>
      <c r="L278" s="2"/>
      <c r="M278" s="2"/>
      <c r="N278" s="5">
        <v>7759.7</v>
      </c>
      <c r="O278" s="2" t="s">
        <v>200</v>
      </c>
      <c r="P278" s="5">
        <v>516.29242496488268</v>
      </c>
      <c r="Q278" s="5">
        <v>4006274.33</v>
      </c>
      <c r="R278" s="5">
        <v>6.1208349136322786</v>
      </c>
      <c r="S278" s="5">
        <v>47495.842679312387</v>
      </c>
      <c r="T278" s="5">
        <v>1467899</v>
      </c>
    </row>
    <row r="279" spans="1:20" ht="72" x14ac:dyDescent="0.3">
      <c r="A279" s="7" t="s">
        <v>196</v>
      </c>
      <c r="B279" s="2" t="s">
        <v>595</v>
      </c>
      <c r="C279" s="5" t="s">
        <v>198</v>
      </c>
      <c r="D279" s="5" t="s">
        <v>171</v>
      </c>
      <c r="E279" s="2" t="s">
        <v>600</v>
      </c>
      <c r="F279" s="2"/>
      <c r="G279" s="2"/>
      <c r="H279" s="2"/>
      <c r="I279" s="2"/>
      <c r="J279" s="2"/>
      <c r="K279" s="2"/>
      <c r="L279" s="2"/>
      <c r="M279" s="2"/>
      <c r="N279" s="5">
        <v>1615</v>
      </c>
      <c r="O279" s="2" t="s">
        <v>200</v>
      </c>
      <c r="P279" s="5">
        <v>581.197399380805</v>
      </c>
      <c r="Q279" s="5">
        <v>938633.8</v>
      </c>
      <c r="R279" s="5">
        <v>6.8903070466011256</v>
      </c>
      <c r="S279" s="5">
        <v>11127.84588026082</v>
      </c>
      <c r="T279" s="5">
        <v>343915.5</v>
      </c>
    </row>
    <row r="280" spans="1:20" ht="57.6" x14ac:dyDescent="0.3">
      <c r="A280" s="7" t="s">
        <v>196</v>
      </c>
      <c r="B280" s="2" t="s">
        <v>601</v>
      </c>
      <c r="C280" s="5" t="s">
        <v>198</v>
      </c>
      <c r="D280" s="5" t="s">
        <v>171</v>
      </c>
      <c r="E280" s="2" t="s">
        <v>602</v>
      </c>
      <c r="F280" s="2"/>
      <c r="G280" s="2"/>
      <c r="H280" s="2"/>
      <c r="I280" s="2"/>
      <c r="J280" s="2"/>
      <c r="K280" s="2"/>
      <c r="L280" s="2"/>
      <c r="M280" s="2"/>
      <c r="N280" s="5">
        <v>338</v>
      </c>
      <c r="O280" s="2" t="s">
        <v>200</v>
      </c>
      <c r="P280" s="5">
        <v>296.9714793</v>
      </c>
      <c r="Q280" s="5">
        <v>100376.36</v>
      </c>
      <c r="R280" s="5">
        <v>3.5353747530000001</v>
      </c>
      <c r="S280" s="5">
        <v>1194.9566669999999</v>
      </c>
      <c r="T280" s="5">
        <v>36777.9</v>
      </c>
    </row>
    <row r="281" spans="1:20" ht="57.6" x14ac:dyDescent="0.3">
      <c r="A281" s="7" t="s">
        <v>196</v>
      </c>
      <c r="B281" s="2" t="s">
        <v>601</v>
      </c>
      <c r="C281" s="5" t="s">
        <v>198</v>
      </c>
      <c r="D281" s="5" t="s">
        <v>171</v>
      </c>
      <c r="E281" s="2" t="s">
        <v>603</v>
      </c>
      <c r="F281" s="2"/>
      <c r="G281" s="2"/>
      <c r="H281" s="2"/>
      <c r="I281" s="2"/>
      <c r="J281" s="2"/>
      <c r="K281" s="2"/>
      <c r="L281" s="2"/>
      <c r="M281" s="2"/>
      <c r="N281" s="5">
        <v>279.2</v>
      </c>
      <c r="O281" s="2" t="s">
        <v>200</v>
      </c>
      <c r="P281" s="5">
        <v>375.69896130000001</v>
      </c>
      <c r="Q281" s="5">
        <v>104895.15</v>
      </c>
      <c r="R281" s="5">
        <v>4.4726066820000003</v>
      </c>
      <c r="S281" s="5">
        <v>1248.751786</v>
      </c>
      <c r="T281" s="5">
        <v>38433.599999999999</v>
      </c>
    </row>
    <row r="282" spans="1:20" ht="43.2" x14ac:dyDescent="0.3">
      <c r="A282" s="7" t="s">
        <v>196</v>
      </c>
      <c r="B282" s="2" t="s">
        <v>601</v>
      </c>
      <c r="C282" s="5" t="s">
        <v>198</v>
      </c>
      <c r="D282" s="5" t="s">
        <v>171</v>
      </c>
      <c r="E282" s="2" t="s">
        <v>604</v>
      </c>
      <c r="F282" s="2"/>
      <c r="G282" s="2"/>
      <c r="H282" s="2"/>
      <c r="I282" s="2"/>
      <c r="J282" s="2"/>
      <c r="K282" s="2"/>
      <c r="L282" s="2"/>
      <c r="M282" s="2"/>
      <c r="N282" s="5">
        <v>435.6</v>
      </c>
      <c r="O282" s="2" t="s">
        <v>200</v>
      </c>
      <c r="P282" s="5">
        <v>272.43741970000002</v>
      </c>
      <c r="Q282" s="5">
        <v>118673.74</v>
      </c>
      <c r="R282" s="5">
        <v>3.2433026150000002</v>
      </c>
      <c r="S282" s="5">
        <v>1412.7826190000001</v>
      </c>
      <c r="T282" s="5">
        <v>43482</v>
      </c>
    </row>
    <row r="283" spans="1:20" ht="43.2" x14ac:dyDescent="0.3">
      <c r="A283" s="7" t="s">
        <v>196</v>
      </c>
      <c r="B283" s="2" t="s">
        <v>601</v>
      </c>
      <c r="C283" s="5" t="s">
        <v>198</v>
      </c>
      <c r="D283" s="5" t="s">
        <v>171</v>
      </c>
      <c r="E283" s="2" t="s">
        <v>605</v>
      </c>
      <c r="F283" s="2"/>
      <c r="G283" s="2"/>
      <c r="H283" s="2"/>
      <c r="I283" s="2"/>
      <c r="J283" s="2"/>
      <c r="K283" s="2"/>
      <c r="L283" s="2"/>
      <c r="M283" s="2"/>
      <c r="N283" s="5">
        <v>99.6</v>
      </c>
      <c r="O283" s="2" t="s">
        <v>200</v>
      </c>
      <c r="P283" s="5">
        <v>383.78022090000002</v>
      </c>
      <c r="Q283" s="5">
        <v>38224.51</v>
      </c>
      <c r="R283" s="5">
        <v>4.5688121529999997</v>
      </c>
      <c r="S283" s="5">
        <v>455.05369050000002</v>
      </c>
      <c r="T283" s="5">
        <v>14005.5</v>
      </c>
    </row>
    <row r="284" spans="1:20" ht="57.6" x14ac:dyDescent="0.3">
      <c r="A284" s="7" t="s">
        <v>196</v>
      </c>
      <c r="B284" s="2" t="s">
        <v>601</v>
      </c>
      <c r="C284" s="5" t="s">
        <v>198</v>
      </c>
      <c r="D284" s="5" t="s">
        <v>171</v>
      </c>
      <c r="E284" s="2" t="s">
        <v>606</v>
      </c>
      <c r="F284" s="2"/>
      <c r="G284" s="2"/>
      <c r="H284" s="2"/>
      <c r="I284" s="2"/>
      <c r="J284" s="2"/>
      <c r="K284" s="2"/>
      <c r="L284" s="2"/>
      <c r="M284" s="2"/>
      <c r="N284" s="5">
        <v>255.6</v>
      </c>
      <c r="O284" s="2" t="s">
        <v>200</v>
      </c>
      <c r="P284" s="5">
        <v>292.14053209999997</v>
      </c>
      <c r="Q284" s="5">
        <v>74671.12</v>
      </c>
      <c r="R284" s="5">
        <v>3.4778634770000001</v>
      </c>
      <c r="S284" s="5">
        <v>888.94190479999997</v>
      </c>
      <c r="T284" s="5">
        <v>27359.5</v>
      </c>
    </row>
    <row r="285" spans="1:20" ht="57.6" x14ac:dyDescent="0.3">
      <c r="A285" s="7" t="s">
        <v>196</v>
      </c>
      <c r="B285" s="2" t="s">
        <v>601</v>
      </c>
      <c r="C285" s="5" t="s">
        <v>198</v>
      </c>
      <c r="D285" s="5" t="s">
        <v>171</v>
      </c>
      <c r="E285" s="2" t="s">
        <v>607</v>
      </c>
      <c r="F285" s="2"/>
      <c r="G285" s="2"/>
      <c r="H285" s="2"/>
      <c r="I285" s="2"/>
      <c r="J285" s="2"/>
      <c r="K285" s="2"/>
      <c r="L285" s="2"/>
      <c r="M285" s="2"/>
      <c r="N285" s="5">
        <v>198</v>
      </c>
      <c r="O285" s="2" t="s">
        <v>200</v>
      </c>
      <c r="P285" s="5">
        <v>406.87055559999999</v>
      </c>
      <c r="Q285" s="5">
        <v>80560.37</v>
      </c>
      <c r="R285" s="5">
        <v>4.84369709</v>
      </c>
      <c r="S285" s="5">
        <v>959.05202380000003</v>
      </c>
      <c r="T285" s="5">
        <v>29517.3</v>
      </c>
    </row>
    <row r="286" spans="1:20" ht="72" x14ac:dyDescent="0.3">
      <c r="A286" s="7" t="s">
        <v>196</v>
      </c>
      <c r="B286" s="2" t="s">
        <v>601</v>
      </c>
      <c r="C286" s="5" t="s">
        <v>198</v>
      </c>
      <c r="D286" s="5" t="s">
        <v>171</v>
      </c>
      <c r="E286" s="2" t="s">
        <v>608</v>
      </c>
      <c r="F286" s="2"/>
      <c r="G286" s="2"/>
      <c r="H286" s="2"/>
      <c r="I286" s="2"/>
      <c r="J286" s="2"/>
      <c r="K286" s="2"/>
      <c r="L286" s="2"/>
      <c r="M286" s="2"/>
      <c r="N286" s="5">
        <v>179.95</v>
      </c>
      <c r="O286" s="2" t="s">
        <v>200</v>
      </c>
      <c r="P286" s="5">
        <v>364.32053350000001</v>
      </c>
      <c r="Q286" s="5">
        <v>65559.48</v>
      </c>
      <c r="R286" s="5">
        <v>4.3371492079999996</v>
      </c>
      <c r="S286" s="5">
        <v>780.47</v>
      </c>
      <c r="T286" s="5">
        <v>24021</v>
      </c>
    </row>
    <row r="287" spans="1:20" ht="57.6" x14ac:dyDescent="0.3">
      <c r="A287" s="7" t="s">
        <v>196</v>
      </c>
      <c r="B287" s="2" t="s">
        <v>601</v>
      </c>
      <c r="C287" s="5" t="s">
        <v>198</v>
      </c>
      <c r="D287" s="5" t="s">
        <v>171</v>
      </c>
      <c r="E287" s="2" t="s">
        <v>609</v>
      </c>
      <c r="F287" s="2"/>
      <c r="G287" s="2"/>
      <c r="H287" s="2"/>
      <c r="I287" s="2"/>
      <c r="J287" s="2"/>
      <c r="K287" s="2"/>
      <c r="L287" s="2"/>
      <c r="M287" s="2"/>
      <c r="N287" s="5">
        <v>360</v>
      </c>
      <c r="O287" s="2" t="s">
        <v>200</v>
      </c>
      <c r="P287" s="5">
        <v>333.3532778</v>
      </c>
      <c r="Q287" s="5">
        <v>120007.18</v>
      </c>
      <c r="R287" s="5">
        <v>3.9684914020000002</v>
      </c>
      <c r="S287" s="5">
        <v>1428.6569050000001</v>
      </c>
      <c r="T287" s="5">
        <v>43970.6</v>
      </c>
    </row>
    <row r="288" spans="1:20" ht="57.6" x14ac:dyDescent="0.3">
      <c r="A288" s="7" t="s">
        <v>196</v>
      </c>
      <c r="B288" s="2" t="s">
        <v>601</v>
      </c>
      <c r="C288" s="5" t="s">
        <v>198</v>
      </c>
      <c r="D288" s="5" t="s">
        <v>171</v>
      </c>
      <c r="E288" s="2" t="s">
        <v>610</v>
      </c>
      <c r="F288" s="2"/>
      <c r="G288" s="2"/>
      <c r="H288" s="2"/>
      <c r="I288" s="2"/>
      <c r="J288" s="2"/>
      <c r="K288" s="2"/>
      <c r="L288" s="2"/>
      <c r="M288" s="2"/>
      <c r="N288" s="5">
        <v>198.36</v>
      </c>
      <c r="O288" s="2" t="s">
        <v>200</v>
      </c>
      <c r="P288" s="5">
        <v>396.38490619999999</v>
      </c>
      <c r="Q288" s="5">
        <v>78626.91</v>
      </c>
      <c r="R288" s="5">
        <v>4.7188679310000001</v>
      </c>
      <c r="S288" s="5">
        <v>936.03464289999999</v>
      </c>
      <c r="T288" s="5">
        <v>28808.9</v>
      </c>
    </row>
    <row r="289" spans="1:20" ht="72" x14ac:dyDescent="0.3">
      <c r="A289" s="7" t="s">
        <v>196</v>
      </c>
      <c r="B289" s="2" t="s">
        <v>601</v>
      </c>
      <c r="C289" s="5" t="s">
        <v>198</v>
      </c>
      <c r="D289" s="5" t="s">
        <v>171</v>
      </c>
      <c r="E289" s="2" t="s">
        <v>611</v>
      </c>
      <c r="F289" s="2"/>
      <c r="G289" s="2"/>
      <c r="H289" s="2"/>
      <c r="I289" s="2"/>
      <c r="J289" s="2"/>
      <c r="K289" s="2"/>
      <c r="L289" s="2"/>
      <c r="M289" s="2"/>
      <c r="N289" s="5">
        <v>4004</v>
      </c>
      <c r="O289" s="2" t="s">
        <v>200</v>
      </c>
      <c r="P289" s="5">
        <v>384.77048200000002</v>
      </c>
      <c r="Q289" s="5">
        <v>1540621.01</v>
      </c>
      <c r="R289" s="5">
        <v>4.5806009760000004</v>
      </c>
      <c r="S289" s="5">
        <v>18340.726309999998</v>
      </c>
      <c r="T289" s="5">
        <v>564483.5</v>
      </c>
    </row>
    <row r="290" spans="1:20" ht="57.6" x14ac:dyDescent="0.3">
      <c r="A290" s="7" t="s">
        <v>196</v>
      </c>
      <c r="B290" s="2" t="s">
        <v>601</v>
      </c>
      <c r="C290" s="5" t="s">
        <v>198</v>
      </c>
      <c r="D290" s="5" t="s">
        <v>171</v>
      </c>
      <c r="E290" s="2" t="s">
        <v>612</v>
      </c>
      <c r="F290" s="2"/>
      <c r="G290" s="2"/>
      <c r="H290" s="2"/>
      <c r="I290" s="2"/>
      <c r="J290" s="2"/>
      <c r="K290" s="2"/>
      <c r="L290" s="2"/>
      <c r="M290" s="2"/>
      <c r="N290" s="5">
        <v>258</v>
      </c>
      <c r="O290" s="2" t="s">
        <v>200</v>
      </c>
      <c r="P290" s="5">
        <v>343.68972869999999</v>
      </c>
      <c r="Q290" s="5">
        <v>88671.95</v>
      </c>
      <c r="R290" s="5">
        <v>4.0915443890000001</v>
      </c>
      <c r="S290" s="5">
        <v>1055.6184519999999</v>
      </c>
      <c r="T290" s="5">
        <v>32489.4</v>
      </c>
    </row>
    <row r="291" spans="1:20" ht="57.6" x14ac:dyDescent="0.3">
      <c r="A291" s="7" t="s">
        <v>196</v>
      </c>
      <c r="B291" s="2" t="s">
        <v>601</v>
      </c>
      <c r="C291" s="5" t="s">
        <v>198</v>
      </c>
      <c r="D291" s="5" t="s">
        <v>171</v>
      </c>
      <c r="E291" s="2" t="s">
        <v>613</v>
      </c>
      <c r="F291" s="2"/>
      <c r="G291" s="2"/>
      <c r="H291" s="2"/>
      <c r="I291" s="2"/>
      <c r="J291" s="2"/>
      <c r="K291" s="2"/>
      <c r="L291" s="2"/>
      <c r="M291" s="2"/>
      <c r="N291" s="5">
        <v>273.60000000000002</v>
      </c>
      <c r="O291" s="2" t="s">
        <v>200</v>
      </c>
      <c r="P291" s="5">
        <v>372.82923979999998</v>
      </c>
      <c r="Q291" s="5">
        <v>102006.08</v>
      </c>
      <c r="R291" s="5">
        <v>4.4384433310000002</v>
      </c>
      <c r="S291" s="5">
        <v>1214.358095</v>
      </c>
      <c r="T291" s="5">
        <v>37375</v>
      </c>
    </row>
    <row r="292" spans="1:20" ht="72" x14ac:dyDescent="0.3">
      <c r="A292" s="7" t="s">
        <v>196</v>
      </c>
      <c r="B292" s="2" t="s">
        <v>614</v>
      </c>
      <c r="C292" s="5" t="s">
        <v>198</v>
      </c>
      <c r="D292" s="5" t="s">
        <v>171</v>
      </c>
      <c r="E292" s="2" t="s">
        <v>615</v>
      </c>
      <c r="F292" s="2"/>
      <c r="G292" s="2"/>
      <c r="H292" s="2"/>
      <c r="I292" s="2"/>
      <c r="J292" s="2"/>
      <c r="K292" s="2"/>
      <c r="L292" s="2"/>
      <c r="M292" s="2"/>
      <c r="N292" s="5">
        <v>23760</v>
      </c>
      <c r="O292" s="2" t="s">
        <v>200</v>
      </c>
      <c r="P292" s="5">
        <v>216.56405430000001</v>
      </c>
      <c r="Q292" s="5">
        <v>5145561.93</v>
      </c>
      <c r="R292" s="5">
        <v>2.5781435030000002</v>
      </c>
      <c r="S292" s="5">
        <v>61256.689639999997</v>
      </c>
      <c r="T292" s="5">
        <v>1885333.9</v>
      </c>
    </row>
    <row r="293" spans="1:20" ht="72" x14ac:dyDescent="0.3">
      <c r="A293" s="7" t="s">
        <v>196</v>
      </c>
      <c r="B293" s="2" t="s">
        <v>616</v>
      </c>
      <c r="C293" s="5" t="s">
        <v>198</v>
      </c>
      <c r="D293" s="5" t="s">
        <v>171</v>
      </c>
      <c r="E293" s="2" t="s">
        <v>617</v>
      </c>
      <c r="F293" s="2"/>
      <c r="G293" s="2"/>
      <c r="H293" s="2"/>
      <c r="I293" s="2"/>
      <c r="J293" s="2"/>
      <c r="K293" s="2"/>
      <c r="L293" s="2"/>
      <c r="M293" s="2"/>
      <c r="N293" s="5">
        <v>3307.2</v>
      </c>
      <c r="O293" s="2" t="s">
        <v>200</v>
      </c>
      <c r="P293" s="5">
        <v>273.90608369617797</v>
      </c>
      <c r="Q293" s="5">
        <v>905862.2</v>
      </c>
      <c r="R293" s="5">
        <v>3.2705204023424241</v>
      </c>
      <c r="S293" s="5">
        <v>10816.265074626859</v>
      </c>
      <c r="T293" s="5">
        <v>331907.8</v>
      </c>
    </row>
    <row r="294" spans="1:20" ht="57.6" x14ac:dyDescent="0.3">
      <c r="A294" s="7" t="s">
        <v>196</v>
      </c>
      <c r="B294" s="2" t="s">
        <v>618</v>
      </c>
      <c r="C294" s="5" t="s">
        <v>198</v>
      </c>
      <c r="D294" s="5" t="s">
        <v>171</v>
      </c>
      <c r="E294" s="2" t="s">
        <v>619</v>
      </c>
      <c r="F294" s="2"/>
      <c r="G294" s="2"/>
      <c r="H294" s="2"/>
      <c r="I294" s="2"/>
      <c r="J294" s="2"/>
      <c r="K294" s="2"/>
      <c r="L294" s="2"/>
      <c r="M294" s="2"/>
      <c r="N294" s="5">
        <v>74.8</v>
      </c>
      <c r="O294" s="2" t="s">
        <v>200</v>
      </c>
      <c r="P294" s="5">
        <v>276.88235294117652</v>
      </c>
      <c r="Q294" s="5">
        <v>20710.8</v>
      </c>
      <c r="R294" s="5">
        <v>3.3060579455662862</v>
      </c>
      <c r="S294" s="5">
        <v>247.29313432835821</v>
      </c>
      <c r="T294" s="5">
        <v>7588.5</v>
      </c>
    </row>
    <row r="295" spans="1:20" ht="72" x14ac:dyDescent="0.3">
      <c r="A295" s="7" t="s">
        <v>196</v>
      </c>
      <c r="B295" s="2" t="s">
        <v>618</v>
      </c>
      <c r="C295" s="5" t="s">
        <v>198</v>
      </c>
      <c r="D295" s="5" t="s">
        <v>171</v>
      </c>
      <c r="E295" s="2" t="s">
        <v>620</v>
      </c>
      <c r="F295" s="2"/>
      <c r="G295" s="2"/>
      <c r="H295" s="2"/>
      <c r="I295" s="2"/>
      <c r="J295" s="2"/>
      <c r="K295" s="2"/>
      <c r="L295" s="2"/>
      <c r="M295" s="2"/>
      <c r="N295" s="5">
        <v>23760</v>
      </c>
      <c r="O295" s="2" t="s">
        <v>200</v>
      </c>
      <c r="P295" s="5">
        <v>214.05114267676771</v>
      </c>
      <c r="Q295" s="5">
        <v>5085855.1500000004</v>
      </c>
      <c r="R295" s="5">
        <v>2.555834539424092</v>
      </c>
      <c r="S295" s="5">
        <v>60726.628656716428</v>
      </c>
      <c r="T295" s="5">
        <v>1863457.3</v>
      </c>
    </row>
    <row r="296" spans="1:20" ht="72" x14ac:dyDescent="0.3">
      <c r="A296" s="7" t="s">
        <v>196</v>
      </c>
      <c r="B296" s="2" t="s">
        <v>618</v>
      </c>
      <c r="C296" s="5" t="s">
        <v>198</v>
      </c>
      <c r="D296" s="5" t="s">
        <v>171</v>
      </c>
      <c r="E296" s="2" t="s">
        <v>621</v>
      </c>
      <c r="F296" s="2"/>
      <c r="G296" s="2"/>
      <c r="H296" s="2"/>
      <c r="I296" s="2"/>
      <c r="J296" s="2"/>
      <c r="K296" s="2"/>
      <c r="L296" s="2"/>
      <c r="M296" s="2"/>
      <c r="N296" s="5">
        <v>4004</v>
      </c>
      <c r="O296" s="2" t="s">
        <v>200</v>
      </c>
      <c r="P296" s="5">
        <v>392.672524975025</v>
      </c>
      <c r="Q296" s="5">
        <v>1572260.79</v>
      </c>
      <c r="R296" s="5">
        <v>4.6886271638808967</v>
      </c>
      <c r="S296" s="5">
        <v>18773.263164179101</v>
      </c>
      <c r="T296" s="5">
        <v>576076.4</v>
      </c>
    </row>
    <row r="297" spans="1:20" ht="57.6" x14ac:dyDescent="0.3">
      <c r="A297" s="7" t="s">
        <v>196</v>
      </c>
      <c r="B297" s="2" t="s">
        <v>618</v>
      </c>
      <c r="C297" s="5" t="s">
        <v>198</v>
      </c>
      <c r="D297" s="5" t="s">
        <v>171</v>
      </c>
      <c r="E297" s="2" t="s">
        <v>622</v>
      </c>
      <c r="F297" s="2"/>
      <c r="G297" s="2"/>
      <c r="H297" s="2"/>
      <c r="I297" s="2"/>
      <c r="J297" s="2"/>
      <c r="K297" s="2"/>
      <c r="L297" s="2"/>
      <c r="M297" s="2"/>
      <c r="N297" s="5">
        <v>739.2</v>
      </c>
      <c r="O297" s="2" t="s">
        <v>200</v>
      </c>
      <c r="P297" s="5">
        <v>252.8240665584415</v>
      </c>
      <c r="Q297" s="5">
        <v>186887.55</v>
      </c>
      <c r="R297" s="5">
        <v>3.0187948245784062</v>
      </c>
      <c r="S297" s="5">
        <v>2231.4931343283579</v>
      </c>
      <c r="T297" s="5">
        <v>68475.600000000006</v>
      </c>
    </row>
    <row r="298" spans="1:20" ht="57.6" x14ac:dyDescent="0.3">
      <c r="A298" s="7" t="s">
        <v>196</v>
      </c>
      <c r="B298" s="2" t="s">
        <v>623</v>
      </c>
      <c r="C298" s="5" t="s">
        <v>198</v>
      </c>
      <c r="D298" s="5" t="s">
        <v>171</v>
      </c>
      <c r="E298" s="2" t="s">
        <v>624</v>
      </c>
      <c r="F298" s="2"/>
      <c r="G298" s="2"/>
      <c r="H298" s="2"/>
      <c r="I298" s="2"/>
      <c r="J298" s="2"/>
      <c r="K298" s="2"/>
      <c r="L298" s="2"/>
      <c r="M298" s="2"/>
      <c r="N298" s="5">
        <v>9702</v>
      </c>
      <c r="O298" s="2" t="s">
        <v>200</v>
      </c>
      <c r="P298" s="5">
        <v>585.78821480107206</v>
      </c>
      <c r="Q298" s="5">
        <v>5683317.2599999998</v>
      </c>
      <c r="R298" s="5">
        <v>6.9944861468784714</v>
      </c>
      <c r="S298" s="5">
        <v>67860.504597014922</v>
      </c>
      <c r="T298" s="5">
        <v>2082367.5</v>
      </c>
    </row>
    <row r="299" spans="1:20" ht="57.6" x14ac:dyDescent="0.3">
      <c r="A299" s="7" t="s">
        <v>196</v>
      </c>
      <c r="B299" s="2" t="s">
        <v>623</v>
      </c>
      <c r="C299" s="5" t="s">
        <v>198</v>
      </c>
      <c r="D299" s="5" t="s">
        <v>171</v>
      </c>
      <c r="E299" s="2" t="s">
        <v>625</v>
      </c>
      <c r="F299" s="2"/>
      <c r="G299" s="2"/>
      <c r="H299" s="2"/>
      <c r="I299" s="2"/>
      <c r="J299" s="2"/>
      <c r="K299" s="2"/>
      <c r="L299" s="2"/>
      <c r="M299" s="2"/>
      <c r="N299" s="5">
        <v>10861.76</v>
      </c>
      <c r="O299" s="2" t="s">
        <v>200</v>
      </c>
      <c r="P299" s="5">
        <v>478.47174491058541</v>
      </c>
      <c r="Q299" s="5">
        <v>5197045.26</v>
      </c>
      <c r="R299" s="5">
        <v>5.7130954616189298</v>
      </c>
      <c r="S299" s="5">
        <v>62054.271761194017</v>
      </c>
      <c r="T299" s="5">
        <v>1904197.4</v>
      </c>
    </row>
    <row r="300" spans="1:20" ht="72" x14ac:dyDescent="0.3">
      <c r="A300" s="7" t="s">
        <v>196</v>
      </c>
      <c r="B300" s="2" t="s">
        <v>623</v>
      </c>
      <c r="C300" s="5" t="s">
        <v>198</v>
      </c>
      <c r="D300" s="5" t="s">
        <v>171</v>
      </c>
      <c r="E300" s="2" t="s">
        <v>626</v>
      </c>
      <c r="F300" s="2"/>
      <c r="G300" s="2"/>
      <c r="H300" s="2"/>
      <c r="I300" s="2"/>
      <c r="J300" s="2"/>
      <c r="K300" s="2"/>
      <c r="L300" s="2"/>
      <c r="M300" s="2"/>
      <c r="N300" s="5">
        <v>8303.4500000000007</v>
      </c>
      <c r="O300" s="2" t="s">
        <v>200</v>
      </c>
      <c r="P300" s="5">
        <v>464.23802034094251</v>
      </c>
      <c r="Q300" s="5">
        <v>3854777.19</v>
      </c>
      <c r="R300" s="5">
        <v>5.5431405413843882</v>
      </c>
      <c r="S300" s="5">
        <v>46027.190328358207</v>
      </c>
      <c r="T300" s="5">
        <v>1412390.3</v>
      </c>
    </row>
    <row r="301" spans="1:20" ht="86.4" x14ac:dyDescent="0.3">
      <c r="A301" s="7" t="s">
        <v>196</v>
      </c>
      <c r="B301" s="2" t="s">
        <v>623</v>
      </c>
      <c r="C301" s="5" t="s">
        <v>198</v>
      </c>
      <c r="D301" s="5" t="s">
        <v>171</v>
      </c>
      <c r="E301" s="2" t="s">
        <v>454</v>
      </c>
      <c r="F301" s="2"/>
      <c r="G301" s="2"/>
      <c r="H301" s="2"/>
      <c r="I301" s="2"/>
      <c r="J301" s="2"/>
      <c r="K301" s="2"/>
      <c r="L301" s="2"/>
      <c r="M301" s="2"/>
      <c r="N301" s="5">
        <v>3307.2</v>
      </c>
      <c r="O301" s="2" t="s">
        <v>200</v>
      </c>
      <c r="P301" s="5">
        <v>267.42325834542822</v>
      </c>
      <c r="Q301" s="5">
        <v>884422.2</v>
      </c>
      <c r="R301" s="5">
        <v>3.193113532482724</v>
      </c>
      <c r="S301" s="5">
        <v>10560.265074626859</v>
      </c>
      <c r="T301" s="5">
        <v>324052.2</v>
      </c>
    </row>
    <row r="302" spans="1:20" ht="57.6" x14ac:dyDescent="0.3">
      <c r="A302" s="7" t="s">
        <v>196</v>
      </c>
      <c r="B302" s="2" t="s">
        <v>623</v>
      </c>
      <c r="C302" s="5" t="s">
        <v>198</v>
      </c>
      <c r="D302" s="5" t="s">
        <v>171</v>
      </c>
      <c r="E302" s="2" t="s">
        <v>627</v>
      </c>
      <c r="F302" s="2"/>
      <c r="G302" s="2"/>
      <c r="H302" s="2"/>
      <c r="I302" s="2"/>
      <c r="J302" s="2"/>
      <c r="K302" s="2"/>
      <c r="L302" s="2"/>
      <c r="M302" s="2"/>
      <c r="N302" s="5">
        <v>1668.5</v>
      </c>
      <c r="O302" s="2" t="s">
        <v>200</v>
      </c>
      <c r="P302" s="5">
        <v>515.65863949655363</v>
      </c>
      <c r="Q302" s="5">
        <v>860376.44</v>
      </c>
      <c r="R302" s="5">
        <v>6.15711808354094</v>
      </c>
      <c r="S302" s="5">
        <v>10273.15152238806</v>
      </c>
      <c r="T302" s="5">
        <v>315241.90000000002</v>
      </c>
    </row>
    <row r="303" spans="1:20" ht="57.6" x14ac:dyDescent="0.3">
      <c r="A303" s="7" t="s">
        <v>196</v>
      </c>
      <c r="B303" s="2" t="s">
        <v>628</v>
      </c>
      <c r="C303" s="5" t="s">
        <v>198</v>
      </c>
      <c r="D303" s="5" t="s">
        <v>171</v>
      </c>
      <c r="E303" s="2" t="s">
        <v>629</v>
      </c>
      <c r="F303" s="2"/>
      <c r="G303" s="2"/>
      <c r="H303" s="2"/>
      <c r="I303" s="2"/>
      <c r="J303" s="2"/>
      <c r="K303" s="2"/>
      <c r="L303" s="2"/>
      <c r="M303" s="2"/>
      <c r="N303" s="5">
        <v>8310.4</v>
      </c>
      <c r="O303" s="2" t="s">
        <v>200</v>
      </c>
      <c r="P303" s="5">
        <v>254.57875312861</v>
      </c>
      <c r="Q303" s="5">
        <v>2115651.27</v>
      </c>
      <c r="R303" s="5">
        <v>3.034311717861859</v>
      </c>
      <c r="S303" s="5">
        <v>25216.34410011919</v>
      </c>
      <c r="T303" s="5">
        <v>775174.7</v>
      </c>
    </row>
    <row r="304" spans="1:20" ht="57.6" x14ac:dyDescent="0.3">
      <c r="A304" s="7" t="s">
        <v>196</v>
      </c>
      <c r="B304" s="2" t="s">
        <v>628</v>
      </c>
      <c r="C304" s="5" t="s">
        <v>198</v>
      </c>
      <c r="D304" s="5" t="s">
        <v>171</v>
      </c>
      <c r="E304" s="2" t="s">
        <v>630</v>
      </c>
      <c r="F304" s="2"/>
      <c r="G304" s="2"/>
      <c r="H304" s="2"/>
      <c r="I304" s="2"/>
      <c r="J304" s="2"/>
      <c r="K304" s="2"/>
      <c r="L304" s="2"/>
      <c r="M304" s="2"/>
      <c r="N304" s="5">
        <v>10604</v>
      </c>
      <c r="O304" s="2" t="s">
        <v>200</v>
      </c>
      <c r="P304" s="5">
        <v>278.81729158808002</v>
      </c>
      <c r="Q304" s="5">
        <v>2956578.56</v>
      </c>
      <c r="R304" s="5">
        <v>3.3232096732786651</v>
      </c>
      <c r="S304" s="5">
        <v>35239.31537544696</v>
      </c>
      <c r="T304" s="5">
        <v>1083290.3999999999</v>
      </c>
    </row>
    <row r="305" spans="1:20" ht="57.6" x14ac:dyDescent="0.3">
      <c r="A305" s="7" t="s">
        <v>196</v>
      </c>
      <c r="B305" s="2" t="s">
        <v>628</v>
      </c>
      <c r="C305" s="5" t="s">
        <v>198</v>
      </c>
      <c r="D305" s="5" t="s">
        <v>171</v>
      </c>
      <c r="E305" s="2" t="s">
        <v>631</v>
      </c>
      <c r="F305" s="2"/>
      <c r="G305" s="2"/>
      <c r="H305" s="2"/>
      <c r="I305" s="2"/>
      <c r="J305" s="2"/>
      <c r="K305" s="2"/>
      <c r="L305" s="2"/>
      <c r="M305" s="2"/>
      <c r="N305" s="5">
        <v>10836</v>
      </c>
      <c r="O305" s="2" t="s">
        <v>200</v>
      </c>
      <c r="P305" s="5">
        <v>557.03143410852726</v>
      </c>
      <c r="Q305" s="5">
        <v>6035992.6200000001</v>
      </c>
      <c r="R305" s="5">
        <v>6.6392304422947213</v>
      </c>
      <c r="S305" s="5">
        <v>71942.701072705589</v>
      </c>
      <c r="T305" s="5">
        <v>2211587.7000000002</v>
      </c>
    </row>
    <row r="306" spans="1:20" ht="72" x14ac:dyDescent="0.3">
      <c r="A306" s="7" t="s">
        <v>196</v>
      </c>
      <c r="B306" s="2" t="s">
        <v>632</v>
      </c>
      <c r="C306" s="5" t="s">
        <v>198</v>
      </c>
      <c r="D306" s="5" t="s">
        <v>163</v>
      </c>
      <c r="E306" s="2" t="s">
        <v>633</v>
      </c>
      <c r="F306" s="2"/>
      <c r="G306" s="2"/>
      <c r="H306" s="2"/>
      <c r="I306" s="2"/>
      <c r="J306" s="2"/>
      <c r="K306" s="2"/>
      <c r="L306" s="2"/>
      <c r="M306" s="2"/>
      <c r="N306" s="5">
        <v>7500</v>
      </c>
      <c r="O306" s="2" t="s">
        <v>200</v>
      </c>
      <c r="P306" s="5">
        <v>227.41300000000001</v>
      </c>
      <c r="Q306" s="5">
        <v>1705597.5</v>
      </c>
      <c r="R306" s="5">
        <v>2.7105244338498209</v>
      </c>
      <c r="S306" s="5">
        <v>20328.93325387366</v>
      </c>
      <c r="T306" s="5">
        <v>749780.7</v>
      </c>
    </row>
    <row r="307" spans="1:20" ht="72" x14ac:dyDescent="0.3">
      <c r="A307" s="7" t="s">
        <v>196</v>
      </c>
      <c r="B307" s="2" t="s">
        <v>632</v>
      </c>
      <c r="C307" s="5" t="s">
        <v>198</v>
      </c>
      <c r="D307" s="5" t="s">
        <v>171</v>
      </c>
      <c r="E307" s="2" t="s">
        <v>620</v>
      </c>
      <c r="F307" s="2"/>
      <c r="G307" s="2"/>
      <c r="H307" s="2"/>
      <c r="I307" s="2"/>
      <c r="J307" s="2"/>
      <c r="K307" s="2"/>
      <c r="L307" s="2"/>
      <c r="M307" s="2"/>
      <c r="N307" s="5">
        <v>23760</v>
      </c>
      <c r="O307" s="2" t="s">
        <v>200</v>
      </c>
      <c r="P307" s="5">
        <v>216.1649654882155</v>
      </c>
      <c r="Q307" s="5">
        <v>5136079.58</v>
      </c>
      <c r="R307" s="5">
        <v>2.5764596601694341</v>
      </c>
      <c r="S307" s="5">
        <v>61216.68152562574</v>
      </c>
      <c r="T307" s="5">
        <v>1881859.6</v>
      </c>
    </row>
    <row r="308" spans="1:20" ht="72" x14ac:dyDescent="0.3">
      <c r="A308" s="7" t="s">
        <v>196</v>
      </c>
      <c r="B308" s="2" t="s">
        <v>632</v>
      </c>
      <c r="C308" s="5" t="s">
        <v>198</v>
      </c>
      <c r="D308" s="5" t="s">
        <v>171</v>
      </c>
      <c r="E308" s="2" t="s">
        <v>634</v>
      </c>
      <c r="F308" s="2"/>
      <c r="G308" s="2"/>
      <c r="H308" s="2"/>
      <c r="I308" s="2"/>
      <c r="J308" s="2"/>
      <c r="K308" s="2"/>
      <c r="L308" s="2"/>
      <c r="M308" s="2"/>
      <c r="N308" s="5">
        <v>4004</v>
      </c>
      <c r="O308" s="2" t="s">
        <v>200</v>
      </c>
      <c r="P308" s="5">
        <v>396.55028971028969</v>
      </c>
      <c r="Q308" s="5">
        <v>1587787.36</v>
      </c>
      <c r="R308" s="5">
        <v>4.7264635245564923</v>
      </c>
      <c r="S308" s="5">
        <v>18924.759952324199</v>
      </c>
      <c r="T308" s="5">
        <v>581765.30000000005</v>
      </c>
    </row>
    <row r="309" spans="1:20" ht="86.4" x14ac:dyDescent="0.3">
      <c r="A309" s="7" t="s">
        <v>196</v>
      </c>
      <c r="B309" s="2" t="s">
        <v>635</v>
      </c>
      <c r="C309" s="5" t="s">
        <v>198</v>
      </c>
      <c r="D309" s="5" t="s">
        <v>171</v>
      </c>
      <c r="E309" s="2" t="s">
        <v>636</v>
      </c>
      <c r="F309" s="2"/>
      <c r="G309" s="2"/>
      <c r="H309" s="2"/>
      <c r="I309" s="2"/>
      <c r="J309" s="2"/>
      <c r="K309" s="2"/>
      <c r="L309" s="2"/>
      <c r="M309" s="2"/>
      <c r="N309" s="5">
        <v>4004</v>
      </c>
      <c r="O309" s="2" t="s">
        <v>200</v>
      </c>
      <c r="P309" s="5">
        <v>380.83581668331658</v>
      </c>
      <c r="Q309" s="5">
        <v>1524866.61</v>
      </c>
      <c r="R309" s="5">
        <v>4.5391634884781489</v>
      </c>
      <c r="S309" s="5">
        <v>18174.810607866511</v>
      </c>
      <c r="T309" s="5">
        <v>558711.1</v>
      </c>
    </row>
    <row r="310" spans="1:20" ht="57.6" x14ac:dyDescent="0.3">
      <c r="A310" s="7" t="s">
        <v>196</v>
      </c>
      <c r="B310" s="2" t="s">
        <v>637</v>
      </c>
      <c r="C310" s="5" t="s">
        <v>198</v>
      </c>
      <c r="D310" s="5" t="s">
        <v>163</v>
      </c>
      <c r="E310" s="2" t="s">
        <v>638</v>
      </c>
      <c r="F310" s="2"/>
      <c r="G310" s="2"/>
      <c r="H310" s="2"/>
      <c r="I310" s="2"/>
      <c r="J310" s="2"/>
      <c r="K310" s="2"/>
      <c r="L310" s="2"/>
      <c r="M310" s="2"/>
      <c r="N310" s="5">
        <v>4229</v>
      </c>
      <c r="O310" s="2" t="s">
        <v>200</v>
      </c>
      <c r="P310" s="5">
        <v>439.94421376211892</v>
      </c>
      <c r="Q310" s="5">
        <v>1860524.08</v>
      </c>
      <c r="R310" s="5">
        <v>5.2312034930097369</v>
      </c>
      <c r="S310" s="5">
        <v>22122.759571938172</v>
      </c>
      <c r="T310" s="5">
        <v>817886.4</v>
      </c>
    </row>
    <row r="311" spans="1:20" ht="57.6" x14ac:dyDescent="0.3">
      <c r="A311" s="7" t="s">
        <v>196</v>
      </c>
      <c r="B311" s="2" t="s">
        <v>639</v>
      </c>
      <c r="C311" s="5" t="s">
        <v>198</v>
      </c>
      <c r="D311" s="5" t="s">
        <v>171</v>
      </c>
      <c r="E311" s="2" t="s">
        <v>640</v>
      </c>
      <c r="F311" s="2"/>
      <c r="G311" s="2"/>
      <c r="H311" s="2"/>
      <c r="I311" s="2"/>
      <c r="J311" s="2"/>
      <c r="K311" s="2"/>
      <c r="L311" s="2"/>
      <c r="M311" s="2"/>
      <c r="N311" s="5">
        <v>7769.1</v>
      </c>
      <c r="O311" s="2" t="s">
        <v>200</v>
      </c>
      <c r="P311" s="5">
        <v>516.90738438171729</v>
      </c>
      <c r="Q311" s="5">
        <v>4015905.16</v>
      </c>
      <c r="R311" s="5">
        <v>6.1463422637540708</v>
      </c>
      <c r="S311" s="5">
        <v>47751.547681331751</v>
      </c>
      <c r="T311" s="5">
        <v>1471427.6</v>
      </c>
    </row>
    <row r="312" spans="1:20" ht="57.6" x14ac:dyDescent="0.3">
      <c r="A312" s="7" t="s">
        <v>196</v>
      </c>
      <c r="B312" s="2" t="s">
        <v>639</v>
      </c>
      <c r="C312" s="5" t="s">
        <v>198</v>
      </c>
      <c r="D312" s="5" t="s">
        <v>171</v>
      </c>
      <c r="E312" s="2" t="s">
        <v>641</v>
      </c>
      <c r="F312" s="2"/>
      <c r="G312" s="2"/>
      <c r="H312" s="2"/>
      <c r="I312" s="2"/>
      <c r="J312" s="2"/>
      <c r="K312" s="2"/>
      <c r="L312" s="2"/>
      <c r="M312" s="2"/>
      <c r="N312" s="5">
        <v>70</v>
      </c>
      <c r="O312" s="2" t="s">
        <v>200</v>
      </c>
      <c r="P312" s="5">
        <v>702.41985714285715</v>
      </c>
      <c r="Q312" s="5">
        <v>49169.39</v>
      </c>
      <c r="R312" s="5">
        <v>8.3521980635298121</v>
      </c>
      <c r="S312" s="5">
        <v>584.65386444708668</v>
      </c>
      <c r="T312" s="5">
        <v>18015.7</v>
      </c>
    </row>
    <row r="313" spans="1:20" ht="57.6" x14ac:dyDescent="0.3">
      <c r="A313" s="7" t="s">
        <v>196</v>
      </c>
      <c r="B313" s="2" t="s">
        <v>639</v>
      </c>
      <c r="C313" s="5" t="s">
        <v>198</v>
      </c>
      <c r="D313" s="5" t="s">
        <v>171</v>
      </c>
      <c r="E313" s="2" t="s">
        <v>642</v>
      </c>
      <c r="F313" s="2"/>
      <c r="G313" s="2"/>
      <c r="H313" s="2"/>
      <c r="I313" s="2"/>
      <c r="J313" s="2"/>
      <c r="K313" s="2"/>
      <c r="L313" s="2"/>
      <c r="M313" s="2"/>
      <c r="N313" s="5">
        <v>7594.92</v>
      </c>
      <c r="O313" s="2" t="s">
        <v>200</v>
      </c>
      <c r="P313" s="5">
        <v>485.14962896251711</v>
      </c>
      <c r="Q313" s="5">
        <v>3684672.62</v>
      </c>
      <c r="R313" s="5">
        <v>5.7687232932522843</v>
      </c>
      <c r="S313" s="5">
        <v>43812.99191438764</v>
      </c>
      <c r="T313" s="5">
        <v>1350064.1</v>
      </c>
    </row>
    <row r="314" spans="1:20" ht="57.6" x14ac:dyDescent="0.3">
      <c r="A314" s="7" t="s">
        <v>196</v>
      </c>
      <c r="B314" s="2" t="s">
        <v>639</v>
      </c>
      <c r="C314" s="5" t="s">
        <v>198</v>
      </c>
      <c r="D314" s="5" t="s">
        <v>171</v>
      </c>
      <c r="E314" s="2" t="s">
        <v>643</v>
      </c>
      <c r="F314" s="2"/>
      <c r="G314" s="2"/>
      <c r="H314" s="2"/>
      <c r="I314" s="2"/>
      <c r="J314" s="2"/>
      <c r="K314" s="2"/>
      <c r="L314" s="2"/>
      <c r="M314" s="2"/>
      <c r="N314" s="5">
        <v>401.7</v>
      </c>
      <c r="O314" s="2" t="s">
        <v>200</v>
      </c>
      <c r="P314" s="5">
        <v>469.19288025889972</v>
      </c>
      <c r="Q314" s="5">
        <v>188474.78</v>
      </c>
      <c r="R314" s="5">
        <v>5.5789878746599246</v>
      </c>
      <c r="S314" s="5">
        <v>2241.0794292508922</v>
      </c>
      <c r="T314" s="5">
        <v>69057.2</v>
      </c>
    </row>
    <row r="315" spans="1:20" ht="72" x14ac:dyDescent="0.3">
      <c r="A315" s="7" t="s">
        <v>196</v>
      </c>
      <c r="B315" s="2" t="s">
        <v>639</v>
      </c>
      <c r="C315" s="5" t="s">
        <v>198</v>
      </c>
      <c r="D315" s="5" t="s">
        <v>171</v>
      </c>
      <c r="E315" s="2" t="s">
        <v>644</v>
      </c>
      <c r="F315" s="2"/>
      <c r="G315" s="2"/>
      <c r="H315" s="2"/>
      <c r="I315" s="2"/>
      <c r="J315" s="2"/>
      <c r="K315" s="2"/>
      <c r="L315" s="2"/>
      <c r="M315" s="2"/>
      <c r="N315" s="5">
        <v>10608.2</v>
      </c>
      <c r="O315" s="2" t="s">
        <v>200</v>
      </c>
      <c r="P315" s="5">
        <v>623.85371410795415</v>
      </c>
      <c r="Q315" s="5">
        <v>6617964.9699999997</v>
      </c>
      <c r="R315" s="5">
        <v>7.4179989786914886</v>
      </c>
      <c r="S315" s="5">
        <v>78691.616765755054</v>
      </c>
      <c r="T315" s="5">
        <v>2424822.4</v>
      </c>
    </row>
    <row r="316" spans="1:20" ht="57.6" x14ac:dyDescent="0.3">
      <c r="A316" s="7" t="s">
        <v>196</v>
      </c>
      <c r="B316" s="2" t="s">
        <v>639</v>
      </c>
      <c r="C316" s="5" t="s">
        <v>198</v>
      </c>
      <c r="D316" s="5" t="s">
        <v>171</v>
      </c>
      <c r="E316" s="2" t="s">
        <v>645</v>
      </c>
      <c r="F316" s="2"/>
      <c r="G316" s="2"/>
      <c r="H316" s="2"/>
      <c r="I316" s="2"/>
      <c r="J316" s="2"/>
      <c r="K316" s="2"/>
      <c r="L316" s="2"/>
      <c r="M316" s="2"/>
      <c r="N316" s="5">
        <v>12480</v>
      </c>
      <c r="O316" s="2" t="s">
        <v>200</v>
      </c>
      <c r="P316" s="5">
        <v>440.40509214743588</v>
      </c>
      <c r="Q316" s="5">
        <v>5496255.5499999998</v>
      </c>
      <c r="R316" s="5">
        <v>5.2366836164974542</v>
      </c>
      <c r="S316" s="5">
        <v>65353.81153388822</v>
      </c>
      <c r="T316" s="5">
        <v>2013828</v>
      </c>
    </row>
    <row r="317" spans="1:20" ht="72" x14ac:dyDescent="0.3">
      <c r="A317" s="7" t="s">
        <v>196</v>
      </c>
      <c r="B317" s="2" t="s">
        <v>639</v>
      </c>
      <c r="C317" s="5" t="s">
        <v>198</v>
      </c>
      <c r="D317" s="5" t="s">
        <v>171</v>
      </c>
      <c r="E317" s="2" t="s">
        <v>646</v>
      </c>
      <c r="F317" s="2"/>
      <c r="G317" s="2"/>
      <c r="H317" s="2"/>
      <c r="I317" s="2"/>
      <c r="J317" s="2"/>
      <c r="K317" s="2"/>
      <c r="L317" s="2"/>
      <c r="M317" s="2"/>
      <c r="N317" s="5">
        <v>198</v>
      </c>
      <c r="O317" s="2" t="s">
        <v>200</v>
      </c>
      <c r="P317" s="5">
        <v>475.55479797979802</v>
      </c>
      <c r="Q317" s="5">
        <v>94159.85</v>
      </c>
      <c r="R317" s="5">
        <v>5.654634934361451</v>
      </c>
      <c r="S317" s="5">
        <v>1119.6177170035669</v>
      </c>
      <c r="T317" s="5">
        <v>34500.199999999997</v>
      </c>
    </row>
    <row r="318" spans="1:20" ht="72" x14ac:dyDescent="0.3">
      <c r="A318" s="7" t="s">
        <v>196</v>
      </c>
      <c r="B318" s="2" t="s">
        <v>639</v>
      </c>
      <c r="C318" s="5" t="s">
        <v>198</v>
      </c>
      <c r="D318" s="5" t="s">
        <v>171</v>
      </c>
      <c r="E318" s="2" t="s">
        <v>647</v>
      </c>
      <c r="F318" s="2"/>
      <c r="G318" s="2"/>
      <c r="H318" s="2"/>
      <c r="I318" s="2"/>
      <c r="J318" s="2"/>
      <c r="K318" s="2"/>
      <c r="L318" s="2"/>
      <c r="M318" s="2"/>
      <c r="N318" s="5">
        <v>273</v>
      </c>
      <c r="O318" s="2" t="s">
        <v>200</v>
      </c>
      <c r="P318" s="5">
        <v>249.4031135531136</v>
      </c>
      <c r="Q318" s="5">
        <v>68087.05</v>
      </c>
      <c r="R318" s="5">
        <v>2.9655542634139551</v>
      </c>
      <c r="S318" s="5">
        <v>809.59631391200958</v>
      </c>
      <c r="T318" s="5">
        <v>24947</v>
      </c>
    </row>
    <row r="319" spans="1:20" ht="72" x14ac:dyDescent="0.3">
      <c r="A319" s="7" t="s">
        <v>196</v>
      </c>
      <c r="B319" s="2" t="s">
        <v>639</v>
      </c>
      <c r="C319" s="5" t="s">
        <v>198</v>
      </c>
      <c r="D319" s="5" t="s">
        <v>171</v>
      </c>
      <c r="E319" s="2" t="s">
        <v>648</v>
      </c>
      <c r="F319" s="2"/>
      <c r="G319" s="2"/>
      <c r="H319" s="2"/>
      <c r="I319" s="2"/>
      <c r="J319" s="2"/>
      <c r="K319" s="2"/>
      <c r="L319" s="2"/>
      <c r="M319" s="2"/>
      <c r="N319" s="5">
        <v>11005</v>
      </c>
      <c r="O319" s="2" t="s">
        <v>200</v>
      </c>
      <c r="P319" s="5">
        <v>465.36224170831429</v>
      </c>
      <c r="Q319" s="5">
        <v>5121311.47</v>
      </c>
      <c r="R319" s="5">
        <v>5.5334392593140844</v>
      </c>
      <c r="S319" s="5">
        <v>60895.499048751488</v>
      </c>
      <c r="T319" s="5">
        <v>1876448.5</v>
      </c>
    </row>
    <row r="320" spans="1:20" ht="57.6" x14ac:dyDescent="0.3">
      <c r="A320" s="7" t="s">
        <v>196</v>
      </c>
      <c r="B320" s="2" t="s">
        <v>639</v>
      </c>
      <c r="C320" s="5" t="s">
        <v>198</v>
      </c>
      <c r="D320" s="5" t="s">
        <v>171</v>
      </c>
      <c r="E320" s="2" t="s">
        <v>649</v>
      </c>
      <c r="F320" s="2"/>
      <c r="G320" s="2"/>
      <c r="H320" s="2"/>
      <c r="I320" s="2"/>
      <c r="J320" s="2"/>
      <c r="K320" s="2"/>
      <c r="L320" s="2"/>
      <c r="M320" s="2"/>
      <c r="N320" s="5">
        <v>112</v>
      </c>
      <c r="O320" s="2" t="s">
        <v>200</v>
      </c>
      <c r="P320" s="5">
        <v>443.08535714285711</v>
      </c>
      <c r="Q320" s="5">
        <v>49625.56</v>
      </c>
      <c r="R320" s="5">
        <v>5.2685535926617968</v>
      </c>
      <c r="S320" s="5">
        <v>590.07800237812125</v>
      </c>
      <c r="T320" s="5">
        <v>18182.8</v>
      </c>
    </row>
    <row r="321" spans="1:20" ht="57.6" x14ac:dyDescent="0.3">
      <c r="A321" s="7" t="s">
        <v>196</v>
      </c>
      <c r="B321" s="2" t="s">
        <v>639</v>
      </c>
      <c r="C321" s="5" t="s">
        <v>198</v>
      </c>
      <c r="D321" s="5" t="s">
        <v>171</v>
      </c>
      <c r="E321" s="2" t="s">
        <v>650</v>
      </c>
      <c r="F321" s="2"/>
      <c r="G321" s="2"/>
      <c r="H321" s="2"/>
      <c r="I321" s="2"/>
      <c r="J321" s="2"/>
      <c r="K321" s="2"/>
      <c r="L321" s="2"/>
      <c r="M321" s="2"/>
      <c r="N321" s="5">
        <v>83.3</v>
      </c>
      <c r="O321" s="2" t="s">
        <v>200</v>
      </c>
      <c r="P321" s="5">
        <v>401.38055222088838</v>
      </c>
      <c r="Q321" s="5">
        <v>33435</v>
      </c>
      <c r="R321" s="5">
        <v>4.7726581714731076</v>
      </c>
      <c r="S321" s="5">
        <v>397.56242568370988</v>
      </c>
      <c r="T321" s="5">
        <v>12250.6</v>
      </c>
    </row>
    <row r="322" spans="1:20" ht="57.6" x14ac:dyDescent="0.3">
      <c r="A322" s="7" t="s">
        <v>196</v>
      </c>
      <c r="B322" s="2" t="s">
        <v>639</v>
      </c>
      <c r="C322" s="5" t="s">
        <v>198</v>
      </c>
      <c r="D322" s="5" t="s">
        <v>171</v>
      </c>
      <c r="E322" s="2" t="s">
        <v>651</v>
      </c>
      <c r="F322" s="2"/>
      <c r="G322" s="2"/>
      <c r="H322" s="2"/>
      <c r="I322" s="2"/>
      <c r="J322" s="2"/>
      <c r="K322" s="2"/>
      <c r="L322" s="2"/>
      <c r="M322" s="2"/>
      <c r="N322" s="5">
        <v>78</v>
      </c>
      <c r="O322" s="2" t="s">
        <v>200</v>
      </c>
      <c r="P322" s="5">
        <v>511.95282051282049</v>
      </c>
      <c r="Q322" s="5">
        <v>39932.32</v>
      </c>
      <c r="R322" s="5">
        <v>6.0874294948016701</v>
      </c>
      <c r="S322" s="5">
        <v>474.81950059453033</v>
      </c>
      <c r="T322" s="5">
        <v>14631.2</v>
      </c>
    </row>
    <row r="323" spans="1:20" ht="72" x14ac:dyDescent="0.3">
      <c r="A323" s="7" t="s">
        <v>196</v>
      </c>
      <c r="B323" s="2" t="s">
        <v>639</v>
      </c>
      <c r="C323" s="5" t="s">
        <v>198</v>
      </c>
      <c r="D323" s="5" t="s">
        <v>171</v>
      </c>
      <c r="E323" s="2" t="s">
        <v>652</v>
      </c>
      <c r="F323" s="2"/>
      <c r="G323" s="2"/>
      <c r="H323" s="2"/>
      <c r="I323" s="2"/>
      <c r="J323" s="2"/>
      <c r="K323" s="2"/>
      <c r="L323" s="2"/>
      <c r="M323" s="2"/>
      <c r="N323" s="5">
        <v>95</v>
      </c>
      <c r="O323" s="2" t="s">
        <v>200</v>
      </c>
      <c r="P323" s="5">
        <v>430.00084210526319</v>
      </c>
      <c r="Q323" s="5">
        <v>40850.080000000002</v>
      </c>
      <c r="R323" s="5">
        <v>5.1129707741410613</v>
      </c>
      <c r="S323" s="5">
        <v>485.73222354340078</v>
      </c>
      <c r="T323" s="5">
        <v>14967.5</v>
      </c>
    </row>
    <row r="324" spans="1:20" ht="72" x14ac:dyDescent="0.3">
      <c r="A324" s="7" t="s">
        <v>196</v>
      </c>
      <c r="B324" s="2" t="s">
        <v>653</v>
      </c>
      <c r="C324" s="5" t="s">
        <v>198</v>
      </c>
      <c r="D324" s="5" t="s">
        <v>171</v>
      </c>
      <c r="E324" s="2" t="s">
        <v>654</v>
      </c>
      <c r="F324" s="2"/>
      <c r="G324" s="2"/>
      <c r="H324" s="2"/>
      <c r="I324" s="2"/>
      <c r="J324" s="2"/>
      <c r="K324" s="2"/>
      <c r="L324" s="2"/>
      <c r="M324" s="2"/>
      <c r="N324" s="5">
        <v>89.06</v>
      </c>
      <c r="O324" s="2" t="s">
        <v>200</v>
      </c>
      <c r="P324" s="5">
        <v>960.11812261396801</v>
      </c>
      <c r="Q324" s="5">
        <v>85508.12</v>
      </c>
      <c r="R324" s="5">
        <v>11.416386713602471</v>
      </c>
      <c r="S324" s="5">
        <v>1016.743400713436</v>
      </c>
      <c r="T324" s="5">
        <v>31330.2</v>
      </c>
    </row>
    <row r="325" spans="1:20" ht="57.6" x14ac:dyDescent="0.3">
      <c r="A325" s="7" t="s">
        <v>196</v>
      </c>
      <c r="B325" s="2" t="s">
        <v>655</v>
      </c>
      <c r="C325" s="5" t="s">
        <v>198</v>
      </c>
      <c r="D325" s="5" t="s">
        <v>163</v>
      </c>
      <c r="E325" s="2" t="s">
        <v>656</v>
      </c>
      <c r="F325" s="2"/>
      <c r="G325" s="2"/>
      <c r="H325" s="2"/>
      <c r="I325" s="2"/>
      <c r="J325" s="2"/>
      <c r="K325" s="2"/>
      <c r="L325" s="2"/>
      <c r="M325" s="2"/>
      <c r="N325" s="5">
        <v>8782</v>
      </c>
      <c r="O325" s="2" t="s">
        <v>200</v>
      </c>
      <c r="P325" s="5">
        <v>234.41783420633121</v>
      </c>
      <c r="Q325" s="5">
        <v>2058657.42</v>
      </c>
      <c r="R325" s="5">
        <v>2.787370204593711</v>
      </c>
      <c r="S325" s="5">
        <v>24478.685136741969</v>
      </c>
      <c r="T325" s="5">
        <v>904985.8</v>
      </c>
    </row>
    <row r="326" spans="1:20" ht="57.6" x14ac:dyDescent="0.3">
      <c r="A326" s="7" t="s">
        <v>196</v>
      </c>
      <c r="B326" s="2" t="s">
        <v>657</v>
      </c>
      <c r="C326" s="5" t="s">
        <v>198</v>
      </c>
      <c r="D326" s="5" t="s">
        <v>171</v>
      </c>
      <c r="E326" s="2" t="s">
        <v>658</v>
      </c>
      <c r="F326" s="2"/>
      <c r="G326" s="2"/>
      <c r="H326" s="2"/>
      <c r="I326" s="2"/>
      <c r="J326" s="2"/>
      <c r="K326" s="2"/>
      <c r="L326" s="2"/>
      <c r="M326" s="2"/>
      <c r="N326" s="5">
        <v>4620</v>
      </c>
      <c r="O326" s="2" t="s">
        <v>200</v>
      </c>
      <c r="P326" s="5">
        <v>547.63004761904767</v>
      </c>
      <c r="Q326" s="5">
        <v>2530050.8199999998</v>
      </c>
      <c r="R326" s="5">
        <v>6.5232882384639366</v>
      </c>
      <c r="S326" s="5">
        <v>30137.591661703391</v>
      </c>
      <c r="T326" s="5">
        <v>927010.6</v>
      </c>
    </row>
    <row r="327" spans="1:20" ht="57.6" x14ac:dyDescent="0.3">
      <c r="A327" s="7" t="s">
        <v>196</v>
      </c>
      <c r="B327" s="2" t="s">
        <v>657</v>
      </c>
      <c r="C327" s="5" t="s">
        <v>198</v>
      </c>
      <c r="D327" s="5" t="s">
        <v>171</v>
      </c>
      <c r="E327" s="2" t="s">
        <v>659</v>
      </c>
      <c r="F327" s="2"/>
      <c r="G327" s="2"/>
      <c r="H327" s="2"/>
      <c r="I327" s="2"/>
      <c r="J327" s="2"/>
      <c r="K327" s="2"/>
      <c r="L327" s="2"/>
      <c r="M327" s="2"/>
      <c r="N327" s="5">
        <v>50</v>
      </c>
      <c r="O327" s="2" t="s">
        <v>200</v>
      </c>
      <c r="P327" s="5">
        <v>966.50379999999996</v>
      </c>
      <c r="Q327" s="5">
        <v>48325.19</v>
      </c>
      <c r="R327" s="5">
        <v>11.51285050625372</v>
      </c>
      <c r="S327" s="5">
        <v>575.64252531268619</v>
      </c>
      <c r="T327" s="5">
        <v>17706.3</v>
      </c>
    </row>
    <row r="328" spans="1:20" ht="57.6" x14ac:dyDescent="0.3">
      <c r="A328" s="7" t="s">
        <v>196</v>
      </c>
      <c r="B328" s="2" t="s">
        <v>657</v>
      </c>
      <c r="C328" s="5" t="s">
        <v>198</v>
      </c>
      <c r="D328" s="5" t="s">
        <v>171</v>
      </c>
      <c r="E328" s="2" t="s">
        <v>660</v>
      </c>
      <c r="F328" s="2"/>
      <c r="G328" s="2"/>
      <c r="H328" s="2"/>
      <c r="I328" s="2"/>
      <c r="J328" s="2"/>
      <c r="K328" s="2"/>
      <c r="L328" s="2"/>
      <c r="M328" s="2"/>
      <c r="N328" s="5">
        <v>3427.6</v>
      </c>
      <c r="O328" s="2" t="s">
        <v>200</v>
      </c>
      <c r="P328" s="5">
        <v>380.59303010853068</v>
      </c>
      <c r="Q328" s="5">
        <v>1304520.67</v>
      </c>
      <c r="R328" s="5">
        <v>4.533567958410134</v>
      </c>
      <c r="S328" s="5">
        <v>15539.25753424657</v>
      </c>
      <c r="T328" s="5">
        <v>477976.3</v>
      </c>
    </row>
    <row r="329" spans="1:20" ht="57.6" x14ac:dyDescent="0.3">
      <c r="A329" s="7" t="s">
        <v>196</v>
      </c>
      <c r="B329" s="2" t="s">
        <v>657</v>
      </c>
      <c r="C329" s="5" t="s">
        <v>198</v>
      </c>
      <c r="D329" s="5" t="s">
        <v>171</v>
      </c>
      <c r="E329" s="2" t="s">
        <v>661</v>
      </c>
      <c r="F329" s="2"/>
      <c r="G329" s="2"/>
      <c r="H329" s="2"/>
      <c r="I329" s="2"/>
      <c r="J329" s="2"/>
      <c r="K329" s="2"/>
      <c r="L329" s="2"/>
      <c r="M329" s="2"/>
      <c r="N329" s="5">
        <v>2069.1</v>
      </c>
      <c r="O329" s="2" t="s">
        <v>200</v>
      </c>
      <c r="P329" s="5">
        <v>475.84469576144221</v>
      </c>
      <c r="Q329" s="5">
        <v>984570.26</v>
      </c>
      <c r="R329" s="5">
        <v>5.6681917303328433</v>
      </c>
      <c r="S329" s="5">
        <v>11728.055509231681</v>
      </c>
      <c r="T329" s="5">
        <v>360746.6</v>
      </c>
    </row>
    <row r="330" spans="1:20" ht="57.6" x14ac:dyDescent="0.3">
      <c r="A330" s="7" t="s">
        <v>196</v>
      </c>
      <c r="B330" s="2" t="s">
        <v>657</v>
      </c>
      <c r="C330" s="5" t="s">
        <v>198</v>
      </c>
      <c r="D330" s="5" t="s">
        <v>171</v>
      </c>
      <c r="E330" s="2" t="s">
        <v>662</v>
      </c>
      <c r="F330" s="2"/>
      <c r="G330" s="2"/>
      <c r="H330" s="2"/>
      <c r="I330" s="2"/>
      <c r="J330" s="2"/>
      <c r="K330" s="2"/>
      <c r="L330" s="2"/>
      <c r="M330" s="2"/>
      <c r="N330" s="5">
        <v>5610</v>
      </c>
      <c r="O330" s="2" t="s">
        <v>200</v>
      </c>
      <c r="P330" s="5">
        <v>413.23531550802142</v>
      </c>
      <c r="Q330" s="5">
        <v>2318250.12</v>
      </c>
      <c r="R330" s="5">
        <v>4.922398040595847</v>
      </c>
      <c r="S330" s="5">
        <v>27614.653007742709</v>
      </c>
      <c r="T330" s="5">
        <v>849406.8</v>
      </c>
    </row>
    <row r="331" spans="1:20" ht="72" x14ac:dyDescent="0.3">
      <c r="A331" s="7" t="s">
        <v>196</v>
      </c>
      <c r="B331" s="2" t="s">
        <v>663</v>
      </c>
      <c r="C331" s="5" t="s">
        <v>198</v>
      </c>
      <c r="D331" s="5" t="s">
        <v>163</v>
      </c>
      <c r="E331" s="2" t="s">
        <v>664</v>
      </c>
      <c r="F331" s="2"/>
      <c r="G331" s="2"/>
      <c r="H331" s="2"/>
      <c r="I331" s="2"/>
      <c r="J331" s="2"/>
      <c r="K331" s="2"/>
      <c r="L331" s="2"/>
      <c r="M331" s="2"/>
      <c r="N331" s="5">
        <v>4900</v>
      </c>
      <c r="O331" s="2" t="s">
        <v>200</v>
      </c>
      <c r="P331" s="5">
        <v>447.48471224489788</v>
      </c>
      <c r="Q331" s="5">
        <v>2192675.09</v>
      </c>
      <c r="R331" s="5">
        <v>5.320864592686064</v>
      </c>
      <c r="S331" s="5">
        <v>26072.236504161709</v>
      </c>
      <c r="T331" s="5">
        <v>963900</v>
      </c>
    </row>
    <row r="332" spans="1:20" ht="57.6" x14ac:dyDescent="0.3">
      <c r="A332" s="7" t="s">
        <v>196</v>
      </c>
      <c r="B332" s="2" t="s">
        <v>663</v>
      </c>
      <c r="C332" s="5" t="s">
        <v>198</v>
      </c>
      <c r="D332" s="5" t="s">
        <v>171</v>
      </c>
      <c r="E332" s="2" t="s">
        <v>665</v>
      </c>
      <c r="F332" s="2"/>
      <c r="G332" s="2"/>
      <c r="H332" s="2"/>
      <c r="I332" s="2"/>
      <c r="J332" s="2"/>
      <c r="K332" s="2"/>
      <c r="L332" s="2"/>
      <c r="M332" s="2"/>
      <c r="N332" s="5">
        <v>40</v>
      </c>
      <c r="O332" s="2" t="s">
        <v>200</v>
      </c>
      <c r="P332" s="5">
        <v>823.68549999999982</v>
      </c>
      <c r="Q332" s="5">
        <v>32947.42</v>
      </c>
      <c r="R332" s="5">
        <v>9.7941200951248515</v>
      </c>
      <c r="S332" s="5">
        <v>391.76480380499407</v>
      </c>
      <c r="T332" s="5">
        <v>12071.9</v>
      </c>
    </row>
    <row r="333" spans="1:20" ht="72" x14ac:dyDescent="0.3">
      <c r="A333" s="7" t="s">
        <v>196</v>
      </c>
      <c r="B333" s="2" t="s">
        <v>663</v>
      </c>
      <c r="C333" s="5" t="s">
        <v>198</v>
      </c>
      <c r="D333" s="5" t="s">
        <v>163</v>
      </c>
      <c r="E333" s="2" t="s">
        <v>666</v>
      </c>
      <c r="F333" s="2"/>
      <c r="G333" s="2"/>
      <c r="H333" s="2"/>
      <c r="I333" s="2"/>
      <c r="J333" s="2"/>
      <c r="K333" s="2"/>
      <c r="L333" s="2"/>
      <c r="M333" s="2"/>
      <c r="N333" s="5">
        <v>4900</v>
      </c>
      <c r="O333" s="2" t="s">
        <v>200</v>
      </c>
      <c r="P333" s="5">
        <v>448.4160530612246</v>
      </c>
      <c r="Q333" s="5">
        <v>2197238.66</v>
      </c>
      <c r="R333" s="5">
        <v>5.3319387997767489</v>
      </c>
      <c r="S333" s="5">
        <v>26126.500118906071</v>
      </c>
      <c r="T333" s="5">
        <v>965906.1</v>
      </c>
    </row>
    <row r="334" spans="1:20" ht="72" x14ac:dyDescent="0.3">
      <c r="A334" s="7" t="s">
        <v>196</v>
      </c>
      <c r="B334" s="2" t="s">
        <v>663</v>
      </c>
      <c r="C334" s="5" t="s">
        <v>198</v>
      </c>
      <c r="D334" s="5" t="s">
        <v>171</v>
      </c>
      <c r="E334" s="2" t="s">
        <v>667</v>
      </c>
      <c r="F334" s="2"/>
      <c r="G334" s="2"/>
      <c r="H334" s="2"/>
      <c r="I334" s="2"/>
      <c r="J334" s="2"/>
      <c r="K334" s="2"/>
      <c r="L334" s="2"/>
      <c r="M334" s="2"/>
      <c r="N334" s="5">
        <v>1615</v>
      </c>
      <c r="O334" s="2" t="s">
        <v>200</v>
      </c>
      <c r="P334" s="5">
        <v>576.64034674922618</v>
      </c>
      <c r="Q334" s="5">
        <v>931274.16</v>
      </c>
      <c r="R334" s="5">
        <v>6.8566034096221884</v>
      </c>
      <c r="S334" s="5">
        <v>11073.414506539841</v>
      </c>
      <c r="T334" s="5">
        <v>341218.8</v>
      </c>
    </row>
    <row r="335" spans="1:20" ht="43.2" x14ac:dyDescent="0.3">
      <c r="A335" s="7" t="s">
        <v>196</v>
      </c>
      <c r="B335" s="2" t="s">
        <v>663</v>
      </c>
      <c r="C335" s="5" t="s">
        <v>198</v>
      </c>
      <c r="D335" s="5" t="s">
        <v>171</v>
      </c>
      <c r="E335" s="2" t="s">
        <v>668</v>
      </c>
      <c r="F335" s="2"/>
      <c r="G335" s="2"/>
      <c r="H335" s="2"/>
      <c r="I335" s="2"/>
      <c r="J335" s="2"/>
      <c r="K335" s="2"/>
      <c r="L335" s="2"/>
      <c r="M335" s="2"/>
      <c r="N335" s="5">
        <v>50</v>
      </c>
      <c r="O335" s="2" t="s">
        <v>200</v>
      </c>
      <c r="P335" s="5">
        <v>359.42959999999999</v>
      </c>
      <c r="Q335" s="5">
        <v>17971.48</v>
      </c>
      <c r="R335" s="5">
        <v>4.2738359096313916</v>
      </c>
      <c r="S335" s="5">
        <v>213.69179548156961</v>
      </c>
      <c r="T335" s="5">
        <v>6584.7</v>
      </c>
    </row>
    <row r="336" spans="1:20" ht="57.6" x14ac:dyDescent="0.3">
      <c r="A336" s="7" t="s">
        <v>196</v>
      </c>
      <c r="B336" s="2" t="s">
        <v>663</v>
      </c>
      <c r="C336" s="5" t="s">
        <v>198</v>
      </c>
      <c r="D336" s="5" t="s">
        <v>171</v>
      </c>
      <c r="E336" s="2" t="s">
        <v>669</v>
      </c>
      <c r="F336" s="2"/>
      <c r="G336" s="2"/>
      <c r="H336" s="2"/>
      <c r="I336" s="2"/>
      <c r="J336" s="2"/>
      <c r="K336" s="2"/>
      <c r="L336" s="2"/>
      <c r="M336" s="2"/>
      <c r="N336" s="5">
        <v>4804.8</v>
      </c>
      <c r="O336" s="2" t="s">
        <v>200</v>
      </c>
      <c r="P336" s="5">
        <v>256.76074134199132</v>
      </c>
      <c r="Q336" s="5">
        <v>1233684.01</v>
      </c>
      <c r="R336" s="5">
        <v>3.0530409196431791</v>
      </c>
      <c r="S336" s="5">
        <v>14669.25101070155</v>
      </c>
      <c r="T336" s="5">
        <v>452021.8</v>
      </c>
    </row>
    <row r="337" spans="1:20" ht="72" x14ac:dyDescent="0.3">
      <c r="A337" s="7" t="s">
        <v>196</v>
      </c>
      <c r="B337" s="2" t="s">
        <v>670</v>
      </c>
      <c r="C337" s="5" t="s">
        <v>198</v>
      </c>
      <c r="D337" s="5" t="s">
        <v>171</v>
      </c>
      <c r="E337" s="2" t="s">
        <v>671</v>
      </c>
      <c r="F337" s="2"/>
      <c r="G337" s="2"/>
      <c r="H337" s="2"/>
      <c r="I337" s="2"/>
      <c r="J337" s="2"/>
      <c r="K337" s="2"/>
      <c r="L337" s="2"/>
      <c r="M337" s="2"/>
      <c r="N337" s="5">
        <v>5447.3</v>
      </c>
      <c r="O337" s="2" t="s">
        <v>200</v>
      </c>
      <c r="P337" s="5">
        <v>956.26972628641715</v>
      </c>
      <c r="Q337" s="5">
        <v>5209088.08</v>
      </c>
      <c r="R337" s="5">
        <v>11.370626947519821</v>
      </c>
      <c r="S337" s="5">
        <v>61939.21617122474</v>
      </c>
      <c r="T337" s="5">
        <v>1908609.9</v>
      </c>
    </row>
    <row r="338" spans="1:20" ht="72" x14ac:dyDescent="0.3">
      <c r="A338" s="7" t="s">
        <v>196</v>
      </c>
      <c r="B338" s="2" t="s">
        <v>672</v>
      </c>
      <c r="C338" s="5" t="s">
        <v>198</v>
      </c>
      <c r="D338" s="5" t="s">
        <v>171</v>
      </c>
      <c r="E338" s="2" t="s">
        <v>581</v>
      </c>
      <c r="F338" s="2"/>
      <c r="G338" s="2"/>
      <c r="H338" s="2"/>
      <c r="I338" s="2"/>
      <c r="J338" s="2"/>
      <c r="K338" s="2"/>
      <c r="L338" s="2"/>
      <c r="M338" s="2"/>
      <c r="N338" s="5">
        <v>23760</v>
      </c>
      <c r="O338" s="2" t="s">
        <v>200</v>
      </c>
      <c r="P338" s="5">
        <v>218.67140909090909</v>
      </c>
      <c r="Q338" s="5">
        <v>5195632.68</v>
      </c>
      <c r="R338" s="5">
        <v>2.6001356610096211</v>
      </c>
      <c r="S338" s="5">
        <v>61779.223305588581</v>
      </c>
      <c r="T338" s="5">
        <v>1903679.8</v>
      </c>
    </row>
    <row r="339" spans="1:20" ht="72" x14ac:dyDescent="0.3">
      <c r="A339" s="7" t="s">
        <v>196</v>
      </c>
      <c r="B339" s="2" t="s">
        <v>673</v>
      </c>
      <c r="C339" s="5" t="s">
        <v>198</v>
      </c>
      <c r="D339" s="5" t="s">
        <v>171</v>
      </c>
      <c r="E339" s="2" t="s">
        <v>674</v>
      </c>
      <c r="F339" s="2"/>
      <c r="G339" s="2"/>
      <c r="H339" s="2"/>
      <c r="I339" s="2"/>
      <c r="J339" s="2"/>
      <c r="K339" s="2"/>
      <c r="L339" s="2"/>
      <c r="M339" s="2"/>
      <c r="N339" s="5">
        <v>10602</v>
      </c>
      <c r="O339" s="2" t="s">
        <v>200</v>
      </c>
      <c r="P339" s="5">
        <v>474.66326542161858</v>
      </c>
      <c r="Q339" s="5">
        <v>5032379.9400000004</v>
      </c>
      <c r="R339" s="5">
        <v>5.6440340716006956</v>
      </c>
      <c r="S339" s="5">
        <v>59838.049227110583</v>
      </c>
      <c r="T339" s="5">
        <v>1843864</v>
      </c>
    </row>
    <row r="340" spans="1:20" ht="57.6" x14ac:dyDescent="0.3">
      <c r="A340" s="7" t="s">
        <v>196</v>
      </c>
      <c r="B340" s="2" t="s">
        <v>673</v>
      </c>
      <c r="C340" s="5" t="s">
        <v>198</v>
      </c>
      <c r="D340" s="5" t="s">
        <v>171</v>
      </c>
      <c r="E340" s="2" t="s">
        <v>675</v>
      </c>
      <c r="F340" s="2"/>
      <c r="G340" s="2"/>
      <c r="H340" s="2"/>
      <c r="I340" s="2"/>
      <c r="J340" s="2"/>
      <c r="K340" s="2"/>
      <c r="L340" s="2"/>
      <c r="M340" s="2"/>
      <c r="N340" s="5">
        <v>10949.12</v>
      </c>
      <c r="O340" s="2" t="s">
        <v>200</v>
      </c>
      <c r="P340" s="5">
        <v>478.731267900982</v>
      </c>
      <c r="Q340" s="5">
        <v>5241686.0999999996</v>
      </c>
      <c r="R340" s="5">
        <v>5.6924050880021646</v>
      </c>
      <c r="S340" s="5">
        <v>62326.826397146251</v>
      </c>
      <c r="T340" s="5">
        <v>1920553.7</v>
      </c>
    </row>
    <row r="341" spans="1:20" ht="57.6" x14ac:dyDescent="0.3">
      <c r="A341" s="7" t="s">
        <v>196</v>
      </c>
      <c r="B341" s="2" t="s">
        <v>673</v>
      </c>
      <c r="C341" s="5" t="s">
        <v>198</v>
      </c>
      <c r="D341" s="5" t="s">
        <v>171</v>
      </c>
      <c r="E341" s="2" t="s">
        <v>676</v>
      </c>
      <c r="F341" s="2"/>
      <c r="G341" s="2"/>
      <c r="H341" s="2"/>
      <c r="I341" s="2"/>
      <c r="J341" s="2"/>
      <c r="K341" s="2"/>
      <c r="L341" s="2"/>
      <c r="M341" s="2"/>
      <c r="N341" s="5">
        <v>8281.4</v>
      </c>
      <c r="O341" s="2" t="s">
        <v>200</v>
      </c>
      <c r="P341" s="5">
        <v>515.93833168304877</v>
      </c>
      <c r="Q341" s="5">
        <v>4272691.7</v>
      </c>
      <c r="R341" s="5">
        <v>6.1348196395130659</v>
      </c>
      <c r="S341" s="5">
        <v>50804.895362663512</v>
      </c>
      <c r="T341" s="5">
        <v>1565514.2</v>
      </c>
    </row>
    <row r="342" spans="1:20" ht="72" x14ac:dyDescent="0.3">
      <c r="A342" s="7" t="s">
        <v>196</v>
      </c>
      <c r="B342" s="2" t="s">
        <v>673</v>
      </c>
      <c r="C342" s="5" t="s">
        <v>198</v>
      </c>
      <c r="D342" s="5" t="s">
        <v>171</v>
      </c>
      <c r="E342" s="2" t="s">
        <v>677</v>
      </c>
      <c r="F342" s="2"/>
      <c r="G342" s="2"/>
      <c r="H342" s="2"/>
      <c r="I342" s="2"/>
      <c r="J342" s="2"/>
      <c r="K342" s="2"/>
      <c r="L342" s="2"/>
      <c r="M342" s="2"/>
      <c r="N342" s="5">
        <v>8568.2999999999993</v>
      </c>
      <c r="O342" s="2" t="s">
        <v>200</v>
      </c>
      <c r="P342" s="5">
        <v>468.31326867640018</v>
      </c>
      <c r="Q342" s="5">
        <v>4012648.58</v>
      </c>
      <c r="R342" s="5">
        <v>5.5685287595291353</v>
      </c>
      <c r="S342" s="5">
        <v>47712.824970273483</v>
      </c>
      <c r="T342" s="5">
        <v>1470234.5</v>
      </c>
    </row>
    <row r="343" spans="1:20" ht="72" x14ac:dyDescent="0.3">
      <c r="A343" s="7" t="s">
        <v>196</v>
      </c>
      <c r="B343" s="2" t="s">
        <v>678</v>
      </c>
      <c r="C343" s="5" t="s">
        <v>198</v>
      </c>
      <c r="D343" s="5" t="s">
        <v>171</v>
      </c>
      <c r="E343" s="2" t="s">
        <v>679</v>
      </c>
      <c r="F343" s="2"/>
      <c r="G343" s="2"/>
      <c r="H343" s="2"/>
      <c r="I343" s="2"/>
      <c r="J343" s="2"/>
      <c r="K343" s="2"/>
      <c r="L343" s="2"/>
      <c r="M343" s="2"/>
      <c r="N343" s="5">
        <v>3307.2</v>
      </c>
      <c r="O343" s="2" t="s">
        <v>200</v>
      </c>
      <c r="P343" s="5">
        <v>277.76195875665218</v>
      </c>
      <c r="Q343" s="5">
        <v>918614.35</v>
      </c>
      <c r="R343" s="5">
        <v>3.302758130281239</v>
      </c>
      <c r="S343" s="5">
        <v>10922.88168846611</v>
      </c>
      <c r="T343" s="5">
        <v>336580.3</v>
      </c>
    </row>
    <row r="344" spans="1:20" ht="86.4" x14ac:dyDescent="0.3">
      <c r="A344" s="7" t="s">
        <v>196</v>
      </c>
      <c r="B344" s="2" t="s">
        <v>680</v>
      </c>
      <c r="C344" s="5" t="s">
        <v>198</v>
      </c>
      <c r="D344" s="5" t="s">
        <v>171</v>
      </c>
      <c r="E344" s="2" t="s">
        <v>636</v>
      </c>
      <c r="F344" s="2"/>
      <c r="G344" s="2"/>
      <c r="H344" s="2"/>
      <c r="I344" s="2"/>
      <c r="J344" s="2"/>
      <c r="K344" s="2"/>
      <c r="L344" s="2"/>
      <c r="M344" s="2"/>
      <c r="N344" s="5">
        <v>4004</v>
      </c>
      <c r="O344" s="2" t="s">
        <v>200</v>
      </c>
      <c r="P344" s="5">
        <v>381.46253996003998</v>
      </c>
      <c r="Q344" s="5">
        <v>1527376.01</v>
      </c>
      <c r="R344" s="5">
        <v>4.5358209269921526</v>
      </c>
      <c r="S344" s="5">
        <v>18161.426991676581</v>
      </c>
      <c r="T344" s="5">
        <v>559630.6</v>
      </c>
    </row>
    <row r="345" spans="1:20" ht="72" x14ac:dyDescent="0.3">
      <c r="A345" s="7" t="s">
        <v>196</v>
      </c>
      <c r="B345" s="2" t="s">
        <v>681</v>
      </c>
      <c r="C345" s="5" t="s">
        <v>198</v>
      </c>
      <c r="D345" s="5" t="s">
        <v>171</v>
      </c>
      <c r="E345" s="2" t="s">
        <v>682</v>
      </c>
      <c r="F345" s="2"/>
      <c r="G345" s="2"/>
      <c r="H345" s="2"/>
      <c r="I345" s="2"/>
      <c r="J345" s="2"/>
      <c r="K345" s="2"/>
      <c r="L345" s="2"/>
      <c r="M345" s="2"/>
      <c r="N345" s="5">
        <v>29.4</v>
      </c>
      <c r="O345" s="2" t="s">
        <v>200</v>
      </c>
      <c r="P345" s="5">
        <v>1316.971428571429</v>
      </c>
      <c r="Q345" s="5">
        <v>38718.959999999999</v>
      </c>
      <c r="R345" s="5">
        <v>15.65958892474945</v>
      </c>
      <c r="S345" s="5">
        <v>460.39191438763379</v>
      </c>
      <c r="T345" s="5">
        <v>14186.7</v>
      </c>
    </row>
    <row r="346" spans="1:20" ht="72" x14ac:dyDescent="0.3">
      <c r="A346" s="7" t="s">
        <v>196</v>
      </c>
      <c r="B346" s="2" t="s">
        <v>681</v>
      </c>
      <c r="C346" s="5" t="s">
        <v>198</v>
      </c>
      <c r="D346" s="5" t="s">
        <v>171</v>
      </c>
      <c r="E346" s="2" t="s">
        <v>683</v>
      </c>
      <c r="F346" s="2"/>
      <c r="G346" s="2"/>
      <c r="H346" s="2"/>
      <c r="I346" s="2"/>
      <c r="J346" s="2"/>
      <c r="K346" s="2"/>
      <c r="L346" s="2"/>
      <c r="M346" s="2"/>
      <c r="N346" s="5">
        <v>21</v>
      </c>
      <c r="O346" s="2" t="s">
        <v>200</v>
      </c>
      <c r="P346" s="5">
        <v>1792.575714285714</v>
      </c>
      <c r="Q346" s="5">
        <v>37644.089999999997</v>
      </c>
      <c r="R346" s="5">
        <v>21.314812298284359</v>
      </c>
      <c r="S346" s="5">
        <v>447.61105826397147</v>
      </c>
      <c r="T346" s="5">
        <v>13792.8</v>
      </c>
    </row>
    <row r="347" spans="1:20" ht="57.6" x14ac:dyDescent="0.3">
      <c r="A347" s="7" t="s">
        <v>196</v>
      </c>
      <c r="B347" s="2" t="s">
        <v>681</v>
      </c>
      <c r="C347" s="5" t="s">
        <v>198</v>
      </c>
      <c r="D347" s="5" t="s">
        <v>171</v>
      </c>
      <c r="E347" s="2" t="s">
        <v>684</v>
      </c>
      <c r="F347" s="2"/>
      <c r="G347" s="2"/>
      <c r="H347" s="2"/>
      <c r="I347" s="2"/>
      <c r="J347" s="2"/>
      <c r="K347" s="2"/>
      <c r="L347" s="2"/>
      <c r="M347" s="2"/>
      <c r="N347" s="5">
        <v>2468.4</v>
      </c>
      <c r="O347" s="2" t="s">
        <v>200</v>
      </c>
      <c r="P347" s="5">
        <v>282.3942229784476</v>
      </c>
      <c r="Q347" s="5">
        <v>697061.9</v>
      </c>
      <c r="R347" s="5">
        <v>3.357838560980352</v>
      </c>
      <c r="S347" s="5">
        <v>8288.4887039239002</v>
      </c>
      <c r="T347" s="5">
        <v>255403.5</v>
      </c>
    </row>
    <row r="348" spans="1:20" ht="57.6" x14ac:dyDescent="0.3">
      <c r="A348" s="7" t="s">
        <v>196</v>
      </c>
      <c r="B348" s="2" t="s">
        <v>685</v>
      </c>
      <c r="C348" s="5" t="s">
        <v>198</v>
      </c>
      <c r="D348" s="5" t="s">
        <v>171</v>
      </c>
      <c r="E348" s="2" t="s">
        <v>686</v>
      </c>
      <c r="F348" s="2"/>
      <c r="G348" s="2"/>
      <c r="H348" s="2"/>
      <c r="I348" s="2"/>
      <c r="J348" s="2"/>
      <c r="K348" s="2"/>
      <c r="L348" s="2"/>
      <c r="M348" s="2"/>
      <c r="N348" s="5">
        <v>10133.200000000001</v>
      </c>
      <c r="O348" s="2" t="s">
        <v>200</v>
      </c>
      <c r="P348" s="5">
        <v>282.8993615047566</v>
      </c>
      <c r="Q348" s="5">
        <v>2866675.81</v>
      </c>
      <c r="R348" s="5">
        <v>3.3638449643847399</v>
      </c>
      <c r="S348" s="5">
        <v>34086.513793103462</v>
      </c>
      <c r="T348" s="5">
        <v>1050350</v>
      </c>
    </row>
    <row r="349" spans="1:20" ht="57.6" x14ac:dyDescent="0.3">
      <c r="A349" s="7" t="s">
        <v>196</v>
      </c>
      <c r="B349" s="2" t="s">
        <v>687</v>
      </c>
      <c r="C349" s="5" t="s">
        <v>198</v>
      </c>
      <c r="D349" s="5" t="s">
        <v>171</v>
      </c>
      <c r="E349" s="2" t="s">
        <v>688</v>
      </c>
      <c r="F349" s="2"/>
      <c r="G349" s="2"/>
      <c r="H349" s="2"/>
      <c r="I349" s="2"/>
      <c r="J349" s="2"/>
      <c r="K349" s="2"/>
      <c r="L349" s="2"/>
      <c r="M349" s="2"/>
      <c r="N349" s="5">
        <v>4620</v>
      </c>
      <c r="O349" s="2" t="s">
        <v>200</v>
      </c>
      <c r="P349" s="5">
        <v>554.65686147186148</v>
      </c>
      <c r="Q349" s="5">
        <v>2562514.7000000002</v>
      </c>
      <c r="R349" s="5">
        <v>6.5952064384287929</v>
      </c>
      <c r="S349" s="5">
        <v>30469.85374554103</v>
      </c>
      <c r="T349" s="5">
        <v>938905.4</v>
      </c>
    </row>
    <row r="350" spans="1:20" ht="57.6" x14ac:dyDescent="0.3">
      <c r="A350" s="7" t="s">
        <v>196</v>
      </c>
      <c r="B350" s="2" t="s">
        <v>687</v>
      </c>
      <c r="C350" s="5" t="s">
        <v>198</v>
      </c>
      <c r="D350" s="5" t="s">
        <v>171</v>
      </c>
      <c r="E350" s="2" t="s">
        <v>689</v>
      </c>
      <c r="F350" s="2"/>
      <c r="G350" s="2"/>
      <c r="H350" s="2"/>
      <c r="I350" s="2"/>
      <c r="J350" s="2"/>
      <c r="K350" s="2"/>
      <c r="L350" s="2"/>
      <c r="M350" s="2"/>
      <c r="N350" s="5">
        <v>1395.9</v>
      </c>
      <c r="O350" s="2" t="s">
        <v>200</v>
      </c>
      <c r="P350" s="5">
        <v>481.96030517945411</v>
      </c>
      <c r="Q350" s="5">
        <v>672768.39</v>
      </c>
      <c r="R350" s="5">
        <v>5.7308002993989788</v>
      </c>
      <c r="S350" s="5">
        <v>7999.624137931035</v>
      </c>
      <c r="T350" s="5">
        <v>246502.39999999999</v>
      </c>
    </row>
    <row r="351" spans="1:20" ht="57.6" x14ac:dyDescent="0.3">
      <c r="A351" s="7" t="s">
        <v>196</v>
      </c>
      <c r="B351" s="2" t="s">
        <v>687</v>
      </c>
      <c r="C351" s="5" t="s">
        <v>198</v>
      </c>
      <c r="D351" s="5" t="s">
        <v>171</v>
      </c>
      <c r="E351" s="2" t="s">
        <v>690</v>
      </c>
      <c r="F351" s="2"/>
      <c r="G351" s="2"/>
      <c r="H351" s="2"/>
      <c r="I351" s="2"/>
      <c r="J351" s="2"/>
      <c r="K351" s="2"/>
      <c r="L351" s="2"/>
      <c r="M351" s="2"/>
      <c r="N351" s="5">
        <v>1469.6</v>
      </c>
      <c r="O351" s="2" t="s">
        <v>200</v>
      </c>
      <c r="P351" s="5">
        <v>385.45292596624932</v>
      </c>
      <c r="Q351" s="5">
        <v>566461.62</v>
      </c>
      <c r="R351" s="5">
        <v>4.583269036459563</v>
      </c>
      <c r="S351" s="5">
        <v>6735.5721759809767</v>
      </c>
      <c r="T351" s="5">
        <v>207551.5</v>
      </c>
    </row>
    <row r="352" spans="1:20" ht="57.6" x14ac:dyDescent="0.3">
      <c r="A352" s="7" t="s">
        <v>196</v>
      </c>
      <c r="B352" s="2" t="s">
        <v>687</v>
      </c>
      <c r="C352" s="5" t="s">
        <v>198</v>
      </c>
      <c r="D352" s="5" t="s">
        <v>171</v>
      </c>
      <c r="E352" s="2" t="s">
        <v>691</v>
      </c>
      <c r="F352" s="2"/>
      <c r="G352" s="2"/>
      <c r="H352" s="2"/>
      <c r="I352" s="2"/>
      <c r="J352" s="2"/>
      <c r="K352" s="2"/>
      <c r="L352" s="2"/>
      <c r="M352" s="2"/>
      <c r="N352" s="5">
        <v>2100</v>
      </c>
      <c r="O352" s="2" t="s">
        <v>200</v>
      </c>
      <c r="P352" s="5">
        <v>594.43550476190478</v>
      </c>
      <c r="Q352" s="5">
        <v>1248314.56</v>
      </c>
      <c r="R352" s="5">
        <v>7.0681986297491646</v>
      </c>
      <c r="S352" s="5">
        <v>14843.21712247325</v>
      </c>
      <c r="T352" s="5">
        <v>457382.5</v>
      </c>
    </row>
    <row r="353" spans="1:20" ht="57.6" x14ac:dyDescent="0.3">
      <c r="A353" s="7" t="s">
        <v>196</v>
      </c>
      <c r="B353" s="2" t="s">
        <v>692</v>
      </c>
      <c r="C353" s="5" t="s">
        <v>198</v>
      </c>
      <c r="D353" s="5" t="s">
        <v>171</v>
      </c>
      <c r="E353" s="2" t="s">
        <v>693</v>
      </c>
      <c r="F353" s="2"/>
      <c r="G353" s="2"/>
      <c r="H353" s="2"/>
      <c r="I353" s="2"/>
      <c r="J353" s="2"/>
      <c r="K353" s="2"/>
      <c r="L353" s="2"/>
      <c r="M353" s="2"/>
      <c r="N353" s="5">
        <v>10850.4</v>
      </c>
      <c r="O353" s="2" t="s">
        <v>200</v>
      </c>
      <c r="P353" s="5">
        <v>383.89752082872531</v>
      </c>
      <c r="Q353" s="5">
        <v>4165441.66</v>
      </c>
      <c r="R353" s="5">
        <v>4.5647743261441764</v>
      </c>
      <c r="S353" s="5">
        <v>49529.627348394773</v>
      </c>
      <c r="T353" s="5">
        <v>1526217.8</v>
      </c>
    </row>
    <row r="354" spans="1:20" ht="72" x14ac:dyDescent="0.3">
      <c r="A354" s="7" t="s">
        <v>196</v>
      </c>
      <c r="B354" s="2" t="s">
        <v>694</v>
      </c>
      <c r="C354" s="5" t="s">
        <v>198</v>
      </c>
      <c r="D354" s="5" t="s">
        <v>171</v>
      </c>
      <c r="E354" s="2" t="s">
        <v>695</v>
      </c>
      <c r="F354" s="2"/>
      <c r="G354" s="2"/>
      <c r="H354" s="2"/>
      <c r="I354" s="2"/>
      <c r="J354" s="2"/>
      <c r="K354" s="2"/>
      <c r="L354" s="2"/>
      <c r="M354" s="2"/>
      <c r="N354" s="5">
        <v>176.4</v>
      </c>
      <c r="O354" s="2" t="s">
        <v>200</v>
      </c>
      <c r="P354" s="5">
        <v>464.59750566893422</v>
      </c>
      <c r="Q354" s="5">
        <v>81955</v>
      </c>
      <c r="R354" s="5">
        <v>5.5145104530437292</v>
      </c>
      <c r="S354" s="5">
        <v>972.759643916914</v>
      </c>
      <c r="T354" s="5">
        <v>30028.3</v>
      </c>
    </row>
    <row r="355" spans="1:20" ht="86.4" x14ac:dyDescent="0.3">
      <c r="A355" s="7" t="s">
        <v>196</v>
      </c>
      <c r="B355" s="2" t="s">
        <v>694</v>
      </c>
      <c r="C355" s="5" t="s">
        <v>198</v>
      </c>
      <c r="D355" s="5" t="s">
        <v>171</v>
      </c>
      <c r="E355" s="2" t="s">
        <v>696</v>
      </c>
      <c r="F355" s="2"/>
      <c r="G355" s="2"/>
      <c r="H355" s="2"/>
      <c r="I355" s="2"/>
      <c r="J355" s="2"/>
      <c r="K355" s="2"/>
      <c r="L355" s="2"/>
      <c r="M355" s="2"/>
      <c r="N355" s="5">
        <v>3850</v>
      </c>
      <c r="O355" s="2" t="s">
        <v>200</v>
      </c>
      <c r="P355" s="5">
        <v>209.7998753246753</v>
      </c>
      <c r="Q355" s="5">
        <v>807729.52</v>
      </c>
      <c r="R355" s="5">
        <v>2.4902062353077188</v>
      </c>
      <c r="S355" s="5">
        <v>9587.2940059347184</v>
      </c>
      <c r="T355" s="5">
        <v>295952.09999999998</v>
      </c>
    </row>
    <row r="356" spans="1:20" ht="86.4" x14ac:dyDescent="0.3">
      <c r="A356" s="7" t="s">
        <v>196</v>
      </c>
      <c r="B356" s="2" t="s">
        <v>694</v>
      </c>
      <c r="C356" s="5" t="s">
        <v>198</v>
      </c>
      <c r="D356" s="5" t="s">
        <v>171</v>
      </c>
      <c r="E356" s="2" t="s">
        <v>697</v>
      </c>
      <c r="F356" s="2"/>
      <c r="G356" s="2"/>
      <c r="H356" s="2"/>
      <c r="I356" s="2"/>
      <c r="J356" s="2"/>
      <c r="K356" s="2"/>
      <c r="L356" s="2"/>
      <c r="M356" s="2"/>
      <c r="N356" s="5">
        <v>1479</v>
      </c>
      <c r="O356" s="2" t="s">
        <v>200</v>
      </c>
      <c r="P356" s="5">
        <v>267.42083164300197</v>
      </c>
      <c r="Q356" s="5">
        <v>395515.41</v>
      </c>
      <c r="R356" s="5">
        <v>3.174134500213674</v>
      </c>
      <c r="S356" s="5">
        <v>4694.5449258160234</v>
      </c>
      <c r="T356" s="5">
        <v>144916.9</v>
      </c>
    </row>
    <row r="357" spans="1:20" ht="72" x14ac:dyDescent="0.3">
      <c r="A357" s="7" t="s">
        <v>196</v>
      </c>
      <c r="B357" s="2" t="s">
        <v>698</v>
      </c>
      <c r="C357" s="5" t="s">
        <v>198</v>
      </c>
      <c r="D357" s="5" t="s">
        <v>171</v>
      </c>
      <c r="E357" s="2" t="s">
        <v>699</v>
      </c>
      <c r="F357" s="2"/>
      <c r="G357" s="2"/>
      <c r="H357" s="2"/>
      <c r="I357" s="2"/>
      <c r="J357" s="2"/>
      <c r="K357" s="2"/>
      <c r="L357" s="2"/>
      <c r="M357" s="2"/>
      <c r="N357" s="5">
        <v>32.94</v>
      </c>
      <c r="O357" s="2" t="s">
        <v>200</v>
      </c>
      <c r="P357" s="5">
        <v>963.21797207043119</v>
      </c>
      <c r="Q357" s="5">
        <v>31728.400000000001</v>
      </c>
      <c r="R357" s="5">
        <v>11.432854267898289</v>
      </c>
      <c r="S357" s="5">
        <v>376.59821958456968</v>
      </c>
      <c r="T357" s="5">
        <v>11625.3</v>
      </c>
    </row>
    <row r="358" spans="1:20" ht="57.6" x14ac:dyDescent="0.3">
      <c r="A358" s="7" t="s">
        <v>196</v>
      </c>
      <c r="B358" s="2" t="s">
        <v>698</v>
      </c>
      <c r="C358" s="5" t="s">
        <v>198</v>
      </c>
      <c r="D358" s="5" t="s">
        <v>171</v>
      </c>
      <c r="E358" s="2" t="s">
        <v>700</v>
      </c>
      <c r="F358" s="2"/>
      <c r="G358" s="2"/>
      <c r="H358" s="2"/>
      <c r="I358" s="2"/>
      <c r="J358" s="2"/>
      <c r="K358" s="2"/>
      <c r="L358" s="2"/>
      <c r="M358" s="2"/>
      <c r="N358" s="5">
        <v>60</v>
      </c>
      <c r="O358" s="2" t="s">
        <v>200</v>
      </c>
      <c r="P358" s="5">
        <v>812.06966666666654</v>
      </c>
      <c r="Q358" s="5">
        <v>48724.18</v>
      </c>
      <c r="R358" s="5">
        <v>9.6388090999010885</v>
      </c>
      <c r="S358" s="5">
        <v>578.32854599406528</v>
      </c>
      <c r="T358" s="5">
        <v>17852.5</v>
      </c>
    </row>
    <row r="359" spans="1:20" ht="72" x14ac:dyDescent="0.3">
      <c r="A359" s="7" t="s">
        <v>196</v>
      </c>
      <c r="B359" s="2" t="s">
        <v>698</v>
      </c>
      <c r="C359" s="5" t="s">
        <v>198</v>
      </c>
      <c r="D359" s="5" t="s">
        <v>171</v>
      </c>
      <c r="E359" s="2" t="s">
        <v>701</v>
      </c>
      <c r="F359" s="2"/>
      <c r="G359" s="2"/>
      <c r="H359" s="2"/>
      <c r="I359" s="2"/>
      <c r="J359" s="2"/>
      <c r="K359" s="2"/>
      <c r="L359" s="2"/>
      <c r="M359" s="2"/>
      <c r="N359" s="5">
        <v>46.2</v>
      </c>
      <c r="O359" s="2" t="s">
        <v>200</v>
      </c>
      <c r="P359" s="5">
        <v>411.86255411255411</v>
      </c>
      <c r="Q359" s="5">
        <v>19028.05</v>
      </c>
      <c r="R359" s="5">
        <v>4.8885763099412944</v>
      </c>
      <c r="S359" s="5">
        <v>225.8522255192878</v>
      </c>
      <c r="T359" s="5">
        <v>6971.9</v>
      </c>
    </row>
    <row r="360" spans="1:20" ht="86.4" x14ac:dyDescent="0.3">
      <c r="A360" s="7" t="s">
        <v>196</v>
      </c>
      <c r="B360" s="2" t="s">
        <v>698</v>
      </c>
      <c r="C360" s="5" t="s">
        <v>198</v>
      </c>
      <c r="D360" s="5" t="s">
        <v>171</v>
      </c>
      <c r="E360" s="2" t="s">
        <v>702</v>
      </c>
      <c r="F360" s="2"/>
      <c r="G360" s="2"/>
      <c r="H360" s="2"/>
      <c r="I360" s="2"/>
      <c r="J360" s="2"/>
      <c r="K360" s="2"/>
      <c r="L360" s="2"/>
      <c r="M360" s="2"/>
      <c r="N360" s="5">
        <v>23760</v>
      </c>
      <c r="O360" s="2" t="s">
        <v>200</v>
      </c>
      <c r="P360" s="5">
        <v>212.9805521885522</v>
      </c>
      <c r="Q360" s="5">
        <v>5060417.92</v>
      </c>
      <c r="R360" s="5">
        <v>2.5279590764219839</v>
      </c>
      <c r="S360" s="5">
        <v>60064.307655786353</v>
      </c>
      <c r="T360" s="5">
        <v>1854137.2</v>
      </c>
    </row>
    <row r="361" spans="1:20" ht="57.6" x14ac:dyDescent="0.3">
      <c r="A361" s="7" t="s">
        <v>196</v>
      </c>
      <c r="B361" s="2" t="s">
        <v>698</v>
      </c>
      <c r="C361" s="5" t="s">
        <v>198</v>
      </c>
      <c r="D361" s="5" t="s">
        <v>171</v>
      </c>
      <c r="E361" s="2" t="s">
        <v>703</v>
      </c>
      <c r="F361" s="2"/>
      <c r="G361" s="2"/>
      <c r="H361" s="2"/>
      <c r="I361" s="2"/>
      <c r="J361" s="2"/>
      <c r="K361" s="2"/>
      <c r="L361" s="2"/>
      <c r="M361" s="2"/>
      <c r="N361" s="5">
        <v>35</v>
      </c>
      <c r="O361" s="2" t="s">
        <v>200</v>
      </c>
      <c r="P361" s="5">
        <v>649.65571428571423</v>
      </c>
      <c r="Q361" s="5">
        <v>22737.95</v>
      </c>
      <c r="R361" s="5">
        <v>7.7110470538363716</v>
      </c>
      <c r="S361" s="5">
        <v>269.88664688427298</v>
      </c>
      <c r="T361" s="5">
        <v>8331.2000000000007</v>
      </c>
    </row>
    <row r="362" spans="1:20" ht="57.6" x14ac:dyDescent="0.3">
      <c r="A362" s="7" t="s">
        <v>196</v>
      </c>
      <c r="B362" s="2" t="s">
        <v>698</v>
      </c>
      <c r="C362" s="5" t="s">
        <v>198</v>
      </c>
      <c r="D362" s="5" t="s">
        <v>171</v>
      </c>
      <c r="E362" s="2" t="s">
        <v>704</v>
      </c>
      <c r="F362" s="2"/>
      <c r="G362" s="2"/>
      <c r="H362" s="2"/>
      <c r="I362" s="2"/>
      <c r="J362" s="2"/>
      <c r="K362" s="2"/>
      <c r="L362" s="2"/>
      <c r="M362" s="2"/>
      <c r="N362" s="5">
        <v>42</v>
      </c>
      <c r="O362" s="2" t="s">
        <v>200</v>
      </c>
      <c r="P362" s="5">
        <v>516.38928571428562</v>
      </c>
      <c r="Q362" s="5">
        <v>21688.35</v>
      </c>
      <c r="R362" s="5">
        <v>6.1292496820686733</v>
      </c>
      <c r="S362" s="5">
        <v>257.42848664688432</v>
      </c>
      <c r="T362" s="5">
        <v>7946.7</v>
      </c>
    </row>
    <row r="363" spans="1:20" ht="57.6" x14ac:dyDescent="0.3">
      <c r="A363" s="7" t="s">
        <v>196</v>
      </c>
      <c r="B363" s="2" t="s">
        <v>698</v>
      </c>
      <c r="C363" s="5" t="s">
        <v>198</v>
      </c>
      <c r="D363" s="5" t="s">
        <v>171</v>
      </c>
      <c r="E363" s="2" t="s">
        <v>705</v>
      </c>
      <c r="F363" s="2"/>
      <c r="G363" s="2"/>
      <c r="H363" s="2"/>
      <c r="I363" s="2"/>
      <c r="J363" s="2"/>
      <c r="K363" s="2"/>
      <c r="L363" s="2"/>
      <c r="M363" s="2"/>
      <c r="N363" s="5">
        <v>66</v>
      </c>
      <c r="O363" s="2" t="s">
        <v>200</v>
      </c>
      <c r="P363" s="5">
        <v>813.96454545454549</v>
      </c>
      <c r="Q363" s="5">
        <v>53721.66</v>
      </c>
      <c r="R363" s="5">
        <v>9.6613002427839234</v>
      </c>
      <c r="S363" s="5">
        <v>637.64581602373892</v>
      </c>
      <c r="T363" s="5">
        <v>19683.599999999999</v>
      </c>
    </row>
    <row r="364" spans="1:20" ht="57.6" x14ac:dyDescent="0.3">
      <c r="A364" s="7" t="s">
        <v>196</v>
      </c>
      <c r="B364" s="2" t="s">
        <v>698</v>
      </c>
      <c r="C364" s="5" t="s">
        <v>198</v>
      </c>
      <c r="D364" s="5" t="s">
        <v>171</v>
      </c>
      <c r="E364" s="2" t="s">
        <v>706</v>
      </c>
      <c r="F364" s="2"/>
      <c r="G364" s="2"/>
      <c r="H364" s="2"/>
      <c r="I364" s="2"/>
      <c r="J364" s="2"/>
      <c r="K364" s="2"/>
      <c r="L364" s="2"/>
      <c r="M364" s="2"/>
      <c r="N364" s="5">
        <v>39.200000000000003</v>
      </c>
      <c r="O364" s="2" t="s">
        <v>200</v>
      </c>
      <c r="P364" s="5">
        <v>1070.852295918367</v>
      </c>
      <c r="Q364" s="5">
        <v>41977.41</v>
      </c>
      <c r="R364" s="5">
        <v>12.710413007933139</v>
      </c>
      <c r="S364" s="5">
        <v>498.24818991097919</v>
      </c>
      <c r="T364" s="5">
        <v>15380.5</v>
      </c>
    </row>
    <row r="365" spans="1:20" ht="86.4" x14ac:dyDescent="0.3">
      <c r="A365" s="7" t="s">
        <v>196</v>
      </c>
      <c r="B365" s="2" t="s">
        <v>698</v>
      </c>
      <c r="C365" s="5" t="s">
        <v>198</v>
      </c>
      <c r="D365" s="5" t="s">
        <v>171</v>
      </c>
      <c r="E365" s="2" t="s">
        <v>636</v>
      </c>
      <c r="F365" s="2"/>
      <c r="G365" s="2"/>
      <c r="H365" s="2"/>
      <c r="I365" s="2"/>
      <c r="J365" s="2"/>
      <c r="K365" s="2"/>
      <c r="L365" s="2"/>
      <c r="M365" s="2"/>
      <c r="N365" s="5">
        <v>4004</v>
      </c>
      <c r="O365" s="2" t="s">
        <v>200</v>
      </c>
      <c r="P365" s="5">
        <v>381.52248001997998</v>
      </c>
      <c r="Q365" s="5">
        <v>1527616.01</v>
      </c>
      <c r="R365" s="5">
        <v>4.5284567361421963</v>
      </c>
      <c r="S365" s="5">
        <v>18131.94077151336</v>
      </c>
      <c r="T365" s="5">
        <v>559718.5</v>
      </c>
    </row>
    <row r="366" spans="1:20" ht="57.6" x14ac:dyDescent="0.3">
      <c r="A366" s="7" t="s">
        <v>196</v>
      </c>
      <c r="B366" s="2" t="s">
        <v>698</v>
      </c>
      <c r="C366" s="5" t="s">
        <v>198</v>
      </c>
      <c r="D366" s="5" t="s">
        <v>171</v>
      </c>
      <c r="E366" s="2" t="s">
        <v>707</v>
      </c>
      <c r="F366" s="2"/>
      <c r="G366" s="2"/>
      <c r="H366" s="2"/>
      <c r="I366" s="2"/>
      <c r="J366" s="2"/>
      <c r="K366" s="2"/>
      <c r="L366" s="2"/>
      <c r="M366" s="2"/>
      <c r="N366" s="5">
        <v>50.4</v>
      </c>
      <c r="O366" s="2" t="s">
        <v>200</v>
      </c>
      <c r="P366" s="5">
        <v>999.46805555555557</v>
      </c>
      <c r="Q366" s="5">
        <v>50373.19</v>
      </c>
      <c r="R366" s="5">
        <v>11.86312232113419</v>
      </c>
      <c r="S366" s="5">
        <v>597.90136498516324</v>
      </c>
      <c r="T366" s="5">
        <v>18456.7</v>
      </c>
    </row>
    <row r="367" spans="1:20" ht="57.6" x14ac:dyDescent="0.3">
      <c r="A367" s="7" t="s">
        <v>196</v>
      </c>
      <c r="B367" s="2" t="s">
        <v>698</v>
      </c>
      <c r="C367" s="5" t="s">
        <v>198</v>
      </c>
      <c r="D367" s="5" t="s">
        <v>171</v>
      </c>
      <c r="E367" s="2" t="s">
        <v>708</v>
      </c>
      <c r="F367" s="2"/>
      <c r="G367" s="2"/>
      <c r="H367" s="2"/>
      <c r="I367" s="2"/>
      <c r="J367" s="2"/>
      <c r="K367" s="2"/>
      <c r="L367" s="2"/>
      <c r="M367" s="2"/>
      <c r="N367" s="5">
        <v>42</v>
      </c>
      <c r="O367" s="2" t="s">
        <v>200</v>
      </c>
      <c r="P367" s="5">
        <v>624.64166666666677</v>
      </c>
      <c r="Q367" s="5">
        <v>26234.95</v>
      </c>
      <c r="R367" s="5">
        <v>7.4141444114737869</v>
      </c>
      <c r="S367" s="5">
        <v>311.3940652818992</v>
      </c>
      <c r="T367" s="5">
        <v>9612.5</v>
      </c>
    </row>
    <row r="368" spans="1:20" ht="57.6" x14ac:dyDescent="0.3">
      <c r="A368" s="7" t="s">
        <v>196</v>
      </c>
      <c r="B368" s="2" t="s">
        <v>698</v>
      </c>
      <c r="C368" s="5" t="s">
        <v>198</v>
      </c>
      <c r="D368" s="5" t="s">
        <v>171</v>
      </c>
      <c r="E368" s="2" t="s">
        <v>709</v>
      </c>
      <c r="F368" s="2"/>
      <c r="G368" s="2"/>
      <c r="H368" s="2"/>
      <c r="I368" s="2"/>
      <c r="J368" s="2"/>
      <c r="K368" s="2"/>
      <c r="L368" s="2"/>
      <c r="M368" s="2"/>
      <c r="N368" s="5">
        <v>36.4</v>
      </c>
      <c r="O368" s="2" t="s">
        <v>200</v>
      </c>
      <c r="P368" s="5">
        <v>518.94945054945049</v>
      </c>
      <c r="Q368" s="5">
        <v>18889.759999999998</v>
      </c>
      <c r="R368" s="5">
        <v>6.159637395245702</v>
      </c>
      <c r="S368" s="5">
        <v>224.2108011869436</v>
      </c>
      <c r="T368" s="5">
        <v>6921.3</v>
      </c>
    </row>
    <row r="369" spans="1:20" ht="57.6" x14ac:dyDescent="0.3">
      <c r="A369" s="7" t="s">
        <v>196</v>
      </c>
      <c r="B369" s="2" t="s">
        <v>698</v>
      </c>
      <c r="C369" s="5" t="s">
        <v>198</v>
      </c>
      <c r="D369" s="5" t="s">
        <v>163</v>
      </c>
      <c r="E369" s="2" t="s">
        <v>710</v>
      </c>
      <c r="F369" s="2"/>
      <c r="G369" s="2"/>
      <c r="H369" s="2"/>
      <c r="I369" s="2"/>
      <c r="J369" s="2"/>
      <c r="K369" s="2"/>
      <c r="L369" s="2"/>
      <c r="M369" s="2"/>
      <c r="N369" s="5">
        <v>8825</v>
      </c>
      <c r="O369" s="2" t="s">
        <v>200</v>
      </c>
      <c r="P369" s="5">
        <v>235.6816135977337</v>
      </c>
      <c r="Q369" s="5">
        <v>2079890.24</v>
      </c>
      <c r="R369" s="5">
        <v>2.797407876530964</v>
      </c>
      <c r="S369" s="5">
        <v>24687.124510385758</v>
      </c>
      <c r="T369" s="5">
        <v>914319.7</v>
      </c>
    </row>
    <row r="370" spans="1:20" ht="57.6" x14ac:dyDescent="0.3">
      <c r="A370" s="7" t="s">
        <v>196</v>
      </c>
      <c r="B370" s="2" t="s">
        <v>698</v>
      </c>
      <c r="C370" s="5" t="s">
        <v>198</v>
      </c>
      <c r="D370" s="5" t="s">
        <v>171</v>
      </c>
      <c r="E370" s="2" t="s">
        <v>711</v>
      </c>
      <c r="F370" s="2"/>
      <c r="G370" s="2"/>
      <c r="H370" s="2"/>
      <c r="I370" s="2"/>
      <c r="J370" s="2"/>
      <c r="K370" s="2"/>
      <c r="L370" s="2"/>
      <c r="M370" s="2"/>
      <c r="N370" s="5">
        <v>40.6</v>
      </c>
      <c r="O370" s="2" t="s">
        <v>200</v>
      </c>
      <c r="P370" s="5">
        <v>585.85123152709377</v>
      </c>
      <c r="Q370" s="5">
        <v>23785.56</v>
      </c>
      <c r="R370" s="5">
        <v>6.9537238163453257</v>
      </c>
      <c r="S370" s="5">
        <v>282.32118694362021</v>
      </c>
      <c r="T370" s="5">
        <v>8715</v>
      </c>
    </row>
    <row r="371" spans="1:20" ht="57.6" x14ac:dyDescent="0.3">
      <c r="A371" s="7" t="s">
        <v>196</v>
      </c>
      <c r="B371" s="2" t="s">
        <v>712</v>
      </c>
      <c r="C371" s="5" t="s">
        <v>198</v>
      </c>
      <c r="D371" s="5" t="s">
        <v>171</v>
      </c>
      <c r="E371" s="2" t="s">
        <v>713</v>
      </c>
      <c r="F371" s="2"/>
      <c r="G371" s="2"/>
      <c r="H371" s="2"/>
      <c r="I371" s="2"/>
      <c r="J371" s="2"/>
      <c r="K371" s="2"/>
      <c r="L371" s="2"/>
      <c r="M371" s="2"/>
      <c r="N371" s="5">
        <v>15568</v>
      </c>
      <c r="O371" s="2" t="s">
        <v>200</v>
      </c>
      <c r="P371" s="5">
        <v>402.65286613566292</v>
      </c>
      <c r="Q371" s="5">
        <v>6268499.8200000003</v>
      </c>
      <c r="R371" s="5">
        <v>4.779262506061281</v>
      </c>
      <c r="S371" s="5">
        <v>74403.558694362015</v>
      </c>
      <c r="T371" s="5">
        <v>2296778.4</v>
      </c>
    </row>
    <row r="372" spans="1:20" ht="72" x14ac:dyDescent="0.3">
      <c r="A372" s="7" t="s">
        <v>196</v>
      </c>
      <c r="B372" s="2" t="s">
        <v>714</v>
      </c>
      <c r="C372" s="5" t="s">
        <v>198</v>
      </c>
      <c r="D372" s="5" t="s">
        <v>171</v>
      </c>
      <c r="E372" s="2" t="s">
        <v>715</v>
      </c>
      <c r="F372" s="2"/>
      <c r="G372" s="2"/>
      <c r="H372" s="2"/>
      <c r="I372" s="2"/>
      <c r="J372" s="2"/>
      <c r="K372" s="2"/>
      <c r="L372" s="2"/>
      <c r="M372" s="2"/>
      <c r="N372" s="5">
        <v>5662.02</v>
      </c>
      <c r="O372" s="2" t="s">
        <v>200</v>
      </c>
      <c r="P372" s="5">
        <v>953.805754836613</v>
      </c>
      <c r="Q372" s="5">
        <v>5400467.2599999998</v>
      </c>
      <c r="R372" s="5">
        <v>11.321136555924189</v>
      </c>
      <c r="S372" s="5">
        <v>64100.501602373894</v>
      </c>
      <c r="T372" s="5">
        <v>1978731.2</v>
      </c>
    </row>
    <row r="373" spans="1:20" ht="72" x14ac:dyDescent="0.3">
      <c r="A373" s="7" t="s">
        <v>196</v>
      </c>
      <c r="B373" s="2" t="s">
        <v>716</v>
      </c>
      <c r="C373" s="5" t="s">
        <v>198</v>
      </c>
      <c r="D373" s="5" t="s">
        <v>163</v>
      </c>
      <c r="E373" s="2" t="s">
        <v>666</v>
      </c>
      <c r="F373" s="2"/>
      <c r="G373" s="2"/>
      <c r="H373" s="2"/>
      <c r="I373" s="2"/>
      <c r="J373" s="2"/>
      <c r="K373" s="2"/>
      <c r="L373" s="2"/>
      <c r="M373" s="2"/>
      <c r="N373" s="5">
        <v>4900</v>
      </c>
      <c r="O373" s="2" t="s">
        <v>200</v>
      </c>
      <c r="P373" s="5">
        <v>450.0187877551021</v>
      </c>
      <c r="Q373" s="5">
        <v>2205092.06</v>
      </c>
      <c r="R373" s="5">
        <v>5.3414692908617436</v>
      </c>
      <c r="S373" s="5">
        <v>26173.19952522255</v>
      </c>
      <c r="T373" s="5">
        <v>969358.4</v>
      </c>
    </row>
    <row r="374" spans="1:20" ht="57.6" x14ac:dyDescent="0.3">
      <c r="A374" s="7" t="s">
        <v>196</v>
      </c>
      <c r="B374" s="2" t="s">
        <v>717</v>
      </c>
      <c r="C374" s="5" t="s">
        <v>198</v>
      </c>
      <c r="D374" s="5" t="s">
        <v>171</v>
      </c>
      <c r="E374" s="2" t="s">
        <v>718</v>
      </c>
      <c r="F374" s="2"/>
      <c r="G374" s="2"/>
      <c r="H374" s="2"/>
      <c r="I374" s="2"/>
      <c r="J374" s="2"/>
      <c r="K374" s="2"/>
      <c r="L374" s="2"/>
      <c r="M374" s="2"/>
      <c r="N374" s="5">
        <v>5904.8</v>
      </c>
      <c r="O374" s="2" t="s">
        <v>200</v>
      </c>
      <c r="P374" s="5">
        <v>281.31053210947022</v>
      </c>
      <c r="Q374" s="5">
        <v>1661082.43</v>
      </c>
      <c r="R374" s="5">
        <v>3.356927590805133</v>
      </c>
      <c r="S374" s="5">
        <v>19821.986038186162</v>
      </c>
      <c r="T374" s="5">
        <v>608620.6</v>
      </c>
    </row>
    <row r="375" spans="1:20" ht="86.4" x14ac:dyDescent="0.3">
      <c r="A375" s="7" t="s">
        <v>196</v>
      </c>
      <c r="B375" s="2" t="s">
        <v>719</v>
      </c>
      <c r="C375" s="5" t="s">
        <v>198</v>
      </c>
      <c r="D375" s="5" t="s">
        <v>171</v>
      </c>
      <c r="E375" s="2" t="s">
        <v>702</v>
      </c>
      <c r="F375" s="2"/>
      <c r="G375" s="2"/>
      <c r="H375" s="2"/>
      <c r="I375" s="2"/>
      <c r="J375" s="2"/>
      <c r="K375" s="2"/>
      <c r="L375" s="2"/>
      <c r="M375" s="2"/>
      <c r="N375" s="5">
        <v>23760</v>
      </c>
      <c r="O375" s="2" t="s">
        <v>200</v>
      </c>
      <c r="P375" s="5">
        <v>212.06653703703711</v>
      </c>
      <c r="Q375" s="5">
        <v>5038700.92</v>
      </c>
      <c r="R375" s="5">
        <v>2.5306269336161931</v>
      </c>
      <c r="S375" s="5">
        <v>60127.695942720762</v>
      </c>
      <c r="T375" s="5">
        <v>1846180</v>
      </c>
    </row>
    <row r="376" spans="1:20" ht="72" x14ac:dyDescent="0.3">
      <c r="A376" s="7" t="s">
        <v>196</v>
      </c>
      <c r="B376" s="2" t="s">
        <v>720</v>
      </c>
      <c r="C376" s="5" t="s">
        <v>198</v>
      </c>
      <c r="D376" s="5" t="s">
        <v>171</v>
      </c>
      <c r="E376" s="2" t="s">
        <v>721</v>
      </c>
      <c r="F376" s="2"/>
      <c r="G376" s="2"/>
      <c r="H376" s="2"/>
      <c r="I376" s="2"/>
      <c r="J376" s="2"/>
      <c r="K376" s="2"/>
      <c r="L376" s="2"/>
      <c r="M376" s="2"/>
      <c r="N376" s="5">
        <v>3307.2</v>
      </c>
      <c r="O376" s="2" t="s">
        <v>200</v>
      </c>
      <c r="P376" s="5">
        <v>272.85885341073998</v>
      </c>
      <c r="Q376" s="5">
        <v>902398.8</v>
      </c>
      <c r="R376" s="5">
        <v>3.2560722364050099</v>
      </c>
      <c r="S376" s="5">
        <v>10768.4821002387</v>
      </c>
      <c r="T376" s="5">
        <v>330639</v>
      </c>
    </row>
    <row r="377" spans="1:20" ht="57.6" x14ac:dyDescent="0.3">
      <c r="A377" s="7" t="s">
        <v>196</v>
      </c>
      <c r="B377" s="2" t="s">
        <v>722</v>
      </c>
      <c r="C377" s="5" t="s">
        <v>198</v>
      </c>
      <c r="D377" s="5" t="s">
        <v>167</v>
      </c>
      <c r="E377" s="2" t="s">
        <v>723</v>
      </c>
      <c r="F377" s="2"/>
      <c r="G377" s="2"/>
      <c r="H377" s="2"/>
      <c r="I377" s="2"/>
      <c r="J377" s="2"/>
      <c r="K377" s="2"/>
      <c r="L377" s="2"/>
      <c r="M377" s="2"/>
      <c r="N377" s="5">
        <v>2298.4</v>
      </c>
      <c r="O377" s="2" t="s">
        <v>200</v>
      </c>
      <c r="P377" s="5">
        <v>185.020810128785</v>
      </c>
      <c r="Q377" s="5">
        <v>425251.83</v>
      </c>
      <c r="R377" s="5">
        <v>2.2078855623960001</v>
      </c>
      <c r="S377" s="5">
        <v>5074.6041766109802</v>
      </c>
      <c r="T377" s="5">
        <v>155812.29999999999</v>
      </c>
    </row>
    <row r="378" spans="1:20" ht="72" x14ac:dyDescent="0.3">
      <c r="A378" s="7" t="s">
        <v>196</v>
      </c>
      <c r="B378" s="2" t="s">
        <v>722</v>
      </c>
      <c r="C378" s="5" t="s">
        <v>198</v>
      </c>
      <c r="D378" s="5" t="s">
        <v>171</v>
      </c>
      <c r="E378" s="2" t="s">
        <v>724</v>
      </c>
      <c r="F378" s="2"/>
      <c r="G378" s="2"/>
      <c r="H378" s="2"/>
      <c r="I378" s="2"/>
      <c r="J378" s="2"/>
      <c r="K378" s="2"/>
      <c r="L378" s="2"/>
      <c r="M378" s="2"/>
      <c r="N378" s="5">
        <v>9512</v>
      </c>
      <c r="O378" s="2" t="s">
        <v>200</v>
      </c>
      <c r="P378" s="5">
        <v>330.35913477712398</v>
      </c>
      <c r="Q378" s="5">
        <v>3142376.09</v>
      </c>
      <c r="R378" s="5">
        <v>3.9422331118988501</v>
      </c>
      <c r="S378" s="5">
        <v>37498.521360381899</v>
      </c>
      <c r="T378" s="5">
        <v>1151366.6000000001</v>
      </c>
    </row>
    <row r="379" spans="1:20" ht="57.6" x14ac:dyDescent="0.3">
      <c r="A379" s="7" t="s">
        <v>196</v>
      </c>
      <c r="B379" s="2" t="s">
        <v>722</v>
      </c>
      <c r="C379" s="5" t="s">
        <v>198</v>
      </c>
      <c r="D379" s="5" t="s">
        <v>167</v>
      </c>
      <c r="E379" s="2" t="s">
        <v>725</v>
      </c>
      <c r="F379" s="2"/>
      <c r="G379" s="2"/>
      <c r="H379" s="2"/>
      <c r="I379" s="2"/>
      <c r="J379" s="2"/>
      <c r="K379" s="2"/>
      <c r="L379" s="2"/>
      <c r="M379" s="2"/>
      <c r="N379" s="5">
        <v>4781.7</v>
      </c>
      <c r="O379" s="2" t="s">
        <v>200</v>
      </c>
      <c r="P379" s="5">
        <v>185.352014973754</v>
      </c>
      <c r="Q379" s="5">
        <v>886297.73</v>
      </c>
      <c r="R379" s="5">
        <v>2.21183788751497</v>
      </c>
      <c r="S379" s="5">
        <v>10576.3452267303</v>
      </c>
      <c r="T379" s="5">
        <v>324739.5</v>
      </c>
    </row>
    <row r="380" spans="1:20" ht="57.6" x14ac:dyDescent="0.3">
      <c r="A380" s="7" t="s">
        <v>196</v>
      </c>
      <c r="B380" s="2" t="s">
        <v>726</v>
      </c>
      <c r="C380" s="5" t="s">
        <v>198</v>
      </c>
      <c r="D380" s="5" t="s">
        <v>171</v>
      </c>
      <c r="E380" s="2" t="s">
        <v>727</v>
      </c>
      <c r="F380" s="2"/>
      <c r="G380" s="2"/>
      <c r="H380" s="2"/>
      <c r="I380" s="2"/>
      <c r="J380" s="2"/>
      <c r="K380" s="2"/>
      <c r="L380" s="2"/>
      <c r="M380" s="2"/>
      <c r="N380" s="5">
        <v>4543.5</v>
      </c>
      <c r="O380" s="2" t="s">
        <v>200</v>
      </c>
      <c r="P380" s="5">
        <v>472.73367227908</v>
      </c>
      <c r="Q380" s="5">
        <v>2147865.44</v>
      </c>
      <c r="R380" s="5">
        <v>5.6412132730200497</v>
      </c>
      <c r="S380" s="5">
        <v>25630.852505966599</v>
      </c>
      <c r="T380" s="5">
        <v>786977.9</v>
      </c>
    </row>
    <row r="381" spans="1:20" ht="57.6" x14ac:dyDescent="0.3">
      <c r="A381" s="7" t="s">
        <v>196</v>
      </c>
      <c r="B381" s="2" t="s">
        <v>726</v>
      </c>
      <c r="C381" s="5" t="s">
        <v>198</v>
      </c>
      <c r="D381" s="5" t="s">
        <v>171</v>
      </c>
      <c r="E381" s="2" t="s">
        <v>728</v>
      </c>
      <c r="F381" s="2"/>
      <c r="G381" s="2"/>
      <c r="H381" s="2"/>
      <c r="I381" s="2"/>
      <c r="J381" s="2"/>
      <c r="K381" s="2"/>
      <c r="L381" s="2"/>
      <c r="M381" s="2"/>
      <c r="N381" s="5">
        <v>7215</v>
      </c>
      <c r="O381" s="2" t="s">
        <v>200</v>
      </c>
      <c r="P381" s="5">
        <v>433.33915731115701</v>
      </c>
      <c r="Q381" s="5">
        <v>3126542.02</v>
      </c>
      <c r="R381" s="5">
        <v>5.1711116624243099</v>
      </c>
      <c r="S381" s="5">
        <v>37309.570644391402</v>
      </c>
      <c r="T381" s="5">
        <v>1145565</v>
      </c>
    </row>
    <row r="382" spans="1:20" ht="57.6" x14ac:dyDescent="0.3">
      <c r="A382" s="7" t="s">
        <v>196</v>
      </c>
      <c r="B382" s="2" t="s">
        <v>726</v>
      </c>
      <c r="C382" s="5" t="s">
        <v>198</v>
      </c>
      <c r="D382" s="5" t="s">
        <v>171</v>
      </c>
      <c r="E382" s="2" t="s">
        <v>729</v>
      </c>
      <c r="F382" s="2"/>
      <c r="G382" s="2"/>
      <c r="H382" s="2"/>
      <c r="I382" s="2"/>
      <c r="J382" s="2"/>
      <c r="K382" s="2"/>
      <c r="L382" s="2"/>
      <c r="M382" s="2"/>
      <c r="N382" s="5">
        <v>10348.75</v>
      </c>
      <c r="O382" s="2" t="s">
        <v>200</v>
      </c>
      <c r="P382" s="5">
        <v>618.33946032129495</v>
      </c>
      <c r="Q382" s="5">
        <v>6399040.4900000002</v>
      </c>
      <c r="R382" s="5">
        <v>7.3787525098006599</v>
      </c>
      <c r="S382" s="5">
        <v>76360.865035799507</v>
      </c>
      <c r="T382" s="5">
        <v>2344608.4</v>
      </c>
    </row>
    <row r="383" spans="1:20" ht="57.6" x14ac:dyDescent="0.3">
      <c r="A383" s="7" t="s">
        <v>196</v>
      </c>
      <c r="B383" s="2" t="s">
        <v>730</v>
      </c>
      <c r="C383" s="5" t="s">
        <v>198</v>
      </c>
      <c r="D383" s="5" t="s">
        <v>167</v>
      </c>
      <c r="E383" s="2" t="s">
        <v>731</v>
      </c>
      <c r="F383" s="2"/>
      <c r="G383" s="2"/>
      <c r="H383" s="2"/>
      <c r="I383" s="2"/>
      <c r="J383" s="2"/>
      <c r="K383" s="2"/>
      <c r="L383" s="2"/>
      <c r="M383" s="2"/>
      <c r="N383" s="5">
        <v>2291.6</v>
      </c>
      <c r="O383" s="2" t="s">
        <v>200</v>
      </c>
      <c r="P383" s="5">
        <v>184.38649851631999</v>
      </c>
      <c r="Q383" s="5">
        <v>422540.1</v>
      </c>
      <c r="R383" s="5">
        <v>2.1872657000749798</v>
      </c>
      <c r="S383" s="5">
        <v>5012.3380782918102</v>
      </c>
      <c r="T383" s="5">
        <v>154818.70000000001</v>
      </c>
    </row>
    <row r="384" spans="1:20" ht="57.6" x14ac:dyDescent="0.3">
      <c r="A384" s="7" t="s">
        <v>196</v>
      </c>
      <c r="B384" s="2" t="s">
        <v>730</v>
      </c>
      <c r="C384" s="5" t="s">
        <v>198</v>
      </c>
      <c r="D384" s="5" t="s">
        <v>171</v>
      </c>
      <c r="E384" s="2" t="s">
        <v>732</v>
      </c>
      <c r="F384" s="2"/>
      <c r="G384" s="2"/>
      <c r="H384" s="2"/>
      <c r="I384" s="2"/>
      <c r="J384" s="2"/>
      <c r="K384" s="2"/>
      <c r="L384" s="2"/>
      <c r="M384" s="2"/>
      <c r="N384" s="5">
        <v>3465</v>
      </c>
      <c r="O384" s="2" t="s">
        <v>200</v>
      </c>
      <c r="P384" s="5">
        <v>475.41501875901901</v>
      </c>
      <c r="Q384" s="5">
        <v>1647313.04</v>
      </c>
      <c r="R384" s="5">
        <v>5.6395613138673601</v>
      </c>
      <c r="S384" s="5">
        <v>19541.079952550401</v>
      </c>
      <c r="T384" s="5">
        <v>603575.5</v>
      </c>
    </row>
    <row r="385" spans="1:20" ht="72" x14ac:dyDescent="0.3">
      <c r="A385" s="7" t="s">
        <v>196</v>
      </c>
      <c r="B385" s="2" t="s">
        <v>730</v>
      </c>
      <c r="C385" s="5" t="s">
        <v>198</v>
      </c>
      <c r="D385" s="5" t="s">
        <v>167</v>
      </c>
      <c r="E385" s="2" t="s">
        <v>733</v>
      </c>
      <c r="F385" s="2"/>
      <c r="G385" s="2"/>
      <c r="H385" s="2"/>
      <c r="I385" s="2"/>
      <c r="J385" s="2"/>
      <c r="K385" s="2"/>
      <c r="L385" s="2"/>
      <c r="M385" s="2"/>
      <c r="N385" s="5">
        <v>5613.3</v>
      </c>
      <c r="O385" s="2" t="s">
        <v>200</v>
      </c>
      <c r="P385" s="5">
        <v>184.70752854826901</v>
      </c>
      <c r="Q385" s="5">
        <v>1036818.77</v>
      </c>
      <c r="R385" s="5">
        <v>2.1910738855073499</v>
      </c>
      <c r="S385" s="5">
        <v>12299.155041518399</v>
      </c>
      <c r="T385" s="5">
        <v>379890.5</v>
      </c>
    </row>
    <row r="386" spans="1:20" ht="72" x14ac:dyDescent="0.3">
      <c r="A386" s="7" t="s">
        <v>196</v>
      </c>
      <c r="B386" s="2" t="s">
        <v>734</v>
      </c>
      <c r="C386" s="5" t="s">
        <v>198</v>
      </c>
      <c r="D386" s="5" t="s">
        <v>171</v>
      </c>
      <c r="E386" s="2" t="s">
        <v>735</v>
      </c>
      <c r="F386" s="2"/>
      <c r="G386" s="2"/>
      <c r="H386" s="2"/>
      <c r="I386" s="2"/>
      <c r="J386" s="2"/>
      <c r="K386" s="2"/>
      <c r="L386" s="2"/>
      <c r="M386" s="2"/>
      <c r="N386" s="5">
        <v>570.5</v>
      </c>
      <c r="O386" s="2" t="s">
        <v>200</v>
      </c>
      <c r="P386" s="5">
        <v>483.2544785</v>
      </c>
      <c r="Q386" s="5">
        <v>275696.68</v>
      </c>
      <c r="R386" s="5">
        <v>5.7325560920000003</v>
      </c>
      <c r="S386" s="5">
        <v>3270.4232499999998</v>
      </c>
      <c r="T386" s="5">
        <v>101015.2</v>
      </c>
    </row>
    <row r="387" spans="1:20" ht="72" x14ac:dyDescent="0.3">
      <c r="A387" s="7" t="s">
        <v>196</v>
      </c>
      <c r="B387" s="2" t="s">
        <v>734</v>
      </c>
      <c r="C387" s="5" t="s">
        <v>198</v>
      </c>
      <c r="D387" s="5" t="s">
        <v>171</v>
      </c>
      <c r="E387" s="2" t="s">
        <v>736</v>
      </c>
      <c r="F387" s="2"/>
      <c r="G387" s="2"/>
      <c r="H387" s="2"/>
      <c r="I387" s="2"/>
      <c r="J387" s="2"/>
      <c r="K387" s="2"/>
      <c r="L387" s="2"/>
      <c r="M387" s="2"/>
      <c r="N387" s="5">
        <v>2321.4</v>
      </c>
      <c r="O387" s="2" t="s">
        <v>200</v>
      </c>
      <c r="P387" s="5">
        <v>590.61226850000003</v>
      </c>
      <c r="Q387" s="5">
        <v>1371047.32</v>
      </c>
      <c r="R387" s="5">
        <v>7.0060767310000003</v>
      </c>
      <c r="S387" s="5">
        <v>16263.90652</v>
      </c>
      <c r="T387" s="5">
        <v>502351.7</v>
      </c>
    </row>
    <row r="388" spans="1:20" ht="72" x14ac:dyDescent="0.3">
      <c r="A388" s="7" t="s">
        <v>196</v>
      </c>
      <c r="B388" s="2" t="s">
        <v>734</v>
      </c>
      <c r="C388" s="5" t="s">
        <v>198</v>
      </c>
      <c r="D388" s="5" t="s">
        <v>171</v>
      </c>
      <c r="E388" s="2" t="s">
        <v>737</v>
      </c>
      <c r="F388" s="2"/>
      <c r="G388" s="2"/>
      <c r="H388" s="2"/>
      <c r="I388" s="2"/>
      <c r="J388" s="2"/>
      <c r="K388" s="2"/>
      <c r="L388" s="2"/>
      <c r="M388" s="2"/>
      <c r="N388" s="5">
        <v>6199.2</v>
      </c>
      <c r="O388" s="2" t="s">
        <v>200</v>
      </c>
      <c r="P388" s="5">
        <v>488.25704450000001</v>
      </c>
      <c r="Q388" s="5">
        <v>3026803.07</v>
      </c>
      <c r="R388" s="5">
        <v>5.7918985110000003</v>
      </c>
      <c r="S388" s="5">
        <v>35905.13725</v>
      </c>
      <c r="T388" s="5">
        <v>1109020.7</v>
      </c>
    </row>
    <row r="389" spans="1:20" ht="72" x14ac:dyDescent="0.3">
      <c r="A389" s="7" t="s">
        <v>196</v>
      </c>
      <c r="B389" s="2" t="s">
        <v>734</v>
      </c>
      <c r="C389" s="5" t="s">
        <v>198</v>
      </c>
      <c r="D389" s="5" t="s">
        <v>171</v>
      </c>
      <c r="E389" s="2" t="s">
        <v>738</v>
      </c>
      <c r="F389" s="2"/>
      <c r="G389" s="2"/>
      <c r="H389" s="2"/>
      <c r="I389" s="2"/>
      <c r="J389" s="2"/>
      <c r="K389" s="2"/>
      <c r="L389" s="2"/>
      <c r="M389" s="2"/>
      <c r="N389" s="5">
        <v>7720</v>
      </c>
      <c r="O389" s="2" t="s">
        <v>200</v>
      </c>
      <c r="P389" s="5">
        <v>520.02384719999998</v>
      </c>
      <c r="Q389" s="5">
        <v>4014584.1</v>
      </c>
      <c r="R389" s="5">
        <v>6.1687289099999996</v>
      </c>
      <c r="S389" s="5">
        <v>47622.587189999998</v>
      </c>
      <c r="T389" s="5">
        <v>1470943.6</v>
      </c>
    </row>
    <row r="390" spans="1:20" ht="86.4" x14ac:dyDescent="0.3">
      <c r="A390" s="7" t="s">
        <v>196</v>
      </c>
      <c r="B390" s="2" t="s">
        <v>734</v>
      </c>
      <c r="C390" s="5" t="s">
        <v>198</v>
      </c>
      <c r="D390" s="5" t="s">
        <v>171</v>
      </c>
      <c r="E390" s="2" t="s">
        <v>739</v>
      </c>
      <c r="F390" s="2"/>
      <c r="G390" s="2"/>
      <c r="H390" s="2"/>
      <c r="I390" s="2"/>
      <c r="J390" s="2"/>
      <c r="K390" s="2"/>
      <c r="L390" s="2"/>
      <c r="M390" s="2"/>
      <c r="N390" s="5">
        <v>4796.3999999999996</v>
      </c>
      <c r="O390" s="2" t="s">
        <v>200</v>
      </c>
      <c r="P390" s="5">
        <v>522.77533359999995</v>
      </c>
      <c r="Q390" s="5">
        <v>2507439.61</v>
      </c>
      <c r="R390" s="5">
        <v>6.2013681329999999</v>
      </c>
      <c r="S390" s="5">
        <v>29744.242109999999</v>
      </c>
      <c r="T390" s="5">
        <v>918725.9</v>
      </c>
    </row>
    <row r="391" spans="1:20" ht="57.6" x14ac:dyDescent="0.3">
      <c r="A391" s="7" t="s">
        <v>196</v>
      </c>
      <c r="B391" s="2" t="s">
        <v>740</v>
      </c>
      <c r="C391" s="5" t="s">
        <v>198</v>
      </c>
      <c r="D391" s="5" t="s">
        <v>171</v>
      </c>
      <c r="E391" s="2" t="s">
        <v>741</v>
      </c>
      <c r="F391" s="2"/>
      <c r="G391" s="2"/>
      <c r="H391" s="2"/>
      <c r="I391" s="2"/>
      <c r="J391" s="2"/>
      <c r="K391" s="2"/>
      <c r="L391" s="2"/>
      <c r="M391" s="2"/>
      <c r="N391" s="5">
        <v>10561.6</v>
      </c>
      <c r="O391" s="2" t="s">
        <v>200</v>
      </c>
      <c r="P391" s="5">
        <v>418.28790429999998</v>
      </c>
      <c r="Q391" s="5">
        <v>4417789.53</v>
      </c>
      <c r="R391" s="5">
        <v>4.9618968480000003</v>
      </c>
      <c r="S391" s="5">
        <v>52405.569750000002</v>
      </c>
      <c r="T391" s="5">
        <v>1618678.1</v>
      </c>
    </row>
    <row r="392" spans="1:20" ht="57.6" x14ac:dyDescent="0.3">
      <c r="A392" s="7" t="s">
        <v>196</v>
      </c>
      <c r="B392" s="2" t="s">
        <v>740</v>
      </c>
      <c r="C392" s="5" t="s">
        <v>198</v>
      </c>
      <c r="D392" s="5" t="s">
        <v>171</v>
      </c>
      <c r="E392" s="2" t="s">
        <v>742</v>
      </c>
      <c r="F392" s="2"/>
      <c r="G392" s="2"/>
      <c r="H392" s="2"/>
      <c r="I392" s="2"/>
      <c r="J392" s="2"/>
      <c r="K392" s="2"/>
      <c r="L392" s="2"/>
      <c r="M392" s="2"/>
      <c r="N392" s="5">
        <v>8945.2000000000007</v>
      </c>
      <c r="O392" s="2" t="s">
        <v>200</v>
      </c>
      <c r="P392" s="5">
        <v>460.50664599999999</v>
      </c>
      <c r="Q392" s="5">
        <v>4119324.05</v>
      </c>
      <c r="R392" s="5">
        <v>5.4627122899999998</v>
      </c>
      <c r="S392" s="5">
        <v>48865.053970000001</v>
      </c>
      <c r="T392" s="5">
        <v>1509320.3</v>
      </c>
    </row>
    <row r="393" spans="1:20" ht="72" x14ac:dyDescent="0.3">
      <c r="A393" s="7" t="s">
        <v>196</v>
      </c>
      <c r="B393" s="2" t="s">
        <v>743</v>
      </c>
      <c r="C393" s="5" t="s">
        <v>198</v>
      </c>
      <c r="D393" s="5" t="s">
        <v>171</v>
      </c>
      <c r="E393" s="2" t="s">
        <v>744</v>
      </c>
      <c r="F393" s="2"/>
      <c r="G393" s="2"/>
      <c r="H393" s="2"/>
      <c r="I393" s="2"/>
      <c r="J393" s="2"/>
      <c r="K393" s="2"/>
      <c r="L393" s="2"/>
      <c r="M393" s="2"/>
      <c r="N393" s="5">
        <v>1398.4</v>
      </c>
      <c r="O393" s="2" t="s">
        <v>200</v>
      </c>
      <c r="P393" s="5">
        <v>514.76123429999996</v>
      </c>
      <c r="Q393" s="5">
        <v>719842.11</v>
      </c>
      <c r="R393" s="5">
        <v>6.1063017110000004</v>
      </c>
      <c r="S393" s="5">
        <v>8539.0523130000001</v>
      </c>
      <c r="T393" s="5">
        <v>263750.09999999998</v>
      </c>
    </row>
    <row r="394" spans="1:20" ht="72" x14ac:dyDescent="0.3">
      <c r="A394" s="7" t="s">
        <v>196</v>
      </c>
      <c r="B394" s="2" t="s">
        <v>743</v>
      </c>
      <c r="C394" s="5" t="s">
        <v>198</v>
      </c>
      <c r="D394" s="5" t="s">
        <v>171</v>
      </c>
      <c r="E394" s="2" t="s">
        <v>745</v>
      </c>
      <c r="F394" s="2"/>
      <c r="G394" s="2"/>
      <c r="H394" s="2"/>
      <c r="I394" s="2"/>
      <c r="J394" s="2"/>
      <c r="K394" s="2"/>
      <c r="L394" s="2"/>
      <c r="M394" s="2"/>
      <c r="N394" s="5">
        <v>2876</v>
      </c>
      <c r="O394" s="2" t="s">
        <v>200</v>
      </c>
      <c r="P394" s="5">
        <v>548.41679420000003</v>
      </c>
      <c r="Q394" s="5">
        <v>1577246.7</v>
      </c>
      <c r="R394" s="5">
        <v>6.5055372970000001</v>
      </c>
      <c r="S394" s="5">
        <v>18709.92527</v>
      </c>
      <c r="T394" s="5">
        <v>577903.1</v>
      </c>
    </row>
    <row r="395" spans="1:20" ht="72" x14ac:dyDescent="0.3">
      <c r="A395" s="7" t="s">
        <v>196</v>
      </c>
      <c r="B395" s="2" t="s">
        <v>743</v>
      </c>
      <c r="C395" s="5" t="s">
        <v>198</v>
      </c>
      <c r="D395" s="5" t="s">
        <v>171</v>
      </c>
      <c r="E395" s="2" t="s">
        <v>746</v>
      </c>
      <c r="F395" s="2"/>
      <c r="G395" s="2"/>
      <c r="H395" s="2"/>
      <c r="I395" s="2"/>
      <c r="J395" s="2"/>
      <c r="K395" s="2"/>
      <c r="L395" s="2"/>
      <c r="M395" s="2"/>
      <c r="N395" s="5">
        <v>3144</v>
      </c>
      <c r="O395" s="2" t="s">
        <v>200</v>
      </c>
      <c r="P395" s="5">
        <v>519.55275129999995</v>
      </c>
      <c r="Q395" s="5">
        <v>1633473.85</v>
      </c>
      <c r="R395" s="5">
        <v>6.1631405839999998</v>
      </c>
      <c r="S395" s="5">
        <v>19376.914000000001</v>
      </c>
      <c r="T395" s="5">
        <v>598504.9</v>
      </c>
    </row>
    <row r="396" spans="1:20" ht="72" x14ac:dyDescent="0.3">
      <c r="A396" s="7" t="s">
        <v>196</v>
      </c>
      <c r="B396" s="2" t="s">
        <v>747</v>
      </c>
      <c r="C396" s="5" t="s">
        <v>198</v>
      </c>
      <c r="D396" s="5" t="s">
        <v>171</v>
      </c>
      <c r="E396" s="2" t="s">
        <v>748</v>
      </c>
      <c r="F396" s="2"/>
      <c r="G396" s="2"/>
      <c r="H396" s="2"/>
      <c r="I396" s="2"/>
      <c r="J396" s="2"/>
      <c r="K396" s="2"/>
      <c r="L396" s="2"/>
      <c r="M396" s="2"/>
      <c r="N396" s="5">
        <v>2356</v>
      </c>
      <c r="O396" s="2" t="s">
        <v>200</v>
      </c>
      <c r="P396" s="5">
        <v>519.52578519999997</v>
      </c>
      <c r="Q396" s="5">
        <v>1224002.75</v>
      </c>
      <c r="R396" s="5">
        <v>6.1774766379999999</v>
      </c>
      <c r="S396" s="5">
        <v>14554.134959999999</v>
      </c>
      <c r="T396" s="5">
        <v>448474.6</v>
      </c>
    </row>
    <row r="397" spans="1:20" ht="72" x14ac:dyDescent="0.3">
      <c r="A397" s="7" t="s">
        <v>196</v>
      </c>
      <c r="B397" s="2" t="s">
        <v>747</v>
      </c>
      <c r="C397" s="5" t="s">
        <v>198</v>
      </c>
      <c r="D397" s="5" t="s">
        <v>171</v>
      </c>
      <c r="E397" s="2" t="s">
        <v>749</v>
      </c>
      <c r="F397" s="2"/>
      <c r="G397" s="2"/>
      <c r="H397" s="2"/>
      <c r="I397" s="2"/>
      <c r="J397" s="2"/>
      <c r="K397" s="2"/>
      <c r="L397" s="2"/>
      <c r="M397" s="2"/>
      <c r="N397" s="5">
        <v>1468</v>
      </c>
      <c r="O397" s="2" t="s">
        <v>200</v>
      </c>
      <c r="P397" s="5">
        <v>512.17903950000004</v>
      </c>
      <c r="Q397" s="5">
        <v>751878.83</v>
      </c>
      <c r="R397" s="5">
        <v>6.0901193759999996</v>
      </c>
      <c r="S397" s="5">
        <v>8940.2952440000008</v>
      </c>
      <c r="T397" s="5">
        <v>275488.5</v>
      </c>
    </row>
    <row r="398" spans="1:20" ht="57.6" x14ac:dyDescent="0.3">
      <c r="A398" s="7" t="s">
        <v>196</v>
      </c>
      <c r="B398" s="2" t="s">
        <v>747</v>
      </c>
      <c r="C398" s="5" t="s">
        <v>198</v>
      </c>
      <c r="D398" s="5" t="s">
        <v>171</v>
      </c>
      <c r="E398" s="2" t="s">
        <v>750</v>
      </c>
      <c r="F398" s="2"/>
      <c r="G398" s="2"/>
      <c r="H398" s="2"/>
      <c r="I398" s="2"/>
      <c r="J398" s="2"/>
      <c r="K398" s="2"/>
      <c r="L398" s="2"/>
      <c r="M398" s="2"/>
      <c r="N398" s="5">
        <v>6850</v>
      </c>
      <c r="O398" s="2" t="s">
        <v>200</v>
      </c>
      <c r="P398" s="5">
        <v>575.56617659999995</v>
      </c>
      <c r="Q398" s="5">
        <v>3942628.31</v>
      </c>
      <c r="R398" s="5">
        <v>6.8438308760000002</v>
      </c>
      <c r="S398" s="5">
        <v>46880.241499999996</v>
      </c>
      <c r="T398" s="5">
        <v>1444579.1</v>
      </c>
    </row>
    <row r="399" spans="1:20" ht="57.6" x14ac:dyDescent="0.3">
      <c r="A399" s="7" t="s">
        <v>196</v>
      </c>
      <c r="B399" s="2" t="s">
        <v>747</v>
      </c>
      <c r="C399" s="5" t="s">
        <v>198</v>
      </c>
      <c r="D399" s="5" t="s">
        <v>171</v>
      </c>
      <c r="E399" s="2" t="s">
        <v>751</v>
      </c>
      <c r="F399" s="2"/>
      <c r="G399" s="2"/>
      <c r="H399" s="2"/>
      <c r="I399" s="2"/>
      <c r="J399" s="2"/>
      <c r="K399" s="2"/>
      <c r="L399" s="2"/>
      <c r="M399" s="2"/>
      <c r="N399" s="5">
        <v>6964.8</v>
      </c>
      <c r="O399" s="2" t="s">
        <v>200</v>
      </c>
      <c r="P399" s="5">
        <v>732.11720509999998</v>
      </c>
      <c r="Q399" s="5">
        <v>5099049.91</v>
      </c>
      <c r="R399" s="5">
        <v>8.7053175399999994</v>
      </c>
      <c r="S399" s="5">
        <v>60630.795599999998</v>
      </c>
      <c r="T399" s="5">
        <v>1868291.9</v>
      </c>
    </row>
    <row r="400" spans="1:20" ht="72" x14ac:dyDescent="0.3">
      <c r="A400" s="7" t="s">
        <v>196</v>
      </c>
      <c r="B400" s="2" t="s">
        <v>747</v>
      </c>
      <c r="C400" s="5" t="s">
        <v>198</v>
      </c>
      <c r="D400" s="5" t="s">
        <v>171</v>
      </c>
      <c r="E400" s="2" t="s">
        <v>752</v>
      </c>
      <c r="F400" s="2"/>
      <c r="G400" s="2"/>
      <c r="H400" s="2"/>
      <c r="I400" s="2"/>
      <c r="J400" s="2"/>
      <c r="K400" s="2"/>
      <c r="L400" s="2"/>
      <c r="M400" s="2"/>
      <c r="N400" s="5">
        <v>75.599999999999994</v>
      </c>
      <c r="O400" s="2" t="s">
        <v>200</v>
      </c>
      <c r="P400" s="5">
        <v>576.14021160000004</v>
      </c>
      <c r="Q400" s="5">
        <v>43556.2</v>
      </c>
      <c r="R400" s="5">
        <v>6.8506565000000004</v>
      </c>
      <c r="S400" s="5">
        <v>517.90963139999997</v>
      </c>
      <c r="T400" s="5">
        <v>15958.9</v>
      </c>
    </row>
    <row r="401" spans="1:20" ht="72" x14ac:dyDescent="0.3">
      <c r="A401" s="7" t="s">
        <v>196</v>
      </c>
      <c r="B401" s="2" t="s">
        <v>747</v>
      </c>
      <c r="C401" s="5" t="s">
        <v>198</v>
      </c>
      <c r="D401" s="5" t="s">
        <v>171</v>
      </c>
      <c r="E401" s="2" t="s">
        <v>753</v>
      </c>
      <c r="F401" s="2"/>
      <c r="G401" s="2"/>
      <c r="H401" s="2"/>
      <c r="I401" s="2"/>
      <c r="J401" s="2"/>
      <c r="K401" s="2"/>
      <c r="L401" s="2"/>
      <c r="M401" s="2"/>
      <c r="N401" s="5">
        <v>2879.8</v>
      </c>
      <c r="O401" s="2" t="s">
        <v>200</v>
      </c>
      <c r="P401" s="5">
        <v>496.9913952</v>
      </c>
      <c r="Q401" s="5">
        <v>1431235.82</v>
      </c>
      <c r="R401" s="5">
        <v>5.909529075</v>
      </c>
      <c r="S401" s="5">
        <v>17018.261829999999</v>
      </c>
      <c r="T401" s="5">
        <v>524404.80000000005</v>
      </c>
    </row>
    <row r="402" spans="1:20" ht="72" x14ac:dyDescent="0.3">
      <c r="A402" s="7" t="s">
        <v>196</v>
      </c>
      <c r="B402" s="2" t="s">
        <v>747</v>
      </c>
      <c r="C402" s="5" t="s">
        <v>198</v>
      </c>
      <c r="D402" s="5" t="s">
        <v>171</v>
      </c>
      <c r="E402" s="2" t="s">
        <v>754</v>
      </c>
      <c r="F402" s="2"/>
      <c r="G402" s="2"/>
      <c r="H402" s="2"/>
      <c r="I402" s="2"/>
      <c r="J402" s="2"/>
      <c r="K402" s="2"/>
      <c r="L402" s="2"/>
      <c r="M402" s="2"/>
      <c r="N402" s="5">
        <v>6875</v>
      </c>
      <c r="O402" s="2" t="s">
        <v>200</v>
      </c>
      <c r="P402" s="5">
        <v>531.03786179999997</v>
      </c>
      <c r="Q402" s="5">
        <v>3650885.3</v>
      </c>
      <c r="R402" s="5">
        <v>6.3143622089999996</v>
      </c>
      <c r="S402" s="5">
        <v>43411.240189999997</v>
      </c>
      <c r="T402" s="5">
        <v>1337684.3999999999</v>
      </c>
    </row>
    <row r="403" spans="1:20" ht="72" x14ac:dyDescent="0.3">
      <c r="A403" s="7" t="s">
        <v>196</v>
      </c>
      <c r="B403" s="2" t="s">
        <v>755</v>
      </c>
      <c r="C403" s="5" t="s">
        <v>198</v>
      </c>
      <c r="D403" s="5" t="s">
        <v>171</v>
      </c>
      <c r="E403" s="2" t="s">
        <v>756</v>
      </c>
      <c r="F403" s="2"/>
      <c r="G403" s="2"/>
      <c r="H403" s="2"/>
      <c r="I403" s="2"/>
      <c r="J403" s="2"/>
      <c r="K403" s="2"/>
      <c r="L403" s="2"/>
      <c r="M403" s="2"/>
      <c r="N403" s="5">
        <v>1662.6</v>
      </c>
      <c r="O403" s="2" t="s">
        <v>200</v>
      </c>
      <c r="P403" s="5">
        <v>495.9202995</v>
      </c>
      <c r="Q403" s="5">
        <v>824517.09</v>
      </c>
      <c r="R403" s="5">
        <v>5.8967930979999998</v>
      </c>
      <c r="S403" s="5">
        <v>9804.0082050000001</v>
      </c>
      <c r="T403" s="5">
        <v>302103</v>
      </c>
    </row>
    <row r="404" spans="1:20" ht="86.4" x14ac:dyDescent="0.3">
      <c r="A404" s="7" t="s">
        <v>196</v>
      </c>
      <c r="B404" s="2" t="s">
        <v>755</v>
      </c>
      <c r="C404" s="5" t="s">
        <v>198</v>
      </c>
      <c r="D404" s="5" t="s">
        <v>171</v>
      </c>
      <c r="E404" s="2" t="s">
        <v>757</v>
      </c>
      <c r="F404" s="2"/>
      <c r="G404" s="2"/>
      <c r="H404" s="2"/>
      <c r="I404" s="2"/>
      <c r="J404" s="2"/>
      <c r="K404" s="2"/>
      <c r="L404" s="2"/>
      <c r="M404" s="2"/>
      <c r="N404" s="5">
        <v>7772</v>
      </c>
      <c r="O404" s="2" t="s">
        <v>200</v>
      </c>
      <c r="P404" s="5">
        <v>546.40361040000005</v>
      </c>
      <c r="Q404" s="5">
        <v>4246648.8600000003</v>
      </c>
      <c r="R404" s="5">
        <v>6.4970702779999998</v>
      </c>
      <c r="S404" s="5">
        <v>50495.230199999998</v>
      </c>
      <c r="T404" s="5">
        <v>1555972.2</v>
      </c>
    </row>
    <row r="405" spans="1:20" ht="72" x14ac:dyDescent="0.3">
      <c r="A405" s="7" t="s">
        <v>196</v>
      </c>
      <c r="B405" s="2" t="s">
        <v>755</v>
      </c>
      <c r="C405" s="5" t="s">
        <v>198</v>
      </c>
      <c r="D405" s="5" t="s">
        <v>171</v>
      </c>
      <c r="E405" s="2" t="s">
        <v>758</v>
      </c>
      <c r="F405" s="2"/>
      <c r="G405" s="2"/>
      <c r="H405" s="2"/>
      <c r="I405" s="2"/>
      <c r="J405" s="2"/>
      <c r="K405" s="2"/>
      <c r="L405" s="2"/>
      <c r="M405" s="2"/>
      <c r="N405" s="5">
        <v>340.2</v>
      </c>
      <c r="O405" s="2" t="s">
        <v>200</v>
      </c>
      <c r="P405" s="5">
        <v>525.1708701</v>
      </c>
      <c r="Q405" s="5">
        <v>178663.13</v>
      </c>
      <c r="R405" s="5">
        <v>6.2446001200000003</v>
      </c>
      <c r="S405" s="5">
        <v>2124.412961</v>
      </c>
      <c r="T405" s="5">
        <v>65462.2</v>
      </c>
    </row>
    <row r="406" spans="1:20" ht="72" x14ac:dyDescent="0.3">
      <c r="A406" s="7" t="s">
        <v>196</v>
      </c>
      <c r="B406" s="2" t="s">
        <v>755</v>
      </c>
      <c r="C406" s="5" t="s">
        <v>198</v>
      </c>
      <c r="D406" s="5" t="s">
        <v>171</v>
      </c>
      <c r="E406" s="2" t="s">
        <v>759</v>
      </c>
      <c r="F406" s="2"/>
      <c r="G406" s="2"/>
      <c r="H406" s="2"/>
      <c r="I406" s="2"/>
      <c r="J406" s="2"/>
      <c r="K406" s="2"/>
      <c r="L406" s="2"/>
      <c r="M406" s="2"/>
      <c r="N406" s="5">
        <v>7860</v>
      </c>
      <c r="O406" s="2" t="s">
        <v>200</v>
      </c>
      <c r="P406" s="5">
        <v>546.30920360000005</v>
      </c>
      <c r="Q406" s="5">
        <v>4293990.34</v>
      </c>
      <c r="R406" s="5">
        <v>6.4959477239999996</v>
      </c>
      <c r="S406" s="5">
        <v>51058.149109999998</v>
      </c>
      <c r="T406" s="5">
        <v>1573318.1</v>
      </c>
    </row>
    <row r="407" spans="1:20" ht="72" x14ac:dyDescent="0.3">
      <c r="A407" s="7" t="s">
        <v>196</v>
      </c>
      <c r="B407" s="2" t="s">
        <v>755</v>
      </c>
      <c r="C407" s="5" t="s">
        <v>198</v>
      </c>
      <c r="D407" s="5" t="s">
        <v>171</v>
      </c>
      <c r="E407" s="2" t="s">
        <v>760</v>
      </c>
      <c r="F407" s="2"/>
      <c r="G407" s="2"/>
      <c r="H407" s="2"/>
      <c r="I407" s="2"/>
      <c r="J407" s="2"/>
      <c r="K407" s="2"/>
      <c r="L407" s="2"/>
      <c r="M407" s="2"/>
      <c r="N407" s="5">
        <v>375</v>
      </c>
      <c r="O407" s="2" t="s">
        <v>200</v>
      </c>
      <c r="P407" s="5">
        <v>558.20295999999996</v>
      </c>
      <c r="Q407" s="5">
        <v>209326.11</v>
      </c>
      <c r="R407" s="5">
        <v>6.6373717000000001</v>
      </c>
      <c r="S407" s="5">
        <v>2489.0143880000001</v>
      </c>
      <c r="T407" s="5">
        <v>76697</v>
      </c>
    </row>
    <row r="408" spans="1:20" ht="72" x14ac:dyDescent="0.3">
      <c r="A408" s="7" t="s">
        <v>196</v>
      </c>
      <c r="B408" s="2" t="s">
        <v>755</v>
      </c>
      <c r="C408" s="5" t="s">
        <v>198</v>
      </c>
      <c r="D408" s="5" t="s">
        <v>171</v>
      </c>
      <c r="E408" s="2" t="s">
        <v>761</v>
      </c>
      <c r="F408" s="2"/>
      <c r="G408" s="2"/>
      <c r="H408" s="2"/>
      <c r="I408" s="2"/>
      <c r="J408" s="2"/>
      <c r="K408" s="2"/>
      <c r="L408" s="2"/>
      <c r="M408" s="2"/>
      <c r="N408" s="5">
        <v>7244</v>
      </c>
      <c r="O408" s="2" t="s">
        <v>200</v>
      </c>
      <c r="P408" s="5">
        <v>518.70499029999996</v>
      </c>
      <c r="Q408" s="5">
        <v>3757498.95</v>
      </c>
      <c r="R408" s="5">
        <v>6.1677168890000003</v>
      </c>
      <c r="S408" s="5">
        <v>44678.941140000003</v>
      </c>
      <c r="T408" s="5">
        <v>1376747.7</v>
      </c>
    </row>
    <row r="409" spans="1:20" ht="72" x14ac:dyDescent="0.3">
      <c r="A409" s="7" t="s">
        <v>196</v>
      </c>
      <c r="B409" s="2" t="s">
        <v>755</v>
      </c>
      <c r="C409" s="5" t="s">
        <v>198</v>
      </c>
      <c r="D409" s="5" t="s">
        <v>171</v>
      </c>
      <c r="E409" s="2" t="s">
        <v>762</v>
      </c>
      <c r="F409" s="2"/>
      <c r="G409" s="2"/>
      <c r="H409" s="2"/>
      <c r="I409" s="2"/>
      <c r="J409" s="2"/>
      <c r="K409" s="2"/>
      <c r="L409" s="2"/>
      <c r="M409" s="2"/>
      <c r="N409" s="5">
        <v>6361.4</v>
      </c>
      <c r="O409" s="2" t="s">
        <v>200</v>
      </c>
      <c r="P409" s="5">
        <v>499.74741719999997</v>
      </c>
      <c r="Q409" s="5">
        <v>3179093.22</v>
      </c>
      <c r="R409" s="5">
        <v>5.9422998480000002</v>
      </c>
      <c r="S409" s="5">
        <v>37801.346250000002</v>
      </c>
      <c r="T409" s="5">
        <v>1164819.8</v>
      </c>
    </row>
    <row r="410" spans="1:20" ht="72" x14ac:dyDescent="0.3">
      <c r="A410" s="7" t="s">
        <v>196</v>
      </c>
      <c r="B410" s="2" t="s">
        <v>755</v>
      </c>
      <c r="C410" s="5" t="s">
        <v>198</v>
      </c>
      <c r="D410" s="5" t="s">
        <v>171</v>
      </c>
      <c r="E410" s="2" t="s">
        <v>763</v>
      </c>
      <c r="F410" s="2"/>
      <c r="G410" s="2"/>
      <c r="H410" s="2"/>
      <c r="I410" s="2"/>
      <c r="J410" s="2"/>
      <c r="K410" s="2"/>
      <c r="L410" s="2"/>
      <c r="M410" s="2"/>
      <c r="N410" s="5">
        <v>4508.3999999999996</v>
      </c>
      <c r="O410" s="2" t="s">
        <v>200</v>
      </c>
      <c r="P410" s="5">
        <v>632.06727000000001</v>
      </c>
      <c r="Q410" s="5">
        <v>2849612.08</v>
      </c>
      <c r="R410" s="5">
        <v>7.5156631389999999</v>
      </c>
      <c r="S410" s="5">
        <v>33883.615700000002</v>
      </c>
      <c r="T410" s="5">
        <v>1044097.8</v>
      </c>
    </row>
    <row r="411" spans="1:20" ht="57.6" x14ac:dyDescent="0.3">
      <c r="A411" s="7" t="s">
        <v>196</v>
      </c>
      <c r="B411" s="2" t="s">
        <v>764</v>
      </c>
      <c r="C411" s="5" t="s">
        <v>198</v>
      </c>
      <c r="D411" s="5" t="s">
        <v>171</v>
      </c>
      <c r="E411" s="2" t="s">
        <v>742</v>
      </c>
      <c r="F411" s="2"/>
      <c r="G411" s="2"/>
      <c r="H411" s="2"/>
      <c r="I411" s="2"/>
      <c r="J411" s="2"/>
      <c r="K411" s="2"/>
      <c r="L411" s="2"/>
      <c r="M411" s="2"/>
      <c r="N411" s="5">
        <v>8945.2000000000007</v>
      </c>
      <c r="O411" s="2" t="s">
        <v>200</v>
      </c>
      <c r="P411" s="5">
        <v>461.66281579999998</v>
      </c>
      <c r="Q411" s="5">
        <v>4129666.22</v>
      </c>
      <c r="R411" s="5">
        <v>5.4894508420000001</v>
      </c>
      <c r="S411" s="5">
        <v>49104.235670000002</v>
      </c>
      <c r="T411" s="5">
        <v>1513109.6</v>
      </c>
    </row>
    <row r="412" spans="1:20" ht="57.6" x14ac:dyDescent="0.3">
      <c r="A412" s="7" t="s">
        <v>196</v>
      </c>
      <c r="B412" s="2" t="s">
        <v>764</v>
      </c>
      <c r="C412" s="5" t="s">
        <v>198</v>
      </c>
      <c r="D412" s="5" t="s">
        <v>171</v>
      </c>
      <c r="E412" s="2" t="s">
        <v>765</v>
      </c>
      <c r="F412" s="2"/>
      <c r="G412" s="2"/>
      <c r="H412" s="2"/>
      <c r="I412" s="2"/>
      <c r="J412" s="2"/>
      <c r="K412" s="2"/>
      <c r="L412" s="2"/>
      <c r="M412" s="2"/>
      <c r="N412" s="5">
        <v>10348.75</v>
      </c>
      <c r="O412" s="2" t="s">
        <v>200</v>
      </c>
      <c r="P412" s="5">
        <v>626.33486170000003</v>
      </c>
      <c r="Q412" s="5">
        <v>6481782.9000000004</v>
      </c>
      <c r="R412" s="5">
        <v>7.4475013280000004</v>
      </c>
      <c r="S412" s="5">
        <v>77072.329370000007</v>
      </c>
      <c r="T412" s="5">
        <v>2374925.2999999998</v>
      </c>
    </row>
    <row r="413" spans="1:20" ht="57.6" x14ac:dyDescent="0.3">
      <c r="A413" s="7" t="s">
        <v>196</v>
      </c>
      <c r="B413" s="2" t="s">
        <v>764</v>
      </c>
      <c r="C413" s="5" t="s">
        <v>198</v>
      </c>
      <c r="D413" s="5" t="s">
        <v>171</v>
      </c>
      <c r="E413" s="2" t="s">
        <v>766</v>
      </c>
      <c r="F413" s="2"/>
      <c r="G413" s="2"/>
      <c r="H413" s="2"/>
      <c r="I413" s="2"/>
      <c r="J413" s="2"/>
      <c r="K413" s="2"/>
      <c r="L413" s="2"/>
      <c r="M413" s="2"/>
      <c r="N413" s="5">
        <v>7215</v>
      </c>
      <c r="O413" s="2" t="s">
        <v>200</v>
      </c>
      <c r="P413" s="5">
        <v>438.94242409999998</v>
      </c>
      <c r="Q413" s="5">
        <v>3166969.59</v>
      </c>
      <c r="R413" s="5">
        <v>5.2192916069999997</v>
      </c>
      <c r="S413" s="5">
        <v>37657.18894</v>
      </c>
      <c r="T413" s="5">
        <v>1160377.7</v>
      </c>
    </row>
    <row r="414" spans="1:20" ht="57.6" x14ac:dyDescent="0.3">
      <c r="A414" s="7" t="s">
        <v>196</v>
      </c>
      <c r="B414" s="2" t="s">
        <v>764</v>
      </c>
      <c r="C414" s="5" t="s">
        <v>198</v>
      </c>
      <c r="D414" s="5" t="s">
        <v>171</v>
      </c>
      <c r="E414" s="2" t="s">
        <v>767</v>
      </c>
      <c r="F414" s="2"/>
      <c r="G414" s="2"/>
      <c r="H414" s="2"/>
      <c r="I414" s="2"/>
      <c r="J414" s="2"/>
      <c r="K414" s="2"/>
      <c r="L414" s="2"/>
      <c r="M414" s="2"/>
      <c r="N414" s="5">
        <v>936</v>
      </c>
      <c r="O414" s="2" t="s">
        <v>200</v>
      </c>
      <c r="P414" s="5">
        <v>478.84632479999999</v>
      </c>
      <c r="Q414" s="5">
        <v>448200.16</v>
      </c>
      <c r="R414" s="5">
        <v>5.6937731840000003</v>
      </c>
      <c r="S414" s="5">
        <v>5329.3716999999997</v>
      </c>
      <c r="T414" s="5">
        <v>164220.5</v>
      </c>
    </row>
    <row r="415" spans="1:20" ht="72" x14ac:dyDescent="0.3">
      <c r="A415" s="7" t="s">
        <v>196</v>
      </c>
      <c r="B415" s="2" t="s">
        <v>764</v>
      </c>
      <c r="C415" s="5" t="s">
        <v>198</v>
      </c>
      <c r="D415" s="5" t="s">
        <v>171</v>
      </c>
      <c r="E415" s="2" t="s">
        <v>768</v>
      </c>
      <c r="F415" s="2"/>
      <c r="G415" s="2"/>
      <c r="H415" s="2"/>
      <c r="I415" s="2"/>
      <c r="J415" s="2"/>
      <c r="K415" s="2"/>
      <c r="L415" s="2"/>
      <c r="M415" s="2"/>
      <c r="N415" s="5">
        <v>2573.75</v>
      </c>
      <c r="O415" s="2" t="s">
        <v>200</v>
      </c>
      <c r="P415" s="5">
        <v>470.52834189999999</v>
      </c>
      <c r="Q415" s="5">
        <v>1211022.32</v>
      </c>
      <c r="R415" s="5">
        <v>5.594867324</v>
      </c>
      <c r="S415" s="5">
        <v>14399.789769999999</v>
      </c>
      <c r="T415" s="5">
        <v>443718.6</v>
      </c>
    </row>
    <row r="416" spans="1:20" ht="72" x14ac:dyDescent="0.3">
      <c r="A416" s="7" t="s">
        <v>196</v>
      </c>
      <c r="B416" s="2" t="s">
        <v>764</v>
      </c>
      <c r="C416" s="5" t="s">
        <v>198</v>
      </c>
      <c r="D416" s="5" t="s">
        <v>171</v>
      </c>
      <c r="E416" s="2" t="s">
        <v>769</v>
      </c>
      <c r="F416" s="2"/>
      <c r="G416" s="2"/>
      <c r="H416" s="2"/>
      <c r="I416" s="2"/>
      <c r="J416" s="2"/>
      <c r="K416" s="2"/>
      <c r="L416" s="2"/>
      <c r="M416" s="2"/>
      <c r="N416" s="5">
        <v>7680</v>
      </c>
      <c r="O416" s="2" t="s">
        <v>200</v>
      </c>
      <c r="P416" s="5">
        <v>494.31838540000001</v>
      </c>
      <c r="Q416" s="5">
        <v>3796365.2</v>
      </c>
      <c r="R416" s="5">
        <v>5.8777453680000002</v>
      </c>
      <c r="S416" s="5">
        <v>45141.084419999999</v>
      </c>
      <c r="T416" s="5">
        <v>1390988.2</v>
      </c>
    </row>
    <row r="417" spans="1:20" ht="72" x14ac:dyDescent="0.3">
      <c r="A417" s="7" t="s">
        <v>196</v>
      </c>
      <c r="B417" s="2" t="s">
        <v>764</v>
      </c>
      <c r="C417" s="5" t="s">
        <v>198</v>
      </c>
      <c r="D417" s="5" t="s">
        <v>171</v>
      </c>
      <c r="E417" s="2" t="s">
        <v>770</v>
      </c>
      <c r="F417" s="2"/>
      <c r="G417" s="2"/>
      <c r="H417" s="2"/>
      <c r="I417" s="2"/>
      <c r="J417" s="2"/>
      <c r="K417" s="2"/>
      <c r="L417" s="2"/>
      <c r="M417" s="2"/>
      <c r="N417" s="5">
        <v>7600</v>
      </c>
      <c r="O417" s="2" t="s">
        <v>200</v>
      </c>
      <c r="P417" s="5">
        <v>497.0673013</v>
      </c>
      <c r="Q417" s="5">
        <v>3777711.49</v>
      </c>
      <c r="R417" s="5">
        <v>5.9104316450000001</v>
      </c>
      <c r="S417" s="5">
        <v>44919.280500000001</v>
      </c>
      <c r="T417" s="5">
        <v>1384153.5</v>
      </c>
    </row>
    <row r="418" spans="1:20" ht="57.6" x14ac:dyDescent="0.3">
      <c r="A418" s="7" t="s">
        <v>196</v>
      </c>
      <c r="B418" s="2" t="s">
        <v>771</v>
      </c>
      <c r="C418" s="5" t="s">
        <v>198</v>
      </c>
      <c r="D418" s="5" t="s">
        <v>171</v>
      </c>
      <c r="E418" s="2" t="s">
        <v>772</v>
      </c>
      <c r="F418" s="2"/>
      <c r="G418" s="2"/>
      <c r="H418" s="2"/>
      <c r="I418" s="2"/>
      <c r="J418" s="2"/>
      <c r="K418" s="2"/>
      <c r="L418" s="2"/>
      <c r="M418" s="2"/>
      <c r="N418" s="5">
        <v>91.4</v>
      </c>
      <c r="O418" s="2" t="s">
        <v>200</v>
      </c>
      <c r="P418" s="5">
        <v>766.76969369999995</v>
      </c>
      <c r="Q418" s="5">
        <v>70082.75</v>
      </c>
      <c r="R418" s="5">
        <v>9.1173566430000008</v>
      </c>
      <c r="S418" s="5">
        <v>833.32639710000001</v>
      </c>
      <c r="T418" s="5">
        <v>25678.400000000001</v>
      </c>
    </row>
    <row r="419" spans="1:20" ht="57.6" x14ac:dyDescent="0.3">
      <c r="A419" s="7" t="s">
        <v>196</v>
      </c>
      <c r="B419" s="2" t="s">
        <v>771</v>
      </c>
      <c r="C419" s="5" t="s">
        <v>198</v>
      </c>
      <c r="D419" s="5" t="s">
        <v>171</v>
      </c>
      <c r="E419" s="2" t="s">
        <v>773</v>
      </c>
      <c r="F419" s="2"/>
      <c r="G419" s="2"/>
      <c r="H419" s="2"/>
      <c r="I419" s="2"/>
      <c r="J419" s="2"/>
      <c r="K419" s="2"/>
      <c r="L419" s="2"/>
      <c r="M419" s="2"/>
      <c r="N419" s="5">
        <v>93.1</v>
      </c>
      <c r="O419" s="2" t="s">
        <v>200</v>
      </c>
      <c r="P419" s="5">
        <v>772.56036519999998</v>
      </c>
      <c r="Q419" s="5">
        <v>71925.37</v>
      </c>
      <c r="R419" s="5">
        <v>9.1862112390000004</v>
      </c>
      <c r="S419" s="5">
        <v>855.23626630000001</v>
      </c>
      <c r="T419" s="5">
        <v>26353.5</v>
      </c>
    </row>
    <row r="420" spans="1:20" ht="72" x14ac:dyDescent="0.3">
      <c r="A420" s="7" t="s">
        <v>196</v>
      </c>
      <c r="B420" s="2" t="s">
        <v>774</v>
      </c>
      <c r="C420" s="5" t="s">
        <v>198</v>
      </c>
      <c r="D420" s="5" t="s">
        <v>171</v>
      </c>
      <c r="E420" s="2" t="s">
        <v>775</v>
      </c>
      <c r="F420" s="2"/>
      <c r="G420" s="2"/>
      <c r="H420" s="2"/>
      <c r="I420" s="2"/>
      <c r="J420" s="2"/>
      <c r="K420" s="2"/>
      <c r="L420" s="2"/>
      <c r="M420" s="2"/>
      <c r="N420" s="5">
        <v>7108</v>
      </c>
      <c r="O420" s="2" t="s">
        <v>200</v>
      </c>
      <c r="P420" s="5">
        <v>521.1854108</v>
      </c>
      <c r="Q420" s="5">
        <v>3704585.9</v>
      </c>
      <c r="R420" s="5">
        <v>6.1972105920000002</v>
      </c>
      <c r="S420" s="5">
        <v>44049.77289</v>
      </c>
      <c r="T420" s="5">
        <v>1357360.3</v>
      </c>
    </row>
    <row r="421" spans="1:20" ht="57.6" x14ac:dyDescent="0.3">
      <c r="A421" s="7" t="s">
        <v>196</v>
      </c>
      <c r="B421" s="2" t="s">
        <v>774</v>
      </c>
      <c r="C421" s="5" t="s">
        <v>198</v>
      </c>
      <c r="D421" s="5" t="s">
        <v>171</v>
      </c>
      <c r="E421" s="2" t="s">
        <v>776</v>
      </c>
      <c r="F421" s="2"/>
      <c r="G421" s="2"/>
      <c r="H421" s="2"/>
      <c r="I421" s="2"/>
      <c r="J421" s="2"/>
      <c r="K421" s="2"/>
      <c r="L421" s="2"/>
      <c r="M421" s="2"/>
      <c r="N421" s="5">
        <v>17890.400000000001</v>
      </c>
      <c r="O421" s="2" t="s">
        <v>200</v>
      </c>
      <c r="P421" s="5">
        <v>460.86628139999999</v>
      </c>
      <c r="Q421" s="5">
        <v>8245082.1200000001</v>
      </c>
      <c r="R421" s="5">
        <v>5.4799795639999997</v>
      </c>
      <c r="S421" s="5">
        <v>98039.026400000002</v>
      </c>
      <c r="T421" s="5">
        <v>3020998</v>
      </c>
    </row>
    <row r="422" spans="1:20" ht="57.6" x14ac:dyDescent="0.3">
      <c r="A422" s="7" t="s">
        <v>196</v>
      </c>
      <c r="B422" s="2" t="s">
        <v>774</v>
      </c>
      <c r="C422" s="5" t="s">
        <v>198</v>
      </c>
      <c r="D422" s="5" t="s">
        <v>171</v>
      </c>
      <c r="E422" s="2" t="s">
        <v>777</v>
      </c>
      <c r="F422" s="2"/>
      <c r="G422" s="2"/>
      <c r="H422" s="2"/>
      <c r="I422" s="2"/>
      <c r="J422" s="2"/>
      <c r="K422" s="2"/>
      <c r="L422" s="2"/>
      <c r="M422" s="2"/>
      <c r="N422" s="5">
        <v>10561.6</v>
      </c>
      <c r="O422" s="2" t="s">
        <v>200</v>
      </c>
      <c r="P422" s="5">
        <v>418.61456879999997</v>
      </c>
      <c r="Q422" s="5">
        <v>4421239.63</v>
      </c>
      <c r="R422" s="5">
        <v>4.9775810800000002</v>
      </c>
      <c r="S422" s="5">
        <v>52571.220329999996</v>
      </c>
      <c r="T422" s="5">
        <v>1619942.2</v>
      </c>
    </row>
    <row r="423" spans="1:20" ht="72" x14ac:dyDescent="0.3">
      <c r="A423" s="7" t="s">
        <v>196</v>
      </c>
      <c r="B423" s="2" t="s">
        <v>778</v>
      </c>
      <c r="C423" s="5" t="s">
        <v>198</v>
      </c>
      <c r="D423" s="5" t="s">
        <v>171</v>
      </c>
      <c r="E423" s="2" t="s">
        <v>779</v>
      </c>
      <c r="F423" s="2"/>
      <c r="G423" s="2"/>
      <c r="H423" s="2"/>
      <c r="I423" s="2"/>
      <c r="J423" s="2"/>
      <c r="K423" s="2"/>
      <c r="L423" s="2"/>
      <c r="M423" s="2"/>
      <c r="N423" s="5">
        <v>5175.3</v>
      </c>
      <c r="O423" s="2" t="s">
        <v>200</v>
      </c>
      <c r="P423" s="5">
        <v>563.55026380000004</v>
      </c>
      <c r="Q423" s="5">
        <v>2916541.68</v>
      </c>
      <c r="R423" s="5">
        <v>6.7009543850000002</v>
      </c>
      <c r="S423" s="5">
        <v>34679.449229999998</v>
      </c>
      <c r="T423" s="5">
        <v>1068620.8</v>
      </c>
    </row>
    <row r="424" spans="1:20" ht="72" x14ac:dyDescent="0.3">
      <c r="A424" s="7" t="s">
        <v>196</v>
      </c>
      <c r="B424" s="2" t="s">
        <v>778</v>
      </c>
      <c r="C424" s="5" t="s">
        <v>198</v>
      </c>
      <c r="D424" s="5" t="s">
        <v>171</v>
      </c>
      <c r="E424" s="2" t="s">
        <v>780</v>
      </c>
      <c r="F424" s="2"/>
      <c r="G424" s="2"/>
      <c r="H424" s="2"/>
      <c r="I424" s="2"/>
      <c r="J424" s="2"/>
      <c r="K424" s="2"/>
      <c r="L424" s="2"/>
      <c r="M424" s="2"/>
      <c r="N424" s="5">
        <v>6657.6</v>
      </c>
      <c r="O424" s="2" t="s">
        <v>200</v>
      </c>
      <c r="P424" s="5">
        <v>494.69057770000001</v>
      </c>
      <c r="Q424" s="5">
        <v>3293451.99</v>
      </c>
      <c r="R424" s="5">
        <v>5.8821709589999998</v>
      </c>
      <c r="S424" s="5">
        <v>39161.141380000001</v>
      </c>
      <c r="T424" s="5">
        <v>1206720.8</v>
      </c>
    </row>
    <row r="425" spans="1:20" ht="72" x14ac:dyDescent="0.3">
      <c r="A425" s="7" t="s">
        <v>196</v>
      </c>
      <c r="B425" s="2" t="s">
        <v>778</v>
      </c>
      <c r="C425" s="5" t="s">
        <v>198</v>
      </c>
      <c r="D425" s="5" t="s">
        <v>171</v>
      </c>
      <c r="E425" s="2" t="s">
        <v>781</v>
      </c>
      <c r="F425" s="2"/>
      <c r="G425" s="2"/>
      <c r="H425" s="2"/>
      <c r="I425" s="2"/>
      <c r="J425" s="2"/>
      <c r="K425" s="2"/>
      <c r="L425" s="2"/>
      <c r="M425" s="2"/>
      <c r="N425" s="5">
        <v>1036</v>
      </c>
      <c r="O425" s="2" t="s">
        <v>200</v>
      </c>
      <c r="P425" s="5">
        <v>514.06076250000001</v>
      </c>
      <c r="Q425" s="5">
        <v>532566.94999999995</v>
      </c>
      <c r="R425" s="5">
        <v>6.1124942039999999</v>
      </c>
      <c r="S425" s="5">
        <v>6332.543995</v>
      </c>
      <c r="T425" s="5">
        <v>195132.5</v>
      </c>
    </row>
    <row r="426" spans="1:20" ht="72" x14ac:dyDescent="0.3">
      <c r="A426" s="7" t="s">
        <v>196</v>
      </c>
      <c r="B426" s="2" t="s">
        <v>778</v>
      </c>
      <c r="C426" s="5" t="s">
        <v>198</v>
      </c>
      <c r="D426" s="5" t="s">
        <v>171</v>
      </c>
      <c r="E426" s="2" t="s">
        <v>782</v>
      </c>
      <c r="F426" s="2"/>
      <c r="G426" s="2"/>
      <c r="H426" s="2"/>
      <c r="I426" s="2"/>
      <c r="J426" s="2"/>
      <c r="K426" s="2"/>
      <c r="L426" s="2"/>
      <c r="M426" s="2"/>
      <c r="N426" s="5">
        <v>9452</v>
      </c>
      <c r="O426" s="2" t="s">
        <v>200</v>
      </c>
      <c r="P426" s="5">
        <v>520.54250000000002</v>
      </c>
      <c r="Q426" s="5">
        <v>4920167.71</v>
      </c>
      <c r="R426" s="5">
        <v>6.1895659930000004</v>
      </c>
      <c r="S426" s="5">
        <v>58503.777759999997</v>
      </c>
      <c r="T426" s="5">
        <v>1802749.5</v>
      </c>
    </row>
    <row r="427" spans="1:20" ht="86.4" x14ac:dyDescent="0.3">
      <c r="A427" s="7" t="s">
        <v>196</v>
      </c>
      <c r="B427" s="2" t="s">
        <v>778</v>
      </c>
      <c r="C427" s="5" t="s">
        <v>198</v>
      </c>
      <c r="D427" s="5" t="s">
        <v>171</v>
      </c>
      <c r="E427" s="2" t="s">
        <v>783</v>
      </c>
      <c r="F427" s="2"/>
      <c r="G427" s="2"/>
      <c r="H427" s="2"/>
      <c r="I427" s="2"/>
      <c r="J427" s="2"/>
      <c r="K427" s="2"/>
      <c r="L427" s="2"/>
      <c r="M427" s="2"/>
      <c r="N427" s="5">
        <v>4380</v>
      </c>
      <c r="O427" s="2" t="s">
        <v>200</v>
      </c>
      <c r="P427" s="5">
        <v>561.00026479999997</v>
      </c>
      <c r="Q427" s="5">
        <v>2457181.16</v>
      </c>
      <c r="R427" s="5">
        <v>6.6706333510000002</v>
      </c>
      <c r="S427" s="5">
        <v>29217.374080000001</v>
      </c>
      <c r="T427" s="5">
        <v>900311.1</v>
      </c>
    </row>
    <row r="428" spans="1:20" ht="72" x14ac:dyDescent="0.3">
      <c r="A428" s="7" t="s">
        <v>196</v>
      </c>
      <c r="B428" s="2" t="s">
        <v>778</v>
      </c>
      <c r="C428" s="5" t="s">
        <v>198</v>
      </c>
      <c r="D428" s="5" t="s">
        <v>171</v>
      </c>
      <c r="E428" s="2" t="s">
        <v>784</v>
      </c>
      <c r="F428" s="2"/>
      <c r="G428" s="2"/>
      <c r="H428" s="2"/>
      <c r="I428" s="2"/>
      <c r="J428" s="2"/>
      <c r="K428" s="2"/>
      <c r="L428" s="2"/>
      <c r="M428" s="2"/>
      <c r="N428" s="5">
        <v>1064.2</v>
      </c>
      <c r="O428" s="2" t="s">
        <v>200</v>
      </c>
      <c r="P428" s="5">
        <v>498.81706450000001</v>
      </c>
      <c r="Q428" s="5">
        <v>530841.12</v>
      </c>
      <c r="R428" s="5">
        <v>5.9312373899999997</v>
      </c>
      <c r="S428" s="5">
        <v>6312.0228299999999</v>
      </c>
      <c r="T428" s="5">
        <v>194500.1</v>
      </c>
    </row>
    <row r="429" spans="1:20" ht="72" x14ac:dyDescent="0.3">
      <c r="A429" s="7" t="s">
        <v>196</v>
      </c>
      <c r="B429" s="2" t="s">
        <v>778</v>
      </c>
      <c r="C429" s="5" t="s">
        <v>198</v>
      </c>
      <c r="D429" s="5" t="s">
        <v>171</v>
      </c>
      <c r="E429" s="2" t="s">
        <v>769</v>
      </c>
      <c r="F429" s="2"/>
      <c r="G429" s="2"/>
      <c r="H429" s="2"/>
      <c r="I429" s="2"/>
      <c r="J429" s="2"/>
      <c r="K429" s="2"/>
      <c r="L429" s="2"/>
      <c r="M429" s="2"/>
      <c r="N429" s="5">
        <v>7680</v>
      </c>
      <c r="O429" s="2" t="s">
        <v>200</v>
      </c>
      <c r="P429" s="5">
        <v>496.45373699999999</v>
      </c>
      <c r="Q429" s="5">
        <v>3812764.7</v>
      </c>
      <c r="R429" s="5">
        <v>5.9031359930000002</v>
      </c>
      <c r="S429" s="5">
        <v>45336.084419999999</v>
      </c>
      <c r="T429" s="5">
        <v>1396997</v>
      </c>
    </row>
    <row r="430" spans="1:20" ht="86.4" x14ac:dyDescent="0.3">
      <c r="A430" s="7" t="s">
        <v>196</v>
      </c>
      <c r="B430" s="2" t="s">
        <v>778</v>
      </c>
      <c r="C430" s="5" t="s">
        <v>198</v>
      </c>
      <c r="D430" s="5" t="s">
        <v>171</v>
      </c>
      <c r="E430" s="2" t="s">
        <v>785</v>
      </c>
      <c r="F430" s="2"/>
      <c r="G430" s="2"/>
      <c r="H430" s="2"/>
      <c r="I430" s="2"/>
      <c r="J430" s="2"/>
      <c r="K430" s="2"/>
      <c r="L430" s="2"/>
      <c r="M430" s="2"/>
      <c r="N430" s="5">
        <v>4435.2</v>
      </c>
      <c r="O430" s="2" t="s">
        <v>200</v>
      </c>
      <c r="P430" s="5">
        <v>578.26160489999995</v>
      </c>
      <c r="Q430" s="5">
        <v>2564705.87</v>
      </c>
      <c r="R430" s="5">
        <v>6.8758811519999998</v>
      </c>
      <c r="S430" s="5">
        <v>30495.908090000001</v>
      </c>
      <c r="T430" s="5">
        <v>939708.2</v>
      </c>
    </row>
    <row r="431" spans="1:20" ht="72" x14ac:dyDescent="0.3">
      <c r="A431" s="7" t="s">
        <v>196</v>
      </c>
      <c r="B431" s="2" t="s">
        <v>778</v>
      </c>
      <c r="C431" s="5" t="s">
        <v>198</v>
      </c>
      <c r="D431" s="5" t="s">
        <v>171</v>
      </c>
      <c r="E431" s="2" t="s">
        <v>786</v>
      </c>
      <c r="F431" s="2"/>
      <c r="G431" s="2"/>
      <c r="H431" s="2"/>
      <c r="I431" s="2"/>
      <c r="J431" s="2"/>
      <c r="K431" s="2"/>
      <c r="L431" s="2"/>
      <c r="M431" s="2"/>
      <c r="N431" s="5">
        <v>2632</v>
      </c>
      <c r="O431" s="2" t="s">
        <v>200</v>
      </c>
      <c r="P431" s="5">
        <v>513.63617780000004</v>
      </c>
      <c r="Q431" s="5">
        <v>1351890.42</v>
      </c>
      <c r="R431" s="5">
        <v>6.1074456340000003</v>
      </c>
      <c r="S431" s="5">
        <v>16074.796909999999</v>
      </c>
      <c r="T431" s="5">
        <v>495332.7</v>
      </c>
    </row>
    <row r="432" spans="1:20" ht="72" x14ac:dyDescent="0.3">
      <c r="A432" s="7" t="s">
        <v>196</v>
      </c>
      <c r="B432" s="2" t="s">
        <v>778</v>
      </c>
      <c r="C432" s="5" t="s">
        <v>198</v>
      </c>
      <c r="D432" s="5" t="s">
        <v>171</v>
      </c>
      <c r="E432" s="2" t="s">
        <v>787</v>
      </c>
      <c r="F432" s="2"/>
      <c r="G432" s="2"/>
      <c r="H432" s="2"/>
      <c r="I432" s="2"/>
      <c r="J432" s="2"/>
      <c r="K432" s="2"/>
      <c r="L432" s="2"/>
      <c r="M432" s="2"/>
      <c r="N432" s="5">
        <v>806.4</v>
      </c>
      <c r="O432" s="2" t="s">
        <v>200</v>
      </c>
      <c r="P432" s="5">
        <v>523.76066470000001</v>
      </c>
      <c r="Q432" s="5">
        <v>422360.6</v>
      </c>
      <c r="R432" s="5">
        <v>6.2278319230000001</v>
      </c>
      <c r="S432" s="5">
        <v>5022.123662</v>
      </c>
      <c r="T432" s="5">
        <v>154752.9</v>
      </c>
    </row>
    <row r="433" spans="1:20" ht="72" x14ac:dyDescent="0.3">
      <c r="A433" s="7" t="s">
        <v>196</v>
      </c>
      <c r="B433" s="2" t="s">
        <v>788</v>
      </c>
      <c r="C433" s="5" t="s">
        <v>198</v>
      </c>
      <c r="D433" s="5" t="s">
        <v>171</v>
      </c>
      <c r="E433" s="2" t="s">
        <v>789</v>
      </c>
      <c r="F433" s="2"/>
      <c r="G433" s="2"/>
      <c r="H433" s="2"/>
      <c r="I433" s="2"/>
      <c r="J433" s="2"/>
      <c r="K433" s="2"/>
      <c r="L433" s="2"/>
      <c r="M433" s="2"/>
      <c r="N433" s="5">
        <v>3256.8</v>
      </c>
      <c r="O433" s="2" t="s">
        <v>200</v>
      </c>
      <c r="P433" s="5">
        <v>510.72402970000002</v>
      </c>
      <c r="Q433" s="5">
        <v>1663326.02</v>
      </c>
      <c r="R433" s="5">
        <v>6.0728184269999996</v>
      </c>
      <c r="S433" s="5">
        <v>19777.95505</v>
      </c>
      <c r="T433" s="5">
        <v>609442.6</v>
      </c>
    </row>
    <row r="434" spans="1:20" ht="86.4" x14ac:dyDescent="0.3">
      <c r="A434" s="7" t="s">
        <v>196</v>
      </c>
      <c r="B434" s="2" t="s">
        <v>788</v>
      </c>
      <c r="C434" s="5" t="s">
        <v>198</v>
      </c>
      <c r="D434" s="5" t="s">
        <v>171</v>
      </c>
      <c r="E434" s="2" t="s">
        <v>790</v>
      </c>
      <c r="F434" s="2"/>
      <c r="G434" s="2"/>
      <c r="H434" s="2"/>
      <c r="I434" s="2"/>
      <c r="J434" s="2"/>
      <c r="K434" s="2"/>
      <c r="L434" s="2"/>
      <c r="M434" s="2"/>
      <c r="N434" s="5">
        <v>4388</v>
      </c>
      <c r="O434" s="2" t="s">
        <v>200</v>
      </c>
      <c r="P434" s="5">
        <v>544.11563349999994</v>
      </c>
      <c r="Q434" s="5">
        <v>2387579.4</v>
      </c>
      <c r="R434" s="5">
        <v>6.4698648460000001</v>
      </c>
      <c r="S434" s="5">
        <v>28389.766940000001</v>
      </c>
      <c r="T434" s="5">
        <v>874809.1</v>
      </c>
    </row>
    <row r="435" spans="1:20" ht="57.6" x14ac:dyDescent="0.3">
      <c r="A435" s="7" t="s">
        <v>196</v>
      </c>
      <c r="B435" s="2" t="s">
        <v>788</v>
      </c>
      <c r="C435" s="5" t="s">
        <v>198</v>
      </c>
      <c r="D435" s="5" t="s">
        <v>171</v>
      </c>
      <c r="E435" s="2" t="s">
        <v>791</v>
      </c>
      <c r="F435" s="2"/>
      <c r="G435" s="2"/>
      <c r="H435" s="2"/>
      <c r="I435" s="2"/>
      <c r="J435" s="2"/>
      <c r="K435" s="2"/>
      <c r="L435" s="2"/>
      <c r="M435" s="2"/>
      <c r="N435" s="5">
        <v>5200</v>
      </c>
      <c r="O435" s="2" t="s">
        <v>200</v>
      </c>
      <c r="P435" s="5">
        <v>657.31251350000002</v>
      </c>
      <c r="Q435" s="5">
        <v>3418025.07</v>
      </c>
      <c r="R435" s="5">
        <v>7.8158443929999999</v>
      </c>
      <c r="S435" s="5">
        <v>40642.39084</v>
      </c>
      <c r="T435" s="5">
        <v>1252364.3999999999</v>
      </c>
    </row>
    <row r="436" spans="1:20" ht="72" x14ac:dyDescent="0.3">
      <c r="A436" s="7" t="s">
        <v>196</v>
      </c>
      <c r="B436" s="2" t="s">
        <v>788</v>
      </c>
      <c r="C436" s="5" t="s">
        <v>198</v>
      </c>
      <c r="D436" s="5" t="s">
        <v>171</v>
      </c>
      <c r="E436" s="2" t="s">
        <v>792</v>
      </c>
      <c r="F436" s="2"/>
      <c r="G436" s="2"/>
      <c r="H436" s="2"/>
      <c r="I436" s="2"/>
      <c r="J436" s="2"/>
      <c r="K436" s="2"/>
      <c r="L436" s="2"/>
      <c r="M436" s="2"/>
      <c r="N436" s="5">
        <v>4949.6000000000004</v>
      </c>
      <c r="O436" s="2" t="s">
        <v>200</v>
      </c>
      <c r="P436" s="5">
        <v>448.2416781</v>
      </c>
      <c r="Q436" s="5">
        <v>2218617.0099999998</v>
      </c>
      <c r="R436" s="5">
        <v>5.3298653759999999</v>
      </c>
      <c r="S436" s="5">
        <v>26380.701659999999</v>
      </c>
      <c r="T436" s="5">
        <v>812901.2</v>
      </c>
    </row>
    <row r="437" spans="1:20" ht="72" x14ac:dyDescent="0.3">
      <c r="A437" s="7" t="s">
        <v>196</v>
      </c>
      <c r="B437" s="2" t="s">
        <v>788</v>
      </c>
      <c r="C437" s="5" t="s">
        <v>198</v>
      </c>
      <c r="D437" s="5" t="s">
        <v>171</v>
      </c>
      <c r="E437" s="2" t="s">
        <v>793</v>
      </c>
      <c r="F437" s="2"/>
      <c r="G437" s="2"/>
      <c r="H437" s="2"/>
      <c r="I437" s="2"/>
      <c r="J437" s="2"/>
      <c r="K437" s="2"/>
      <c r="L437" s="2"/>
      <c r="M437" s="2"/>
      <c r="N437" s="5">
        <v>1307.9000000000001</v>
      </c>
      <c r="O437" s="2" t="s">
        <v>200</v>
      </c>
      <c r="P437" s="5">
        <v>658.5766496</v>
      </c>
      <c r="Q437" s="5">
        <v>861352.4</v>
      </c>
      <c r="R437" s="5">
        <v>7.8308757379999996</v>
      </c>
      <c r="S437" s="5">
        <v>10242.00238</v>
      </c>
      <c r="T437" s="5">
        <v>315599.5</v>
      </c>
    </row>
    <row r="438" spans="1:20" ht="72" x14ac:dyDescent="0.3">
      <c r="A438" s="7" t="s">
        <v>196</v>
      </c>
      <c r="B438" s="2" t="s">
        <v>788</v>
      </c>
      <c r="C438" s="5" t="s">
        <v>198</v>
      </c>
      <c r="D438" s="5" t="s">
        <v>171</v>
      </c>
      <c r="E438" s="2" t="s">
        <v>794</v>
      </c>
      <c r="F438" s="2"/>
      <c r="G438" s="2"/>
      <c r="H438" s="2"/>
      <c r="I438" s="2"/>
      <c r="J438" s="2"/>
      <c r="K438" s="2"/>
      <c r="L438" s="2"/>
      <c r="M438" s="2"/>
      <c r="N438" s="5">
        <v>3477.1</v>
      </c>
      <c r="O438" s="2" t="s">
        <v>200</v>
      </c>
      <c r="P438" s="5">
        <v>574.18960919999995</v>
      </c>
      <c r="Q438" s="5">
        <v>1996514.69</v>
      </c>
      <c r="R438" s="5">
        <v>6.8274626530000004</v>
      </c>
      <c r="S438" s="5">
        <v>23739.770390000001</v>
      </c>
      <c r="T438" s="5">
        <v>731523</v>
      </c>
    </row>
    <row r="439" spans="1:20" ht="72" x14ac:dyDescent="0.3">
      <c r="A439" s="7" t="s">
        <v>196</v>
      </c>
      <c r="B439" s="2" t="s">
        <v>788</v>
      </c>
      <c r="C439" s="5" t="s">
        <v>198</v>
      </c>
      <c r="D439" s="5" t="s">
        <v>171</v>
      </c>
      <c r="E439" s="2" t="s">
        <v>795</v>
      </c>
      <c r="F439" s="2"/>
      <c r="G439" s="2"/>
      <c r="H439" s="2"/>
      <c r="I439" s="2"/>
      <c r="J439" s="2"/>
      <c r="K439" s="2"/>
      <c r="L439" s="2"/>
      <c r="M439" s="2"/>
      <c r="N439" s="5">
        <v>3440</v>
      </c>
      <c r="O439" s="2" t="s">
        <v>200</v>
      </c>
      <c r="P439" s="5">
        <v>508.1883808</v>
      </c>
      <c r="Q439" s="5">
        <v>1748168.03</v>
      </c>
      <c r="R439" s="5">
        <v>6.0426680240000001</v>
      </c>
      <c r="S439" s="5">
        <v>20786.777999999998</v>
      </c>
      <c r="T439" s="5">
        <v>640528.80000000005</v>
      </c>
    </row>
    <row r="440" spans="1:20" ht="72" x14ac:dyDescent="0.3">
      <c r="A440" s="7" t="s">
        <v>196</v>
      </c>
      <c r="B440" s="2" t="s">
        <v>788</v>
      </c>
      <c r="C440" s="5" t="s">
        <v>198</v>
      </c>
      <c r="D440" s="5" t="s">
        <v>171</v>
      </c>
      <c r="E440" s="2" t="s">
        <v>796</v>
      </c>
      <c r="F440" s="2"/>
      <c r="G440" s="2"/>
      <c r="H440" s="2"/>
      <c r="I440" s="2"/>
      <c r="J440" s="2"/>
      <c r="K440" s="2"/>
      <c r="L440" s="2"/>
      <c r="M440" s="2"/>
      <c r="N440" s="5">
        <v>3360</v>
      </c>
      <c r="O440" s="2" t="s">
        <v>200</v>
      </c>
      <c r="P440" s="5">
        <v>571.65613099999996</v>
      </c>
      <c r="Q440" s="5">
        <v>1920764.6</v>
      </c>
      <c r="R440" s="5">
        <v>6.7973380609999996</v>
      </c>
      <c r="S440" s="5">
        <v>22839.05589</v>
      </c>
      <c r="T440" s="5">
        <v>703768.1</v>
      </c>
    </row>
    <row r="441" spans="1:20" ht="72" x14ac:dyDescent="0.3">
      <c r="A441" s="7" t="s">
        <v>196</v>
      </c>
      <c r="B441" s="2" t="s">
        <v>797</v>
      </c>
      <c r="C441" s="5" t="s">
        <v>198</v>
      </c>
      <c r="D441" s="5" t="s">
        <v>171</v>
      </c>
      <c r="E441" s="2" t="s">
        <v>798</v>
      </c>
      <c r="F441" s="2"/>
      <c r="G441" s="2"/>
      <c r="H441" s="2"/>
      <c r="I441" s="2"/>
      <c r="J441" s="2"/>
      <c r="K441" s="2"/>
      <c r="L441" s="2"/>
      <c r="M441" s="2"/>
      <c r="N441" s="5">
        <v>4620</v>
      </c>
      <c r="O441" s="2" t="s">
        <v>200</v>
      </c>
      <c r="P441" s="5">
        <v>508.5421212</v>
      </c>
      <c r="Q441" s="5">
        <v>2349464.6</v>
      </c>
      <c r="R441" s="5">
        <v>6.0468742119999996</v>
      </c>
      <c r="S441" s="5">
        <v>27936.558860000001</v>
      </c>
      <c r="T441" s="5">
        <v>860843.8</v>
      </c>
    </row>
    <row r="442" spans="1:20" ht="86.4" x14ac:dyDescent="0.3">
      <c r="A442" s="7" t="s">
        <v>196</v>
      </c>
      <c r="B442" s="2" t="s">
        <v>797</v>
      </c>
      <c r="C442" s="5" t="s">
        <v>198</v>
      </c>
      <c r="D442" s="5" t="s">
        <v>171</v>
      </c>
      <c r="E442" s="2" t="s">
        <v>799</v>
      </c>
      <c r="F442" s="2"/>
      <c r="G442" s="2"/>
      <c r="H442" s="2"/>
      <c r="I442" s="2"/>
      <c r="J442" s="2"/>
      <c r="K442" s="2"/>
      <c r="L442" s="2"/>
      <c r="M442" s="2"/>
      <c r="N442" s="5">
        <v>2478</v>
      </c>
      <c r="O442" s="2" t="s">
        <v>200</v>
      </c>
      <c r="P442" s="5">
        <v>588.51677559999996</v>
      </c>
      <c r="Q442" s="5">
        <v>1458344.57</v>
      </c>
      <c r="R442" s="5">
        <v>6.9978213509999998</v>
      </c>
      <c r="S442" s="5">
        <v>17340.601309999998</v>
      </c>
      <c r="T442" s="5">
        <v>534337.4</v>
      </c>
    </row>
    <row r="443" spans="1:20" ht="72" x14ac:dyDescent="0.3">
      <c r="A443" s="7" t="s">
        <v>196</v>
      </c>
      <c r="B443" s="2" t="s">
        <v>797</v>
      </c>
      <c r="C443" s="5" t="s">
        <v>198</v>
      </c>
      <c r="D443" s="5" t="s">
        <v>171</v>
      </c>
      <c r="E443" s="2" t="s">
        <v>800</v>
      </c>
      <c r="F443" s="2"/>
      <c r="G443" s="2"/>
      <c r="H443" s="2"/>
      <c r="I443" s="2"/>
      <c r="J443" s="2"/>
      <c r="K443" s="2"/>
      <c r="L443" s="2"/>
      <c r="M443" s="2"/>
      <c r="N443" s="5">
        <v>1220</v>
      </c>
      <c r="O443" s="2" t="s">
        <v>200</v>
      </c>
      <c r="P443" s="5">
        <v>515.83678689999999</v>
      </c>
      <c r="Q443" s="5">
        <v>629320.88</v>
      </c>
      <c r="R443" s="5">
        <v>6.1336122099999999</v>
      </c>
      <c r="S443" s="5">
        <v>7483.0068970000002</v>
      </c>
      <c r="T443" s="5">
        <v>230583.2</v>
      </c>
    </row>
    <row r="444" spans="1:20" ht="72" x14ac:dyDescent="0.3">
      <c r="A444" s="7" t="s">
        <v>196</v>
      </c>
      <c r="B444" s="2" t="s">
        <v>797</v>
      </c>
      <c r="C444" s="5" t="s">
        <v>198</v>
      </c>
      <c r="D444" s="5" t="s">
        <v>171</v>
      </c>
      <c r="E444" s="2" t="s">
        <v>801</v>
      </c>
      <c r="F444" s="2"/>
      <c r="G444" s="2"/>
      <c r="H444" s="2"/>
      <c r="I444" s="2"/>
      <c r="J444" s="2"/>
      <c r="K444" s="2"/>
      <c r="L444" s="2"/>
      <c r="M444" s="2"/>
      <c r="N444" s="5">
        <v>2065.4</v>
      </c>
      <c r="O444" s="2" t="s">
        <v>200</v>
      </c>
      <c r="P444" s="5">
        <v>511.07944709999998</v>
      </c>
      <c r="Q444" s="5">
        <v>1055583.49</v>
      </c>
      <c r="R444" s="5">
        <v>6.0770445549999996</v>
      </c>
      <c r="S444" s="5">
        <v>12551.527819999999</v>
      </c>
      <c r="T444" s="5">
        <v>386765.8</v>
      </c>
    </row>
    <row r="445" spans="1:20" ht="72" x14ac:dyDescent="0.3">
      <c r="A445" s="7" t="s">
        <v>196</v>
      </c>
      <c r="B445" s="2" t="s">
        <v>797</v>
      </c>
      <c r="C445" s="5" t="s">
        <v>198</v>
      </c>
      <c r="D445" s="5" t="s">
        <v>171</v>
      </c>
      <c r="E445" s="2" t="s">
        <v>802</v>
      </c>
      <c r="F445" s="2"/>
      <c r="G445" s="2"/>
      <c r="H445" s="2"/>
      <c r="I445" s="2"/>
      <c r="J445" s="2"/>
      <c r="K445" s="2"/>
      <c r="L445" s="2"/>
      <c r="M445" s="2"/>
      <c r="N445" s="5">
        <v>102</v>
      </c>
      <c r="O445" s="2" t="s">
        <v>200</v>
      </c>
      <c r="P445" s="5">
        <v>636.3357843</v>
      </c>
      <c r="Q445" s="5">
        <v>64906.25</v>
      </c>
      <c r="R445" s="5">
        <v>7.5664183630000004</v>
      </c>
      <c r="S445" s="5">
        <v>771.77467300000001</v>
      </c>
      <c r="T445" s="5">
        <v>23781.7</v>
      </c>
    </row>
    <row r="446" spans="1:20" ht="57.6" x14ac:dyDescent="0.3">
      <c r="A446" s="7" t="s">
        <v>196</v>
      </c>
      <c r="B446" s="2" t="s">
        <v>797</v>
      </c>
      <c r="C446" s="5" t="s">
        <v>198</v>
      </c>
      <c r="D446" s="5" t="s">
        <v>171</v>
      </c>
      <c r="E446" s="2" t="s">
        <v>803</v>
      </c>
      <c r="F446" s="2"/>
      <c r="G446" s="2"/>
      <c r="H446" s="2"/>
      <c r="I446" s="2"/>
      <c r="J446" s="2"/>
      <c r="K446" s="2"/>
      <c r="L446" s="2"/>
      <c r="M446" s="2"/>
      <c r="N446" s="5">
        <v>6160</v>
      </c>
      <c r="O446" s="2" t="s">
        <v>200</v>
      </c>
      <c r="P446" s="5">
        <v>372.23962990000001</v>
      </c>
      <c r="Q446" s="5">
        <v>2292996.12</v>
      </c>
      <c r="R446" s="5">
        <v>4.4261549330000003</v>
      </c>
      <c r="S446" s="5">
        <v>27265.114389999999</v>
      </c>
      <c r="T446" s="5">
        <v>840153.7</v>
      </c>
    </row>
    <row r="447" spans="1:20" ht="72" x14ac:dyDescent="0.3">
      <c r="A447" s="7" t="s">
        <v>196</v>
      </c>
      <c r="B447" s="2" t="s">
        <v>797</v>
      </c>
      <c r="C447" s="5" t="s">
        <v>198</v>
      </c>
      <c r="D447" s="5" t="s">
        <v>171</v>
      </c>
      <c r="E447" s="2" t="s">
        <v>804</v>
      </c>
      <c r="F447" s="2"/>
      <c r="G447" s="2"/>
      <c r="H447" s="2"/>
      <c r="I447" s="2"/>
      <c r="J447" s="2"/>
      <c r="K447" s="2"/>
      <c r="L447" s="2"/>
      <c r="M447" s="2"/>
      <c r="N447" s="5">
        <v>7671.3</v>
      </c>
      <c r="O447" s="2" t="s">
        <v>200</v>
      </c>
      <c r="P447" s="5">
        <v>557.81623060000004</v>
      </c>
      <c r="Q447" s="5">
        <v>4279175.6500000004</v>
      </c>
      <c r="R447" s="5">
        <v>6.632773254</v>
      </c>
      <c r="S447" s="5">
        <v>50881.993459999998</v>
      </c>
      <c r="T447" s="5">
        <v>1567889.9</v>
      </c>
    </row>
    <row r="448" spans="1:20" ht="72" x14ac:dyDescent="0.3">
      <c r="A448" s="7" t="s">
        <v>196</v>
      </c>
      <c r="B448" s="2" t="s">
        <v>797</v>
      </c>
      <c r="C448" s="5" t="s">
        <v>198</v>
      </c>
      <c r="D448" s="5" t="s">
        <v>171</v>
      </c>
      <c r="E448" s="2" t="s">
        <v>805</v>
      </c>
      <c r="F448" s="2"/>
      <c r="G448" s="2"/>
      <c r="H448" s="2"/>
      <c r="I448" s="2"/>
      <c r="J448" s="2"/>
      <c r="K448" s="2"/>
      <c r="L448" s="2"/>
      <c r="M448" s="2"/>
      <c r="N448" s="5">
        <v>1700</v>
      </c>
      <c r="O448" s="2" t="s">
        <v>200</v>
      </c>
      <c r="P448" s="5">
        <v>538.42615290000003</v>
      </c>
      <c r="Q448" s="5">
        <v>915324.46</v>
      </c>
      <c r="R448" s="5">
        <v>6.4022134709999996</v>
      </c>
      <c r="S448" s="5">
        <v>10883.7629</v>
      </c>
      <c r="T448" s="5">
        <v>335374.90000000002</v>
      </c>
    </row>
    <row r="449" spans="1:20" ht="72" x14ac:dyDescent="0.3">
      <c r="A449" s="7" t="s">
        <v>196</v>
      </c>
      <c r="B449" s="2" t="s">
        <v>797</v>
      </c>
      <c r="C449" s="5" t="s">
        <v>198</v>
      </c>
      <c r="D449" s="5" t="s">
        <v>171</v>
      </c>
      <c r="E449" s="2" t="s">
        <v>806</v>
      </c>
      <c r="F449" s="2"/>
      <c r="G449" s="2"/>
      <c r="H449" s="2"/>
      <c r="I449" s="2"/>
      <c r="J449" s="2"/>
      <c r="K449" s="2"/>
      <c r="L449" s="2"/>
      <c r="M449" s="2"/>
      <c r="N449" s="5">
        <v>2956.3</v>
      </c>
      <c r="O449" s="2" t="s">
        <v>200</v>
      </c>
      <c r="P449" s="5">
        <v>499.632632</v>
      </c>
      <c r="Q449" s="5">
        <v>1477063.95</v>
      </c>
      <c r="R449" s="5">
        <v>5.9409349819999999</v>
      </c>
      <c r="S449" s="5">
        <v>17563.186089999999</v>
      </c>
      <c r="T449" s="5">
        <v>541196.30000000005</v>
      </c>
    </row>
    <row r="450" spans="1:20" ht="72" x14ac:dyDescent="0.3">
      <c r="A450" s="7" t="s">
        <v>196</v>
      </c>
      <c r="B450" s="2" t="s">
        <v>797</v>
      </c>
      <c r="C450" s="5" t="s">
        <v>198</v>
      </c>
      <c r="D450" s="5" t="s">
        <v>171</v>
      </c>
      <c r="E450" s="2" t="s">
        <v>807</v>
      </c>
      <c r="F450" s="2"/>
      <c r="G450" s="2"/>
      <c r="H450" s="2"/>
      <c r="I450" s="2"/>
      <c r="J450" s="2"/>
      <c r="K450" s="2"/>
      <c r="L450" s="2"/>
      <c r="M450" s="2"/>
      <c r="N450" s="5">
        <v>5030.3999999999996</v>
      </c>
      <c r="O450" s="2" t="s">
        <v>200</v>
      </c>
      <c r="P450" s="5">
        <v>520.45056850000003</v>
      </c>
      <c r="Q450" s="5">
        <v>2618074.54</v>
      </c>
      <c r="R450" s="5">
        <v>6.1884728720000002</v>
      </c>
      <c r="S450" s="5">
        <v>31130.49394</v>
      </c>
      <c r="T450" s="5">
        <v>959262.5</v>
      </c>
    </row>
    <row r="451" spans="1:20" ht="72" x14ac:dyDescent="0.3">
      <c r="A451" s="7" t="s">
        <v>196</v>
      </c>
      <c r="B451" s="2" t="s">
        <v>797</v>
      </c>
      <c r="C451" s="5" t="s">
        <v>198</v>
      </c>
      <c r="D451" s="5" t="s">
        <v>171</v>
      </c>
      <c r="E451" s="2" t="s">
        <v>808</v>
      </c>
      <c r="F451" s="2"/>
      <c r="G451" s="2"/>
      <c r="H451" s="2"/>
      <c r="I451" s="2"/>
      <c r="J451" s="2"/>
      <c r="K451" s="2"/>
      <c r="L451" s="2"/>
      <c r="M451" s="2"/>
      <c r="N451" s="5">
        <v>2917.4</v>
      </c>
      <c r="O451" s="2" t="s">
        <v>200</v>
      </c>
      <c r="P451" s="5">
        <v>657.90485020000006</v>
      </c>
      <c r="Q451" s="5">
        <v>1919371.61</v>
      </c>
      <c r="R451" s="5">
        <v>7.8228876359999999</v>
      </c>
      <c r="S451" s="5">
        <v>22822.492389999999</v>
      </c>
      <c r="T451" s="5">
        <v>703257.7</v>
      </c>
    </row>
    <row r="452" spans="1:20" ht="72" x14ac:dyDescent="0.3">
      <c r="A452" s="7" t="s">
        <v>196</v>
      </c>
      <c r="B452" s="2" t="s">
        <v>797</v>
      </c>
      <c r="C452" s="5" t="s">
        <v>198</v>
      </c>
      <c r="D452" s="5" t="s">
        <v>171</v>
      </c>
      <c r="E452" s="2" t="s">
        <v>809</v>
      </c>
      <c r="F452" s="2"/>
      <c r="G452" s="2"/>
      <c r="H452" s="2"/>
      <c r="I452" s="2"/>
      <c r="J452" s="2"/>
      <c r="K452" s="2"/>
      <c r="L452" s="2"/>
      <c r="M452" s="2"/>
      <c r="N452" s="5">
        <v>2084</v>
      </c>
      <c r="O452" s="2" t="s">
        <v>200</v>
      </c>
      <c r="P452" s="5">
        <v>514.9522121</v>
      </c>
      <c r="Q452" s="5">
        <v>1073160.4099999999</v>
      </c>
      <c r="R452" s="5">
        <v>6.1230940800000004</v>
      </c>
      <c r="S452" s="5">
        <v>12760.528060000001</v>
      </c>
      <c r="T452" s="5">
        <v>393206</v>
      </c>
    </row>
    <row r="453" spans="1:20" ht="72" x14ac:dyDescent="0.3">
      <c r="A453" s="7" t="s">
        <v>196</v>
      </c>
      <c r="B453" s="2" t="s">
        <v>797</v>
      </c>
      <c r="C453" s="5" t="s">
        <v>198</v>
      </c>
      <c r="D453" s="5" t="s">
        <v>171</v>
      </c>
      <c r="E453" s="2" t="s">
        <v>810</v>
      </c>
      <c r="F453" s="2"/>
      <c r="G453" s="2"/>
      <c r="H453" s="2"/>
      <c r="I453" s="2"/>
      <c r="J453" s="2"/>
      <c r="K453" s="2"/>
      <c r="L453" s="2"/>
      <c r="M453" s="2"/>
      <c r="N453" s="5">
        <v>3486</v>
      </c>
      <c r="O453" s="2" t="s">
        <v>200</v>
      </c>
      <c r="P453" s="5">
        <v>518.5661159</v>
      </c>
      <c r="Q453" s="5">
        <v>1807721.48</v>
      </c>
      <c r="R453" s="5">
        <v>6.1660655870000003</v>
      </c>
      <c r="S453" s="5">
        <v>21494.904640000001</v>
      </c>
      <c r="T453" s="5">
        <v>662349.1</v>
      </c>
    </row>
    <row r="454" spans="1:20" ht="86.4" x14ac:dyDescent="0.3">
      <c r="A454" s="7" t="s">
        <v>196</v>
      </c>
      <c r="B454" s="2" t="s">
        <v>797</v>
      </c>
      <c r="C454" s="5" t="s">
        <v>198</v>
      </c>
      <c r="D454" s="5" t="s">
        <v>171</v>
      </c>
      <c r="E454" s="2" t="s">
        <v>811</v>
      </c>
      <c r="F454" s="2"/>
      <c r="G454" s="2"/>
      <c r="H454" s="2"/>
      <c r="I454" s="2"/>
      <c r="J454" s="2"/>
      <c r="K454" s="2"/>
      <c r="L454" s="2"/>
      <c r="M454" s="2"/>
      <c r="N454" s="5">
        <v>2791.4</v>
      </c>
      <c r="O454" s="2" t="s">
        <v>200</v>
      </c>
      <c r="P454" s="5">
        <v>644.87265890000003</v>
      </c>
      <c r="Q454" s="5">
        <v>1800097.54</v>
      </c>
      <c r="R454" s="5">
        <v>7.6679269779999997</v>
      </c>
      <c r="S454" s="5">
        <v>21404.251370000002</v>
      </c>
      <c r="T454" s="5">
        <v>659555.80000000005</v>
      </c>
    </row>
    <row r="455" spans="1:20" ht="57.6" x14ac:dyDescent="0.3">
      <c r="A455" s="7" t="s">
        <v>196</v>
      </c>
      <c r="B455" s="2" t="s">
        <v>812</v>
      </c>
      <c r="C455" s="5" t="s">
        <v>198</v>
      </c>
      <c r="D455" s="5" t="s">
        <v>171</v>
      </c>
      <c r="E455" s="2" t="s">
        <v>813</v>
      </c>
      <c r="F455" s="2"/>
      <c r="G455" s="2"/>
      <c r="H455" s="2"/>
      <c r="I455" s="2"/>
      <c r="J455" s="2"/>
      <c r="K455" s="2"/>
      <c r="L455" s="2"/>
      <c r="M455" s="2"/>
      <c r="N455" s="5">
        <v>7315</v>
      </c>
      <c r="O455" s="2" t="s">
        <v>200</v>
      </c>
      <c r="P455" s="5">
        <v>439.67264110000002</v>
      </c>
      <c r="Q455" s="5">
        <v>3216205.37</v>
      </c>
      <c r="R455" s="5">
        <v>5.2279743300000003</v>
      </c>
      <c r="S455" s="5">
        <v>38242.63222</v>
      </c>
      <c r="T455" s="5">
        <v>1178417.7</v>
      </c>
    </row>
    <row r="456" spans="1:20" ht="72" x14ac:dyDescent="0.3">
      <c r="A456" s="7" t="s">
        <v>196</v>
      </c>
      <c r="B456" s="2" t="s">
        <v>812</v>
      </c>
      <c r="C456" s="5" t="s">
        <v>198</v>
      </c>
      <c r="D456" s="5" t="s">
        <v>171</v>
      </c>
      <c r="E456" s="2" t="s">
        <v>814</v>
      </c>
      <c r="F456" s="2"/>
      <c r="G456" s="2"/>
      <c r="H456" s="2"/>
      <c r="I456" s="2"/>
      <c r="J456" s="2"/>
      <c r="K456" s="2"/>
      <c r="L456" s="2"/>
      <c r="M456" s="2"/>
      <c r="N456" s="5">
        <v>7680</v>
      </c>
      <c r="O456" s="2" t="s">
        <v>200</v>
      </c>
      <c r="P456" s="5">
        <v>496.45373699999999</v>
      </c>
      <c r="Q456" s="5">
        <v>3812764.7</v>
      </c>
      <c r="R456" s="5">
        <v>5.9031359930000002</v>
      </c>
      <c r="S456" s="5">
        <v>45336.084419999999</v>
      </c>
      <c r="T456" s="5">
        <v>1396997</v>
      </c>
    </row>
    <row r="457" spans="1:20" ht="86.4" x14ac:dyDescent="0.3">
      <c r="A457" s="7" t="s">
        <v>196</v>
      </c>
      <c r="B457" s="2" t="s">
        <v>815</v>
      </c>
      <c r="C457" s="5" t="s">
        <v>198</v>
      </c>
      <c r="D457" s="5" t="s">
        <v>171</v>
      </c>
      <c r="E457" s="2" t="s">
        <v>816</v>
      </c>
      <c r="F457" s="2"/>
      <c r="G457" s="2"/>
      <c r="H457" s="2"/>
      <c r="I457" s="2"/>
      <c r="J457" s="2"/>
      <c r="K457" s="2"/>
      <c r="L457" s="2"/>
      <c r="M457" s="2"/>
      <c r="N457" s="5">
        <v>5784</v>
      </c>
      <c r="O457" s="2" t="s">
        <v>200</v>
      </c>
      <c r="P457" s="5">
        <v>548.99404389999995</v>
      </c>
      <c r="Q457" s="5">
        <v>3175381.55</v>
      </c>
      <c r="R457" s="5">
        <v>6.5278721040000001</v>
      </c>
      <c r="S457" s="5">
        <v>37757.212249999997</v>
      </c>
      <c r="T457" s="5">
        <v>1163459.8</v>
      </c>
    </row>
    <row r="458" spans="1:20" ht="72" x14ac:dyDescent="0.3">
      <c r="A458" s="7" t="s">
        <v>196</v>
      </c>
      <c r="B458" s="2" t="s">
        <v>815</v>
      </c>
      <c r="C458" s="5" t="s">
        <v>198</v>
      </c>
      <c r="D458" s="5" t="s">
        <v>171</v>
      </c>
      <c r="E458" s="2" t="s">
        <v>817</v>
      </c>
      <c r="F458" s="2"/>
      <c r="G458" s="2"/>
      <c r="H458" s="2"/>
      <c r="I458" s="2"/>
      <c r="J458" s="2"/>
      <c r="K458" s="2"/>
      <c r="L458" s="2"/>
      <c r="M458" s="2"/>
      <c r="N458" s="5">
        <v>1412</v>
      </c>
      <c r="O458" s="2" t="s">
        <v>200</v>
      </c>
      <c r="P458" s="5">
        <v>512.74458919999995</v>
      </c>
      <c r="Q458" s="5">
        <v>723995.36</v>
      </c>
      <c r="R458" s="5">
        <v>6.0968441049999997</v>
      </c>
      <c r="S458" s="5">
        <v>8608.7438760000005</v>
      </c>
      <c r="T458" s="5">
        <v>265271.90000000002</v>
      </c>
    </row>
    <row r="459" spans="1:20" ht="72" x14ac:dyDescent="0.3">
      <c r="A459" s="7" t="s">
        <v>196</v>
      </c>
      <c r="B459" s="2" t="s">
        <v>815</v>
      </c>
      <c r="C459" s="5" t="s">
        <v>198</v>
      </c>
      <c r="D459" s="5" t="s">
        <v>171</v>
      </c>
      <c r="E459" s="2" t="s">
        <v>818</v>
      </c>
      <c r="F459" s="2"/>
      <c r="G459" s="2"/>
      <c r="H459" s="2"/>
      <c r="I459" s="2"/>
      <c r="J459" s="2"/>
      <c r="K459" s="2"/>
      <c r="L459" s="2"/>
      <c r="M459" s="2"/>
      <c r="N459" s="5">
        <v>345.6</v>
      </c>
      <c r="O459" s="2" t="s">
        <v>200</v>
      </c>
      <c r="P459" s="5">
        <v>525.35315390000005</v>
      </c>
      <c r="Q459" s="5">
        <v>181562.05</v>
      </c>
      <c r="R459" s="5">
        <v>6.2467675849999997</v>
      </c>
      <c r="S459" s="5">
        <v>2158.8828779999999</v>
      </c>
      <c r="T459" s="5">
        <v>66524.3</v>
      </c>
    </row>
    <row r="460" spans="1:20" ht="72" x14ac:dyDescent="0.3">
      <c r="A460" s="7" t="s">
        <v>196</v>
      </c>
      <c r="B460" s="2" t="s">
        <v>819</v>
      </c>
      <c r="C460" s="5" t="s">
        <v>198</v>
      </c>
      <c r="D460" s="5" t="s">
        <v>171</v>
      </c>
      <c r="E460" s="2" t="s">
        <v>820</v>
      </c>
      <c r="F460" s="2"/>
      <c r="G460" s="2"/>
      <c r="H460" s="2"/>
      <c r="I460" s="2"/>
      <c r="J460" s="2"/>
      <c r="K460" s="2"/>
      <c r="L460" s="2"/>
      <c r="M460" s="2"/>
      <c r="N460" s="5">
        <v>2042.4</v>
      </c>
      <c r="O460" s="2" t="s">
        <v>200</v>
      </c>
      <c r="P460" s="5">
        <v>721.05868099999998</v>
      </c>
      <c r="Q460" s="5">
        <v>1472690.25</v>
      </c>
      <c r="R460" s="5">
        <v>8.5687306119999995</v>
      </c>
      <c r="S460" s="5">
        <v>17500.775399999999</v>
      </c>
      <c r="T460" s="5">
        <v>539593.80000000005</v>
      </c>
    </row>
    <row r="461" spans="1:20" ht="86.4" x14ac:dyDescent="0.3">
      <c r="A461" s="7" t="s">
        <v>196</v>
      </c>
      <c r="B461" s="2" t="s">
        <v>819</v>
      </c>
      <c r="C461" s="5" t="s">
        <v>198</v>
      </c>
      <c r="D461" s="5" t="s">
        <v>171</v>
      </c>
      <c r="E461" s="2" t="s">
        <v>821</v>
      </c>
      <c r="F461" s="2"/>
      <c r="G461" s="2"/>
      <c r="H461" s="2"/>
      <c r="I461" s="2"/>
      <c r="J461" s="2"/>
      <c r="K461" s="2"/>
      <c r="L461" s="2"/>
      <c r="M461" s="2"/>
      <c r="N461" s="5">
        <v>2322.1999999999998</v>
      </c>
      <c r="O461" s="2" t="s">
        <v>200</v>
      </c>
      <c r="P461" s="5">
        <v>650.36649299999999</v>
      </c>
      <c r="Q461" s="5">
        <v>1510281.07</v>
      </c>
      <c r="R461" s="5">
        <v>7.7286570760000002</v>
      </c>
      <c r="S461" s="5">
        <v>17947.48746</v>
      </c>
      <c r="T461" s="5">
        <v>553367</v>
      </c>
    </row>
    <row r="462" spans="1:20" ht="72" x14ac:dyDescent="0.3">
      <c r="A462" s="7" t="s">
        <v>196</v>
      </c>
      <c r="B462" s="2" t="s">
        <v>819</v>
      </c>
      <c r="C462" s="5" t="s">
        <v>198</v>
      </c>
      <c r="D462" s="5" t="s">
        <v>171</v>
      </c>
      <c r="E462" s="2" t="s">
        <v>822</v>
      </c>
      <c r="F462" s="2"/>
      <c r="G462" s="2"/>
      <c r="H462" s="2"/>
      <c r="I462" s="2"/>
      <c r="J462" s="2"/>
      <c r="K462" s="2"/>
      <c r="L462" s="2"/>
      <c r="M462" s="2"/>
      <c r="N462" s="5">
        <v>662.4</v>
      </c>
      <c r="O462" s="2" t="s">
        <v>200</v>
      </c>
      <c r="P462" s="5">
        <v>452.37515100000002</v>
      </c>
      <c r="Q462" s="5">
        <v>299653.3</v>
      </c>
      <c r="R462" s="5">
        <v>5.375818787</v>
      </c>
      <c r="S462" s="5">
        <v>3560.9423649999999</v>
      </c>
      <c r="T462" s="5">
        <v>109793</v>
      </c>
    </row>
    <row r="463" spans="1:20" ht="86.4" x14ac:dyDescent="0.3">
      <c r="A463" s="7" t="s">
        <v>196</v>
      </c>
      <c r="B463" s="2" t="s">
        <v>819</v>
      </c>
      <c r="C463" s="5" t="s">
        <v>198</v>
      </c>
      <c r="D463" s="5" t="s">
        <v>171</v>
      </c>
      <c r="E463" s="2" t="s">
        <v>823</v>
      </c>
      <c r="F463" s="2"/>
      <c r="G463" s="2"/>
      <c r="H463" s="2"/>
      <c r="I463" s="2"/>
      <c r="J463" s="2"/>
      <c r="K463" s="2"/>
      <c r="L463" s="2"/>
      <c r="M463" s="2"/>
      <c r="N463" s="5">
        <v>8189.6</v>
      </c>
      <c r="O463" s="2" t="s">
        <v>200</v>
      </c>
      <c r="P463" s="5">
        <v>660.76209459999995</v>
      </c>
      <c r="Q463" s="5">
        <v>5411377.25</v>
      </c>
      <c r="R463" s="5">
        <v>7.8521936380000001</v>
      </c>
      <c r="S463" s="5">
        <v>64306.32501</v>
      </c>
      <c r="T463" s="5">
        <v>1982728.5</v>
      </c>
    </row>
    <row r="464" spans="1:20" ht="72" x14ac:dyDescent="0.3">
      <c r="A464" s="7" t="s">
        <v>196</v>
      </c>
      <c r="B464" s="2" t="s">
        <v>819</v>
      </c>
      <c r="C464" s="5" t="s">
        <v>198</v>
      </c>
      <c r="D464" s="5" t="s">
        <v>171</v>
      </c>
      <c r="E464" s="2" t="s">
        <v>824</v>
      </c>
      <c r="F464" s="2"/>
      <c r="G464" s="2"/>
      <c r="H464" s="2"/>
      <c r="I464" s="2"/>
      <c r="J464" s="2"/>
      <c r="K464" s="2"/>
      <c r="L464" s="2"/>
      <c r="M464" s="2"/>
      <c r="N464" s="5">
        <v>1672</v>
      </c>
      <c r="O464" s="2" t="s">
        <v>200</v>
      </c>
      <c r="P464" s="5">
        <v>520.23146529999997</v>
      </c>
      <c r="Q464" s="5">
        <v>869827.01</v>
      </c>
      <c r="R464" s="5">
        <v>6.1821921010000001</v>
      </c>
      <c r="S464" s="5">
        <v>10336.625190000001</v>
      </c>
      <c r="T464" s="5">
        <v>318704.59999999998</v>
      </c>
    </row>
    <row r="465" spans="1:20" ht="57.6" x14ac:dyDescent="0.3">
      <c r="A465" s="7" t="s">
        <v>196</v>
      </c>
      <c r="B465" s="2" t="s">
        <v>825</v>
      </c>
      <c r="C465" s="5" t="s">
        <v>198</v>
      </c>
      <c r="D465" s="5" t="s">
        <v>171</v>
      </c>
      <c r="E465" s="2" t="s">
        <v>826</v>
      </c>
      <c r="F465" s="2"/>
      <c r="G465" s="2"/>
      <c r="H465" s="2"/>
      <c r="I465" s="2"/>
      <c r="J465" s="2"/>
      <c r="K465" s="2"/>
      <c r="L465" s="2"/>
      <c r="M465" s="2"/>
      <c r="N465" s="5">
        <v>7300</v>
      </c>
      <c r="O465" s="2" t="s">
        <v>200</v>
      </c>
      <c r="P465" s="5">
        <v>447.06412740000002</v>
      </c>
      <c r="Q465" s="5">
        <v>3263568.13</v>
      </c>
      <c r="R465" s="5">
        <v>5.3127050200000001</v>
      </c>
      <c r="S465" s="5">
        <v>38782.746639999998</v>
      </c>
      <c r="T465" s="5">
        <v>1195771.3999999999</v>
      </c>
    </row>
    <row r="466" spans="1:20" ht="57.6" x14ac:dyDescent="0.3">
      <c r="A466" s="7" t="s">
        <v>196</v>
      </c>
      <c r="B466" s="2" t="s">
        <v>827</v>
      </c>
      <c r="C466" s="5" t="s">
        <v>198</v>
      </c>
      <c r="D466" s="5" t="s">
        <v>171</v>
      </c>
      <c r="E466" s="2" t="s">
        <v>828</v>
      </c>
      <c r="F466" s="2"/>
      <c r="G466" s="2"/>
      <c r="H466" s="2"/>
      <c r="I466" s="2"/>
      <c r="J466" s="2"/>
      <c r="K466" s="2"/>
      <c r="L466" s="2"/>
      <c r="M466" s="2"/>
      <c r="N466" s="5">
        <v>10200</v>
      </c>
      <c r="O466" s="2" t="s">
        <v>200</v>
      </c>
      <c r="P466" s="5">
        <v>603.29936959999998</v>
      </c>
      <c r="Q466" s="5">
        <v>6153653.5700000003</v>
      </c>
      <c r="R466" s="5">
        <v>7.1693329720000003</v>
      </c>
      <c r="S466" s="5">
        <v>73127.196320000003</v>
      </c>
      <c r="T466" s="5">
        <v>2254698.7000000002</v>
      </c>
    </row>
    <row r="467" spans="1:20" ht="57.6" x14ac:dyDescent="0.3">
      <c r="A467" s="7" t="s">
        <v>196</v>
      </c>
      <c r="B467" s="2" t="s">
        <v>827</v>
      </c>
      <c r="C467" s="5" t="s">
        <v>198</v>
      </c>
      <c r="D467" s="5" t="s">
        <v>171</v>
      </c>
      <c r="E467" s="2" t="s">
        <v>829</v>
      </c>
      <c r="F467" s="2"/>
      <c r="G467" s="2"/>
      <c r="H467" s="2"/>
      <c r="I467" s="2"/>
      <c r="J467" s="2"/>
      <c r="K467" s="2"/>
      <c r="L467" s="2"/>
      <c r="M467" s="2"/>
      <c r="N467" s="5">
        <v>1497.6</v>
      </c>
      <c r="O467" s="2" t="s">
        <v>200</v>
      </c>
      <c r="P467" s="5">
        <v>475.97587470000002</v>
      </c>
      <c r="Q467" s="5">
        <v>712821.47</v>
      </c>
      <c r="R467" s="5">
        <v>5.6562789630000001</v>
      </c>
      <c r="S467" s="5">
        <v>8470.8433750000004</v>
      </c>
      <c r="T467" s="5">
        <v>261177.8</v>
      </c>
    </row>
    <row r="468" spans="1:20" ht="72" x14ac:dyDescent="0.3">
      <c r="A468" s="7" t="s">
        <v>196</v>
      </c>
      <c r="B468" s="2" t="s">
        <v>827</v>
      </c>
      <c r="C468" s="5" t="s">
        <v>198</v>
      </c>
      <c r="D468" s="5" t="s">
        <v>171</v>
      </c>
      <c r="E468" s="2" t="s">
        <v>830</v>
      </c>
      <c r="F468" s="2"/>
      <c r="G468" s="2"/>
      <c r="H468" s="2"/>
      <c r="I468" s="2"/>
      <c r="J468" s="2"/>
      <c r="K468" s="2"/>
      <c r="L468" s="2"/>
      <c r="M468" s="2"/>
      <c r="N468" s="5">
        <v>6657.6</v>
      </c>
      <c r="O468" s="2" t="s">
        <v>200</v>
      </c>
      <c r="P468" s="5">
        <v>587.08103670000003</v>
      </c>
      <c r="Q468" s="5">
        <v>3908550.71</v>
      </c>
      <c r="R468" s="5">
        <v>6.9766017429999998</v>
      </c>
      <c r="S468" s="5">
        <v>46447.423770000001</v>
      </c>
      <c r="T468" s="5">
        <v>1432092.9</v>
      </c>
    </row>
    <row r="469" spans="1:20" ht="72" x14ac:dyDescent="0.3">
      <c r="A469" s="7" t="s">
        <v>196</v>
      </c>
      <c r="B469" s="2" t="s">
        <v>827</v>
      </c>
      <c r="C469" s="5" t="s">
        <v>198</v>
      </c>
      <c r="D469" s="5" t="s">
        <v>171</v>
      </c>
      <c r="E469" s="2" t="s">
        <v>831</v>
      </c>
      <c r="F469" s="2"/>
      <c r="G469" s="2"/>
      <c r="H469" s="2"/>
      <c r="I469" s="2"/>
      <c r="J469" s="2"/>
      <c r="K469" s="2"/>
      <c r="L469" s="2"/>
      <c r="M469" s="2"/>
      <c r="N469" s="5">
        <v>8431.25</v>
      </c>
      <c r="O469" s="2" t="s">
        <v>200</v>
      </c>
      <c r="P469" s="5">
        <v>467.70775029999999</v>
      </c>
      <c r="Q469" s="5">
        <v>3943360.97</v>
      </c>
      <c r="R469" s="5">
        <v>5.5580243649999996</v>
      </c>
      <c r="S469" s="5">
        <v>46861.092929999999</v>
      </c>
      <c r="T469" s="5">
        <v>1444847.5</v>
      </c>
    </row>
    <row r="470" spans="1:20" ht="72" x14ac:dyDescent="0.3">
      <c r="A470" s="7" t="s">
        <v>196</v>
      </c>
      <c r="B470" s="2" t="s">
        <v>827</v>
      </c>
      <c r="C470" s="5" t="s">
        <v>198</v>
      </c>
      <c r="D470" s="5" t="s">
        <v>171</v>
      </c>
      <c r="E470" s="2" t="s">
        <v>832</v>
      </c>
      <c r="F470" s="2"/>
      <c r="G470" s="2"/>
      <c r="H470" s="2"/>
      <c r="I470" s="2"/>
      <c r="J470" s="2"/>
      <c r="K470" s="2"/>
      <c r="L470" s="2"/>
      <c r="M470" s="2"/>
      <c r="N470" s="5">
        <v>6159</v>
      </c>
      <c r="O470" s="2" t="s">
        <v>200</v>
      </c>
      <c r="P470" s="5">
        <v>540.52603829999998</v>
      </c>
      <c r="Q470" s="5">
        <v>3329099.87</v>
      </c>
      <c r="R470" s="5">
        <v>6.4233634979999996</v>
      </c>
      <c r="S470" s="5">
        <v>39561.495779999997</v>
      </c>
      <c r="T470" s="5">
        <v>1219782.2</v>
      </c>
    </row>
    <row r="471" spans="1:20" ht="86.4" x14ac:dyDescent="0.3">
      <c r="A471" s="7" t="s">
        <v>196</v>
      </c>
      <c r="B471" s="2" t="s">
        <v>827</v>
      </c>
      <c r="C471" s="5" t="s">
        <v>198</v>
      </c>
      <c r="D471" s="5" t="s">
        <v>171</v>
      </c>
      <c r="E471" s="2" t="s">
        <v>833</v>
      </c>
      <c r="F471" s="2"/>
      <c r="G471" s="2"/>
      <c r="H471" s="2"/>
      <c r="I471" s="2"/>
      <c r="J471" s="2"/>
      <c r="K471" s="2"/>
      <c r="L471" s="2"/>
      <c r="M471" s="2"/>
      <c r="N471" s="5">
        <v>1060.8</v>
      </c>
      <c r="O471" s="2" t="s">
        <v>200</v>
      </c>
      <c r="P471" s="5">
        <v>521.24014890000001</v>
      </c>
      <c r="Q471" s="5">
        <v>552931.55000000005</v>
      </c>
      <c r="R471" s="5">
        <v>6.1941788349999998</v>
      </c>
      <c r="S471" s="5">
        <v>6570.7849079999996</v>
      </c>
      <c r="T471" s="5">
        <v>202594.1</v>
      </c>
    </row>
    <row r="472" spans="1:20" ht="86.4" x14ac:dyDescent="0.3">
      <c r="A472" s="7" t="s">
        <v>196</v>
      </c>
      <c r="B472" s="2" t="s">
        <v>834</v>
      </c>
      <c r="C472" s="5" t="s">
        <v>198</v>
      </c>
      <c r="D472" s="5" t="s">
        <v>171</v>
      </c>
      <c r="E472" s="2" t="s">
        <v>835</v>
      </c>
      <c r="F472" s="2"/>
      <c r="G472" s="2"/>
      <c r="H472" s="2"/>
      <c r="I472" s="2"/>
      <c r="J472" s="2"/>
      <c r="K472" s="2"/>
      <c r="L472" s="2"/>
      <c r="M472" s="2"/>
      <c r="N472" s="5">
        <v>850</v>
      </c>
      <c r="O472" s="2" t="s">
        <v>200</v>
      </c>
      <c r="P472" s="5">
        <v>648.60479999999995</v>
      </c>
      <c r="Q472" s="5">
        <v>551314.07999999996</v>
      </c>
      <c r="R472" s="5">
        <v>7.7031448930000002</v>
      </c>
      <c r="S472" s="5">
        <v>6547.6731589999999</v>
      </c>
      <c r="T472" s="5">
        <v>202001.5</v>
      </c>
    </row>
    <row r="473" spans="1:20" ht="72" x14ac:dyDescent="0.3">
      <c r="A473" s="7" t="s">
        <v>196</v>
      </c>
      <c r="B473" s="2" t="s">
        <v>834</v>
      </c>
      <c r="C473" s="5" t="s">
        <v>198</v>
      </c>
      <c r="D473" s="5" t="s">
        <v>171</v>
      </c>
      <c r="E473" s="2" t="s">
        <v>836</v>
      </c>
      <c r="F473" s="2"/>
      <c r="G473" s="2"/>
      <c r="H473" s="2"/>
      <c r="I473" s="2"/>
      <c r="J473" s="2"/>
      <c r="K473" s="2"/>
      <c r="L473" s="2"/>
      <c r="M473" s="2"/>
      <c r="N473" s="5">
        <v>1800</v>
      </c>
      <c r="O473" s="2" t="s">
        <v>200</v>
      </c>
      <c r="P473" s="5">
        <v>524.06283889999997</v>
      </c>
      <c r="Q473" s="5">
        <v>943313.11</v>
      </c>
      <c r="R473" s="5">
        <v>6.224024215</v>
      </c>
      <c r="S473" s="5">
        <v>11203.24359</v>
      </c>
      <c r="T473" s="5">
        <v>345629.9</v>
      </c>
    </row>
    <row r="474" spans="1:20" ht="72" x14ac:dyDescent="0.3">
      <c r="A474" s="7" t="s">
        <v>196</v>
      </c>
      <c r="B474" s="2" t="s">
        <v>834</v>
      </c>
      <c r="C474" s="5" t="s">
        <v>198</v>
      </c>
      <c r="D474" s="5" t="s">
        <v>171</v>
      </c>
      <c r="E474" s="2" t="s">
        <v>837</v>
      </c>
      <c r="F474" s="2"/>
      <c r="G474" s="2"/>
      <c r="H474" s="2"/>
      <c r="I474" s="2"/>
      <c r="J474" s="2"/>
      <c r="K474" s="2"/>
      <c r="L474" s="2"/>
      <c r="M474" s="2"/>
      <c r="N474" s="5">
        <v>1528</v>
      </c>
      <c r="O474" s="2" t="s">
        <v>200</v>
      </c>
      <c r="P474" s="5">
        <v>528.25507849999997</v>
      </c>
      <c r="Q474" s="5">
        <v>807173.76</v>
      </c>
      <c r="R474" s="5">
        <v>6.273813284</v>
      </c>
      <c r="S474" s="5">
        <v>9586.3866980000003</v>
      </c>
      <c r="T474" s="5">
        <v>295748.5</v>
      </c>
    </row>
    <row r="475" spans="1:20" ht="72" x14ac:dyDescent="0.3">
      <c r="A475" s="7" t="s">
        <v>196</v>
      </c>
      <c r="B475" s="2" t="s">
        <v>834</v>
      </c>
      <c r="C475" s="5" t="s">
        <v>198</v>
      </c>
      <c r="D475" s="5" t="s">
        <v>171</v>
      </c>
      <c r="E475" s="2" t="s">
        <v>838</v>
      </c>
      <c r="F475" s="2"/>
      <c r="G475" s="2"/>
      <c r="H475" s="2"/>
      <c r="I475" s="2"/>
      <c r="J475" s="2"/>
      <c r="K475" s="2"/>
      <c r="L475" s="2"/>
      <c r="M475" s="2"/>
      <c r="N475" s="5">
        <v>10959</v>
      </c>
      <c r="O475" s="2" t="s">
        <v>200</v>
      </c>
      <c r="P475" s="5">
        <v>478.12203390000002</v>
      </c>
      <c r="Q475" s="5">
        <v>5239739.37</v>
      </c>
      <c r="R475" s="5">
        <v>5.678408954</v>
      </c>
      <c r="S475" s="5">
        <v>62229.683729999997</v>
      </c>
      <c r="T475" s="5">
        <v>1919840.5</v>
      </c>
    </row>
    <row r="476" spans="1:20" ht="72" x14ac:dyDescent="0.3">
      <c r="A476" s="7" t="s">
        <v>196</v>
      </c>
      <c r="B476" s="2" t="s">
        <v>834</v>
      </c>
      <c r="C476" s="5" t="s">
        <v>198</v>
      </c>
      <c r="D476" s="5" t="s">
        <v>171</v>
      </c>
      <c r="E476" s="2" t="s">
        <v>839</v>
      </c>
      <c r="F476" s="2"/>
      <c r="G476" s="2"/>
      <c r="H476" s="2"/>
      <c r="I476" s="2"/>
      <c r="J476" s="2"/>
      <c r="K476" s="2"/>
      <c r="L476" s="2"/>
      <c r="M476" s="2"/>
      <c r="N476" s="5">
        <v>121.8</v>
      </c>
      <c r="O476" s="2" t="s">
        <v>200</v>
      </c>
      <c r="P476" s="5">
        <v>642.99162560000002</v>
      </c>
      <c r="Q476" s="5">
        <v>78316.38</v>
      </c>
      <c r="R476" s="5">
        <v>7.6364801140000003</v>
      </c>
      <c r="S476" s="5">
        <v>930.12327789999995</v>
      </c>
      <c r="T476" s="5">
        <v>28695.1</v>
      </c>
    </row>
    <row r="477" spans="1:20" ht="57.6" x14ac:dyDescent="0.3">
      <c r="A477" s="7" t="s">
        <v>196</v>
      </c>
      <c r="B477" s="2" t="s">
        <v>834</v>
      </c>
      <c r="C477" s="5" t="s">
        <v>198</v>
      </c>
      <c r="D477" s="5" t="s">
        <v>171</v>
      </c>
      <c r="E477" s="2" t="s">
        <v>840</v>
      </c>
      <c r="F477" s="2"/>
      <c r="G477" s="2"/>
      <c r="H477" s="2"/>
      <c r="I477" s="2"/>
      <c r="J477" s="2"/>
      <c r="K477" s="2"/>
      <c r="L477" s="2"/>
      <c r="M477" s="2"/>
      <c r="N477" s="5">
        <v>7215</v>
      </c>
      <c r="O477" s="2" t="s">
        <v>200</v>
      </c>
      <c r="P477" s="5">
        <v>444.91906440000002</v>
      </c>
      <c r="Q477" s="5">
        <v>3210091.05</v>
      </c>
      <c r="R477" s="5">
        <v>5.2840743999999997</v>
      </c>
      <c r="S477" s="5">
        <v>38124.596790000003</v>
      </c>
      <c r="T477" s="5">
        <v>1176177.3</v>
      </c>
    </row>
    <row r="478" spans="1:20" ht="72" x14ac:dyDescent="0.3">
      <c r="A478" s="7" t="s">
        <v>196</v>
      </c>
      <c r="B478" s="2" t="s">
        <v>834</v>
      </c>
      <c r="C478" s="5" t="s">
        <v>198</v>
      </c>
      <c r="D478" s="5" t="s">
        <v>171</v>
      </c>
      <c r="E478" s="2" t="s">
        <v>841</v>
      </c>
      <c r="F478" s="2"/>
      <c r="G478" s="2"/>
      <c r="H478" s="2"/>
      <c r="I478" s="2"/>
      <c r="J478" s="2"/>
      <c r="K478" s="2"/>
      <c r="L478" s="2"/>
      <c r="M478" s="2"/>
      <c r="N478" s="5">
        <v>10885.5</v>
      </c>
      <c r="O478" s="2" t="s">
        <v>200</v>
      </c>
      <c r="P478" s="5">
        <v>493.79377060000002</v>
      </c>
      <c r="Q478" s="5">
        <v>5375192.0899999999</v>
      </c>
      <c r="R478" s="5">
        <v>5.8645340929999996</v>
      </c>
      <c r="S478" s="5">
        <v>63838.385869999998</v>
      </c>
      <c r="T478" s="5">
        <v>1969470.3</v>
      </c>
    </row>
    <row r="479" spans="1:20" ht="86.4" x14ac:dyDescent="0.3">
      <c r="A479" s="7" t="s">
        <v>196</v>
      </c>
      <c r="B479" s="2" t="s">
        <v>834</v>
      </c>
      <c r="C479" s="5" t="s">
        <v>198</v>
      </c>
      <c r="D479" s="5" t="s">
        <v>171</v>
      </c>
      <c r="E479" s="2" t="s">
        <v>842</v>
      </c>
      <c r="F479" s="2"/>
      <c r="G479" s="2"/>
      <c r="H479" s="2"/>
      <c r="I479" s="2"/>
      <c r="J479" s="2"/>
      <c r="K479" s="2"/>
      <c r="L479" s="2"/>
      <c r="M479" s="2"/>
      <c r="N479" s="5">
        <v>9504</v>
      </c>
      <c r="O479" s="2" t="s">
        <v>200</v>
      </c>
      <c r="P479" s="5">
        <v>217.09572600000001</v>
      </c>
      <c r="Q479" s="5">
        <v>2063277.78</v>
      </c>
      <c r="R479" s="5">
        <v>2.5783340379999999</v>
      </c>
      <c r="S479" s="5">
        <v>24504.486700000001</v>
      </c>
      <c r="T479" s="5">
        <v>755985.1</v>
      </c>
    </row>
    <row r="480" spans="1:20" ht="57.6" x14ac:dyDescent="0.3">
      <c r="A480" s="7" t="s">
        <v>196</v>
      </c>
      <c r="B480" s="2" t="s">
        <v>834</v>
      </c>
      <c r="C480" s="5" t="s">
        <v>198</v>
      </c>
      <c r="D480" s="5" t="s">
        <v>171</v>
      </c>
      <c r="E480" s="2" t="s">
        <v>843</v>
      </c>
      <c r="F480" s="2"/>
      <c r="G480" s="2"/>
      <c r="H480" s="2"/>
      <c r="I480" s="2"/>
      <c r="J480" s="2"/>
      <c r="K480" s="2"/>
      <c r="L480" s="2"/>
      <c r="M480" s="2"/>
      <c r="N480" s="5">
        <v>10561.6</v>
      </c>
      <c r="O480" s="2" t="s">
        <v>200</v>
      </c>
      <c r="P480" s="5">
        <v>433.14191030000001</v>
      </c>
      <c r="Q480" s="5">
        <v>4574671.5999999996</v>
      </c>
      <c r="R480" s="5">
        <v>5.1442032099999997</v>
      </c>
      <c r="S480" s="5">
        <v>54331.016629999998</v>
      </c>
      <c r="T480" s="5">
        <v>1676159.6</v>
      </c>
    </row>
    <row r="481" spans="1:20" ht="72" x14ac:dyDescent="0.3">
      <c r="A481" s="7" t="s">
        <v>196</v>
      </c>
      <c r="B481" s="2" t="s">
        <v>834</v>
      </c>
      <c r="C481" s="5" t="s">
        <v>198</v>
      </c>
      <c r="D481" s="5" t="s">
        <v>171</v>
      </c>
      <c r="E481" s="2" t="s">
        <v>844</v>
      </c>
      <c r="F481" s="2"/>
      <c r="G481" s="2"/>
      <c r="H481" s="2"/>
      <c r="I481" s="2"/>
      <c r="J481" s="2"/>
      <c r="K481" s="2"/>
      <c r="L481" s="2"/>
      <c r="M481" s="2"/>
      <c r="N481" s="5">
        <v>8721</v>
      </c>
      <c r="O481" s="2" t="s">
        <v>200</v>
      </c>
      <c r="P481" s="5">
        <v>497.65313149999997</v>
      </c>
      <c r="Q481" s="5">
        <v>4340032.96</v>
      </c>
      <c r="R481" s="5">
        <v>5.9103697329999996</v>
      </c>
      <c r="S481" s="5">
        <v>51544.334439999999</v>
      </c>
      <c r="T481" s="5">
        <v>1590188.1</v>
      </c>
    </row>
    <row r="482" spans="1:20" ht="86.4" x14ac:dyDescent="0.3">
      <c r="A482" s="7" t="s">
        <v>196</v>
      </c>
      <c r="B482" s="2" t="s">
        <v>834</v>
      </c>
      <c r="C482" s="5" t="s">
        <v>198</v>
      </c>
      <c r="D482" s="5" t="s">
        <v>171</v>
      </c>
      <c r="E482" s="2" t="s">
        <v>845</v>
      </c>
      <c r="F482" s="2"/>
      <c r="G482" s="2"/>
      <c r="H482" s="2"/>
      <c r="I482" s="2"/>
      <c r="J482" s="2"/>
      <c r="K482" s="2"/>
      <c r="L482" s="2"/>
      <c r="M482" s="2"/>
      <c r="N482" s="5">
        <v>3451</v>
      </c>
      <c r="O482" s="2" t="s">
        <v>200</v>
      </c>
      <c r="P482" s="5">
        <v>662.84917419999999</v>
      </c>
      <c r="Q482" s="5">
        <v>2287492.5</v>
      </c>
      <c r="R482" s="5">
        <v>7.8723179830000003</v>
      </c>
      <c r="S482" s="5">
        <v>27167.369360000001</v>
      </c>
      <c r="T482" s="5">
        <v>838137.3</v>
      </c>
    </row>
    <row r="483" spans="1:20" ht="72" x14ac:dyDescent="0.3">
      <c r="A483" s="7" t="s">
        <v>196</v>
      </c>
      <c r="B483" s="2" t="s">
        <v>846</v>
      </c>
      <c r="C483" s="5" t="s">
        <v>198</v>
      </c>
      <c r="D483" s="5" t="s">
        <v>171</v>
      </c>
      <c r="E483" s="2" t="s">
        <v>847</v>
      </c>
      <c r="F483" s="2"/>
      <c r="G483" s="2"/>
      <c r="H483" s="2"/>
      <c r="I483" s="2"/>
      <c r="J483" s="2"/>
      <c r="K483" s="2"/>
      <c r="L483" s="2"/>
      <c r="M483" s="2"/>
      <c r="N483" s="5">
        <v>1683</v>
      </c>
      <c r="O483" s="2" t="s">
        <v>200</v>
      </c>
      <c r="P483" s="5">
        <v>608.28382650000003</v>
      </c>
      <c r="Q483" s="5">
        <v>1023741.68</v>
      </c>
      <c r="R483" s="5">
        <v>7.2242734740000003</v>
      </c>
      <c r="S483" s="5">
        <v>12158.45226</v>
      </c>
      <c r="T483" s="5">
        <v>375098.9</v>
      </c>
    </row>
    <row r="484" spans="1:20" ht="86.4" x14ac:dyDescent="0.3">
      <c r="A484" s="7" t="s">
        <v>196</v>
      </c>
      <c r="B484" s="2" t="s">
        <v>846</v>
      </c>
      <c r="C484" s="5" t="s">
        <v>198</v>
      </c>
      <c r="D484" s="5" t="s">
        <v>171</v>
      </c>
      <c r="E484" s="2" t="s">
        <v>848</v>
      </c>
      <c r="F484" s="2"/>
      <c r="G484" s="2"/>
      <c r="H484" s="2"/>
      <c r="I484" s="2"/>
      <c r="J484" s="2"/>
      <c r="K484" s="2"/>
      <c r="L484" s="2"/>
      <c r="M484" s="2"/>
      <c r="N484" s="5">
        <v>163.19999999999999</v>
      </c>
      <c r="O484" s="2" t="s">
        <v>200</v>
      </c>
      <c r="P484" s="5">
        <v>534.26801469999998</v>
      </c>
      <c r="Q484" s="5">
        <v>87192.54</v>
      </c>
      <c r="R484" s="5">
        <v>6.3452258280000002</v>
      </c>
      <c r="S484" s="5">
        <v>1035.540855</v>
      </c>
      <c r="T484" s="5">
        <v>31947.4</v>
      </c>
    </row>
    <row r="485" spans="1:20" ht="72" x14ac:dyDescent="0.3">
      <c r="A485" s="7" t="s">
        <v>196</v>
      </c>
      <c r="B485" s="2" t="s">
        <v>846</v>
      </c>
      <c r="C485" s="5" t="s">
        <v>198</v>
      </c>
      <c r="D485" s="5" t="s">
        <v>171</v>
      </c>
      <c r="E485" s="2" t="s">
        <v>849</v>
      </c>
      <c r="F485" s="2"/>
      <c r="G485" s="2"/>
      <c r="H485" s="2"/>
      <c r="I485" s="2"/>
      <c r="J485" s="2"/>
      <c r="K485" s="2"/>
      <c r="L485" s="2"/>
      <c r="M485" s="2"/>
      <c r="N485" s="5">
        <v>2764</v>
      </c>
      <c r="O485" s="2" t="s">
        <v>200</v>
      </c>
      <c r="P485" s="5">
        <v>525.40687409999998</v>
      </c>
      <c r="Q485" s="5">
        <v>1452224.6</v>
      </c>
      <c r="R485" s="5">
        <v>6.2399866279999996</v>
      </c>
      <c r="S485" s="5">
        <v>17247.323039999999</v>
      </c>
      <c r="T485" s="5">
        <v>532095.1</v>
      </c>
    </row>
    <row r="486" spans="1:20" ht="86.4" x14ac:dyDescent="0.3">
      <c r="A486" s="7" t="s">
        <v>196</v>
      </c>
      <c r="B486" s="2" t="s">
        <v>846</v>
      </c>
      <c r="C486" s="5" t="s">
        <v>198</v>
      </c>
      <c r="D486" s="5" t="s">
        <v>171</v>
      </c>
      <c r="E486" s="2" t="s">
        <v>850</v>
      </c>
      <c r="F486" s="2"/>
      <c r="G486" s="2"/>
      <c r="H486" s="2"/>
      <c r="I486" s="2"/>
      <c r="J486" s="2"/>
      <c r="K486" s="2"/>
      <c r="L486" s="2"/>
      <c r="M486" s="2"/>
      <c r="N486" s="5">
        <v>2549.4</v>
      </c>
      <c r="O486" s="2" t="s">
        <v>200</v>
      </c>
      <c r="P486" s="5">
        <v>585.77116179999996</v>
      </c>
      <c r="Q486" s="5">
        <v>1493365</v>
      </c>
      <c r="R486" s="5">
        <v>6.9569021600000003</v>
      </c>
      <c r="S486" s="5">
        <v>17735.926370000001</v>
      </c>
      <c r="T486" s="5">
        <v>547168.9</v>
      </c>
    </row>
    <row r="487" spans="1:20" ht="86.4" x14ac:dyDescent="0.3">
      <c r="A487" s="7" t="s">
        <v>196</v>
      </c>
      <c r="B487" s="2" t="s">
        <v>846</v>
      </c>
      <c r="C487" s="5" t="s">
        <v>198</v>
      </c>
      <c r="D487" s="5" t="s">
        <v>171</v>
      </c>
      <c r="E487" s="2" t="s">
        <v>851</v>
      </c>
      <c r="F487" s="2"/>
      <c r="G487" s="2"/>
      <c r="H487" s="2"/>
      <c r="I487" s="2"/>
      <c r="J487" s="2"/>
      <c r="K487" s="2"/>
      <c r="L487" s="2"/>
      <c r="M487" s="2"/>
      <c r="N487" s="5">
        <v>85.5</v>
      </c>
      <c r="O487" s="2" t="s">
        <v>200</v>
      </c>
      <c r="P487" s="5">
        <v>560.61941520000005</v>
      </c>
      <c r="Q487" s="5">
        <v>47932.959999999999</v>
      </c>
      <c r="R487" s="5">
        <v>6.6581878290000001</v>
      </c>
      <c r="S487" s="5">
        <v>569.27505940000003</v>
      </c>
      <c r="T487" s="5">
        <v>17562.7</v>
      </c>
    </row>
    <row r="488" spans="1:20" ht="72" x14ac:dyDescent="0.3">
      <c r="A488" s="7" t="s">
        <v>196</v>
      </c>
      <c r="B488" s="2" t="s">
        <v>852</v>
      </c>
      <c r="C488" s="5" t="s">
        <v>198</v>
      </c>
      <c r="D488" s="5" t="s">
        <v>171</v>
      </c>
      <c r="E488" s="2" t="s">
        <v>853</v>
      </c>
      <c r="F488" s="2"/>
      <c r="G488" s="2"/>
      <c r="H488" s="2"/>
      <c r="I488" s="2"/>
      <c r="J488" s="2"/>
      <c r="K488" s="2"/>
      <c r="L488" s="2"/>
      <c r="M488" s="2"/>
      <c r="N488" s="5">
        <v>5679.1</v>
      </c>
      <c r="O488" s="2" t="s">
        <v>200</v>
      </c>
      <c r="P488" s="5">
        <v>1022.925115</v>
      </c>
      <c r="Q488" s="5">
        <v>5809294.0199999996</v>
      </c>
      <c r="R488" s="5">
        <v>12.148754329999999</v>
      </c>
      <c r="S488" s="5">
        <v>68993.990739999994</v>
      </c>
      <c r="T488" s="5">
        <v>2128525.2999999998</v>
      </c>
    </row>
    <row r="489" spans="1:20" ht="72" x14ac:dyDescent="0.3">
      <c r="A489" s="7" t="s">
        <v>196</v>
      </c>
      <c r="B489" s="2" t="s">
        <v>854</v>
      </c>
      <c r="C489" s="5" t="s">
        <v>198</v>
      </c>
      <c r="D489" s="5" t="s">
        <v>163</v>
      </c>
      <c r="E489" s="2" t="s">
        <v>855</v>
      </c>
      <c r="F489" s="2"/>
      <c r="G489" s="2"/>
      <c r="H489" s="2"/>
      <c r="I489" s="2"/>
      <c r="J489" s="2"/>
      <c r="K489" s="2"/>
      <c r="L489" s="2"/>
      <c r="M489" s="2"/>
      <c r="N489" s="5">
        <v>4900</v>
      </c>
      <c r="O489" s="2" t="s">
        <v>200</v>
      </c>
      <c r="P489" s="5">
        <v>459.53403470000001</v>
      </c>
      <c r="Q489" s="5">
        <v>2251716.77</v>
      </c>
      <c r="R489" s="5">
        <v>5.4608916780000003</v>
      </c>
      <c r="S489" s="5">
        <v>26758.36922</v>
      </c>
      <c r="T489" s="5">
        <v>989854.7</v>
      </c>
    </row>
    <row r="490" spans="1:20" ht="86.4" x14ac:dyDescent="0.3">
      <c r="A490" s="7" t="s">
        <v>196</v>
      </c>
      <c r="B490" s="2" t="s">
        <v>856</v>
      </c>
      <c r="C490" s="5" t="s">
        <v>198</v>
      </c>
      <c r="D490" s="5" t="s">
        <v>171</v>
      </c>
      <c r="E490" s="2" t="s">
        <v>857</v>
      </c>
      <c r="F490" s="2"/>
      <c r="G490" s="2"/>
      <c r="H490" s="2"/>
      <c r="I490" s="2"/>
      <c r="J490" s="2"/>
      <c r="K490" s="2"/>
      <c r="L490" s="2"/>
      <c r="M490" s="2"/>
      <c r="N490" s="5">
        <v>14256</v>
      </c>
      <c r="O490" s="2" t="s">
        <v>200</v>
      </c>
      <c r="P490" s="5">
        <v>208.14193460000001</v>
      </c>
      <c r="Q490" s="5">
        <v>2967271.42</v>
      </c>
      <c r="R490" s="5">
        <v>2.4734632749999999</v>
      </c>
      <c r="S490" s="5">
        <v>35261.692450000002</v>
      </c>
      <c r="T490" s="5">
        <v>1087208.2</v>
      </c>
    </row>
    <row r="491" spans="1:20" ht="86.4" x14ac:dyDescent="0.3">
      <c r="A491" s="7" t="s">
        <v>196</v>
      </c>
      <c r="B491" s="2" t="s">
        <v>856</v>
      </c>
      <c r="C491" s="5" t="s">
        <v>198</v>
      </c>
      <c r="D491" s="5" t="s">
        <v>171</v>
      </c>
      <c r="E491" s="2" t="s">
        <v>858</v>
      </c>
      <c r="F491" s="2"/>
      <c r="G491" s="2"/>
      <c r="H491" s="2"/>
      <c r="I491" s="2"/>
      <c r="J491" s="2"/>
      <c r="K491" s="2"/>
      <c r="L491" s="2"/>
      <c r="M491" s="2"/>
      <c r="N491" s="5">
        <v>941.8</v>
      </c>
      <c r="O491" s="2" t="s">
        <v>200</v>
      </c>
      <c r="P491" s="5">
        <v>499.75626460000001</v>
      </c>
      <c r="Q491" s="5">
        <v>470670.45</v>
      </c>
      <c r="R491" s="5">
        <v>5.9388742079999997</v>
      </c>
      <c r="S491" s="5">
        <v>5593.2317290000001</v>
      </c>
      <c r="T491" s="5">
        <v>172453.7</v>
      </c>
    </row>
    <row r="492" spans="1:20" ht="86.4" x14ac:dyDescent="0.3">
      <c r="A492" s="7" t="s">
        <v>196</v>
      </c>
      <c r="B492" s="2" t="s">
        <v>856</v>
      </c>
      <c r="C492" s="5" t="s">
        <v>198</v>
      </c>
      <c r="D492" s="5" t="s">
        <v>171</v>
      </c>
      <c r="E492" s="2" t="s">
        <v>859</v>
      </c>
      <c r="F492" s="2"/>
      <c r="G492" s="2"/>
      <c r="H492" s="2"/>
      <c r="I492" s="2"/>
      <c r="J492" s="2"/>
      <c r="K492" s="2"/>
      <c r="L492" s="2"/>
      <c r="M492" s="2"/>
      <c r="N492" s="5">
        <v>4004</v>
      </c>
      <c r="O492" s="2" t="s">
        <v>200</v>
      </c>
      <c r="P492" s="5">
        <v>374.0212113</v>
      </c>
      <c r="Q492" s="5">
        <v>1497580.93</v>
      </c>
      <c r="R492" s="5">
        <v>4.44469651</v>
      </c>
      <c r="S492" s="5">
        <v>17796.56482</v>
      </c>
      <c r="T492" s="5">
        <v>548713.69999999995</v>
      </c>
    </row>
    <row r="493" spans="1:20" ht="86.4" x14ac:dyDescent="0.3">
      <c r="A493" s="7" t="s">
        <v>196</v>
      </c>
      <c r="B493" s="2" t="s">
        <v>856</v>
      </c>
      <c r="C493" s="5" t="s">
        <v>198</v>
      </c>
      <c r="D493" s="5" t="s">
        <v>171</v>
      </c>
      <c r="E493" s="2" t="s">
        <v>860</v>
      </c>
      <c r="F493" s="2"/>
      <c r="G493" s="2"/>
      <c r="H493" s="2"/>
      <c r="I493" s="2"/>
      <c r="J493" s="2"/>
      <c r="K493" s="2"/>
      <c r="L493" s="2"/>
      <c r="M493" s="2"/>
      <c r="N493" s="5">
        <v>1621.2</v>
      </c>
      <c r="O493" s="2" t="s">
        <v>200</v>
      </c>
      <c r="P493" s="5">
        <v>585.74997529999996</v>
      </c>
      <c r="Q493" s="5">
        <v>949617.86</v>
      </c>
      <c r="R493" s="5">
        <v>6.9607840210000003</v>
      </c>
      <c r="S493" s="5">
        <v>11284.823050000001</v>
      </c>
      <c r="T493" s="5">
        <v>347940.1</v>
      </c>
    </row>
    <row r="494" spans="1:20" ht="72" x14ac:dyDescent="0.3">
      <c r="A494" s="7" t="s">
        <v>196</v>
      </c>
      <c r="B494" s="2" t="s">
        <v>856</v>
      </c>
      <c r="C494" s="5" t="s">
        <v>198</v>
      </c>
      <c r="D494" s="5" t="s">
        <v>171</v>
      </c>
      <c r="E494" s="2" t="s">
        <v>861</v>
      </c>
      <c r="F494" s="2"/>
      <c r="G494" s="2"/>
      <c r="H494" s="2"/>
      <c r="I494" s="2"/>
      <c r="J494" s="2"/>
      <c r="K494" s="2"/>
      <c r="L494" s="2"/>
      <c r="M494" s="2"/>
      <c r="N494" s="5">
        <v>4500</v>
      </c>
      <c r="O494" s="2" t="s">
        <v>200</v>
      </c>
      <c r="P494" s="5">
        <v>560.59911109999996</v>
      </c>
      <c r="Q494" s="5">
        <v>2522696</v>
      </c>
      <c r="R494" s="5">
        <v>6.6619026870000004</v>
      </c>
      <c r="S494" s="5">
        <v>29978.562089999999</v>
      </c>
      <c r="T494" s="5">
        <v>924315.8</v>
      </c>
    </row>
    <row r="495" spans="1:20" ht="57.6" x14ac:dyDescent="0.3">
      <c r="A495" s="7" t="s">
        <v>196</v>
      </c>
      <c r="B495" s="2" t="s">
        <v>856</v>
      </c>
      <c r="C495" s="5" t="s">
        <v>198</v>
      </c>
      <c r="D495" s="5" t="s">
        <v>163</v>
      </c>
      <c r="E495" s="2" t="s">
        <v>862</v>
      </c>
      <c r="F495" s="2"/>
      <c r="G495" s="2"/>
      <c r="H495" s="2"/>
      <c r="I495" s="2"/>
      <c r="J495" s="2"/>
      <c r="K495" s="2"/>
      <c r="L495" s="2"/>
      <c r="M495" s="2"/>
      <c r="N495" s="5">
        <v>9273</v>
      </c>
      <c r="O495" s="2" t="s">
        <v>200</v>
      </c>
      <c r="P495" s="5">
        <v>233.0034315</v>
      </c>
      <c r="Q495" s="5">
        <v>2160640.8199999998</v>
      </c>
      <c r="R495" s="5">
        <v>2.7689059</v>
      </c>
      <c r="S495" s="5">
        <v>25676.064409999999</v>
      </c>
      <c r="T495" s="5">
        <v>949817.7</v>
      </c>
    </row>
    <row r="496" spans="1:20" ht="86.4" x14ac:dyDescent="0.3">
      <c r="A496" s="7" t="s">
        <v>196</v>
      </c>
      <c r="B496" s="2" t="s">
        <v>863</v>
      </c>
      <c r="C496" s="5" t="s">
        <v>198</v>
      </c>
      <c r="D496" s="5" t="s">
        <v>171</v>
      </c>
      <c r="E496" s="2" t="s">
        <v>864</v>
      </c>
      <c r="F496" s="2"/>
      <c r="G496" s="2"/>
      <c r="H496" s="2"/>
      <c r="I496" s="2"/>
      <c r="J496" s="2"/>
      <c r="K496" s="2"/>
      <c r="L496" s="2"/>
      <c r="M496" s="2"/>
      <c r="N496" s="5">
        <v>42</v>
      </c>
      <c r="O496" s="2" t="s">
        <v>200</v>
      </c>
      <c r="P496" s="5">
        <v>592.642381</v>
      </c>
      <c r="Q496" s="5">
        <v>24890.98</v>
      </c>
      <c r="R496" s="5">
        <v>7.0426902069999997</v>
      </c>
      <c r="S496" s="5">
        <v>295.79298870000002</v>
      </c>
      <c r="T496" s="5">
        <v>9120</v>
      </c>
    </row>
    <row r="497" spans="1:20" ht="86.4" x14ac:dyDescent="0.3">
      <c r="A497" s="7" t="s">
        <v>196</v>
      </c>
      <c r="B497" s="2" t="s">
        <v>863</v>
      </c>
      <c r="C497" s="5" t="s">
        <v>198</v>
      </c>
      <c r="D497" s="5" t="s">
        <v>171</v>
      </c>
      <c r="E497" s="2" t="s">
        <v>865</v>
      </c>
      <c r="F497" s="2"/>
      <c r="G497" s="2"/>
      <c r="H497" s="2"/>
      <c r="I497" s="2"/>
      <c r="J497" s="2"/>
      <c r="K497" s="2"/>
      <c r="L497" s="2"/>
      <c r="M497" s="2"/>
      <c r="N497" s="5">
        <v>2169</v>
      </c>
      <c r="O497" s="2" t="s">
        <v>200</v>
      </c>
      <c r="P497" s="5">
        <v>567.19565699999998</v>
      </c>
      <c r="Q497" s="5">
        <v>1230247.3799999999</v>
      </c>
      <c r="R497" s="5">
        <v>6.7402930120000004</v>
      </c>
      <c r="S497" s="5">
        <v>14619.695540000001</v>
      </c>
      <c r="T497" s="5">
        <v>450762.6</v>
      </c>
    </row>
    <row r="498" spans="1:20" ht="86.4" x14ac:dyDescent="0.3">
      <c r="A498" s="7" t="s">
        <v>196</v>
      </c>
      <c r="B498" s="2" t="s">
        <v>863</v>
      </c>
      <c r="C498" s="5" t="s">
        <v>198</v>
      </c>
      <c r="D498" s="5" t="s">
        <v>171</v>
      </c>
      <c r="E498" s="2" t="s">
        <v>866</v>
      </c>
      <c r="F498" s="2"/>
      <c r="G498" s="2"/>
      <c r="H498" s="2"/>
      <c r="I498" s="2"/>
      <c r="J498" s="2"/>
      <c r="K498" s="2"/>
      <c r="L498" s="2"/>
      <c r="M498" s="2"/>
      <c r="N498" s="5">
        <v>96.6</v>
      </c>
      <c r="O498" s="2" t="s">
        <v>200</v>
      </c>
      <c r="P498" s="5">
        <v>529.86252590000004</v>
      </c>
      <c r="Q498" s="5">
        <v>51184.72</v>
      </c>
      <c r="R498" s="5">
        <v>6.2966432069999998</v>
      </c>
      <c r="S498" s="5">
        <v>608.25573380000003</v>
      </c>
      <c r="T498" s="5">
        <v>18754</v>
      </c>
    </row>
    <row r="499" spans="1:20" ht="72" x14ac:dyDescent="0.3">
      <c r="A499" s="7" t="s">
        <v>196</v>
      </c>
      <c r="B499" s="2" t="s">
        <v>863</v>
      </c>
      <c r="C499" s="5" t="s">
        <v>198</v>
      </c>
      <c r="D499" s="5" t="s">
        <v>171</v>
      </c>
      <c r="E499" s="2" t="s">
        <v>867</v>
      </c>
      <c r="F499" s="2"/>
      <c r="G499" s="2"/>
      <c r="H499" s="2"/>
      <c r="I499" s="2"/>
      <c r="J499" s="2"/>
      <c r="K499" s="2"/>
      <c r="L499" s="2"/>
      <c r="M499" s="2"/>
      <c r="N499" s="5">
        <v>4403</v>
      </c>
      <c r="O499" s="2" t="s">
        <v>200</v>
      </c>
      <c r="P499" s="5">
        <v>505.63687709999999</v>
      </c>
      <c r="Q499" s="5">
        <v>2226319.17</v>
      </c>
      <c r="R499" s="5">
        <v>6.0087567100000001</v>
      </c>
      <c r="S499" s="5">
        <v>26456.555789999999</v>
      </c>
      <c r="T499" s="5">
        <v>815723.3</v>
      </c>
    </row>
    <row r="500" spans="1:20" ht="57.6" x14ac:dyDescent="0.3">
      <c r="A500" s="7" t="s">
        <v>196</v>
      </c>
      <c r="B500" s="2" t="s">
        <v>868</v>
      </c>
      <c r="C500" s="5" t="s">
        <v>198</v>
      </c>
      <c r="D500" s="5" t="s">
        <v>171</v>
      </c>
      <c r="E500" s="2" t="s">
        <v>869</v>
      </c>
      <c r="F500" s="2"/>
      <c r="G500" s="2"/>
      <c r="H500" s="2"/>
      <c r="I500" s="2"/>
      <c r="J500" s="2"/>
      <c r="K500" s="2"/>
      <c r="L500" s="2"/>
      <c r="M500" s="2"/>
      <c r="N500" s="5">
        <v>7092.8</v>
      </c>
      <c r="O500" s="2" t="s">
        <v>200</v>
      </c>
      <c r="P500" s="5">
        <v>272.9822355</v>
      </c>
      <c r="Q500" s="5">
        <v>1936208.4</v>
      </c>
      <c r="R500" s="5">
        <v>3.2439956689999998</v>
      </c>
      <c r="S500" s="5">
        <v>23009.012480000001</v>
      </c>
      <c r="T500" s="5">
        <v>709426.8</v>
      </c>
    </row>
    <row r="501" spans="1:20" ht="57.6" x14ac:dyDescent="0.3">
      <c r="A501" s="7" t="s">
        <v>196</v>
      </c>
      <c r="B501" s="2" t="s">
        <v>870</v>
      </c>
      <c r="C501" s="5" t="s">
        <v>198</v>
      </c>
      <c r="D501" s="5" t="s">
        <v>171</v>
      </c>
      <c r="E501" s="2" t="s">
        <v>871</v>
      </c>
      <c r="F501" s="2"/>
      <c r="G501" s="2"/>
      <c r="H501" s="2"/>
      <c r="I501" s="2"/>
      <c r="J501" s="2"/>
      <c r="K501" s="2"/>
      <c r="L501" s="2"/>
      <c r="M501" s="2"/>
      <c r="N501" s="5">
        <v>3465</v>
      </c>
      <c r="O501" s="2" t="s">
        <v>200</v>
      </c>
      <c r="P501" s="5">
        <v>477.16151230000003</v>
      </c>
      <c r="Q501" s="5">
        <v>1653364.64</v>
      </c>
      <c r="R501" s="5">
        <v>5.6703685359999998</v>
      </c>
      <c r="S501" s="5">
        <v>19647.826980000002</v>
      </c>
      <c r="T501" s="5">
        <v>605792.80000000005</v>
      </c>
    </row>
    <row r="502" spans="1:20" ht="57.6" x14ac:dyDescent="0.3">
      <c r="A502" s="7" t="s">
        <v>196</v>
      </c>
      <c r="B502" s="2" t="s">
        <v>870</v>
      </c>
      <c r="C502" s="5" t="s">
        <v>198</v>
      </c>
      <c r="D502" s="5" t="s">
        <v>171</v>
      </c>
      <c r="E502" s="2" t="s">
        <v>872</v>
      </c>
      <c r="F502" s="2"/>
      <c r="G502" s="2"/>
      <c r="H502" s="2"/>
      <c r="I502" s="2"/>
      <c r="J502" s="2"/>
      <c r="K502" s="2"/>
      <c r="L502" s="2"/>
      <c r="M502" s="2"/>
      <c r="N502" s="5">
        <v>60</v>
      </c>
      <c r="O502" s="2" t="s">
        <v>200</v>
      </c>
      <c r="P502" s="5">
        <v>594.17733329999999</v>
      </c>
      <c r="Q502" s="5">
        <v>35650.639999999999</v>
      </c>
      <c r="R502" s="5">
        <v>7.0609308769999997</v>
      </c>
      <c r="S502" s="5">
        <v>423.6558526</v>
      </c>
      <c r="T502" s="5">
        <v>13062.4</v>
      </c>
    </row>
    <row r="503" spans="1:20" ht="57.6" x14ac:dyDescent="0.3">
      <c r="A503" s="7" t="s">
        <v>196</v>
      </c>
      <c r="B503" s="2" t="s">
        <v>870</v>
      </c>
      <c r="C503" s="5" t="s">
        <v>198</v>
      </c>
      <c r="D503" s="5" t="s">
        <v>171</v>
      </c>
      <c r="E503" s="2" t="s">
        <v>873</v>
      </c>
      <c r="F503" s="2"/>
      <c r="G503" s="2"/>
      <c r="H503" s="2"/>
      <c r="I503" s="2"/>
      <c r="J503" s="2"/>
      <c r="K503" s="2"/>
      <c r="L503" s="2"/>
      <c r="M503" s="2"/>
      <c r="N503" s="5">
        <v>6160</v>
      </c>
      <c r="O503" s="2" t="s">
        <v>200</v>
      </c>
      <c r="P503" s="5">
        <v>379.81470289999999</v>
      </c>
      <c r="Q503" s="5">
        <v>2339658.5699999998</v>
      </c>
      <c r="R503" s="5">
        <v>4.5135437070000002</v>
      </c>
      <c r="S503" s="5">
        <v>27803.429230000002</v>
      </c>
      <c r="T503" s="5">
        <v>857250.9</v>
      </c>
    </row>
    <row r="504" spans="1:20" ht="57.6" x14ac:dyDescent="0.3">
      <c r="A504" s="7" t="s">
        <v>196</v>
      </c>
      <c r="B504" s="2" t="s">
        <v>870</v>
      </c>
      <c r="C504" s="5" t="s">
        <v>198</v>
      </c>
      <c r="D504" s="5" t="s">
        <v>171</v>
      </c>
      <c r="E504" s="2" t="s">
        <v>874</v>
      </c>
      <c r="F504" s="2"/>
      <c r="G504" s="2"/>
      <c r="H504" s="2"/>
      <c r="I504" s="2"/>
      <c r="J504" s="2"/>
      <c r="K504" s="2"/>
      <c r="L504" s="2"/>
      <c r="M504" s="2"/>
      <c r="N504" s="5">
        <v>1650</v>
      </c>
      <c r="O504" s="2" t="s">
        <v>200</v>
      </c>
      <c r="P504" s="5">
        <v>418.64539389999999</v>
      </c>
      <c r="Q504" s="5">
        <v>690764.9</v>
      </c>
      <c r="R504" s="5">
        <v>4.9749898269999999</v>
      </c>
      <c r="S504" s="5">
        <v>8208.7332139999999</v>
      </c>
      <c r="T504" s="5">
        <v>253096.3</v>
      </c>
    </row>
    <row r="505" spans="1:20" ht="86.4" x14ac:dyDescent="0.3">
      <c r="A505" s="7" t="s">
        <v>196</v>
      </c>
      <c r="B505" s="2" t="s">
        <v>875</v>
      </c>
      <c r="C505" s="5" t="s">
        <v>198</v>
      </c>
      <c r="D505" s="5" t="s">
        <v>171</v>
      </c>
      <c r="E505" s="2" t="s">
        <v>876</v>
      </c>
      <c r="F505" s="2"/>
      <c r="G505" s="2"/>
      <c r="H505" s="2"/>
      <c r="I505" s="2"/>
      <c r="J505" s="2"/>
      <c r="K505" s="2"/>
      <c r="L505" s="2"/>
      <c r="M505" s="2"/>
      <c r="N505" s="5">
        <v>1033.5999999999999</v>
      </c>
      <c r="O505" s="2" t="s">
        <v>200</v>
      </c>
      <c r="P505" s="5">
        <v>499.473007</v>
      </c>
      <c r="Q505" s="5">
        <v>516255.3</v>
      </c>
      <c r="R505" s="5">
        <v>5.9355081040000002</v>
      </c>
      <c r="S505" s="5">
        <v>6134.9411760000003</v>
      </c>
      <c r="T505" s="5">
        <v>189156</v>
      </c>
    </row>
    <row r="506" spans="1:20" ht="86.4" x14ac:dyDescent="0.3">
      <c r="A506" s="7" t="s">
        <v>196</v>
      </c>
      <c r="B506" s="2" t="s">
        <v>875</v>
      </c>
      <c r="C506" s="5" t="s">
        <v>198</v>
      </c>
      <c r="D506" s="5" t="s">
        <v>171</v>
      </c>
      <c r="E506" s="2" t="s">
        <v>877</v>
      </c>
      <c r="F506" s="2"/>
      <c r="G506" s="2"/>
      <c r="H506" s="2"/>
      <c r="I506" s="2"/>
      <c r="J506" s="2"/>
      <c r="K506" s="2"/>
      <c r="L506" s="2"/>
      <c r="M506" s="2"/>
      <c r="N506" s="5">
        <v>744.9</v>
      </c>
      <c r="O506" s="2" t="s">
        <v>200</v>
      </c>
      <c r="P506" s="5">
        <v>619.76457240000002</v>
      </c>
      <c r="Q506" s="5">
        <v>461662.63</v>
      </c>
      <c r="R506" s="5">
        <v>7.3649978899999997</v>
      </c>
      <c r="S506" s="5">
        <v>5486.1869280000001</v>
      </c>
      <c r="T506" s="5">
        <v>169153.2</v>
      </c>
    </row>
    <row r="507" spans="1:20" ht="72" x14ac:dyDescent="0.3">
      <c r="A507" s="7" t="s">
        <v>196</v>
      </c>
      <c r="B507" s="2" t="s">
        <v>875</v>
      </c>
      <c r="C507" s="5" t="s">
        <v>198</v>
      </c>
      <c r="D507" s="5" t="s">
        <v>171</v>
      </c>
      <c r="E507" s="2" t="s">
        <v>878</v>
      </c>
      <c r="F507" s="2"/>
      <c r="G507" s="2"/>
      <c r="H507" s="2"/>
      <c r="I507" s="2"/>
      <c r="J507" s="2"/>
      <c r="K507" s="2"/>
      <c r="L507" s="2"/>
      <c r="M507" s="2"/>
      <c r="N507" s="5">
        <v>2688</v>
      </c>
      <c r="O507" s="2" t="s">
        <v>200</v>
      </c>
      <c r="P507" s="5">
        <v>533.9458482</v>
      </c>
      <c r="Q507" s="5">
        <v>1435246.44</v>
      </c>
      <c r="R507" s="5">
        <v>6.345167537</v>
      </c>
      <c r="S507" s="5">
        <v>17055.81034</v>
      </c>
      <c r="T507" s="5">
        <v>525874.30000000005</v>
      </c>
    </row>
    <row r="508" spans="1:20" ht="86.4" x14ac:dyDescent="0.3">
      <c r="A508" s="7" t="s">
        <v>196</v>
      </c>
      <c r="B508" s="2" t="s">
        <v>875</v>
      </c>
      <c r="C508" s="5" t="s">
        <v>198</v>
      </c>
      <c r="D508" s="5" t="s">
        <v>171</v>
      </c>
      <c r="E508" s="2" t="s">
        <v>857</v>
      </c>
      <c r="F508" s="2"/>
      <c r="G508" s="2"/>
      <c r="H508" s="2"/>
      <c r="I508" s="2"/>
      <c r="J508" s="2"/>
      <c r="K508" s="2"/>
      <c r="L508" s="2"/>
      <c r="M508" s="2"/>
      <c r="N508" s="5">
        <v>14256</v>
      </c>
      <c r="O508" s="2" t="s">
        <v>200</v>
      </c>
      <c r="P508" s="5">
        <v>206.99565870000001</v>
      </c>
      <c r="Q508" s="5">
        <v>2950930.11</v>
      </c>
      <c r="R508" s="5">
        <v>2.4598414580000001</v>
      </c>
      <c r="S508" s="5">
        <v>35067.499819999997</v>
      </c>
      <c r="T508" s="5">
        <v>1081220.8</v>
      </c>
    </row>
    <row r="509" spans="1:20" ht="72" x14ac:dyDescent="0.3">
      <c r="A509" s="7" t="s">
        <v>196</v>
      </c>
      <c r="B509" s="2" t="s">
        <v>875</v>
      </c>
      <c r="C509" s="5" t="s">
        <v>198</v>
      </c>
      <c r="D509" s="5" t="s">
        <v>171</v>
      </c>
      <c r="E509" s="2" t="s">
        <v>879</v>
      </c>
      <c r="F509" s="2"/>
      <c r="G509" s="2"/>
      <c r="H509" s="2"/>
      <c r="I509" s="2"/>
      <c r="J509" s="2"/>
      <c r="K509" s="2"/>
      <c r="L509" s="2"/>
      <c r="M509" s="2"/>
      <c r="N509" s="5">
        <v>2842</v>
      </c>
      <c r="O509" s="2" t="s">
        <v>200</v>
      </c>
      <c r="P509" s="5">
        <v>595.34033079999995</v>
      </c>
      <c r="Q509" s="5">
        <v>1691957.22</v>
      </c>
      <c r="R509" s="5">
        <v>7.0747514049999998</v>
      </c>
      <c r="S509" s="5">
        <v>20106.443490000001</v>
      </c>
      <c r="T509" s="5">
        <v>619933</v>
      </c>
    </row>
    <row r="510" spans="1:20" ht="86.4" x14ac:dyDescent="0.3">
      <c r="A510" s="7" t="s">
        <v>196</v>
      </c>
      <c r="B510" s="2" t="s">
        <v>875</v>
      </c>
      <c r="C510" s="5" t="s">
        <v>198</v>
      </c>
      <c r="D510" s="5" t="s">
        <v>171</v>
      </c>
      <c r="E510" s="2" t="s">
        <v>859</v>
      </c>
      <c r="F510" s="2"/>
      <c r="G510" s="2"/>
      <c r="H510" s="2"/>
      <c r="I510" s="2"/>
      <c r="J510" s="2"/>
      <c r="K510" s="2"/>
      <c r="L510" s="2"/>
      <c r="M510" s="2"/>
      <c r="N510" s="5">
        <v>4004</v>
      </c>
      <c r="O510" s="2" t="s">
        <v>200</v>
      </c>
      <c r="P510" s="5">
        <v>378.10195800000002</v>
      </c>
      <c r="Q510" s="5">
        <v>1513920.24</v>
      </c>
      <c r="R510" s="5">
        <v>4.4931902319999999</v>
      </c>
      <c r="S510" s="5">
        <v>17990.733690000001</v>
      </c>
      <c r="T510" s="5">
        <v>554700.30000000005</v>
      </c>
    </row>
    <row r="511" spans="1:20" ht="72" x14ac:dyDescent="0.3">
      <c r="A511" s="7" t="s">
        <v>196</v>
      </c>
      <c r="B511" s="2" t="s">
        <v>880</v>
      </c>
      <c r="C511" s="5" t="s">
        <v>198</v>
      </c>
      <c r="D511" s="5" t="s">
        <v>171</v>
      </c>
      <c r="E511" s="2" t="s">
        <v>881</v>
      </c>
      <c r="F511" s="2"/>
      <c r="G511" s="2"/>
      <c r="H511" s="2"/>
      <c r="I511" s="2"/>
      <c r="J511" s="2"/>
      <c r="K511" s="2"/>
      <c r="L511" s="2"/>
      <c r="M511" s="2"/>
      <c r="N511" s="5">
        <v>1262.4000000000001</v>
      </c>
      <c r="O511" s="2" t="s">
        <v>200</v>
      </c>
      <c r="P511" s="5">
        <v>533.59338560000003</v>
      </c>
      <c r="Q511" s="5">
        <v>673608.29</v>
      </c>
      <c r="R511" s="5">
        <v>6.3485233269999997</v>
      </c>
      <c r="S511" s="5">
        <v>8014.3758479999997</v>
      </c>
      <c r="T511" s="5">
        <v>246810.2</v>
      </c>
    </row>
    <row r="512" spans="1:20" ht="86.4" x14ac:dyDescent="0.3">
      <c r="A512" s="7" t="s">
        <v>196</v>
      </c>
      <c r="B512" s="2" t="s">
        <v>880</v>
      </c>
      <c r="C512" s="5" t="s">
        <v>198</v>
      </c>
      <c r="D512" s="5" t="s">
        <v>171</v>
      </c>
      <c r="E512" s="2" t="s">
        <v>882</v>
      </c>
      <c r="F512" s="2"/>
      <c r="G512" s="2"/>
      <c r="H512" s="2"/>
      <c r="I512" s="2"/>
      <c r="J512" s="2"/>
      <c r="K512" s="2"/>
      <c r="L512" s="2"/>
      <c r="M512" s="2"/>
      <c r="N512" s="5">
        <v>1343</v>
      </c>
      <c r="O512" s="2" t="s">
        <v>200</v>
      </c>
      <c r="P512" s="5">
        <v>652.25475800000004</v>
      </c>
      <c r="Q512" s="5">
        <v>875978.14</v>
      </c>
      <c r="R512" s="5">
        <v>7.7603183580000001</v>
      </c>
      <c r="S512" s="5">
        <v>10422.10756</v>
      </c>
      <c r="T512" s="5">
        <v>320958.40000000002</v>
      </c>
    </row>
    <row r="513" spans="1:20" ht="86.4" x14ac:dyDescent="0.3">
      <c r="A513" s="7" t="s">
        <v>196</v>
      </c>
      <c r="B513" s="2" t="s">
        <v>880</v>
      </c>
      <c r="C513" s="5" t="s">
        <v>198</v>
      </c>
      <c r="D513" s="5" t="s">
        <v>171</v>
      </c>
      <c r="E513" s="2" t="s">
        <v>883</v>
      </c>
      <c r="F513" s="2"/>
      <c r="G513" s="2"/>
      <c r="H513" s="2"/>
      <c r="I513" s="2"/>
      <c r="J513" s="2"/>
      <c r="K513" s="2"/>
      <c r="L513" s="2"/>
      <c r="M513" s="2"/>
      <c r="N513" s="5">
        <v>4512</v>
      </c>
      <c r="O513" s="2" t="s">
        <v>200</v>
      </c>
      <c r="P513" s="5">
        <v>524.7436348</v>
      </c>
      <c r="Q513" s="5">
        <v>2367643.2799999998</v>
      </c>
      <c r="R513" s="5">
        <v>6.2432318230000003</v>
      </c>
      <c r="S513" s="5">
        <v>28169.46199</v>
      </c>
      <c r="T513" s="5">
        <v>867504.6</v>
      </c>
    </row>
    <row r="514" spans="1:20" ht="57.6" x14ac:dyDescent="0.3">
      <c r="A514" s="7" t="s">
        <v>196</v>
      </c>
      <c r="B514" s="2" t="s">
        <v>884</v>
      </c>
      <c r="C514" s="5" t="s">
        <v>198</v>
      </c>
      <c r="D514" s="5" t="s">
        <v>171</v>
      </c>
      <c r="E514" s="2" t="s">
        <v>885</v>
      </c>
      <c r="F514" s="2"/>
      <c r="G514" s="2"/>
      <c r="H514" s="2"/>
      <c r="I514" s="2"/>
      <c r="J514" s="2"/>
      <c r="K514" s="2"/>
      <c r="L514" s="2"/>
      <c r="M514" s="2"/>
      <c r="N514" s="5">
        <v>6688</v>
      </c>
      <c r="O514" s="2" t="s">
        <v>200</v>
      </c>
      <c r="P514" s="5">
        <v>276.05717399999997</v>
      </c>
      <c r="Q514" s="5">
        <v>1846270.38</v>
      </c>
      <c r="R514" s="5">
        <v>3.2844399050000002</v>
      </c>
      <c r="S514" s="5">
        <v>21966.33409</v>
      </c>
      <c r="T514" s="5">
        <v>676473.5</v>
      </c>
    </row>
    <row r="515" spans="1:20" ht="57.6" x14ac:dyDescent="0.3">
      <c r="A515" s="7" t="s">
        <v>196</v>
      </c>
      <c r="B515" s="2" t="s">
        <v>884</v>
      </c>
      <c r="C515" s="5" t="s">
        <v>198</v>
      </c>
      <c r="D515" s="5" t="s">
        <v>167</v>
      </c>
      <c r="E515" s="2" t="s">
        <v>886</v>
      </c>
      <c r="F515" s="2"/>
      <c r="G515" s="2"/>
      <c r="H515" s="2"/>
      <c r="I515" s="2"/>
      <c r="J515" s="2"/>
      <c r="K515" s="2"/>
      <c r="L515" s="2"/>
      <c r="M515" s="2"/>
      <c r="N515" s="5">
        <v>99</v>
      </c>
      <c r="O515" s="2" t="s">
        <v>200</v>
      </c>
      <c r="P515" s="5">
        <v>334.23242420000003</v>
      </c>
      <c r="Q515" s="5">
        <v>33089.01</v>
      </c>
      <c r="R515" s="5">
        <v>3.9765904129999998</v>
      </c>
      <c r="S515" s="5">
        <v>393.68245089999999</v>
      </c>
      <c r="T515" s="5">
        <v>12123.8</v>
      </c>
    </row>
    <row r="516" spans="1:20" ht="57.6" x14ac:dyDescent="0.3">
      <c r="A516" s="7" t="s">
        <v>196</v>
      </c>
      <c r="B516" s="2" t="s">
        <v>887</v>
      </c>
      <c r="C516" s="5" t="s">
        <v>198</v>
      </c>
      <c r="D516" s="5" t="s">
        <v>163</v>
      </c>
      <c r="E516" s="2" t="s">
        <v>888</v>
      </c>
      <c r="F516" s="2"/>
      <c r="G516" s="2"/>
      <c r="H516" s="2"/>
      <c r="I516" s="2"/>
      <c r="J516" s="2"/>
      <c r="K516" s="2"/>
      <c r="L516" s="2"/>
      <c r="M516" s="2"/>
      <c r="N516" s="5">
        <v>7605</v>
      </c>
      <c r="O516" s="2" t="s">
        <v>200</v>
      </c>
      <c r="P516" s="5">
        <v>234.6472268</v>
      </c>
      <c r="Q516" s="5">
        <v>1784492.16</v>
      </c>
      <c r="R516" s="5">
        <v>2.791757606</v>
      </c>
      <c r="S516" s="5">
        <v>21231.316599999998</v>
      </c>
      <c r="T516" s="5">
        <v>784462.7</v>
      </c>
    </row>
    <row r="517" spans="1:20" ht="86.4" x14ac:dyDescent="0.3">
      <c r="A517" s="7" t="s">
        <v>196</v>
      </c>
      <c r="B517" s="2" t="s">
        <v>889</v>
      </c>
      <c r="C517" s="5" t="s">
        <v>198</v>
      </c>
      <c r="D517" s="5" t="s">
        <v>171</v>
      </c>
      <c r="E517" s="2" t="s">
        <v>890</v>
      </c>
      <c r="F517" s="2"/>
      <c r="G517" s="2"/>
      <c r="H517" s="2"/>
      <c r="I517" s="2"/>
      <c r="J517" s="2"/>
      <c r="K517" s="2"/>
      <c r="L517" s="2"/>
      <c r="M517" s="2"/>
      <c r="N517" s="5">
        <v>7055.1</v>
      </c>
      <c r="O517" s="2" t="s">
        <v>200</v>
      </c>
      <c r="P517" s="5">
        <v>624.41927539999995</v>
      </c>
      <c r="Q517" s="5">
        <v>4405340.43</v>
      </c>
      <c r="R517" s="5">
        <v>7.4291406950000001</v>
      </c>
      <c r="S517" s="5">
        <v>52413.330520000003</v>
      </c>
      <c r="T517" s="5">
        <v>1614116.7</v>
      </c>
    </row>
    <row r="518" spans="1:20" ht="72" x14ac:dyDescent="0.3">
      <c r="A518" s="7" t="s">
        <v>196</v>
      </c>
      <c r="B518" s="2" t="s">
        <v>889</v>
      </c>
      <c r="C518" s="5" t="s">
        <v>198</v>
      </c>
      <c r="D518" s="5" t="s">
        <v>171</v>
      </c>
      <c r="E518" s="2" t="s">
        <v>891</v>
      </c>
      <c r="F518" s="2"/>
      <c r="G518" s="2"/>
      <c r="H518" s="2"/>
      <c r="I518" s="2"/>
      <c r="J518" s="2"/>
      <c r="K518" s="2"/>
      <c r="L518" s="2"/>
      <c r="M518" s="2"/>
      <c r="N518" s="5">
        <v>553.5</v>
      </c>
      <c r="O518" s="2" t="s">
        <v>200</v>
      </c>
      <c r="P518" s="5">
        <v>516.1305691</v>
      </c>
      <c r="Q518" s="5">
        <v>285678.27</v>
      </c>
      <c r="R518" s="5">
        <v>6.1407563249999999</v>
      </c>
      <c r="S518" s="5">
        <v>3398.9086259999999</v>
      </c>
      <c r="T518" s="5">
        <v>104672.6</v>
      </c>
    </row>
    <row r="519" spans="1:20" ht="86.4" x14ac:dyDescent="0.3">
      <c r="A519" s="7" t="s">
        <v>196</v>
      </c>
      <c r="B519" s="2" t="s">
        <v>892</v>
      </c>
      <c r="C519" s="5" t="s">
        <v>198</v>
      </c>
      <c r="D519" s="5" t="s">
        <v>171</v>
      </c>
      <c r="E519" s="2" t="s">
        <v>893</v>
      </c>
      <c r="F519" s="2"/>
      <c r="G519" s="2"/>
      <c r="H519" s="2"/>
      <c r="I519" s="2"/>
      <c r="J519" s="2"/>
      <c r="K519" s="2"/>
      <c r="L519" s="2"/>
      <c r="M519" s="2"/>
      <c r="N519" s="5">
        <v>4752</v>
      </c>
      <c r="O519" s="2" t="s">
        <v>200</v>
      </c>
      <c r="P519" s="5">
        <v>206.0837774</v>
      </c>
      <c r="Q519" s="5">
        <v>979310.11</v>
      </c>
      <c r="R519" s="5">
        <v>2.451918826</v>
      </c>
      <c r="S519" s="5">
        <v>11651.518260000001</v>
      </c>
      <c r="T519" s="5">
        <v>358819.2</v>
      </c>
    </row>
    <row r="520" spans="1:20" ht="86.4" x14ac:dyDescent="0.3">
      <c r="A520" s="7" t="s">
        <v>196</v>
      </c>
      <c r="B520" s="2" t="s">
        <v>892</v>
      </c>
      <c r="C520" s="5" t="s">
        <v>198</v>
      </c>
      <c r="D520" s="5" t="s">
        <v>171</v>
      </c>
      <c r="E520" s="2" t="s">
        <v>859</v>
      </c>
      <c r="F520" s="2"/>
      <c r="G520" s="2"/>
      <c r="H520" s="2"/>
      <c r="I520" s="2"/>
      <c r="J520" s="2"/>
      <c r="K520" s="2"/>
      <c r="L520" s="2"/>
      <c r="M520" s="2"/>
      <c r="N520" s="5">
        <v>4004</v>
      </c>
      <c r="O520" s="2" t="s">
        <v>200</v>
      </c>
      <c r="P520" s="5">
        <v>376.4363037</v>
      </c>
      <c r="Q520" s="5">
        <v>1507250.96</v>
      </c>
      <c r="R520" s="5">
        <v>4.4787186639999996</v>
      </c>
      <c r="S520" s="5">
        <v>17932.789529999998</v>
      </c>
      <c r="T520" s="5">
        <v>552256.69999999995</v>
      </c>
    </row>
    <row r="521" spans="1:20" ht="57.6" x14ac:dyDescent="0.3">
      <c r="A521" s="7" t="s">
        <v>196</v>
      </c>
      <c r="B521" s="2" t="s">
        <v>894</v>
      </c>
      <c r="C521" s="5" t="s">
        <v>198</v>
      </c>
      <c r="D521" s="5" t="s">
        <v>171</v>
      </c>
      <c r="E521" s="2" t="s">
        <v>895</v>
      </c>
      <c r="F521" s="2"/>
      <c r="G521" s="2"/>
      <c r="H521" s="2"/>
      <c r="I521" s="2"/>
      <c r="J521" s="2"/>
      <c r="K521" s="2"/>
      <c r="L521" s="2"/>
      <c r="M521" s="2"/>
      <c r="N521" s="5">
        <v>460</v>
      </c>
      <c r="O521" s="2" t="s">
        <v>200</v>
      </c>
      <c r="P521" s="5">
        <v>722.44682609999995</v>
      </c>
      <c r="Q521" s="5">
        <v>332325.53999999998</v>
      </c>
      <c r="R521" s="5">
        <v>8.5954411190000002</v>
      </c>
      <c r="S521" s="5">
        <v>3953.9029150000001</v>
      </c>
      <c r="T521" s="5">
        <v>121764.1</v>
      </c>
    </row>
    <row r="522" spans="1:20" ht="57.6" x14ac:dyDescent="0.3">
      <c r="A522" s="7" t="s">
        <v>196</v>
      </c>
      <c r="B522" s="2" t="s">
        <v>894</v>
      </c>
      <c r="C522" s="5" t="s">
        <v>198</v>
      </c>
      <c r="D522" s="5" t="s">
        <v>171</v>
      </c>
      <c r="E522" s="2" t="s">
        <v>896</v>
      </c>
      <c r="F522" s="2"/>
      <c r="G522" s="2"/>
      <c r="H522" s="2"/>
      <c r="I522" s="2"/>
      <c r="J522" s="2"/>
      <c r="K522" s="2"/>
      <c r="L522" s="2"/>
      <c r="M522" s="2"/>
      <c r="N522" s="5">
        <v>77.599999999999994</v>
      </c>
      <c r="O522" s="2" t="s">
        <v>200</v>
      </c>
      <c r="P522" s="5">
        <v>848.35193300000003</v>
      </c>
      <c r="Q522" s="5">
        <v>65832.11</v>
      </c>
      <c r="R522" s="5">
        <v>10.09341979</v>
      </c>
      <c r="S522" s="5">
        <v>783.24937539999996</v>
      </c>
      <c r="T522" s="5">
        <v>24120.799999999999</v>
      </c>
    </row>
    <row r="523" spans="1:20" ht="72" x14ac:dyDescent="0.3">
      <c r="A523" s="7" t="s">
        <v>196</v>
      </c>
      <c r="B523" s="2" t="s">
        <v>897</v>
      </c>
      <c r="C523" s="5" t="s">
        <v>198</v>
      </c>
      <c r="D523" s="5" t="s">
        <v>171</v>
      </c>
      <c r="E523" s="2" t="s">
        <v>898</v>
      </c>
      <c r="F523" s="2"/>
      <c r="G523" s="2"/>
      <c r="H523" s="2"/>
      <c r="I523" s="2"/>
      <c r="J523" s="2"/>
      <c r="K523" s="2"/>
      <c r="L523" s="2"/>
      <c r="M523" s="2"/>
      <c r="N523" s="5">
        <v>2815.2</v>
      </c>
      <c r="O523" s="2" t="s">
        <v>200</v>
      </c>
      <c r="P523" s="5">
        <v>506.39843000000002</v>
      </c>
      <c r="Q523" s="5">
        <v>1425612.86</v>
      </c>
      <c r="R523" s="5">
        <v>6.0249664479999998</v>
      </c>
      <c r="S523" s="5">
        <v>16961.485540000001</v>
      </c>
      <c r="T523" s="5">
        <v>522344.6</v>
      </c>
    </row>
    <row r="524" spans="1:20" ht="72" x14ac:dyDescent="0.3">
      <c r="A524" s="7" t="s">
        <v>196</v>
      </c>
      <c r="B524" s="2" t="s">
        <v>897</v>
      </c>
      <c r="C524" s="5" t="s">
        <v>198</v>
      </c>
      <c r="D524" s="5" t="s">
        <v>171</v>
      </c>
      <c r="E524" s="2" t="s">
        <v>899</v>
      </c>
      <c r="F524" s="2"/>
      <c r="G524" s="2"/>
      <c r="H524" s="2"/>
      <c r="I524" s="2"/>
      <c r="J524" s="2"/>
      <c r="K524" s="2"/>
      <c r="L524" s="2"/>
      <c r="M524" s="2"/>
      <c r="N524" s="5">
        <v>3998.4</v>
      </c>
      <c r="O524" s="2" t="s">
        <v>200</v>
      </c>
      <c r="P524" s="5">
        <v>507.01970540000002</v>
      </c>
      <c r="Q524" s="5">
        <v>2027267.59</v>
      </c>
      <c r="R524" s="5">
        <v>6.0323581839999996</v>
      </c>
      <c r="S524" s="5">
        <v>24119.78096</v>
      </c>
      <c r="T524" s="5">
        <v>742790.9</v>
      </c>
    </row>
    <row r="525" spans="1:20" ht="72" x14ac:dyDescent="0.3">
      <c r="A525" s="7" t="s">
        <v>196</v>
      </c>
      <c r="B525" s="2" t="s">
        <v>897</v>
      </c>
      <c r="C525" s="5" t="s">
        <v>198</v>
      </c>
      <c r="D525" s="5" t="s">
        <v>171</v>
      </c>
      <c r="E525" s="2" t="s">
        <v>900</v>
      </c>
      <c r="F525" s="2"/>
      <c r="G525" s="2"/>
      <c r="H525" s="2"/>
      <c r="I525" s="2"/>
      <c r="J525" s="2"/>
      <c r="K525" s="2"/>
      <c r="L525" s="2"/>
      <c r="M525" s="2"/>
      <c r="N525" s="5">
        <v>225</v>
      </c>
      <c r="O525" s="2" t="s">
        <v>200</v>
      </c>
      <c r="P525" s="5">
        <v>547.6870222</v>
      </c>
      <c r="Q525" s="5">
        <v>123229.58</v>
      </c>
      <c r="R525" s="5">
        <v>6.5162049040000003</v>
      </c>
      <c r="S525" s="5">
        <v>1466.1461039999999</v>
      </c>
      <c r="T525" s="5">
        <v>45151.3</v>
      </c>
    </row>
    <row r="526" spans="1:20" ht="72" x14ac:dyDescent="0.3">
      <c r="A526" s="7" t="s">
        <v>196</v>
      </c>
      <c r="B526" s="2" t="s">
        <v>897</v>
      </c>
      <c r="C526" s="5" t="s">
        <v>198</v>
      </c>
      <c r="D526" s="5" t="s">
        <v>171</v>
      </c>
      <c r="E526" s="2" t="s">
        <v>901</v>
      </c>
      <c r="F526" s="2"/>
      <c r="G526" s="2"/>
      <c r="H526" s="2"/>
      <c r="I526" s="2"/>
      <c r="J526" s="2"/>
      <c r="K526" s="2"/>
      <c r="L526" s="2"/>
      <c r="M526" s="2"/>
      <c r="N526" s="5">
        <v>1615</v>
      </c>
      <c r="O526" s="2" t="s">
        <v>200</v>
      </c>
      <c r="P526" s="5">
        <v>573.20549849999998</v>
      </c>
      <c r="Q526" s="5">
        <v>925726.88</v>
      </c>
      <c r="R526" s="5">
        <v>6.8198155680000001</v>
      </c>
      <c r="S526" s="5">
        <v>11014.002140000001</v>
      </c>
      <c r="T526" s="5">
        <v>339186.3</v>
      </c>
    </row>
    <row r="527" spans="1:20" ht="57.6" x14ac:dyDescent="0.3">
      <c r="A527" s="7" t="s">
        <v>196</v>
      </c>
      <c r="B527" s="2" t="s">
        <v>902</v>
      </c>
      <c r="C527" s="5" t="s">
        <v>198</v>
      </c>
      <c r="D527" s="5" t="s">
        <v>171</v>
      </c>
      <c r="E527" s="2" t="s">
        <v>903</v>
      </c>
      <c r="F527" s="2"/>
      <c r="G527" s="2"/>
      <c r="H527" s="2"/>
      <c r="I527" s="2"/>
      <c r="J527" s="2"/>
      <c r="K527" s="2"/>
      <c r="L527" s="2"/>
      <c r="M527" s="2"/>
      <c r="N527" s="5">
        <v>24.4</v>
      </c>
      <c r="O527" s="2" t="s">
        <v>200</v>
      </c>
      <c r="P527" s="5">
        <v>1026.464344</v>
      </c>
      <c r="Q527" s="5">
        <v>25045.73</v>
      </c>
      <c r="R527" s="5">
        <v>12.22709165</v>
      </c>
      <c r="S527" s="5">
        <v>298.34103629999998</v>
      </c>
      <c r="T527" s="5">
        <v>9176.7000000000007</v>
      </c>
    </row>
    <row r="528" spans="1:20" ht="72" x14ac:dyDescent="0.3">
      <c r="A528" s="7" t="s">
        <v>196</v>
      </c>
      <c r="B528" s="2" t="s">
        <v>902</v>
      </c>
      <c r="C528" s="5" t="s">
        <v>198</v>
      </c>
      <c r="D528" s="5" t="s">
        <v>171</v>
      </c>
      <c r="E528" s="2" t="s">
        <v>904</v>
      </c>
      <c r="F528" s="2"/>
      <c r="G528" s="2"/>
      <c r="H528" s="2"/>
      <c r="I528" s="2"/>
      <c r="J528" s="2"/>
      <c r="K528" s="2"/>
      <c r="L528" s="2"/>
      <c r="M528" s="2"/>
      <c r="N528" s="5">
        <v>5671.78</v>
      </c>
      <c r="O528" s="2" t="s">
        <v>200</v>
      </c>
      <c r="P528" s="5">
        <v>1022.493475</v>
      </c>
      <c r="Q528" s="5">
        <v>5799358.04</v>
      </c>
      <c r="R528" s="5">
        <v>12.17979124</v>
      </c>
      <c r="S528" s="5">
        <v>69081.096369999999</v>
      </c>
      <c r="T528" s="5">
        <v>2124884.7999999998</v>
      </c>
    </row>
    <row r="529" spans="1:20" ht="72" x14ac:dyDescent="0.3">
      <c r="A529" s="7" t="s">
        <v>196</v>
      </c>
      <c r="B529" s="2" t="s">
        <v>905</v>
      </c>
      <c r="C529" s="5" t="s">
        <v>198</v>
      </c>
      <c r="D529" s="5" t="s">
        <v>171</v>
      </c>
      <c r="E529" s="2" t="s">
        <v>906</v>
      </c>
      <c r="F529" s="2"/>
      <c r="G529" s="2"/>
      <c r="H529" s="2"/>
      <c r="I529" s="2"/>
      <c r="J529" s="2"/>
      <c r="K529" s="2"/>
      <c r="L529" s="2"/>
      <c r="M529" s="2"/>
      <c r="N529" s="5">
        <v>7600</v>
      </c>
      <c r="O529" s="2" t="s">
        <v>200</v>
      </c>
      <c r="P529" s="5">
        <v>528.47191710000004</v>
      </c>
      <c r="Q529" s="5">
        <v>4016386.57</v>
      </c>
      <c r="R529" s="5">
        <v>6.2950794180000003</v>
      </c>
      <c r="S529" s="5">
        <v>47842.603569999999</v>
      </c>
      <c r="T529" s="5">
        <v>1471604</v>
      </c>
    </row>
    <row r="530" spans="1:20" ht="86.4" x14ac:dyDescent="0.3">
      <c r="A530" s="7" t="s">
        <v>196</v>
      </c>
      <c r="B530" s="2" t="s">
        <v>907</v>
      </c>
      <c r="C530" s="5" t="s">
        <v>198</v>
      </c>
      <c r="D530" s="5" t="s">
        <v>171</v>
      </c>
      <c r="E530" s="2" t="s">
        <v>908</v>
      </c>
      <c r="F530" s="2"/>
      <c r="G530" s="2"/>
      <c r="H530" s="2"/>
      <c r="I530" s="2"/>
      <c r="J530" s="2"/>
      <c r="K530" s="2"/>
      <c r="L530" s="2"/>
      <c r="M530" s="2"/>
      <c r="N530" s="5">
        <v>2178</v>
      </c>
      <c r="O530" s="2" t="s">
        <v>200</v>
      </c>
      <c r="P530" s="5">
        <v>615.76356290000001</v>
      </c>
      <c r="Q530" s="5">
        <v>1341133.04</v>
      </c>
      <c r="R530" s="5">
        <v>7.3348846090000004</v>
      </c>
      <c r="S530" s="5">
        <v>15975.37868</v>
      </c>
      <c r="T530" s="5">
        <v>491391.2</v>
      </c>
    </row>
    <row r="531" spans="1:20" ht="86.4" x14ac:dyDescent="0.3">
      <c r="A531" s="7" t="s">
        <v>196</v>
      </c>
      <c r="B531" s="2" t="s">
        <v>907</v>
      </c>
      <c r="C531" s="5" t="s">
        <v>198</v>
      </c>
      <c r="D531" s="5" t="s">
        <v>171</v>
      </c>
      <c r="E531" s="2" t="s">
        <v>909</v>
      </c>
      <c r="F531" s="2"/>
      <c r="G531" s="2"/>
      <c r="H531" s="2"/>
      <c r="I531" s="2"/>
      <c r="J531" s="2"/>
      <c r="K531" s="2"/>
      <c r="L531" s="2"/>
      <c r="M531" s="2"/>
      <c r="N531" s="5">
        <v>168</v>
      </c>
      <c r="O531" s="2" t="s">
        <v>200</v>
      </c>
      <c r="P531" s="5">
        <v>522.96541669999999</v>
      </c>
      <c r="Q531" s="5">
        <v>87858.19</v>
      </c>
      <c r="R531" s="5">
        <v>6.2294867979999999</v>
      </c>
      <c r="S531" s="5">
        <v>1046.553782</v>
      </c>
      <c r="T531" s="5">
        <v>32191.200000000001</v>
      </c>
    </row>
    <row r="532" spans="1:20" ht="86.4" x14ac:dyDescent="0.3">
      <c r="A532" s="7" t="s">
        <v>196</v>
      </c>
      <c r="B532" s="2" t="s">
        <v>907</v>
      </c>
      <c r="C532" s="5" t="s">
        <v>198</v>
      </c>
      <c r="D532" s="5" t="s">
        <v>171</v>
      </c>
      <c r="E532" s="2" t="s">
        <v>910</v>
      </c>
      <c r="F532" s="2"/>
      <c r="G532" s="2"/>
      <c r="H532" s="2"/>
      <c r="I532" s="2"/>
      <c r="J532" s="2"/>
      <c r="K532" s="2"/>
      <c r="L532" s="2"/>
      <c r="M532" s="2"/>
      <c r="N532" s="5">
        <v>1701</v>
      </c>
      <c r="O532" s="2" t="s">
        <v>200</v>
      </c>
      <c r="P532" s="5">
        <v>497.66557319999998</v>
      </c>
      <c r="Q532" s="5">
        <v>846529.14</v>
      </c>
      <c r="R532" s="5">
        <v>5.9281187989999999</v>
      </c>
      <c r="S532" s="5">
        <v>10083.730079999999</v>
      </c>
      <c r="T532" s="5">
        <v>310168.3</v>
      </c>
    </row>
    <row r="533" spans="1:20" ht="72" x14ac:dyDescent="0.3">
      <c r="A533" s="7" t="s">
        <v>196</v>
      </c>
      <c r="B533" s="2" t="s">
        <v>907</v>
      </c>
      <c r="C533" s="5" t="s">
        <v>198</v>
      </c>
      <c r="D533" s="5" t="s">
        <v>171</v>
      </c>
      <c r="E533" s="2" t="s">
        <v>911</v>
      </c>
      <c r="F533" s="2"/>
      <c r="G533" s="2"/>
      <c r="H533" s="2"/>
      <c r="I533" s="2"/>
      <c r="J533" s="2"/>
      <c r="K533" s="2"/>
      <c r="L533" s="2"/>
      <c r="M533" s="2"/>
      <c r="N533" s="5">
        <v>2798.2</v>
      </c>
      <c r="O533" s="2" t="s">
        <v>200</v>
      </c>
      <c r="P533" s="5">
        <v>498.93682369999999</v>
      </c>
      <c r="Q533" s="5">
        <v>1396125.02</v>
      </c>
      <c r="R533" s="5">
        <v>5.9432617470000002</v>
      </c>
      <c r="S533" s="5">
        <v>16630.435020000001</v>
      </c>
      <c r="T533" s="5">
        <v>511540.2</v>
      </c>
    </row>
    <row r="534" spans="1:20" ht="57.6" x14ac:dyDescent="0.3">
      <c r="A534" s="7" t="s">
        <v>196</v>
      </c>
      <c r="B534" s="2" t="s">
        <v>912</v>
      </c>
      <c r="C534" s="5" t="s">
        <v>198</v>
      </c>
      <c r="D534" s="5" t="s">
        <v>171</v>
      </c>
      <c r="E534" s="2" t="s">
        <v>913</v>
      </c>
      <c r="F534" s="2"/>
      <c r="G534" s="2"/>
      <c r="H534" s="2"/>
      <c r="I534" s="2"/>
      <c r="J534" s="2"/>
      <c r="K534" s="2"/>
      <c r="L534" s="2"/>
      <c r="M534" s="2"/>
      <c r="N534" s="5">
        <v>7215</v>
      </c>
      <c r="O534" s="2" t="s">
        <v>200</v>
      </c>
      <c r="P534" s="5">
        <v>464.83303810000001</v>
      </c>
      <c r="Q534" s="5">
        <v>3353770.37</v>
      </c>
      <c r="R534" s="5">
        <v>5.5370224910000001</v>
      </c>
      <c r="S534" s="5">
        <v>39949.617270000002</v>
      </c>
      <c r="T534" s="5">
        <v>1228821.5</v>
      </c>
    </row>
    <row r="535" spans="1:20" ht="72" x14ac:dyDescent="0.3">
      <c r="A535" s="7" t="s">
        <v>196</v>
      </c>
      <c r="B535" s="2" t="s">
        <v>912</v>
      </c>
      <c r="C535" s="5" t="s">
        <v>198</v>
      </c>
      <c r="D535" s="5" t="s">
        <v>163</v>
      </c>
      <c r="E535" s="2" t="s">
        <v>914</v>
      </c>
      <c r="F535" s="2"/>
      <c r="G535" s="2"/>
      <c r="H535" s="2"/>
      <c r="I535" s="2"/>
      <c r="J535" s="2"/>
      <c r="K535" s="2"/>
      <c r="L535" s="2"/>
      <c r="M535" s="2"/>
      <c r="N535" s="5">
        <v>9108</v>
      </c>
      <c r="O535" s="2" t="s">
        <v>200</v>
      </c>
      <c r="P535" s="5">
        <v>233.0286572</v>
      </c>
      <c r="Q535" s="5">
        <v>2122425.0099999998</v>
      </c>
      <c r="R535" s="5">
        <v>2.7758029450000001</v>
      </c>
      <c r="S535" s="5">
        <v>25282.013220000001</v>
      </c>
      <c r="T535" s="5">
        <v>933018</v>
      </c>
    </row>
    <row r="536" spans="1:20" ht="72" x14ac:dyDescent="0.3">
      <c r="A536" s="7" t="s">
        <v>196</v>
      </c>
      <c r="B536" s="2" t="s">
        <v>915</v>
      </c>
      <c r="C536" s="5" t="s">
        <v>198</v>
      </c>
      <c r="D536" s="5" t="s">
        <v>171</v>
      </c>
      <c r="E536" s="2" t="s">
        <v>916</v>
      </c>
      <c r="F536" s="2"/>
      <c r="G536" s="2"/>
      <c r="H536" s="2"/>
      <c r="I536" s="2"/>
      <c r="J536" s="2"/>
      <c r="K536" s="2"/>
      <c r="L536" s="2"/>
      <c r="M536" s="2"/>
      <c r="N536" s="5">
        <v>210</v>
      </c>
      <c r="O536" s="2" t="s">
        <v>200</v>
      </c>
      <c r="P536" s="5">
        <v>599.46061899999995</v>
      </c>
      <c r="Q536" s="5">
        <v>125886.73</v>
      </c>
      <c r="R536" s="5">
        <v>7.1406863500000002</v>
      </c>
      <c r="S536" s="5">
        <v>1499.5441330000001</v>
      </c>
      <c r="T536" s="5">
        <v>46124.800000000003</v>
      </c>
    </row>
    <row r="537" spans="1:20" ht="86.4" x14ac:dyDescent="0.3">
      <c r="A537" s="7" t="s">
        <v>196</v>
      </c>
      <c r="B537" s="2" t="s">
        <v>915</v>
      </c>
      <c r="C537" s="5" t="s">
        <v>198</v>
      </c>
      <c r="D537" s="5" t="s">
        <v>171</v>
      </c>
      <c r="E537" s="2" t="s">
        <v>917</v>
      </c>
      <c r="F537" s="2"/>
      <c r="G537" s="2"/>
      <c r="H537" s="2"/>
      <c r="I537" s="2"/>
      <c r="J537" s="2"/>
      <c r="K537" s="2"/>
      <c r="L537" s="2"/>
      <c r="M537" s="2"/>
      <c r="N537" s="5">
        <v>2068.3000000000002</v>
      </c>
      <c r="O537" s="2" t="s">
        <v>200</v>
      </c>
      <c r="P537" s="5">
        <v>562.13859690000004</v>
      </c>
      <c r="Q537" s="5">
        <v>1162671.26</v>
      </c>
      <c r="R537" s="5">
        <v>6.6961119350000002</v>
      </c>
      <c r="S537" s="5">
        <v>13849.568310000001</v>
      </c>
      <c r="T537" s="5">
        <v>426002.8</v>
      </c>
    </row>
    <row r="538" spans="1:20" ht="86.4" x14ac:dyDescent="0.3">
      <c r="A538" s="7" t="s">
        <v>196</v>
      </c>
      <c r="B538" s="2" t="s">
        <v>915</v>
      </c>
      <c r="C538" s="5" t="s">
        <v>198</v>
      </c>
      <c r="D538" s="5" t="s">
        <v>171</v>
      </c>
      <c r="E538" s="2" t="s">
        <v>918</v>
      </c>
      <c r="F538" s="2"/>
      <c r="G538" s="2"/>
      <c r="H538" s="2"/>
      <c r="I538" s="2"/>
      <c r="J538" s="2"/>
      <c r="K538" s="2"/>
      <c r="L538" s="2"/>
      <c r="M538" s="2"/>
      <c r="N538" s="5">
        <v>1250.2</v>
      </c>
      <c r="O538" s="2" t="s">
        <v>200</v>
      </c>
      <c r="P538" s="5">
        <v>550.08221079999998</v>
      </c>
      <c r="Q538" s="5">
        <v>687712.78</v>
      </c>
      <c r="R538" s="5">
        <v>6.5524980450000001</v>
      </c>
      <c r="S538" s="5">
        <v>8191.9330550000004</v>
      </c>
      <c r="T538" s="5">
        <v>251978.1</v>
      </c>
    </row>
    <row r="539" spans="1:20" ht="86.4" x14ac:dyDescent="0.3">
      <c r="A539" s="7" t="s">
        <v>196</v>
      </c>
      <c r="B539" s="2" t="s">
        <v>915</v>
      </c>
      <c r="C539" s="5" t="s">
        <v>198</v>
      </c>
      <c r="D539" s="5" t="s">
        <v>171</v>
      </c>
      <c r="E539" s="2" t="s">
        <v>919</v>
      </c>
      <c r="F539" s="2"/>
      <c r="G539" s="2"/>
      <c r="H539" s="2"/>
      <c r="I539" s="2"/>
      <c r="J539" s="2"/>
      <c r="K539" s="2"/>
      <c r="L539" s="2"/>
      <c r="M539" s="2"/>
      <c r="N539" s="5">
        <v>2573.8000000000002</v>
      </c>
      <c r="O539" s="2" t="s">
        <v>200</v>
      </c>
      <c r="P539" s="5">
        <v>651.50214080000001</v>
      </c>
      <c r="Q539" s="5">
        <v>1676836.21</v>
      </c>
      <c r="R539" s="5">
        <v>7.7605972699999999</v>
      </c>
      <c r="S539" s="5">
        <v>19974.22525</v>
      </c>
      <c r="T539" s="5">
        <v>614392.69999999995</v>
      </c>
    </row>
    <row r="540" spans="1:20" ht="86.4" x14ac:dyDescent="0.3">
      <c r="A540" s="7" t="s">
        <v>196</v>
      </c>
      <c r="B540" s="2" t="s">
        <v>915</v>
      </c>
      <c r="C540" s="5" t="s">
        <v>198</v>
      </c>
      <c r="D540" s="5" t="s">
        <v>171</v>
      </c>
      <c r="E540" s="2" t="s">
        <v>920</v>
      </c>
      <c r="F540" s="2"/>
      <c r="G540" s="2"/>
      <c r="H540" s="2"/>
      <c r="I540" s="2"/>
      <c r="J540" s="2"/>
      <c r="K540" s="2"/>
      <c r="L540" s="2"/>
      <c r="M540" s="2"/>
      <c r="N540" s="5">
        <v>210</v>
      </c>
      <c r="O540" s="2" t="s">
        <v>200</v>
      </c>
      <c r="P540" s="5">
        <v>574.94738099999995</v>
      </c>
      <c r="Q540" s="5">
        <v>120738.95</v>
      </c>
      <c r="R540" s="5">
        <v>6.848688278</v>
      </c>
      <c r="S540" s="5">
        <v>1438.2245379999999</v>
      </c>
      <c r="T540" s="5">
        <v>44238.8</v>
      </c>
    </row>
    <row r="541" spans="1:20" ht="57.6" x14ac:dyDescent="0.3">
      <c r="A541" s="7" t="s">
        <v>196</v>
      </c>
      <c r="B541" s="2" t="s">
        <v>915</v>
      </c>
      <c r="C541" s="5" t="s">
        <v>198</v>
      </c>
      <c r="D541" s="5" t="s">
        <v>167</v>
      </c>
      <c r="E541" s="2" t="s">
        <v>921</v>
      </c>
      <c r="F541" s="2"/>
      <c r="G541" s="2"/>
      <c r="H541" s="2"/>
      <c r="I541" s="2"/>
      <c r="J541" s="2"/>
      <c r="K541" s="2"/>
      <c r="L541" s="2"/>
      <c r="M541" s="2"/>
      <c r="N541" s="5">
        <v>176</v>
      </c>
      <c r="O541" s="2" t="s">
        <v>200</v>
      </c>
      <c r="P541" s="5">
        <v>203.38551140000001</v>
      </c>
      <c r="Q541" s="5">
        <v>35795.85</v>
      </c>
      <c r="R541" s="5">
        <v>2.4226981699999999</v>
      </c>
      <c r="S541" s="5">
        <v>426.39487789999998</v>
      </c>
      <c r="T541" s="5">
        <v>13115.6</v>
      </c>
    </row>
    <row r="542" spans="1:20" ht="86.4" x14ac:dyDescent="0.3">
      <c r="A542" s="7" t="s">
        <v>196</v>
      </c>
      <c r="B542" s="2" t="s">
        <v>915</v>
      </c>
      <c r="C542" s="5" t="s">
        <v>198</v>
      </c>
      <c r="D542" s="5" t="s">
        <v>171</v>
      </c>
      <c r="E542" s="2" t="s">
        <v>922</v>
      </c>
      <c r="F542" s="2"/>
      <c r="G542" s="2"/>
      <c r="H542" s="2"/>
      <c r="I542" s="2"/>
      <c r="J542" s="2"/>
      <c r="K542" s="2"/>
      <c r="L542" s="2"/>
      <c r="M542" s="2"/>
      <c r="N542" s="5">
        <v>225</v>
      </c>
      <c r="O542" s="2" t="s">
        <v>200</v>
      </c>
      <c r="P542" s="5">
        <v>563.13644439999996</v>
      </c>
      <c r="Q542" s="5">
        <v>126705.7</v>
      </c>
      <c r="R542" s="5">
        <v>6.7079981469999996</v>
      </c>
      <c r="S542" s="5">
        <v>1509.299583</v>
      </c>
      <c r="T542" s="5">
        <v>46424.9</v>
      </c>
    </row>
    <row r="543" spans="1:20" ht="57.6" x14ac:dyDescent="0.3">
      <c r="A543" s="7" t="s">
        <v>196</v>
      </c>
      <c r="B543" s="2" t="s">
        <v>915</v>
      </c>
      <c r="C543" s="5" t="s">
        <v>198</v>
      </c>
      <c r="D543" s="5" t="s">
        <v>167</v>
      </c>
      <c r="E543" s="2" t="s">
        <v>923</v>
      </c>
      <c r="F543" s="2"/>
      <c r="G543" s="2"/>
      <c r="H543" s="2"/>
      <c r="I543" s="2"/>
      <c r="J543" s="2"/>
      <c r="K543" s="2"/>
      <c r="L543" s="2"/>
      <c r="M543" s="2"/>
      <c r="N543" s="5">
        <v>156</v>
      </c>
      <c r="O543" s="2" t="s">
        <v>200</v>
      </c>
      <c r="P543" s="5">
        <v>201.48743590000001</v>
      </c>
      <c r="Q543" s="5">
        <v>31432.04</v>
      </c>
      <c r="R543" s="5">
        <v>2.4000885749999998</v>
      </c>
      <c r="S543" s="5">
        <v>374.41381769999998</v>
      </c>
      <c r="T543" s="5">
        <v>11516.7</v>
      </c>
    </row>
    <row r="544" spans="1:20" ht="57.6" x14ac:dyDescent="0.3">
      <c r="A544" s="7" t="s">
        <v>196</v>
      </c>
      <c r="B544" s="2" t="s">
        <v>924</v>
      </c>
      <c r="C544" s="5" t="s">
        <v>198</v>
      </c>
      <c r="D544" s="5" t="s">
        <v>171</v>
      </c>
      <c r="E544" s="2" t="s">
        <v>925</v>
      </c>
      <c r="F544" s="2"/>
      <c r="G544" s="2"/>
      <c r="H544" s="2"/>
      <c r="I544" s="2"/>
      <c r="J544" s="2"/>
      <c r="K544" s="2"/>
      <c r="L544" s="2"/>
      <c r="M544" s="2"/>
      <c r="N544" s="5">
        <v>1758.9</v>
      </c>
      <c r="O544" s="2" t="s">
        <v>200</v>
      </c>
      <c r="P544" s="5">
        <v>314.57218719999997</v>
      </c>
      <c r="Q544" s="5">
        <v>553301.02</v>
      </c>
      <c r="R544" s="5">
        <v>3.7471374289999999</v>
      </c>
      <c r="S544" s="5">
        <v>6590.8400240000001</v>
      </c>
      <c r="T544" s="5">
        <v>202729.5</v>
      </c>
    </row>
    <row r="545" spans="1:20" ht="86.4" x14ac:dyDescent="0.3">
      <c r="A545" s="7" t="s">
        <v>196</v>
      </c>
      <c r="B545" s="2" t="s">
        <v>926</v>
      </c>
      <c r="C545" s="5" t="s">
        <v>198</v>
      </c>
      <c r="D545" s="5" t="s">
        <v>171</v>
      </c>
      <c r="E545" s="2" t="s">
        <v>927</v>
      </c>
      <c r="F545" s="2"/>
      <c r="G545" s="2"/>
      <c r="H545" s="2"/>
      <c r="I545" s="2"/>
      <c r="J545" s="2"/>
      <c r="K545" s="2"/>
      <c r="L545" s="2"/>
      <c r="M545" s="2"/>
      <c r="N545" s="5">
        <v>4752</v>
      </c>
      <c r="O545" s="2" t="s">
        <v>200</v>
      </c>
      <c r="P545" s="5">
        <v>217.92390359999999</v>
      </c>
      <c r="Q545" s="5">
        <v>1035574.39</v>
      </c>
      <c r="R545" s="5">
        <v>2.5958773509999999</v>
      </c>
      <c r="S545" s="5">
        <v>12335.60917</v>
      </c>
      <c r="T545" s="5">
        <v>379434.5</v>
      </c>
    </row>
    <row r="546" spans="1:20" ht="72" x14ac:dyDescent="0.3">
      <c r="A546" s="7" t="s">
        <v>196</v>
      </c>
      <c r="B546" s="2" t="s">
        <v>928</v>
      </c>
      <c r="C546" s="5" t="s">
        <v>198</v>
      </c>
      <c r="D546" s="5" t="s">
        <v>163</v>
      </c>
      <c r="E546" s="2" t="s">
        <v>929</v>
      </c>
      <c r="F546" s="2"/>
      <c r="G546" s="2"/>
      <c r="H546" s="2"/>
      <c r="I546" s="2"/>
      <c r="J546" s="2"/>
      <c r="K546" s="2"/>
      <c r="L546" s="2"/>
      <c r="M546" s="2"/>
      <c r="N546" s="5">
        <v>4875</v>
      </c>
      <c r="O546" s="2" t="s">
        <v>200</v>
      </c>
      <c r="P546" s="5">
        <v>464.29405539999999</v>
      </c>
      <c r="Q546" s="5">
        <v>2263433.52</v>
      </c>
      <c r="R546" s="5">
        <v>5.5306022080000004</v>
      </c>
      <c r="S546" s="5">
        <v>26961.68577</v>
      </c>
      <c r="T546" s="5">
        <v>995005.4</v>
      </c>
    </row>
    <row r="547" spans="1:20" ht="57.6" x14ac:dyDescent="0.3">
      <c r="A547" s="7" t="s">
        <v>196</v>
      </c>
      <c r="B547" s="2" t="s">
        <v>928</v>
      </c>
      <c r="C547" s="5" t="s">
        <v>198</v>
      </c>
      <c r="D547" s="5" t="s">
        <v>171</v>
      </c>
      <c r="E547" s="2" t="s">
        <v>930</v>
      </c>
      <c r="F547" s="2"/>
      <c r="G547" s="2"/>
      <c r="H547" s="2"/>
      <c r="I547" s="2"/>
      <c r="J547" s="2"/>
      <c r="K547" s="2"/>
      <c r="L547" s="2"/>
      <c r="M547" s="2"/>
      <c r="N547" s="5">
        <v>15568</v>
      </c>
      <c r="O547" s="2" t="s">
        <v>200</v>
      </c>
      <c r="P547" s="5">
        <v>392.89738949999997</v>
      </c>
      <c r="Q547" s="5">
        <v>6116626.5599999996</v>
      </c>
      <c r="R547" s="5">
        <v>4.6801356700000003</v>
      </c>
      <c r="S547" s="5">
        <v>72860.352110000007</v>
      </c>
      <c r="T547" s="5">
        <v>2241131.9</v>
      </c>
    </row>
    <row r="548" spans="1:20" ht="72" x14ac:dyDescent="0.3">
      <c r="A548" s="7" t="s">
        <v>196</v>
      </c>
      <c r="B548" s="2" t="s">
        <v>931</v>
      </c>
      <c r="C548" s="5" t="s">
        <v>198</v>
      </c>
      <c r="D548" s="5" t="s">
        <v>171</v>
      </c>
      <c r="E548" s="2" t="s">
        <v>932</v>
      </c>
      <c r="F548" s="2"/>
      <c r="G548" s="2"/>
      <c r="H548" s="2"/>
      <c r="I548" s="2"/>
      <c r="J548" s="2"/>
      <c r="K548" s="2"/>
      <c r="L548" s="2"/>
      <c r="M548" s="2"/>
      <c r="N548" s="5">
        <v>2927.4</v>
      </c>
      <c r="O548" s="2" t="s">
        <v>200</v>
      </c>
      <c r="P548" s="5">
        <v>585.18336750000003</v>
      </c>
      <c r="Q548" s="5">
        <v>1713065.79</v>
      </c>
      <c r="R548" s="5">
        <v>6.9747719610000001</v>
      </c>
      <c r="S548" s="5">
        <v>20417.94744</v>
      </c>
      <c r="T548" s="5">
        <v>627667.30000000005</v>
      </c>
    </row>
    <row r="549" spans="1:20" ht="72" x14ac:dyDescent="0.3">
      <c r="A549" s="7" t="s">
        <v>196</v>
      </c>
      <c r="B549" s="2" t="s">
        <v>931</v>
      </c>
      <c r="C549" s="5" t="s">
        <v>198</v>
      </c>
      <c r="D549" s="5" t="s">
        <v>171</v>
      </c>
      <c r="E549" s="2" t="s">
        <v>933</v>
      </c>
      <c r="F549" s="2"/>
      <c r="G549" s="2"/>
      <c r="H549" s="2"/>
      <c r="I549" s="2"/>
      <c r="J549" s="2"/>
      <c r="K549" s="2"/>
      <c r="L549" s="2"/>
      <c r="M549" s="2"/>
      <c r="N549" s="5">
        <v>5676.4</v>
      </c>
      <c r="O549" s="2" t="s">
        <v>200</v>
      </c>
      <c r="P549" s="5">
        <v>514.48292049999998</v>
      </c>
      <c r="Q549" s="5">
        <v>2920410.85</v>
      </c>
      <c r="R549" s="5">
        <v>6.1320967880000001</v>
      </c>
      <c r="S549" s="5">
        <v>34808.234210000002</v>
      </c>
      <c r="T549" s="5">
        <v>1070038.6000000001</v>
      </c>
    </row>
    <row r="550" spans="1:20" ht="86.4" x14ac:dyDescent="0.3">
      <c r="A550" s="7" t="s">
        <v>196</v>
      </c>
      <c r="B550" s="2" t="s">
        <v>931</v>
      </c>
      <c r="C550" s="5" t="s">
        <v>198</v>
      </c>
      <c r="D550" s="5" t="s">
        <v>171</v>
      </c>
      <c r="E550" s="2" t="s">
        <v>934</v>
      </c>
      <c r="F550" s="2"/>
      <c r="G550" s="2"/>
      <c r="H550" s="2"/>
      <c r="I550" s="2"/>
      <c r="J550" s="2"/>
      <c r="K550" s="2"/>
      <c r="L550" s="2"/>
      <c r="M550" s="2"/>
      <c r="N550" s="5">
        <v>999.6</v>
      </c>
      <c r="O550" s="2" t="s">
        <v>200</v>
      </c>
      <c r="P550" s="5">
        <v>521.92519010000001</v>
      </c>
      <c r="Q550" s="5">
        <v>521716.42</v>
      </c>
      <c r="R550" s="5">
        <v>6.2208008350000004</v>
      </c>
      <c r="S550" s="5">
        <v>6218.3125149999996</v>
      </c>
      <c r="T550" s="5">
        <v>191156.9</v>
      </c>
    </row>
    <row r="551" spans="1:20" ht="86.4" x14ac:dyDescent="0.3">
      <c r="A551" s="7" t="s">
        <v>196</v>
      </c>
      <c r="B551" s="2" t="s">
        <v>931</v>
      </c>
      <c r="C551" s="5" t="s">
        <v>198</v>
      </c>
      <c r="D551" s="5" t="s">
        <v>171</v>
      </c>
      <c r="E551" s="2" t="s">
        <v>935</v>
      </c>
      <c r="F551" s="2"/>
      <c r="G551" s="2"/>
      <c r="H551" s="2"/>
      <c r="I551" s="2"/>
      <c r="J551" s="2"/>
      <c r="K551" s="2"/>
      <c r="L551" s="2"/>
      <c r="M551" s="2"/>
      <c r="N551" s="5">
        <v>1476.1</v>
      </c>
      <c r="O551" s="2" t="s">
        <v>200</v>
      </c>
      <c r="P551" s="5">
        <v>677.28743989999998</v>
      </c>
      <c r="Q551" s="5">
        <v>999743.99</v>
      </c>
      <c r="R551" s="5">
        <v>8.0725558979999992</v>
      </c>
      <c r="S551" s="5">
        <v>11915.89976</v>
      </c>
      <c r="T551" s="5">
        <v>366306.2</v>
      </c>
    </row>
    <row r="552" spans="1:20" ht="72" x14ac:dyDescent="0.3">
      <c r="A552" s="7" t="s">
        <v>196</v>
      </c>
      <c r="B552" s="2" t="s">
        <v>931</v>
      </c>
      <c r="C552" s="5" t="s">
        <v>198</v>
      </c>
      <c r="D552" s="5" t="s">
        <v>171</v>
      </c>
      <c r="E552" s="2" t="s">
        <v>936</v>
      </c>
      <c r="F552" s="2"/>
      <c r="G552" s="2"/>
      <c r="H552" s="2"/>
      <c r="I552" s="2"/>
      <c r="J552" s="2"/>
      <c r="K552" s="2"/>
      <c r="L552" s="2"/>
      <c r="M552" s="2"/>
      <c r="N552" s="5">
        <v>980</v>
      </c>
      <c r="O552" s="2" t="s">
        <v>200</v>
      </c>
      <c r="P552" s="5">
        <v>610.28148980000003</v>
      </c>
      <c r="Q552" s="5">
        <v>598075.86</v>
      </c>
      <c r="R552" s="5">
        <v>7.2739152540000003</v>
      </c>
      <c r="S552" s="5">
        <v>7128.4369489999999</v>
      </c>
      <c r="T552" s="5">
        <v>219135</v>
      </c>
    </row>
    <row r="553" spans="1:20" ht="72" x14ac:dyDescent="0.3">
      <c r="A553" s="7" t="s">
        <v>196</v>
      </c>
      <c r="B553" s="2" t="s">
        <v>931</v>
      </c>
      <c r="C553" s="5" t="s">
        <v>198</v>
      </c>
      <c r="D553" s="5" t="s">
        <v>171</v>
      </c>
      <c r="E553" s="2" t="s">
        <v>937</v>
      </c>
      <c r="F553" s="2"/>
      <c r="G553" s="2"/>
      <c r="H553" s="2"/>
      <c r="I553" s="2"/>
      <c r="J553" s="2"/>
      <c r="K553" s="2"/>
      <c r="L553" s="2"/>
      <c r="M553" s="2"/>
      <c r="N553" s="5">
        <v>7600</v>
      </c>
      <c r="O553" s="2" t="s">
        <v>200</v>
      </c>
      <c r="P553" s="5">
        <v>524.01387109999996</v>
      </c>
      <c r="Q553" s="5">
        <v>3982505.42</v>
      </c>
      <c r="R553" s="5">
        <v>6.2456957219999998</v>
      </c>
      <c r="S553" s="5">
        <v>47467.287490000002</v>
      </c>
      <c r="T553" s="5">
        <v>1459190</v>
      </c>
    </row>
    <row r="554" spans="1:20" ht="86.4" x14ac:dyDescent="0.3">
      <c r="A554" s="7" t="s">
        <v>196</v>
      </c>
      <c r="B554" s="2" t="s">
        <v>931</v>
      </c>
      <c r="C554" s="5" t="s">
        <v>198</v>
      </c>
      <c r="D554" s="5" t="s">
        <v>171</v>
      </c>
      <c r="E554" s="2" t="s">
        <v>938</v>
      </c>
      <c r="F554" s="2"/>
      <c r="G554" s="2"/>
      <c r="H554" s="2"/>
      <c r="I554" s="2"/>
      <c r="J554" s="2"/>
      <c r="K554" s="2"/>
      <c r="L554" s="2"/>
      <c r="M554" s="2"/>
      <c r="N554" s="5">
        <v>3308</v>
      </c>
      <c r="O554" s="2" t="s">
        <v>200</v>
      </c>
      <c r="P554" s="5">
        <v>520.71402660000001</v>
      </c>
      <c r="Q554" s="5">
        <v>1722522</v>
      </c>
      <c r="R554" s="5">
        <v>6.2063650370000003</v>
      </c>
      <c r="S554" s="5">
        <v>20530.65554</v>
      </c>
      <c r="T554" s="5">
        <v>631132</v>
      </c>
    </row>
    <row r="555" spans="1:20" ht="86.4" x14ac:dyDescent="0.3">
      <c r="A555" s="7" t="s">
        <v>196</v>
      </c>
      <c r="B555" s="2" t="s">
        <v>939</v>
      </c>
      <c r="C555" s="5" t="s">
        <v>198</v>
      </c>
      <c r="D555" s="5" t="s">
        <v>171</v>
      </c>
      <c r="E555" s="2" t="s">
        <v>940</v>
      </c>
      <c r="F555" s="2"/>
      <c r="G555" s="2"/>
      <c r="H555" s="2"/>
      <c r="I555" s="2"/>
      <c r="J555" s="2"/>
      <c r="K555" s="2"/>
      <c r="L555" s="2"/>
      <c r="M555" s="2"/>
      <c r="N555" s="5">
        <v>3307.2</v>
      </c>
      <c r="O555" s="2" t="s">
        <v>200</v>
      </c>
      <c r="P555" s="5">
        <v>261.81921870000002</v>
      </c>
      <c r="Q555" s="5">
        <v>865888.52</v>
      </c>
      <c r="R555" s="5">
        <v>3.1206104730000002</v>
      </c>
      <c r="S555" s="5">
        <v>10320.482959999999</v>
      </c>
      <c r="T555" s="5">
        <v>317261.59999999998</v>
      </c>
    </row>
    <row r="556" spans="1:20" ht="86.4" x14ac:dyDescent="0.3">
      <c r="A556" s="7" t="s">
        <v>196</v>
      </c>
      <c r="B556" s="2" t="s">
        <v>939</v>
      </c>
      <c r="C556" s="5" t="s">
        <v>198</v>
      </c>
      <c r="D556" s="5" t="s">
        <v>171</v>
      </c>
      <c r="E556" s="2" t="s">
        <v>940</v>
      </c>
      <c r="F556" s="2"/>
      <c r="G556" s="2"/>
      <c r="H556" s="2"/>
      <c r="I556" s="2"/>
      <c r="J556" s="2"/>
      <c r="K556" s="2"/>
      <c r="L556" s="2"/>
      <c r="M556" s="2"/>
      <c r="N556" s="5">
        <v>3307.2</v>
      </c>
      <c r="O556" s="2" t="s">
        <v>200</v>
      </c>
      <c r="P556" s="5">
        <v>261.81921870000002</v>
      </c>
      <c r="Q556" s="5">
        <v>865888.52</v>
      </c>
      <c r="R556" s="5">
        <v>3.1206104730000002</v>
      </c>
      <c r="S556" s="5">
        <v>10320.482959999999</v>
      </c>
      <c r="T556" s="5">
        <v>317261.59999999998</v>
      </c>
    </row>
    <row r="557" spans="1:20" ht="86.4" x14ac:dyDescent="0.3">
      <c r="A557" s="7" t="s">
        <v>196</v>
      </c>
      <c r="B557" s="2" t="s">
        <v>939</v>
      </c>
      <c r="C557" s="5" t="s">
        <v>198</v>
      </c>
      <c r="D557" s="5" t="s">
        <v>171</v>
      </c>
      <c r="E557" s="2" t="s">
        <v>940</v>
      </c>
      <c r="F557" s="2"/>
      <c r="G557" s="2"/>
      <c r="H557" s="2"/>
      <c r="I557" s="2"/>
      <c r="J557" s="2"/>
      <c r="K557" s="2"/>
      <c r="L557" s="2"/>
      <c r="M557" s="2"/>
      <c r="N557" s="5">
        <v>3307.2</v>
      </c>
      <c r="O557" s="2" t="s">
        <v>200</v>
      </c>
      <c r="P557" s="5">
        <v>261.81921870000002</v>
      </c>
      <c r="Q557" s="5">
        <v>865888.52</v>
      </c>
      <c r="R557" s="5">
        <v>3.1206104730000002</v>
      </c>
      <c r="S557" s="5">
        <v>10320.482959999999</v>
      </c>
      <c r="T557" s="5">
        <v>317261.59999999998</v>
      </c>
    </row>
    <row r="558" spans="1:20" ht="57.6" x14ac:dyDescent="0.3">
      <c r="A558" s="7" t="s">
        <v>196</v>
      </c>
      <c r="B558" s="2" t="s">
        <v>941</v>
      </c>
      <c r="C558" s="5" t="s">
        <v>198</v>
      </c>
      <c r="D558" s="5" t="s">
        <v>171</v>
      </c>
      <c r="E558" s="2" t="s">
        <v>942</v>
      </c>
      <c r="F558" s="2"/>
      <c r="G558" s="2"/>
      <c r="H558" s="2"/>
      <c r="I558" s="2"/>
      <c r="J558" s="2"/>
      <c r="K558" s="2"/>
      <c r="L558" s="2"/>
      <c r="M558" s="2"/>
      <c r="N558" s="5">
        <v>2538.9</v>
      </c>
      <c r="O558" s="2" t="s">
        <v>200</v>
      </c>
      <c r="P558" s="5">
        <v>310.41489230000002</v>
      </c>
      <c r="Q558" s="5">
        <v>788112.37</v>
      </c>
      <c r="R558" s="5">
        <v>3.699819932</v>
      </c>
      <c r="S558" s="5">
        <v>9393.4728250000007</v>
      </c>
      <c r="T558" s="5">
        <v>288764.40000000002</v>
      </c>
    </row>
    <row r="559" spans="1:20" ht="72" x14ac:dyDescent="0.3">
      <c r="A559" s="7" t="s">
        <v>196</v>
      </c>
      <c r="B559" s="2" t="s">
        <v>943</v>
      </c>
      <c r="C559" s="5" t="s">
        <v>198</v>
      </c>
      <c r="D559" s="5" t="s">
        <v>171</v>
      </c>
      <c r="E559" s="2" t="s">
        <v>944</v>
      </c>
      <c r="F559" s="2"/>
      <c r="G559" s="2"/>
      <c r="H559" s="2"/>
      <c r="I559" s="2"/>
      <c r="J559" s="2"/>
      <c r="K559" s="2"/>
      <c r="L559" s="2"/>
      <c r="M559" s="2"/>
      <c r="N559" s="5">
        <v>11254.5</v>
      </c>
      <c r="O559" s="2" t="s">
        <v>200</v>
      </c>
      <c r="P559" s="5">
        <v>501.27466349999997</v>
      </c>
      <c r="Q559" s="5">
        <v>5641595.7000000002</v>
      </c>
      <c r="R559" s="5">
        <v>5.9746682179999997</v>
      </c>
      <c r="S559" s="5">
        <v>67241.903460000001</v>
      </c>
      <c r="T559" s="5">
        <v>2067080.6</v>
      </c>
    </row>
    <row r="560" spans="1:20" ht="57.6" x14ac:dyDescent="0.3">
      <c r="A560" s="7" t="s">
        <v>196</v>
      </c>
      <c r="B560" s="2" t="s">
        <v>943</v>
      </c>
      <c r="C560" s="5" t="s">
        <v>198</v>
      </c>
      <c r="D560" s="5" t="s">
        <v>171</v>
      </c>
      <c r="E560" s="2" t="s">
        <v>945</v>
      </c>
      <c r="F560" s="2"/>
      <c r="G560" s="2"/>
      <c r="H560" s="2"/>
      <c r="I560" s="2"/>
      <c r="J560" s="2"/>
      <c r="K560" s="2"/>
      <c r="L560" s="2"/>
      <c r="M560" s="2"/>
      <c r="N560" s="5">
        <v>407.4</v>
      </c>
      <c r="O560" s="2" t="s">
        <v>200</v>
      </c>
      <c r="P560" s="5">
        <v>822.62623959999996</v>
      </c>
      <c r="Q560" s="5">
        <v>335137.93</v>
      </c>
      <c r="R560" s="5">
        <v>9.8048419500000001</v>
      </c>
      <c r="S560" s="5">
        <v>3994.4926099999998</v>
      </c>
      <c r="T560" s="5">
        <v>122794.6</v>
      </c>
    </row>
    <row r="561" spans="1:20" ht="57.6" x14ac:dyDescent="0.3">
      <c r="A561" s="7" t="s">
        <v>196</v>
      </c>
      <c r="B561" s="2" t="s">
        <v>943</v>
      </c>
      <c r="C561" s="5" t="s">
        <v>198</v>
      </c>
      <c r="D561" s="5" t="s">
        <v>171</v>
      </c>
      <c r="E561" s="2" t="s">
        <v>946</v>
      </c>
      <c r="F561" s="2"/>
      <c r="G561" s="2"/>
      <c r="H561" s="2"/>
      <c r="I561" s="2"/>
      <c r="J561" s="2"/>
      <c r="K561" s="2"/>
      <c r="L561" s="2"/>
      <c r="M561" s="2"/>
      <c r="N561" s="5">
        <v>832</v>
      </c>
      <c r="O561" s="2" t="s">
        <v>200</v>
      </c>
      <c r="P561" s="5">
        <v>553.31046879999997</v>
      </c>
      <c r="Q561" s="5">
        <v>460354.31</v>
      </c>
      <c r="R561" s="5">
        <v>6.5948804379999997</v>
      </c>
      <c r="S561" s="5">
        <v>5486.9405239999996</v>
      </c>
      <c r="T561" s="5">
        <v>168673.9</v>
      </c>
    </row>
    <row r="562" spans="1:20" ht="57.6" x14ac:dyDescent="0.3">
      <c r="A562" s="7" t="s">
        <v>196</v>
      </c>
      <c r="B562" s="2" t="s">
        <v>943</v>
      </c>
      <c r="C562" s="5" t="s">
        <v>198</v>
      </c>
      <c r="D562" s="5" t="s">
        <v>171</v>
      </c>
      <c r="E562" s="2" t="s">
        <v>947</v>
      </c>
      <c r="F562" s="2"/>
      <c r="G562" s="2"/>
      <c r="H562" s="2"/>
      <c r="I562" s="2"/>
      <c r="J562" s="2"/>
      <c r="K562" s="2"/>
      <c r="L562" s="2"/>
      <c r="M562" s="2"/>
      <c r="N562" s="5">
        <v>707.33299999999997</v>
      </c>
      <c r="O562" s="2" t="s">
        <v>200</v>
      </c>
      <c r="P562" s="5">
        <v>485.95381520000001</v>
      </c>
      <c r="Q562" s="5">
        <v>343731.17</v>
      </c>
      <c r="R562" s="5">
        <v>5.7920597760000003</v>
      </c>
      <c r="S562" s="5">
        <v>4096.9150179999997</v>
      </c>
      <c r="T562" s="5">
        <v>125943</v>
      </c>
    </row>
    <row r="563" spans="1:20" ht="57.6" x14ac:dyDescent="0.3">
      <c r="A563" s="7" t="s">
        <v>196</v>
      </c>
      <c r="B563" s="2" t="s">
        <v>943</v>
      </c>
      <c r="C563" s="5" t="s">
        <v>198</v>
      </c>
      <c r="D563" s="5" t="s">
        <v>171</v>
      </c>
      <c r="E563" s="2" t="s">
        <v>948</v>
      </c>
      <c r="F563" s="2"/>
      <c r="G563" s="2"/>
      <c r="H563" s="2"/>
      <c r="I563" s="2"/>
      <c r="J563" s="2"/>
      <c r="K563" s="2"/>
      <c r="L563" s="2"/>
      <c r="M563" s="2"/>
      <c r="N563" s="5">
        <v>678</v>
      </c>
      <c r="O563" s="2" t="s">
        <v>200</v>
      </c>
      <c r="P563" s="5">
        <v>558.27957230000004</v>
      </c>
      <c r="Q563" s="5">
        <v>378513.55</v>
      </c>
      <c r="R563" s="5">
        <v>6.6541069400000001</v>
      </c>
      <c r="S563" s="5">
        <v>4511.4845050000004</v>
      </c>
      <c r="T563" s="5">
        <v>138687.4</v>
      </c>
    </row>
    <row r="564" spans="1:20" ht="57.6" x14ac:dyDescent="0.3">
      <c r="A564" s="7" t="s">
        <v>196</v>
      </c>
      <c r="B564" s="2" t="s">
        <v>943</v>
      </c>
      <c r="C564" s="5" t="s">
        <v>198</v>
      </c>
      <c r="D564" s="5" t="s">
        <v>171</v>
      </c>
      <c r="E564" s="2" t="s">
        <v>949</v>
      </c>
      <c r="F564" s="2"/>
      <c r="G564" s="2"/>
      <c r="H564" s="2"/>
      <c r="I564" s="2"/>
      <c r="J564" s="2"/>
      <c r="K564" s="2"/>
      <c r="L564" s="2"/>
      <c r="M564" s="2"/>
      <c r="N564" s="5">
        <v>376.66699999999997</v>
      </c>
      <c r="O564" s="2" t="s">
        <v>200</v>
      </c>
      <c r="P564" s="5">
        <v>738.73896569999999</v>
      </c>
      <c r="Q564" s="5">
        <v>278258.59000000003</v>
      </c>
      <c r="R564" s="5">
        <v>8.8049936320000004</v>
      </c>
      <c r="S564" s="5">
        <v>3316.5505360000002</v>
      </c>
      <c r="T564" s="5">
        <v>101954</v>
      </c>
    </row>
    <row r="565" spans="1:20" ht="57.6" x14ac:dyDescent="0.3">
      <c r="A565" s="7" t="s">
        <v>196</v>
      </c>
      <c r="B565" s="2" t="s">
        <v>943</v>
      </c>
      <c r="C565" s="5" t="s">
        <v>198</v>
      </c>
      <c r="D565" s="5" t="s">
        <v>171</v>
      </c>
      <c r="E565" s="2" t="s">
        <v>950</v>
      </c>
      <c r="F565" s="2"/>
      <c r="G565" s="2"/>
      <c r="H565" s="2"/>
      <c r="I565" s="2"/>
      <c r="J565" s="2"/>
      <c r="K565" s="2"/>
      <c r="L565" s="2"/>
      <c r="M565" s="2"/>
      <c r="N565" s="5">
        <v>345</v>
      </c>
      <c r="O565" s="2" t="s">
        <v>200</v>
      </c>
      <c r="P565" s="5">
        <v>726.48501450000003</v>
      </c>
      <c r="Q565" s="5">
        <v>250637.33</v>
      </c>
      <c r="R565" s="5">
        <v>8.6589393860000001</v>
      </c>
      <c r="S565" s="5">
        <v>2987.3340880000001</v>
      </c>
      <c r="T565" s="5">
        <v>91833.5</v>
      </c>
    </row>
    <row r="566" spans="1:20" ht="57.6" x14ac:dyDescent="0.3">
      <c r="A566" s="7" t="s">
        <v>196</v>
      </c>
      <c r="B566" s="2" t="s">
        <v>943</v>
      </c>
      <c r="C566" s="5" t="s">
        <v>198</v>
      </c>
      <c r="D566" s="5" t="s">
        <v>171</v>
      </c>
      <c r="E566" s="2" t="s">
        <v>951</v>
      </c>
      <c r="F566" s="2"/>
      <c r="G566" s="2"/>
      <c r="H566" s="2"/>
      <c r="I566" s="2"/>
      <c r="J566" s="2"/>
      <c r="K566" s="2"/>
      <c r="L566" s="2"/>
      <c r="M566" s="2"/>
      <c r="N566" s="5">
        <v>738</v>
      </c>
      <c r="O566" s="2" t="s">
        <v>200</v>
      </c>
      <c r="P566" s="5">
        <v>505.95995929999998</v>
      </c>
      <c r="Q566" s="5">
        <v>373398.45</v>
      </c>
      <c r="R566" s="5">
        <v>6.0305120299999997</v>
      </c>
      <c r="S566" s="5">
        <v>4450.5178779999997</v>
      </c>
      <c r="T566" s="5">
        <v>136813.20000000001</v>
      </c>
    </row>
    <row r="567" spans="1:20" ht="57.6" x14ac:dyDescent="0.3">
      <c r="A567" s="7" t="s">
        <v>196</v>
      </c>
      <c r="B567" s="2" t="s">
        <v>943</v>
      </c>
      <c r="C567" s="5" t="s">
        <v>198</v>
      </c>
      <c r="D567" s="5" t="s">
        <v>171</v>
      </c>
      <c r="E567" s="2" t="s">
        <v>952</v>
      </c>
      <c r="F567" s="2"/>
      <c r="G567" s="2"/>
      <c r="H567" s="2"/>
      <c r="I567" s="2"/>
      <c r="J567" s="2"/>
      <c r="K567" s="2"/>
      <c r="L567" s="2"/>
      <c r="M567" s="2"/>
      <c r="N567" s="5">
        <v>748</v>
      </c>
      <c r="O567" s="2" t="s">
        <v>200</v>
      </c>
      <c r="P567" s="5">
        <v>552.53451870000004</v>
      </c>
      <c r="Q567" s="5">
        <v>413295.82</v>
      </c>
      <c r="R567" s="5">
        <v>6.5856319269999997</v>
      </c>
      <c r="S567" s="5">
        <v>4926.0526819999995</v>
      </c>
      <c r="T567" s="5">
        <v>151431.6</v>
      </c>
    </row>
    <row r="568" spans="1:20" ht="57.6" x14ac:dyDescent="0.3">
      <c r="A568" s="7" t="s">
        <v>196</v>
      </c>
      <c r="B568" s="2" t="s">
        <v>953</v>
      </c>
      <c r="C568" s="5" t="s">
        <v>198</v>
      </c>
      <c r="D568" s="5" t="s">
        <v>171</v>
      </c>
      <c r="E568" s="2" t="s">
        <v>954</v>
      </c>
      <c r="F568" s="2"/>
      <c r="G568" s="2"/>
      <c r="H568" s="2"/>
      <c r="I568" s="2"/>
      <c r="J568" s="2"/>
      <c r="K568" s="2"/>
      <c r="L568" s="2"/>
      <c r="M568" s="2"/>
      <c r="N568" s="5">
        <v>2408</v>
      </c>
      <c r="O568" s="2" t="s">
        <v>200</v>
      </c>
      <c r="P568" s="5">
        <v>251.95366279999999</v>
      </c>
      <c r="Q568" s="5">
        <v>606704.42000000004</v>
      </c>
      <c r="R568" s="5">
        <v>3.003023394</v>
      </c>
      <c r="S568" s="5">
        <v>7231.280334</v>
      </c>
      <c r="T568" s="5">
        <v>222296.5</v>
      </c>
    </row>
    <row r="569" spans="1:20" ht="72" x14ac:dyDescent="0.3">
      <c r="A569" s="7" t="s">
        <v>196</v>
      </c>
      <c r="B569" s="2" t="s">
        <v>953</v>
      </c>
      <c r="C569" s="5" t="s">
        <v>198</v>
      </c>
      <c r="D569" s="5" t="s">
        <v>171</v>
      </c>
      <c r="E569" s="2" t="s">
        <v>955</v>
      </c>
      <c r="F569" s="2"/>
      <c r="G569" s="2"/>
      <c r="H569" s="2"/>
      <c r="I569" s="2"/>
      <c r="J569" s="2"/>
      <c r="K569" s="2"/>
      <c r="L569" s="2"/>
      <c r="M569" s="2"/>
      <c r="N569" s="5">
        <v>4620</v>
      </c>
      <c r="O569" s="2" t="s">
        <v>200</v>
      </c>
      <c r="P569" s="5">
        <v>542.49667320000003</v>
      </c>
      <c r="Q569" s="5">
        <v>2506334.63</v>
      </c>
      <c r="R569" s="5">
        <v>6.4659913370000002</v>
      </c>
      <c r="S569" s="5">
        <v>29872.879980000002</v>
      </c>
      <c r="T569" s="5">
        <v>918321</v>
      </c>
    </row>
    <row r="570" spans="1:20" ht="57.6" x14ac:dyDescent="0.3">
      <c r="A570" s="7" t="s">
        <v>196</v>
      </c>
      <c r="B570" s="2" t="s">
        <v>953</v>
      </c>
      <c r="C570" s="5" t="s">
        <v>198</v>
      </c>
      <c r="D570" s="5" t="s">
        <v>171</v>
      </c>
      <c r="E570" s="2" t="s">
        <v>956</v>
      </c>
      <c r="F570" s="2"/>
      <c r="G570" s="2"/>
      <c r="H570" s="2"/>
      <c r="I570" s="2"/>
      <c r="J570" s="2"/>
      <c r="K570" s="2"/>
      <c r="L570" s="2"/>
      <c r="M570" s="2"/>
      <c r="N570" s="5">
        <v>3740</v>
      </c>
      <c r="O570" s="2" t="s">
        <v>200</v>
      </c>
      <c r="P570" s="5">
        <v>375.80891439999999</v>
      </c>
      <c r="Q570" s="5">
        <v>1405525.34</v>
      </c>
      <c r="R570" s="5">
        <v>4.4792480860000001</v>
      </c>
      <c r="S570" s="5">
        <v>16752.387839999999</v>
      </c>
      <c r="T570" s="5">
        <v>514984.5</v>
      </c>
    </row>
    <row r="571" spans="1:20" ht="57.6" x14ac:dyDescent="0.3">
      <c r="A571" s="7" t="s">
        <v>196</v>
      </c>
      <c r="B571" s="2" t="s">
        <v>953</v>
      </c>
      <c r="C571" s="5" t="s">
        <v>198</v>
      </c>
      <c r="D571" s="5" t="s">
        <v>171</v>
      </c>
      <c r="E571" s="2" t="s">
        <v>957</v>
      </c>
      <c r="F571" s="2"/>
      <c r="G571" s="2"/>
      <c r="H571" s="2"/>
      <c r="I571" s="2"/>
      <c r="J571" s="2"/>
      <c r="K571" s="2"/>
      <c r="L571" s="2"/>
      <c r="M571" s="2"/>
      <c r="N571" s="5">
        <v>4375</v>
      </c>
      <c r="O571" s="2" t="s">
        <v>200</v>
      </c>
      <c r="P571" s="5">
        <v>554.3468206</v>
      </c>
      <c r="Q571" s="5">
        <v>2425267.34</v>
      </c>
      <c r="R571" s="5">
        <v>6.6072326649999997</v>
      </c>
      <c r="S571" s="5">
        <v>28906.642909999999</v>
      </c>
      <c r="T571" s="5">
        <v>888617.9</v>
      </c>
    </row>
    <row r="572" spans="1:20" ht="86.4" x14ac:dyDescent="0.3">
      <c r="A572" s="7" t="s">
        <v>196</v>
      </c>
      <c r="B572" s="2" t="s">
        <v>953</v>
      </c>
      <c r="C572" s="5" t="s">
        <v>198</v>
      </c>
      <c r="D572" s="5" t="s">
        <v>171</v>
      </c>
      <c r="E572" s="2" t="s">
        <v>958</v>
      </c>
      <c r="F572" s="2"/>
      <c r="G572" s="2"/>
      <c r="H572" s="2"/>
      <c r="I572" s="2"/>
      <c r="J572" s="2"/>
      <c r="K572" s="2"/>
      <c r="L572" s="2"/>
      <c r="M572" s="2"/>
      <c r="N572" s="5">
        <v>5957.3</v>
      </c>
      <c r="O572" s="2" t="s">
        <v>200</v>
      </c>
      <c r="P572" s="5">
        <v>536.66181159999996</v>
      </c>
      <c r="Q572" s="5">
        <v>3197055.41</v>
      </c>
      <c r="R572" s="5">
        <v>6.3964459070000004</v>
      </c>
      <c r="S572" s="5">
        <v>38105.547200000001</v>
      </c>
      <c r="T572" s="5">
        <v>1171401.1000000001</v>
      </c>
    </row>
    <row r="573" spans="1:20" ht="86.4" x14ac:dyDescent="0.3">
      <c r="A573" s="7" t="s">
        <v>196</v>
      </c>
      <c r="B573" s="2" t="s">
        <v>953</v>
      </c>
      <c r="C573" s="5" t="s">
        <v>198</v>
      </c>
      <c r="D573" s="5" t="s">
        <v>171</v>
      </c>
      <c r="E573" s="2" t="s">
        <v>959</v>
      </c>
      <c r="F573" s="2"/>
      <c r="G573" s="2"/>
      <c r="H573" s="2"/>
      <c r="I573" s="2"/>
      <c r="J573" s="2"/>
      <c r="K573" s="2"/>
      <c r="L573" s="2"/>
      <c r="M573" s="2"/>
      <c r="N573" s="5">
        <v>8424</v>
      </c>
      <c r="O573" s="2" t="s">
        <v>200</v>
      </c>
      <c r="P573" s="5">
        <v>523.20346510000002</v>
      </c>
      <c r="Q573" s="5">
        <v>4407465.99</v>
      </c>
      <c r="R573" s="5">
        <v>6.236036533</v>
      </c>
      <c r="S573" s="5">
        <v>52532.371749999998</v>
      </c>
      <c r="T573" s="5">
        <v>1614895.5</v>
      </c>
    </row>
    <row r="574" spans="1:20" ht="57.6" x14ac:dyDescent="0.3">
      <c r="A574" s="7" t="s">
        <v>196</v>
      </c>
      <c r="B574" s="2" t="s">
        <v>960</v>
      </c>
      <c r="C574" s="5" t="s">
        <v>198</v>
      </c>
      <c r="D574" s="5" t="s">
        <v>171</v>
      </c>
      <c r="E574" s="2" t="s">
        <v>961</v>
      </c>
      <c r="F574" s="2"/>
      <c r="G574" s="2"/>
      <c r="H574" s="2"/>
      <c r="I574" s="2"/>
      <c r="J574" s="2"/>
      <c r="K574" s="2"/>
      <c r="L574" s="2"/>
      <c r="M574" s="2"/>
      <c r="N574" s="5">
        <v>8945.2000000000007</v>
      </c>
      <c r="O574" s="2" t="s">
        <v>200</v>
      </c>
      <c r="P574" s="5">
        <v>464.60919259999997</v>
      </c>
      <c r="Q574" s="5">
        <v>4156022.15</v>
      </c>
      <c r="R574" s="5">
        <v>5.5376542630000003</v>
      </c>
      <c r="S574" s="5">
        <v>49535.424910000002</v>
      </c>
      <c r="T574" s="5">
        <v>1522766.4</v>
      </c>
    </row>
    <row r="575" spans="1:20" ht="72" x14ac:dyDescent="0.3">
      <c r="A575" s="7" t="s">
        <v>196</v>
      </c>
      <c r="B575" s="2" t="s">
        <v>960</v>
      </c>
      <c r="C575" s="5" t="s">
        <v>198</v>
      </c>
      <c r="D575" s="5" t="s">
        <v>171</v>
      </c>
      <c r="E575" s="2" t="s">
        <v>962</v>
      </c>
      <c r="F575" s="2"/>
      <c r="G575" s="2"/>
      <c r="H575" s="2"/>
      <c r="I575" s="2"/>
      <c r="J575" s="2"/>
      <c r="K575" s="2"/>
      <c r="L575" s="2"/>
      <c r="M575" s="2"/>
      <c r="N575" s="5">
        <v>10608.2</v>
      </c>
      <c r="O575" s="2" t="s">
        <v>200</v>
      </c>
      <c r="P575" s="5">
        <v>634.43192720000002</v>
      </c>
      <c r="Q575" s="5">
        <v>6730180.7699999996</v>
      </c>
      <c r="R575" s="5">
        <v>7.5617631369999998</v>
      </c>
      <c r="S575" s="5">
        <v>80216.69571</v>
      </c>
      <c r="T575" s="5">
        <v>2465938.2999999998</v>
      </c>
    </row>
    <row r="576" spans="1:20" ht="57.6" x14ac:dyDescent="0.3">
      <c r="A576" s="7" t="s">
        <v>196</v>
      </c>
      <c r="B576" s="2" t="s">
        <v>960</v>
      </c>
      <c r="C576" s="5" t="s">
        <v>198</v>
      </c>
      <c r="D576" s="5" t="s">
        <v>171</v>
      </c>
      <c r="E576" s="2" t="s">
        <v>963</v>
      </c>
      <c r="F576" s="2"/>
      <c r="G576" s="2"/>
      <c r="H576" s="2"/>
      <c r="I576" s="2"/>
      <c r="J576" s="2"/>
      <c r="K576" s="2"/>
      <c r="L576" s="2"/>
      <c r="M576" s="2"/>
      <c r="N576" s="5">
        <v>8281.4</v>
      </c>
      <c r="O576" s="2" t="s">
        <v>200</v>
      </c>
      <c r="P576" s="5">
        <v>532.81780739999999</v>
      </c>
      <c r="Q576" s="5">
        <v>4412477.3899999997</v>
      </c>
      <c r="R576" s="5">
        <v>6.3506294089999997</v>
      </c>
      <c r="S576" s="5">
        <v>52592.102379999997</v>
      </c>
      <c r="T576" s="5">
        <v>1616731.7</v>
      </c>
    </row>
    <row r="577" spans="1:20" ht="72" x14ac:dyDescent="0.3">
      <c r="A577" s="7" t="s">
        <v>196</v>
      </c>
      <c r="B577" s="2" t="s">
        <v>964</v>
      </c>
      <c r="C577" s="5" t="s">
        <v>198</v>
      </c>
      <c r="D577" s="5" t="s">
        <v>171</v>
      </c>
      <c r="E577" s="2" t="s">
        <v>965</v>
      </c>
      <c r="F577" s="2"/>
      <c r="G577" s="2"/>
      <c r="H577" s="2"/>
      <c r="I577" s="2"/>
      <c r="J577" s="2"/>
      <c r="K577" s="2"/>
      <c r="L577" s="2"/>
      <c r="M577" s="2"/>
      <c r="N577" s="5">
        <v>5640.06</v>
      </c>
      <c r="O577" s="2" t="s">
        <v>200</v>
      </c>
      <c r="P577" s="5">
        <v>1040.9019069999999</v>
      </c>
      <c r="Q577" s="5">
        <v>5870749.21</v>
      </c>
      <c r="R577" s="5">
        <v>12.40645896</v>
      </c>
      <c r="S577" s="5">
        <v>69973.172940000004</v>
      </c>
      <c r="T577" s="5">
        <v>2151042.5</v>
      </c>
    </row>
    <row r="578" spans="1:20" ht="72" x14ac:dyDescent="0.3">
      <c r="A578" s="7" t="s">
        <v>196</v>
      </c>
      <c r="B578" s="2" t="s">
        <v>964</v>
      </c>
      <c r="C578" s="5" t="s">
        <v>198</v>
      </c>
      <c r="D578" s="5" t="s">
        <v>171</v>
      </c>
      <c r="E578" s="2" t="s">
        <v>966</v>
      </c>
      <c r="F578" s="2"/>
      <c r="G578" s="2"/>
      <c r="H578" s="2"/>
      <c r="I578" s="2"/>
      <c r="J578" s="2"/>
      <c r="K578" s="2"/>
      <c r="L578" s="2"/>
      <c r="M578" s="2"/>
      <c r="N578" s="5">
        <v>1039.5</v>
      </c>
      <c r="O578" s="2" t="s">
        <v>200</v>
      </c>
      <c r="P578" s="5">
        <v>594.84816739999997</v>
      </c>
      <c r="Q578" s="5">
        <v>618344.67000000004</v>
      </c>
      <c r="R578" s="5">
        <v>7.0899662379999997</v>
      </c>
      <c r="S578" s="5">
        <v>7370.0199050000001</v>
      </c>
      <c r="T578" s="5">
        <v>226561.5</v>
      </c>
    </row>
    <row r="579" spans="1:20" ht="86.4" x14ac:dyDescent="0.3">
      <c r="A579" s="7" t="s">
        <v>196</v>
      </c>
      <c r="B579" s="2" t="s">
        <v>964</v>
      </c>
      <c r="C579" s="5" t="s">
        <v>198</v>
      </c>
      <c r="D579" s="5" t="s">
        <v>171</v>
      </c>
      <c r="E579" s="2" t="s">
        <v>967</v>
      </c>
      <c r="F579" s="2"/>
      <c r="G579" s="2"/>
      <c r="H579" s="2"/>
      <c r="I579" s="2"/>
      <c r="J579" s="2"/>
      <c r="K579" s="2"/>
      <c r="L579" s="2"/>
      <c r="M579" s="2"/>
      <c r="N579" s="5">
        <v>2037</v>
      </c>
      <c r="O579" s="2" t="s">
        <v>200</v>
      </c>
      <c r="P579" s="5">
        <v>522.97062840000001</v>
      </c>
      <c r="Q579" s="5">
        <v>1065291.17</v>
      </c>
      <c r="R579" s="5">
        <v>6.2332613630000004</v>
      </c>
      <c r="S579" s="5">
        <v>12697.153399999999</v>
      </c>
      <c r="T579" s="5">
        <v>390322.6</v>
      </c>
    </row>
    <row r="580" spans="1:20" ht="86.4" x14ac:dyDescent="0.3">
      <c r="A580" s="7" t="s">
        <v>196</v>
      </c>
      <c r="B580" s="2" t="s">
        <v>964</v>
      </c>
      <c r="C580" s="5" t="s">
        <v>198</v>
      </c>
      <c r="D580" s="5" t="s">
        <v>171</v>
      </c>
      <c r="E580" s="2" t="s">
        <v>968</v>
      </c>
      <c r="F580" s="2"/>
      <c r="G580" s="2"/>
      <c r="H580" s="2"/>
      <c r="I580" s="2"/>
      <c r="J580" s="2"/>
      <c r="K580" s="2"/>
      <c r="L580" s="2"/>
      <c r="M580" s="2"/>
      <c r="N580" s="5">
        <v>2905.8</v>
      </c>
      <c r="O580" s="2" t="s">
        <v>200</v>
      </c>
      <c r="P580" s="5">
        <v>676.998651</v>
      </c>
      <c r="Q580" s="5">
        <v>1967222.68</v>
      </c>
      <c r="R580" s="5">
        <v>8.0691138379999998</v>
      </c>
      <c r="S580" s="5">
        <v>23447.23099</v>
      </c>
      <c r="T580" s="5">
        <v>720790.4</v>
      </c>
    </row>
    <row r="581" spans="1:20" ht="72" x14ac:dyDescent="0.3">
      <c r="A581" s="7" t="s">
        <v>196</v>
      </c>
      <c r="B581" s="2" t="s">
        <v>964</v>
      </c>
      <c r="C581" s="5" t="s">
        <v>198</v>
      </c>
      <c r="D581" s="5" t="s">
        <v>171</v>
      </c>
      <c r="E581" s="2" t="s">
        <v>969</v>
      </c>
      <c r="F581" s="2"/>
      <c r="G581" s="2"/>
      <c r="H581" s="2"/>
      <c r="I581" s="2"/>
      <c r="J581" s="2"/>
      <c r="K581" s="2"/>
      <c r="L581" s="2"/>
      <c r="M581" s="2"/>
      <c r="N581" s="5">
        <v>1116</v>
      </c>
      <c r="O581" s="2" t="s">
        <v>200</v>
      </c>
      <c r="P581" s="5">
        <v>520.49213259999999</v>
      </c>
      <c r="Q581" s="5">
        <v>580869.22</v>
      </c>
      <c r="R581" s="5">
        <v>6.2037202929999999</v>
      </c>
      <c r="S581" s="5">
        <v>6923.3518469999999</v>
      </c>
      <c r="T581" s="5">
        <v>212830.5</v>
      </c>
    </row>
    <row r="582" spans="1:20" ht="72" x14ac:dyDescent="0.3">
      <c r="A582" s="7" t="s">
        <v>196</v>
      </c>
      <c r="B582" s="2" t="s">
        <v>964</v>
      </c>
      <c r="C582" s="5" t="s">
        <v>198</v>
      </c>
      <c r="D582" s="5" t="s">
        <v>171</v>
      </c>
      <c r="E582" s="2" t="s">
        <v>970</v>
      </c>
      <c r="F582" s="2"/>
      <c r="G582" s="2"/>
      <c r="H582" s="2"/>
      <c r="I582" s="2"/>
      <c r="J582" s="2"/>
      <c r="K582" s="2"/>
      <c r="L582" s="2"/>
      <c r="M582" s="2"/>
      <c r="N582" s="5">
        <v>667</v>
      </c>
      <c r="O582" s="2" t="s">
        <v>200</v>
      </c>
      <c r="P582" s="5">
        <v>515.51353819999997</v>
      </c>
      <c r="Q582" s="5">
        <v>343847.53</v>
      </c>
      <c r="R582" s="5">
        <v>6.1443806700000003</v>
      </c>
      <c r="S582" s="5">
        <v>4098.301907</v>
      </c>
      <c r="T582" s="5">
        <v>125985.8</v>
      </c>
    </row>
    <row r="583" spans="1:20" ht="72" x14ac:dyDescent="0.3">
      <c r="A583" s="7" t="s">
        <v>196</v>
      </c>
      <c r="B583" s="2" t="s">
        <v>964</v>
      </c>
      <c r="C583" s="5" t="s">
        <v>198</v>
      </c>
      <c r="D583" s="5" t="s">
        <v>171</v>
      </c>
      <c r="E583" s="2" t="s">
        <v>971</v>
      </c>
      <c r="F583" s="2"/>
      <c r="G583" s="2"/>
      <c r="H583" s="2"/>
      <c r="I583" s="2"/>
      <c r="J583" s="2"/>
      <c r="K583" s="2"/>
      <c r="L583" s="2"/>
      <c r="M583" s="2"/>
      <c r="N583" s="5">
        <v>57.34</v>
      </c>
      <c r="O583" s="2" t="s">
        <v>200</v>
      </c>
      <c r="P583" s="5">
        <v>1040.1201599999999</v>
      </c>
      <c r="Q583" s="5">
        <v>59640.49</v>
      </c>
      <c r="R583" s="5">
        <v>12.397141360000001</v>
      </c>
      <c r="S583" s="5">
        <v>710.85208580000005</v>
      </c>
      <c r="T583" s="5">
        <v>21852.3</v>
      </c>
    </row>
    <row r="584" spans="1:20" ht="57.6" x14ac:dyDescent="0.3">
      <c r="A584" s="7" t="s">
        <v>196</v>
      </c>
      <c r="B584" s="2" t="s">
        <v>972</v>
      </c>
      <c r="C584" s="5" t="s">
        <v>198</v>
      </c>
      <c r="D584" s="5" t="s">
        <v>171</v>
      </c>
      <c r="E584" s="2" t="s">
        <v>973</v>
      </c>
      <c r="F584" s="2"/>
      <c r="G584" s="2"/>
      <c r="H584" s="2"/>
      <c r="I584" s="2"/>
      <c r="J584" s="2"/>
      <c r="K584" s="2"/>
      <c r="L584" s="2"/>
      <c r="M584" s="2"/>
      <c r="N584" s="5">
        <v>6985</v>
      </c>
      <c r="O584" s="2" t="s">
        <v>200</v>
      </c>
      <c r="P584" s="5">
        <v>260.3482391</v>
      </c>
      <c r="Q584" s="5">
        <v>1818532.45</v>
      </c>
      <c r="R584" s="5">
        <v>3.1030779389999998</v>
      </c>
      <c r="S584" s="5">
        <v>21674.999400000001</v>
      </c>
      <c r="T584" s="5">
        <v>666310.30000000005</v>
      </c>
    </row>
    <row r="585" spans="1:20" ht="72" x14ac:dyDescent="0.3">
      <c r="A585" s="7" t="s">
        <v>196</v>
      </c>
      <c r="B585" s="2" t="s">
        <v>974</v>
      </c>
      <c r="C585" s="5" t="s">
        <v>198</v>
      </c>
      <c r="D585" s="5" t="s">
        <v>171</v>
      </c>
      <c r="E585" s="2" t="s">
        <v>975</v>
      </c>
      <c r="F585" s="2"/>
      <c r="G585" s="2"/>
      <c r="H585" s="2"/>
      <c r="I585" s="2"/>
      <c r="J585" s="2"/>
      <c r="K585" s="2"/>
      <c r="L585" s="2"/>
      <c r="M585" s="2"/>
      <c r="N585" s="5">
        <v>1136.2</v>
      </c>
      <c r="O585" s="2" t="s">
        <v>200</v>
      </c>
      <c r="P585" s="5">
        <v>515.33528430000001</v>
      </c>
      <c r="Q585" s="5">
        <v>585523.94999999995</v>
      </c>
      <c r="R585" s="5">
        <v>6.1422560700000002</v>
      </c>
      <c r="S585" s="5">
        <v>6978.8313470000003</v>
      </c>
      <c r="T585" s="5">
        <v>214536</v>
      </c>
    </row>
    <row r="586" spans="1:20" ht="72" x14ac:dyDescent="0.3">
      <c r="A586" s="7" t="s">
        <v>196</v>
      </c>
      <c r="B586" s="2" t="s">
        <v>974</v>
      </c>
      <c r="C586" s="5" t="s">
        <v>198</v>
      </c>
      <c r="D586" s="5" t="s">
        <v>163</v>
      </c>
      <c r="E586" s="2" t="s">
        <v>976</v>
      </c>
      <c r="F586" s="2"/>
      <c r="G586" s="2"/>
      <c r="H586" s="2"/>
      <c r="I586" s="2"/>
      <c r="J586" s="2"/>
      <c r="K586" s="2"/>
      <c r="L586" s="2"/>
      <c r="M586" s="2"/>
      <c r="N586" s="5">
        <v>8765.76</v>
      </c>
      <c r="O586" s="2" t="s">
        <v>200</v>
      </c>
      <c r="P586" s="5">
        <v>233.1507354</v>
      </c>
      <c r="Q586" s="5">
        <v>2043743.39</v>
      </c>
      <c r="R586" s="5">
        <v>2.7789122210000001</v>
      </c>
      <c r="S586" s="5">
        <v>24359.277590000002</v>
      </c>
      <c r="T586" s="5">
        <v>898429.7</v>
      </c>
    </row>
    <row r="587" spans="1:20" ht="72" x14ac:dyDescent="0.3">
      <c r="A587" s="7" t="s">
        <v>196</v>
      </c>
      <c r="B587" s="2" t="s">
        <v>974</v>
      </c>
      <c r="C587" s="5" t="s">
        <v>198</v>
      </c>
      <c r="D587" s="5" t="s">
        <v>163</v>
      </c>
      <c r="E587" s="2" t="s">
        <v>977</v>
      </c>
      <c r="F587" s="2"/>
      <c r="G587" s="2"/>
      <c r="H587" s="2"/>
      <c r="I587" s="2"/>
      <c r="J587" s="2"/>
      <c r="K587" s="2"/>
      <c r="L587" s="2"/>
      <c r="M587" s="2"/>
      <c r="N587" s="5">
        <v>4900</v>
      </c>
      <c r="O587" s="2" t="s">
        <v>200</v>
      </c>
      <c r="P587" s="5">
        <v>463.92288980000001</v>
      </c>
      <c r="Q587" s="5">
        <v>2273222.16</v>
      </c>
      <c r="R587" s="5">
        <v>5.5294742530000001</v>
      </c>
      <c r="S587" s="5">
        <v>27094.423839999999</v>
      </c>
      <c r="T587" s="5">
        <v>999308.4</v>
      </c>
    </row>
    <row r="588" spans="1:20" ht="86.4" x14ac:dyDescent="0.3">
      <c r="A588" s="7" t="s">
        <v>196</v>
      </c>
      <c r="B588" s="2" t="s">
        <v>974</v>
      </c>
      <c r="C588" s="5" t="s">
        <v>198</v>
      </c>
      <c r="D588" s="5" t="s">
        <v>171</v>
      </c>
      <c r="E588" s="2" t="s">
        <v>978</v>
      </c>
      <c r="F588" s="2"/>
      <c r="G588" s="2"/>
      <c r="H588" s="2"/>
      <c r="I588" s="2"/>
      <c r="J588" s="2"/>
      <c r="K588" s="2"/>
      <c r="L588" s="2"/>
      <c r="M588" s="2"/>
      <c r="N588" s="5">
        <v>4046.4</v>
      </c>
      <c r="O588" s="2" t="s">
        <v>200</v>
      </c>
      <c r="P588" s="5">
        <v>533.32014379999998</v>
      </c>
      <c r="Q588" s="5">
        <v>2158026.63</v>
      </c>
      <c r="R588" s="5">
        <v>6.356616732</v>
      </c>
      <c r="S588" s="5">
        <v>25721.413949999998</v>
      </c>
      <c r="T588" s="5">
        <v>790700.9</v>
      </c>
    </row>
    <row r="589" spans="1:20" ht="86.4" x14ac:dyDescent="0.3">
      <c r="A589" s="7" t="s">
        <v>196</v>
      </c>
      <c r="B589" s="2" t="s">
        <v>974</v>
      </c>
      <c r="C589" s="5" t="s">
        <v>198</v>
      </c>
      <c r="D589" s="5" t="s">
        <v>171</v>
      </c>
      <c r="E589" s="2" t="s">
        <v>979</v>
      </c>
      <c r="F589" s="2"/>
      <c r="G589" s="2"/>
      <c r="H589" s="2"/>
      <c r="I589" s="2"/>
      <c r="J589" s="2"/>
      <c r="K589" s="2"/>
      <c r="L589" s="2"/>
      <c r="M589" s="2"/>
      <c r="N589" s="5">
        <v>2885.5</v>
      </c>
      <c r="O589" s="2" t="s">
        <v>200</v>
      </c>
      <c r="P589" s="5">
        <v>676.76487610000004</v>
      </c>
      <c r="Q589" s="5">
        <v>1952805.05</v>
      </c>
      <c r="R589" s="5">
        <v>8.0663274860000005</v>
      </c>
      <c r="S589" s="5">
        <v>23275.38796</v>
      </c>
      <c r="T589" s="5">
        <v>715507.8</v>
      </c>
    </row>
    <row r="590" spans="1:20" ht="57.6" x14ac:dyDescent="0.3">
      <c r="A590" s="7" t="s">
        <v>196</v>
      </c>
      <c r="B590" s="2" t="s">
        <v>980</v>
      </c>
      <c r="C590" s="5" t="s">
        <v>198</v>
      </c>
      <c r="D590" s="5" t="s">
        <v>171</v>
      </c>
      <c r="E590" s="2" t="s">
        <v>981</v>
      </c>
      <c r="F590" s="2"/>
      <c r="G590" s="2"/>
      <c r="H590" s="2"/>
      <c r="I590" s="2"/>
      <c r="J590" s="2"/>
      <c r="K590" s="2"/>
      <c r="L590" s="2"/>
      <c r="M590" s="2"/>
      <c r="N590" s="5">
        <v>8201.5</v>
      </c>
      <c r="O590" s="2" t="s">
        <v>200</v>
      </c>
      <c r="P590" s="5">
        <v>537.39418760000001</v>
      </c>
      <c r="Q590" s="5">
        <v>4407438.43</v>
      </c>
      <c r="R590" s="5">
        <v>6.4051750609999996</v>
      </c>
      <c r="S590" s="5">
        <v>52532.043270000002</v>
      </c>
      <c r="T590" s="5">
        <v>1614885.5</v>
      </c>
    </row>
    <row r="591" spans="1:20" ht="57.6" x14ac:dyDescent="0.3">
      <c r="A591" s="7" t="s">
        <v>196</v>
      </c>
      <c r="B591" s="2" t="s">
        <v>980</v>
      </c>
      <c r="C591" s="5" t="s">
        <v>198</v>
      </c>
      <c r="D591" s="5" t="s">
        <v>171</v>
      </c>
      <c r="E591" s="2" t="s">
        <v>961</v>
      </c>
      <c r="F591" s="2"/>
      <c r="G591" s="2"/>
      <c r="H591" s="2"/>
      <c r="I591" s="2"/>
      <c r="J591" s="2"/>
      <c r="K591" s="2"/>
      <c r="L591" s="2"/>
      <c r="M591" s="2"/>
      <c r="N591" s="5">
        <v>8945.2000000000007</v>
      </c>
      <c r="O591" s="2" t="s">
        <v>200</v>
      </c>
      <c r="P591" s="5">
        <v>468.59972720000002</v>
      </c>
      <c r="Q591" s="5">
        <v>4191718.28</v>
      </c>
      <c r="R591" s="5">
        <v>5.5852172490000003</v>
      </c>
      <c r="S591" s="5">
        <v>49960.885340000001</v>
      </c>
      <c r="T591" s="5">
        <v>1535845.7</v>
      </c>
    </row>
    <row r="592" spans="1:20" ht="72" x14ac:dyDescent="0.3">
      <c r="A592" s="7" t="s">
        <v>196</v>
      </c>
      <c r="B592" s="2" t="s">
        <v>980</v>
      </c>
      <c r="C592" s="5" t="s">
        <v>198</v>
      </c>
      <c r="D592" s="5" t="s">
        <v>171</v>
      </c>
      <c r="E592" s="2" t="s">
        <v>982</v>
      </c>
      <c r="F592" s="2"/>
      <c r="G592" s="2"/>
      <c r="H592" s="2"/>
      <c r="I592" s="2"/>
      <c r="J592" s="2"/>
      <c r="K592" s="2"/>
      <c r="L592" s="2"/>
      <c r="M592" s="2"/>
      <c r="N592" s="5">
        <v>8973.4500000000007</v>
      </c>
      <c r="O592" s="2" t="s">
        <v>200</v>
      </c>
      <c r="P592" s="5">
        <v>498.61469110000002</v>
      </c>
      <c r="Q592" s="5">
        <v>4474294</v>
      </c>
      <c r="R592" s="5">
        <v>5.9429641369999997</v>
      </c>
      <c r="S592" s="5">
        <v>53328.891539999997</v>
      </c>
      <c r="T592" s="5">
        <v>1639381.3</v>
      </c>
    </row>
    <row r="593" spans="1:20" ht="72" x14ac:dyDescent="0.3">
      <c r="A593" s="7" t="s">
        <v>196</v>
      </c>
      <c r="B593" s="2" t="s">
        <v>983</v>
      </c>
      <c r="C593" s="5" t="s">
        <v>198</v>
      </c>
      <c r="D593" s="5" t="s">
        <v>171</v>
      </c>
      <c r="E593" s="2" t="s">
        <v>906</v>
      </c>
      <c r="F593" s="2"/>
      <c r="G593" s="2"/>
      <c r="H593" s="2"/>
      <c r="I593" s="2"/>
      <c r="J593" s="2"/>
      <c r="K593" s="2"/>
      <c r="L593" s="2"/>
      <c r="M593" s="2"/>
      <c r="N593" s="5">
        <v>7600</v>
      </c>
      <c r="O593" s="2" t="s">
        <v>200</v>
      </c>
      <c r="P593" s="5">
        <v>522.63868419999994</v>
      </c>
      <c r="Q593" s="5">
        <v>3972054</v>
      </c>
      <c r="R593" s="5">
        <v>6.251658902</v>
      </c>
      <c r="S593" s="5">
        <v>47512.607660000001</v>
      </c>
      <c r="T593" s="5">
        <v>1455360.6</v>
      </c>
    </row>
    <row r="594" spans="1:20" ht="86.4" x14ac:dyDescent="0.3">
      <c r="A594" s="7" t="s">
        <v>196</v>
      </c>
      <c r="B594" s="2" t="s">
        <v>984</v>
      </c>
      <c r="C594" s="5" t="s">
        <v>198</v>
      </c>
      <c r="D594" s="5" t="s">
        <v>171</v>
      </c>
      <c r="E594" s="2" t="s">
        <v>985</v>
      </c>
      <c r="F594" s="2"/>
      <c r="G594" s="2"/>
      <c r="H594" s="2"/>
      <c r="I594" s="2"/>
      <c r="J594" s="2"/>
      <c r="K594" s="2"/>
      <c r="L594" s="2"/>
      <c r="M594" s="2"/>
      <c r="N594" s="5">
        <v>3536</v>
      </c>
      <c r="O594" s="2" t="s">
        <v>200</v>
      </c>
      <c r="P594" s="5">
        <v>523.70760459999997</v>
      </c>
      <c r="Q594" s="5">
        <v>1851830.09</v>
      </c>
      <c r="R594" s="5">
        <v>6.2644450320000002</v>
      </c>
      <c r="S594" s="5">
        <v>22151.07763</v>
      </c>
      <c r="T594" s="5">
        <v>678510.5</v>
      </c>
    </row>
    <row r="595" spans="1:20" ht="86.4" x14ac:dyDescent="0.3">
      <c r="A595" s="7" t="s">
        <v>196</v>
      </c>
      <c r="B595" s="2" t="s">
        <v>984</v>
      </c>
      <c r="C595" s="5" t="s">
        <v>198</v>
      </c>
      <c r="D595" s="5" t="s">
        <v>171</v>
      </c>
      <c r="E595" s="2" t="s">
        <v>986</v>
      </c>
      <c r="F595" s="2"/>
      <c r="G595" s="2"/>
      <c r="H595" s="2"/>
      <c r="I595" s="2"/>
      <c r="J595" s="2"/>
      <c r="K595" s="2"/>
      <c r="L595" s="2"/>
      <c r="M595" s="2"/>
      <c r="N595" s="5">
        <v>1554</v>
      </c>
      <c r="O595" s="2" t="s">
        <v>200</v>
      </c>
      <c r="P595" s="5">
        <v>535.99076579999996</v>
      </c>
      <c r="Q595" s="5">
        <v>832929.65</v>
      </c>
      <c r="R595" s="5">
        <v>6.4113727960000002</v>
      </c>
      <c r="S595" s="5">
        <v>9963.2733250000001</v>
      </c>
      <c r="T595" s="5">
        <v>305185.40000000002</v>
      </c>
    </row>
    <row r="596" spans="1:20" ht="86.4" x14ac:dyDescent="0.3">
      <c r="A596" s="7" t="s">
        <v>196</v>
      </c>
      <c r="B596" s="2" t="s">
        <v>984</v>
      </c>
      <c r="C596" s="5" t="s">
        <v>198</v>
      </c>
      <c r="D596" s="5" t="s">
        <v>171</v>
      </c>
      <c r="E596" s="2" t="s">
        <v>987</v>
      </c>
      <c r="F596" s="2"/>
      <c r="G596" s="2"/>
      <c r="H596" s="2"/>
      <c r="I596" s="2"/>
      <c r="J596" s="2"/>
      <c r="K596" s="2"/>
      <c r="L596" s="2"/>
      <c r="M596" s="2"/>
      <c r="N596" s="5">
        <v>1883</v>
      </c>
      <c r="O596" s="2" t="s">
        <v>200</v>
      </c>
      <c r="P596" s="5">
        <v>612.22070629999996</v>
      </c>
      <c r="Q596" s="5">
        <v>1152811.5900000001</v>
      </c>
      <c r="R596" s="5">
        <v>7.3232141899999998</v>
      </c>
      <c r="S596" s="5">
        <v>13789.61232</v>
      </c>
      <c r="T596" s="5">
        <v>422390.1</v>
      </c>
    </row>
    <row r="597" spans="1:20" ht="72" x14ac:dyDescent="0.3">
      <c r="A597" s="7" t="s">
        <v>196</v>
      </c>
      <c r="B597" s="2" t="s">
        <v>988</v>
      </c>
      <c r="C597" s="5" t="s">
        <v>198</v>
      </c>
      <c r="D597" s="5" t="s">
        <v>171</v>
      </c>
      <c r="E597" s="2" t="s">
        <v>989</v>
      </c>
      <c r="F597" s="2"/>
      <c r="G597" s="2"/>
      <c r="H597" s="2"/>
      <c r="I597" s="2"/>
      <c r="J597" s="2"/>
      <c r="K597" s="2"/>
      <c r="L597" s="2"/>
      <c r="M597" s="2"/>
      <c r="N597" s="5">
        <v>80</v>
      </c>
      <c r="O597" s="2" t="s">
        <v>200</v>
      </c>
      <c r="P597" s="5">
        <v>792.52412500000003</v>
      </c>
      <c r="Q597" s="5">
        <v>63401.93</v>
      </c>
      <c r="R597" s="5">
        <v>9.4799536480000004</v>
      </c>
      <c r="S597" s="5">
        <v>758.39629190000005</v>
      </c>
      <c r="T597" s="5">
        <v>23230.400000000001</v>
      </c>
    </row>
    <row r="598" spans="1:20" ht="57.6" x14ac:dyDescent="0.3">
      <c r="A598" s="7" t="s">
        <v>196</v>
      </c>
      <c r="B598" s="2" t="s">
        <v>990</v>
      </c>
      <c r="C598" s="5" t="s">
        <v>198</v>
      </c>
      <c r="D598" s="5" t="s">
        <v>171</v>
      </c>
      <c r="E598" s="2" t="s">
        <v>991</v>
      </c>
      <c r="F598" s="2"/>
      <c r="G598" s="2"/>
      <c r="H598" s="2"/>
      <c r="I598" s="2"/>
      <c r="J598" s="2"/>
      <c r="K598" s="2"/>
      <c r="L598" s="2"/>
      <c r="M598" s="2"/>
      <c r="N598" s="5">
        <v>7315</v>
      </c>
      <c r="O598" s="2" t="s">
        <v>200</v>
      </c>
      <c r="P598" s="5">
        <v>463.12150380000003</v>
      </c>
      <c r="Q598" s="5">
        <v>3387733.8</v>
      </c>
      <c r="R598" s="5">
        <v>5.539730906</v>
      </c>
      <c r="S598" s="5">
        <v>40523.131580000001</v>
      </c>
      <c r="T598" s="5">
        <v>1241265.7</v>
      </c>
    </row>
    <row r="599" spans="1:20" ht="57.6" x14ac:dyDescent="0.3">
      <c r="A599" s="7" t="s">
        <v>196</v>
      </c>
      <c r="B599" s="2" t="s">
        <v>992</v>
      </c>
      <c r="C599" s="5" t="s">
        <v>198</v>
      </c>
      <c r="D599" s="5" t="s">
        <v>171</v>
      </c>
      <c r="E599" s="2" t="s">
        <v>993</v>
      </c>
      <c r="F599" s="2"/>
      <c r="G599" s="2"/>
      <c r="H599" s="2"/>
      <c r="I599" s="2"/>
      <c r="J599" s="2"/>
      <c r="K599" s="2"/>
      <c r="L599" s="2"/>
      <c r="M599" s="2"/>
      <c r="N599" s="5">
        <v>10836</v>
      </c>
      <c r="O599" s="2" t="s">
        <v>200</v>
      </c>
      <c r="P599" s="5">
        <v>572.7315347</v>
      </c>
      <c r="Q599" s="5">
        <v>6206118.9100000001</v>
      </c>
      <c r="R599" s="5">
        <v>6.8508556780000003</v>
      </c>
      <c r="S599" s="5">
        <v>74235.872130000003</v>
      </c>
      <c r="T599" s="5">
        <v>2273922</v>
      </c>
    </row>
    <row r="600" spans="1:20" ht="86.4" x14ac:dyDescent="0.3">
      <c r="A600" s="7" t="s">
        <v>196</v>
      </c>
      <c r="B600" s="2" t="s">
        <v>994</v>
      </c>
      <c r="C600" s="5" t="s">
        <v>198</v>
      </c>
      <c r="D600" s="5" t="s">
        <v>171</v>
      </c>
      <c r="E600" s="2" t="s">
        <v>995</v>
      </c>
      <c r="F600" s="2"/>
      <c r="G600" s="2"/>
      <c r="H600" s="2"/>
      <c r="I600" s="2"/>
      <c r="J600" s="2"/>
      <c r="K600" s="2"/>
      <c r="L600" s="2"/>
      <c r="M600" s="2"/>
      <c r="N600" s="5">
        <v>2419.1999999999998</v>
      </c>
      <c r="O600" s="2" t="s">
        <v>200</v>
      </c>
      <c r="P600" s="5">
        <v>535.72147399999994</v>
      </c>
      <c r="Q600" s="5">
        <v>1296017.3899999999</v>
      </c>
      <c r="R600" s="5">
        <v>6.4081516030000003</v>
      </c>
      <c r="S600" s="5">
        <v>15502.60036</v>
      </c>
      <c r="T600" s="5">
        <v>474860.79999999999</v>
      </c>
    </row>
    <row r="601" spans="1:20" ht="72" x14ac:dyDescent="0.3">
      <c r="A601" s="7" t="s">
        <v>196</v>
      </c>
      <c r="B601" s="2" t="s">
        <v>994</v>
      </c>
      <c r="C601" s="5" t="s">
        <v>198</v>
      </c>
      <c r="D601" s="5" t="s">
        <v>171</v>
      </c>
      <c r="E601" s="2" t="s">
        <v>996</v>
      </c>
      <c r="F601" s="2"/>
      <c r="G601" s="2"/>
      <c r="H601" s="2"/>
      <c r="I601" s="2"/>
      <c r="J601" s="2"/>
      <c r="K601" s="2"/>
      <c r="L601" s="2"/>
      <c r="M601" s="2"/>
      <c r="N601" s="5">
        <v>2888</v>
      </c>
      <c r="O601" s="2" t="s">
        <v>200</v>
      </c>
      <c r="P601" s="5">
        <v>520.84028739999997</v>
      </c>
      <c r="Q601" s="5">
        <v>1504186.75</v>
      </c>
      <c r="R601" s="5">
        <v>6.2301469779999996</v>
      </c>
      <c r="S601" s="5">
        <v>17992.66447</v>
      </c>
      <c r="T601" s="5">
        <v>551133.9</v>
      </c>
    </row>
    <row r="602" spans="1:20" ht="72" x14ac:dyDescent="0.3">
      <c r="A602" s="7" t="s">
        <v>196</v>
      </c>
      <c r="B602" s="2" t="s">
        <v>994</v>
      </c>
      <c r="C602" s="5" t="s">
        <v>198</v>
      </c>
      <c r="D602" s="5" t="s">
        <v>171</v>
      </c>
      <c r="E602" s="2" t="s">
        <v>997</v>
      </c>
      <c r="F602" s="2"/>
      <c r="G602" s="2"/>
      <c r="H602" s="2"/>
      <c r="I602" s="2"/>
      <c r="J602" s="2"/>
      <c r="K602" s="2"/>
      <c r="L602" s="2"/>
      <c r="M602" s="2"/>
      <c r="N602" s="5">
        <v>1106</v>
      </c>
      <c r="O602" s="2" t="s">
        <v>200</v>
      </c>
      <c r="P602" s="5">
        <v>611.91276670000002</v>
      </c>
      <c r="Q602" s="5">
        <v>676775.52</v>
      </c>
      <c r="R602" s="5">
        <v>7.3195307019999998</v>
      </c>
      <c r="S602" s="5">
        <v>8095.4009569999998</v>
      </c>
      <c r="T602" s="5">
        <v>247970.5</v>
      </c>
    </row>
    <row r="603" spans="1:20" ht="86.4" x14ac:dyDescent="0.3">
      <c r="A603" s="7" t="s">
        <v>196</v>
      </c>
      <c r="B603" s="2" t="s">
        <v>994</v>
      </c>
      <c r="C603" s="5" t="s">
        <v>198</v>
      </c>
      <c r="D603" s="5" t="s">
        <v>171</v>
      </c>
      <c r="E603" s="2" t="s">
        <v>998</v>
      </c>
      <c r="F603" s="2"/>
      <c r="G603" s="2"/>
      <c r="H603" s="2"/>
      <c r="I603" s="2"/>
      <c r="J603" s="2"/>
      <c r="K603" s="2"/>
      <c r="L603" s="2"/>
      <c r="M603" s="2"/>
      <c r="N603" s="5">
        <v>896</v>
      </c>
      <c r="O603" s="2" t="s">
        <v>200</v>
      </c>
      <c r="P603" s="5">
        <v>523.4444866</v>
      </c>
      <c r="Q603" s="5">
        <v>469006.26</v>
      </c>
      <c r="R603" s="5">
        <v>6.2612976869999999</v>
      </c>
      <c r="S603" s="5">
        <v>5610.1227269999999</v>
      </c>
      <c r="T603" s="5">
        <v>171843.9</v>
      </c>
    </row>
    <row r="604" spans="1:20" ht="57.6" x14ac:dyDescent="0.3">
      <c r="A604" s="7" t="s">
        <v>196</v>
      </c>
      <c r="B604" s="2" t="s">
        <v>999</v>
      </c>
      <c r="C604" s="5" t="s">
        <v>198</v>
      </c>
      <c r="D604" s="5" t="s">
        <v>171</v>
      </c>
      <c r="E604" s="2" t="s">
        <v>1000</v>
      </c>
      <c r="F604" s="2"/>
      <c r="G604" s="2"/>
      <c r="H604" s="2"/>
      <c r="I604" s="2"/>
      <c r="J604" s="2"/>
      <c r="K604" s="2"/>
      <c r="L604" s="2"/>
      <c r="M604" s="2"/>
      <c r="N604" s="5">
        <v>8580</v>
      </c>
      <c r="O604" s="2" t="s">
        <v>200</v>
      </c>
      <c r="P604" s="5">
        <v>377.25261189999998</v>
      </c>
      <c r="Q604" s="5">
        <v>3236827.41</v>
      </c>
      <c r="R604" s="5">
        <v>4.5479519210000001</v>
      </c>
      <c r="S604" s="5">
        <v>39021.427490000002</v>
      </c>
      <c r="T604" s="5">
        <v>1185973.5</v>
      </c>
    </row>
    <row r="605" spans="1:20" ht="57.6" x14ac:dyDescent="0.3">
      <c r="A605" s="7" t="s">
        <v>196</v>
      </c>
      <c r="B605" s="2" t="s">
        <v>999</v>
      </c>
      <c r="C605" s="5" t="s">
        <v>198</v>
      </c>
      <c r="D605" s="5" t="s">
        <v>171</v>
      </c>
      <c r="E605" s="2" t="s">
        <v>1001</v>
      </c>
      <c r="F605" s="2"/>
      <c r="G605" s="2"/>
      <c r="H605" s="2"/>
      <c r="I605" s="2"/>
      <c r="J605" s="2"/>
      <c r="K605" s="2"/>
      <c r="L605" s="2"/>
      <c r="M605" s="2"/>
      <c r="N605" s="5">
        <v>4620</v>
      </c>
      <c r="O605" s="2" t="s">
        <v>200</v>
      </c>
      <c r="P605" s="5">
        <v>544.60958010000002</v>
      </c>
      <c r="Q605" s="5">
        <v>2516096.2599999998</v>
      </c>
      <c r="R605" s="5">
        <v>6.565516336</v>
      </c>
      <c r="S605" s="5">
        <v>30332.68547</v>
      </c>
      <c r="T605" s="5">
        <v>921897.7</v>
      </c>
    </row>
    <row r="606" spans="1:20" ht="72" x14ac:dyDescent="0.3">
      <c r="A606" s="7" t="s">
        <v>196</v>
      </c>
      <c r="B606" s="2" t="s">
        <v>1002</v>
      </c>
      <c r="C606" s="5" t="s">
        <v>198</v>
      </c>
      <c r="D606" s="5" t="s">
        <v>171</v>
      </c>
      <c r="E606" s="2" t="s">
        <v>1003</v>
      </c>
      <c r="F606" s="2"/>
      <c r="G606" s="2"/>
      <c r="H606" s="2"/>
      <c r="I606" s="2"/>
      <c r="J606" s="2"/>
      <c r="K606" s="2"/>
      <c r="L606" s="2"/>
      <c r="M606" s="2"/>
      <c r="N606" s="5">
        <v>9512</v>
      </c>
      <c r="O606" s="2" t="s">
        <v>200</v>
      </c>
      <c r="P606" s="5">
        <v>336.99224029999999</v>
      </c>
      <c r="Q606" s="5">
        <v>3205470.19</v>
      </c>
      <c r="R606" s="5">
        <v>4.0625948200000002</v>
      </c>
      <c r="S606" s="5">
        <v>38643.40193</v>
      </c>
      <c r="T606" s="5">
        <v>1174484.2</v>
      </c>
    </row>
    <row r="607" spans="1:20" ht="72" x14ac:dyDescent="0.3">
      <c r="A607" s="7" t="s">
        <v>196</v>
      </c>
      <c r="B607" s="2" t="s">
        <v>1004</v>
      </c>
      <c r="C607" s="5" t="s">
        <v>198</v>
      </c>
      <c r="D607" s="5" t="s">
        <v>171</v>
      </c>
      <c r="E607" s="2" t="s">
        <v>1005</v>
      </c>
      <c r="F607" s="2"/>
      <c r="G607" s="2"/>
      <c r="H607" s="2"/>
      <c r="I607" s="2"/>
      <c r="J607" s="2"/>
      <c r="K607" s="2"/>
      <c r="L607" s="2"/>
      <c r="M607" s="2"/>
      <c r="N607" s="5">
        <v>3269</v>
      </c>
      <c r="O607" s="2" t="s">
        <v>200</v>
      </c>
      <c r="P607" s="5">
        <v>606.74441730000001</v>
      </c>
      <c r="Q607" s="5">
        <v>1983447.5</v>
      </c>
      <c r="R607" s="5">
        <v>7.3145800750000003</v>
      </c>
      <c r="S607" s="5">
        <v>23911.362270000001</v>
      </c>
      <c r="T607" s="5">
        <v>726735.1</v>
      </c>
    </row>
    <row r="608" spans="1:20" ht="57.6" x14ac:dyDescent="0.3">
      <c r="A608" s="7" t="s">
        <v>196</v>
      </c>
      <c r="B608" s="2" t="s">
        <v>1004</v>
      </c>
      <c r="C608" s="5" t="s">
        <v>198</v>
      </c>
      <c r="D608" s="5" t="s">
        <v>171</v>
      </c>
      <c r="E608" s="2" t="s">
        <v>1006</v>
      </c>
      <c r="F608" s="2"/>
      <c r="G608" s="2"/>
      <c r="H608" s="2"/>
      <c r="I608" s="2"/>
      <c r="J608" s="2"/>
      <c r="K608" s="2"/>
      <c r="L608" s="2"/>
      <c r="M608" s="2"/>
      <c r="N608" s="5">
        <v>8121</v>
      </c>
      <c r="O608" s="2" t="s">
        <v>200</v>
      </c>
      <c r="P608" s="5">
        <v>535.75870889999999</v>
      </c>
      <c r="Q608" s="5">
        <v>4351217.93</v>
      </c>
      <c r="R608" s="5">
        <v>6.4588150559999997</v>
      </c>
      <c r="S608" s="5">
        <v>52455.912360000002</v>
      </c>
      <c r="T608" s="5">
        <v>1594286.3</v>
      </c>
    </row>
    <row r="609" spans="1:20" ht="57.6" x14ac:dyDescent="0.3">
      <c r="A609" s="7" t="s">
        <v>196</v>
      </c>
      <c r="B609" s="2" t="s">
        <v>1004</v>
      </c>
      <c r="C609" s="5" t="s">
        <v>198</v>
      </c>
      <c r="D609" s="5" t="s">
        <v>163</v>
      </c>
      <c r="E609" s="2" t="s">
        <v>1007</v>
      </c>
      <c r="F609" s="2"/>
      <c r="G609" s="2"/>
      <c r="H609" s="2"/>
      <c r="I609" s="2"/>
      <c r="J609" s="2"/>
      <c r="K609" s="2"/>
      <c r="L609" s="2"/>
      <c r="M609" s="2"/>
      <c r="N609" s="5">
        <v>7230</v>
      </c>
      <c r="O609" s="2" t="s">
        <v>200</v>
      </c>
      <c r="P609" s="5">
        <v>241.09176350000001</v>
      </c>
      <c r="Q609" s="5">
        <v>1743093.45</v>
      </c>
      <c r="R609" s="5">
        <v>2.9064709280000001</v>
      </c>
      <c r="S609" s="5">
        <v>21013.784810000001</v>
      </c>
      <c r="T609" s="5">
        <v>766263.9</v>
      </c>
    </row>
    <row r="610" spans="1:20" ht="72" x14ac:dyDescent="0.3">
      <c r="A610" s="7" t="s">
        <v>196</v>
      </c>
      <c r="B610" s="2" t="s">
        <v>1004</v>
      </c>
      <c r="C610" s="5" t="s">
        <v>198</v>
      </c>
      <c r="D610" s="5" t="s">
        <v>171</v>
      </c>
      <c r="E610" s="2" t="s">
        <v>1008</v>
      </c>
      <c r="F610" s="2"/>
      <c r="G610" s="2"/>
      <c r="H610" s="2"/>
      <c r="I610" s="2"/>
      <c r="J610" s="2"/>
      <c r="K610" s="2"/>
      <c r="L610" s="2"/>
      <c r="M610" s="2"/>
      <c r="N610" s="5">
        <v>3979</v>
      </c>
      <c r="O610" s="2" t="s">
        <v>200</v>
      </c>
      <c r="P610" s="5">
        <v>524.52442570000005</v>
      </c>
      <c r="Q610" s="5">
        <v>2087082.69</v>
      </c>
      <c r="R610" s="5">
        <v>6.3233806599999998</v>
      </c>
      <c r="S610" s="5">
        <v>25160.731650000002</v>
      </c>
      <c r="T610" s="5">
        <v>764707.1</v>
      </c>
    </row>
    <row r="611" spans="1:20" ht="72" x14ac:dyDescent="0.3">
      <c r="A611" s="7" t="s">
        <v>196</v>
      </c>
      <c r="B611" s="2" t="s">
        <v>1004</v>
      </c>
      <c r="C611" s="5" t="s">
        <v>198</v>
      </c>
      <c r="D611" s="5" t="s">
        <v>171</v>
      </c>
      <c r="E611" s="2" t="s">
        <v>1009</v>
      </c>
      <c r="F611" s="2"/>
      <c r="G611" s="2"/>
      <c r="H611" s="2"/>
      <c r="I611" s="2"/>
      <c r="J611" s="2"/>
      <c r="K611" s="2"/>
      <c r="L611" s="2"/>
      <c r="M611" s="2"/>
      <c r="N611" s="5">
        <v>5709</v>
      </c>
      <c r="O611" s="2" t="s">
        <v>200</v>
      </c>
      <c r="P611" s="5">
        <v>1034.7994409999999</v>
      </c>
      <c r="Q611" s="5">
        <v>5908290.8899999997</v>
      </c>
      <c r="R611" s="5">
        <v>12.474978200000001</v>
      </c>
      <c r="S611" s="5">
        <v>71227.135500000004</v>
      </c>
      <c r="T611" s="5">
        <v>2164797.7999999998</v>
      </c>
    </row>
    <row r="612" spans="1:20" ht="72" x14ac:dyDescent="0.3">
      <c r="A612" s="7" t="s">
        <v>196</v>
      </c>
      <c r="B612" s="2" t="s">
        <v>1010</v>
      </c>
      <c r="C612" s="5" t="s">
        <v>198</v>
      </c>
      <c r="D612" s="5" t="s">
        <v>163</v>
      </c>
      <c r="E612" s="2" t="s">
        <v>1011</v>
      </c>
      <c r="F612" s="2"/>
      <c r="G612" s="2"/>
      <c r="H612" s="2"/>
      <c r="I612" s="2"/>
      <c r="J612" s="2"/>
      <c r="K612" s="2"/>
      <c r="L612" s="2"/>
      <c r="M612" s="2"/>
      <c r="N612" s="5">
        <v>4893</v>
      </c>
      <c r="O612" s="2" t="s">
        <v>200</v>
      </c>
      <c r="P612" s="5">
        <v>458.68406909999999</v>
      </c>
      <c r="Q612" s="5">
        <v>2244341.15</v>
      </c>
      <c r="R612" s="5">
        <v>5.5296451969999998</v>
      </c>
      <c r="S612" s="5">
        <v>27056.553950000001</v>
      </c>
      <c r="T612" s="5">
        <v>986612.3</v>
      </c>
    </row>
    <row r="613" spans="1:20" ht="86.4" x14ac:dyDescent="0.3">
      <c r="A613" s="7" t="s">
        <v>196</v>
      </c>
      <c r="B613" s="2" t="s">
        <v>1010</v>
      </c>
      <c r="C613" s="5" t="s">
        <v>198</v>
      </c>
      <c r="D613" s="5" t="s">
        <v>171</v>
      </c>
      <c r="E613" s="2" t="s">
        <v>1012</v>
      </c>
      <c r="F613" s="2"/>
      <c r="G613" s="2"/>
      <c r="H613" s="2"/>
      <c r="I613" s="2"/>
      <c r="J613" s="2"/>
      <c r="K613" s="2"/>
      <c r="L613" s="2"/>
      <c r="M613" s="2"/>
      <c r="N613" s="5">
        <v>6600</v>
      </c>
      <c r="O613" s="2" t="s">
        <v>200</v>
      </c>
      <c r="P613" s="5">
        <v>534.25253480000003</v>
      </c>
      <c r="Q613" s="5">
        <v>3526066.73</v>
      </c>
      <c r="R613" s="5">
        <v>6.440657442</v>
      </c>
      <c r="S613" s="5">
        <v>42508.339119999997</v>
      </c>
      <c r="T613" s="5">
        <v>1291950.8</v>
      </c>
    </row>
    <row r="614" spans="1:20" ht="72" x14ac:dyDescent="0.3">
      <c r="A614" s="7" t="s">
        <v>196</v>
      </c>
      <c r="B614" s="2" t="s">
        <v>1013</v>
      </c>
      <c r="C614" s="5" t="s">
        <v>198</v>
      </c>
      <c r="D614" s="5" t="s">
        <v>171</v>
      </c>
      <c r="E614" s="2" t="s">
        <v>1014</v>
      </c>
      <c r="F614" s="2"/>
      <c r="G614" s="2"/>
      <c r="H614" s="2"/>
      <c r="I614" s="2"/>
      <c r="J614" s="2"/>
      <c r="K614" s="2"/>
      <c r="L614" s="2"/>
      <c r="M614" s="2"/>
      <c r="N614" s="5">
        <v>1464</v>
      </c>
      <c r="O614" s="2" t="s">
        <v>200</v>
      </c>
      <c r="P614" s="5">
        <v>534.81742489999999</v>
      </c>
      <c r="Q614" s="5">
        <v>782972.71</v>
      </c>
      <c r="R614" s="5">
        <v>6.424233332</v>
      </c>
      <c r="S614" s="5">
        <v>9405.0775979999999</v>
      </c>
      <c r="T614" s="5">
        <v>286881.2</v>
      </c>
    </row>
    <row r="615" spans="1:20" ht="72" x14ac:dyDescent="0.3">
      <c r="A615" s="7" t="s">
        <v>196</v>
      </c>
      <c r="B615" s="2" t="s">
        <v>1013</v>
      </c>
      <c r="C615" s="5" t="s">
        <v>198</v>
      </c>
      <c r="D615" s="5" t="s">
        <v>171</v>
      </c>
      <c r="E615" s="2" t="s">
        <v>1015</v>
      </c>
      <c r="F615" s="2"/>
      <c r="G615" s="2"/>
      <c r="H615" s="2"/>
      <c r="I615" s="2"/>
      <c r="J615" s="2"/>
      <c r="K615" s="2"/>
      <c r="L615" s="2"/>
      <c r="M615" s="2"/>
      <c r="N615" s="5">
        <v>5522</v>
      </c>
      <c r="O615" s="2" t="s">
        <v>200</v>
      </c>
      <c r="P615" s="5">
        <v>555.52176410000004</v>
      </c>
      <c r="Q615" s="5">
        <v>3067813.39</v>
      </c>
      <c r="R615" s="5">
        <v>6.6729341030000002</v>
      </c>
      <c r="S615" s="5">
        <v>36850.611290000001</v>
      </c>
      <c r="T615" s="5">
        <v>1124046.8999999999</v>
      </c>
    </row>
    <row r="616" spans="1:20" ht="57.6" x14ac:dyDescent="0.3">
      <c r="A616" s="7" t="s">
        <v>196</v>
      </c>
      <c r="B616" s="2" t="s">
        <v>1016</v>
      </c>
      <c r="C616" s="5" t="s">
        <v>198</v>
      </c>
      <c r="D616" s="5" t="s">
        <v>171</v>
      </c>
      <c r="E616" s="2" t="s">
        <v>1017</v>
      </c>
      <c r="F616" s="2"/>
      <c r="G616" s="2"/>
      <c r="H616" s="2"/>
      <c r="I616" s="2"/>
      <c r="J616" s="2"/>
      <c r="K616" s="2"/>
      <c r="L616" s="2"/>
      <c r="M616" s="2"/>
      <c r="N616" s="5">
        <v>1920</v>
      </c>
      <c r="O616" s="2" t="s">
        <v>200</v>
      </c>
      <c r="P616" s="5">
        <v>248.90224480000001</v>
      </c>
      <c r="Q616" s="5">
        <v>477892.31</v>
      </c>
      <c r="R616" s="5">
        <v>2.989816754</v>
      </c>
      <c r="S616" s="5">
        <v>5740.4481679999999</v>
      </c>
      <c r="T616" s="5">
        <v>175099.7</v>
      </c>
    </row>
    <row r="617" spans="1:20" ht="57.6" x14ac:dyDescent="0.3">
      <c r="A617" s="7" t="s">
        <v>196</v>
      </c>
      <c r="B617" s="2" t="s">
        <v>1016</v>
      </c>
      <c r="C617" s="5" t="s">
        <v>198</v>
      </c>
      <c r="D617" s="5" t="s">
        <v>171</v>
      </c>
      <c r="E617" s="2" t="s">
        <v>1018</v>
      </c>
      <c r="F617" s="2"/>
      <c r="G617" s="2"/>
      <c r="H617" s="2"/>
      <c r="I617" s="2"/>
      <c r="J617" s="2"/>
      <c r="K617" s="2"/>
      <c r="L617" s="2"/>
      <c r="M617" s="2"/>
      <c r="N617" s="5">
        <v>8945</v>
      </c>
      <c r="O617" s="2" t="s">
        <v>200</v>
      </c>
      <c r="P617" s="5">
        <v>467.67877190000002</v>
      </c>
      <c r="Q617" s="5">
        <v>4183480.15</v>
      </c>
      <c r="R617" s="5">
        <v>5.6177630250000004</v>
      </c>
      <c r="S617" s="5">
        <v>50252.013809999997</v>
      </c>
      <c r="T617" s="5">
        <v>1532827.1</v>
      </c>
    </row>
    <row r="618" spans="1:20" ht="57.6" x14ac:dyDescent="0.3">
      <c r="A618" s="7" t="s">
        <v>196</v>
      </c>
      <c r="B618" s="2" t="s">
        <v>1016</v>
      </c>
      <c r="C618" s="5" t="s">
        <v>198</v>
      </c>
      <c r="D618" s="5" t="s">
        <v>171</v>
      </c>
      <c r="E618" s="2" t="s">
        <v>1019</v>
      </c>
      <c r="F618" s="2"/>
      <c r="G618" s="2"/>
      <c r="H618" s="2"/>
      <c r="I618" s="2"/>
      <c r="J618" s="2"/>
      <c r="K618" s="2"/>
      <c r="L618" s="2"/>
      <c r="M618" s="2"/>
      <c r="N618" s="5">
        <v>1487</v>
      </c>
      <c r="O618" s="2" t="s">
        <v>200</v>
      </c>
      <c r="P618" s="5">
        <v>562.44621849999999</v>
      </c>
      <c r="Q618" s="5">
        <v>836638.75</v>
      </c>
      <c r="R618" s="5">
        <v>6.7561107329999999</v>
      </c>
      <c r="S618" s="5">
        <v>10049.71471</v>
      </c>
      <c r="T618" s="5">
        <v>306544.5</v>
      </c>
    </row>
    <row r="619" spans="1:20" ht="57.6" x14ac:dyDescent="0.3">
      <c r="A619" s="7" t="s">
        <v>196</v>
      </c>
      <c r="B619" s="2" t="s">
        <v>1016</v>
      </c>
      <c r="C619" s="5" t="s">
        <v>198</v>
      </c>
      <c r="D619" s="5" t="s">
        <v>171</v>
      </c>
      <c r="E619" s="2" t="s">
        <v>1020</v>
      </c>
      <c r="F619" s="2"/>
      <c r="G619" s="2"/>
      <c r="H619" s="2"/>
      <c r="I619" s="2"/>
      <c r="J619" s="2"/>
      <c r="K619" s="2"/>
      <c r="L619" s="2"/>
      <c r="M619" s="2"/>
      <c r="N619" s="5">
        <v>3740</v>
      </c>
      <c r="O619" s="2" t="s">
        <v>200</v>
      </c>
      <c r="P619" s="5">
        <v>372.83366840000002</v>
      </c>
      <c r="Q619" s="5">
        <v>1394397.92</v>
      </c>
      <c r="R619" s="5">
        <v>4.4784825039999996</v>
      </c>
      <c r="S619" s="5">
        <v>16749.524560000002</v>
      </c>
      <c r="T619" s="5">
        <v>510907.5</v>
      </c>
    </row>
    <row r="620" spans="1:20" ht="86.4" x14ac:dyDescent="0.3">
      <c r="A620" s="7" t="s">
        <v>196</v>
      </c>
      <c r="B620" s="2" t="s">
        <v>1021</v>
      </c>
      <c r="C620" s="5" t="s">
        <v>198</v>
      </c>
      <c r="D620" s="5" t="s">
        <v>171</v>
      </c>
      <c r="E620" s="2" t="s">
        <v>1022</v>
      </c>
      <c r="F620" s="2"/>
      <c r="G620" s="2"/>
      <c r="H620" s="2"/>
      <c r="I620" s="2"/>
      <c r="J620" s="2"/>
      <c r="K620" s="2"/>
      <c r="L620" s="2"/>
      <c r="M620" s="2"/>
      <c r="N620" s="5">
        <v>4984</v>
      </c>
      <c r="O620" s="2" t="s">
        <v>200</v>
      </c>
      <c r="P620" s="5">
        <v>561.39550759999997</v>
      </c>
      <c r="Q620" s="5">
        <v>2797995.21</v>
      </c>
      <c r="R620" s="5">
        <v>6.7434895810000004</v>
      </c>
      <c r="S620" s="5">
        <v>33609.552069999998</v>
      </c>
      <c r="T620" s="5">
        <v>1025185.4</v>
      </c>
    </row>
    <row r="621" spans="1:20" ht="86.4" x14ac:dyDescent="0.3">
      <c r="A621" s="7" t="s">
        <v>196</v>
      </c>
      <c r="B621" s="2" t="s">
        <v>1021</v>
      </c>
      <c r="C621" s="5" t="s">
        <v>198</v>
      </c>
      <c r="D621" s="5" t="s">
        <v>171</v>
      </c>
      <c r="E621" s="2" t="s">
        <v>1023</v>
      </c>
      <c r="F621" s="2"/>
      <c r="G621" s="2"/>
      <c r="H621" s="2"/>
      <c r="I621" s="2"/>
      <c r="J621" s="2"/>
      <c r="K621" s="2"/>
      <c r="L621" s="2"/>
      <c r="M621" s="2"/>
      <c r="N621" s="5">
        <v>1440</v>
      </c>
      <c r="O621" s="2" t="s">
        <v>200</v>
      </c>
      <c r="P621" s="5">
        <v>535.64342360000001</v>
      </c>
      <c r="Q621" s="5">
        <v>771326.53</v>
      </c>
      <c r="R621" s="5">
        <v>6.4341552389999999</v>
      </c>
      <c r="S621" s="5">
        <v>9265.1835439999995</v>
      </c>
      <c r="T621" s="5">
        <v>282614</v>
      </c>
    </row>
    <row r="622" spans="1:20" ht="57.6" x14ac:dyDescent="0.3">
      <c r="A622" s="7" t="s">
        <v>196</v>
      </c>
      <c r="B622" s="2" t="s">
        <v>1021</v>
      </c>
      <c r="C622" s="5" t="s">
        <v>198</v>
      </c>
      <c r="D622" s="5" t="s">
        <v>171</v>
      </c>
      <c r="E622" s="2" t="s">
        <v>1024</v>
      </c>
      <c r="F622" s="2"/>
      <c r="G622" s="2"/>
      <c r="H622" s="2"/>
      <c r="I622" s="2"/>
      <c r="J622" s="2"/>
      <c r="K622" s="2"/>
      <c r="L622" s="2"/>
      <c r="M622" s="2"/>
      <c r="N622" s="5">
        <v>7800</v>
      </c>
      <c r="O622" s="2" t="s">
        <v>200</v>
      </c>
      <c r="P622" s="5">
        <v>519.62665379999999</v>
      </c>
      <c r="Q622" s="5">
        <v>4053087.9</v>
      </c>
      <c r="R622" s="5">
        <v>6.241761608</v>
      </c>
      <c r="S622" s="5">
        <v>48685.740539999999</v>
      </c>
      <c r="T622" s="5">
        <v>1485051.5</v>
      </c>
    </row>
    <row r="623" spans="1:20" ht="72" x14ac:dyDescent="0.3">
      <c r="A623" s="7" t="s">
        <v>196</v>
      </c>
      <c r="B623" s="2" t="s">
        <v>1021</v>
      </c>
      <c r="C623" s="5" t="s">
        <v>198</v>
      </c>
      <c r="D623" s="5" t="s">
        <v>171</v>
      </c>
      <c r="E623" s="2" t="s">
        <v>1025</v>
      </c>
      <c r="F623" s="2"/>
      <c r="G623" s="2"/>
      <c r="H623" s="2"/>
      <c r="I623" s="2"/>
      <c r="J623" s="2"/>
      <c r="K623" s="2"/>
      <c r="L623" s="2"/>
      <c r="M623" s="2"/>
      <c r="N623" s="5">
        <v>1236</v>
      </c>
      <c r="O623" s="2" t="s">
        <v>200</v>
      </c>
      <c r="P623" s="5">
        <v>532.03830100000005</v>
      </c>
      <c r="Q623" s="5">
        <v>657599.34</v>
      </c>
      <c r="R623" s="5">
        <v>6.3908504620000004</v>
      </c>
      <c r="S623" s="5">
        <v>7899.091171</v>
      </c>
      <c r="T623" s="5">
        <v>240944.4</v>
      </c>
    </row>
    <row r="624" spans="1:20" ht="72" x14ac:dyDescent="0.3">
      <c r="A624" s="7" t="s">
        <v>196</v>
      </c>
      <c r="B624" s="2" t="s">
        <v>1026</v>
      </c>
      <c r="C624" s="5" t="s">
        <v>198</v>
      </c>
      <c r="D624" s="5" t="s">
        <v>163</v>
      </c>
      <c r="E624" s="2" t="s">
        <v>1027</v>
      </c>
      <c r="F624" s="2"/>
      <c r="G624" s="2"/>
      <c r="H624" s="2"/>
      <c r="I624" s="2"/>
      <c r="J624" s="2"/>
      <c r="K624" s="2"/>
      <c r="L624" s="2"/>
      <c r="M624" s="2"/>
      <c r="N624" s="5">
        <v>8735</v>
      </c>
      <c r="O624" s="2" t="s">
        <v>200</v>
      </c>
      <c r="P624" s="5">
        <v>237.91267199999999</v>
      </c>
      <c r="Q624" s="5">
        <v>2078167.19</v>
      </c>
      <c r="R624" s="5">
        <v>2.857809874</v>
      </c>
      <c r="S624" s="5">
        <v>24962.969249999998</v>
      </c>
      <c r="T624" s="5">
        <v>913562.2</v>
      </c>
    </row>
    <row r="625" spans="1:20" ht="57.6" x14ac:dyDescent="0.3">
      <c r="A625" s="7" t="s">
        <v>196</v>
      </c>
      <c r="B625" s="2" t="s">
        <v>1028</v>
      </c>
      <c r="C625" s="5" t="s">
        <v>198</v>
      </c>
      <c r="D625" s="5" t="s">
        <v>171</v>
      </c>
      <c r="E625" s="2" t="s">
        <v>1029</v>
      </c>
      <c r="F625" s="2"/>
      <c r="G625" s="2"/>
      <c r="H625" s="2"/>
      <c r="I625" s="2"/>
      <c r="J625" s="2"/>
      <c r="K625" s="2"/>
      <c r="L625" s="2"/>
      <c r="M625" s="2"/>
      <c r="N625" s="5">
        <v>63</v>
      </c>
      <c r="O625" s="2" t="s">
        <v>200</v>
      </c>
      <c r="P625" s="5">
        <v>554.39507939999999</v>
      </c>
      <c r="Q625" s="5">
        <v>34926.89</v>
      </c>
      <c r="R625" s="5">
        <v>6.6594003529999997</v>
      </c>
      <c r="S625" s="5">
        <v>419.54222220000003</v>
      </c>
      <c r="T625" s="5">
        <v>12797.2</v>
      </c>
    </row>
    <row r="626" spans="1:20" ht="72" x14ac:dyDescent="0.3">
      <c r="A626" s="7" t="s">
        <v>196</v>
      </c>
      <c r="B626" s="2" t="s">
        <v>1028</v>
      </c>
      <c r="C626" s="5" t="s">
        <v>198</v>
      </c>
      <c r="D626" s="5" t="s">
        <v>171</v>
      </c>
      <c r="E626" s="2" t="s">
        <v>1030</v>
      </c>
      <c r="F626" s="2"/>
      <c r="G626" s="2"/>
      <c r="H626" s="2"/>
      <c r="I626" s="2"/>
      <c r="J626" s="2"/>
      <c r="K626" s="2"/>
      <c r="L626" s="2"/>
      <c r="M626" s="2"/>
      <c r="N626" s="5">
        <v>4804</v>
      </c>
      <c r="O626" s="2" t="s">
        <v>200</v>
      </c>
      <c r="P626" s="5">
        <v>552.61098070000003</v>
      </c>
      <c r="Q626" s="5">
        <v>2655185.2400000002</v>
      </c>
      <c r="R626" s="5">
        <v>6.6379697379999998</v>
      </c>
      <c r="S626" s="5">
        <v>31894.116999999998</v>
      </c>
      <c r="T626" s="5">
        <v>972859.8</v>
      </c>
    </row>
    <row r="627" spans="1:20" ht="72" x14ac:dyDescent="0.3">
      <c r="A627" s="7" t="s">
        <v>196</v>
      </c>
      <c r="B627" s="2" t="s">
        <v>1028</v>
      </c>
      <c r="C627" s="5" t="s">
        <v>198</v>
      </c>
      <c r="D627" s="5" t="s">
        <v>171</v>
      </c>
      <c r="E627" s="2" t="s">
        <v>1031</v>
      </c>
      <c r="F627" s="2"/>
      <c r="G627" s="2"/>
      <c r="H627" s="2"/>
      <c r="I627" s="2"/>
      <c r="J627" s="2"/>
      <c r="K627" s="2"/>
      <c r="L627" s="2"/>
      <c r="M627" s="2"/>
      <c r="N627" s="5">
        <v>108</v>
      </c>
      <c r="O627" s="2" t="s">
        <v>200</v>
      </c>
      <c r="P627" s="5">
        <v>715.48027779999995</v>
      </c>
      <c r="Q627" s="5">
        <v>77271.87</v>
      </c>
      <c r="R627" s="5">
        <v>8.5943576910000008</v>
      </c>
      <c r="S627" s="5">
        <v>928.19063059999996</v>
      </c>
      <c r="T627" s="5">
        <v>28312.400000000001</v>
      </c>
    </row>
    <row r="628" spans="1:20" ht="72" x14ac:dyDescent="0.3">
      <c r="A628" s="7" t="s">
        <v>196</v>
      </c>
      <c r="B628" s="2" t="s">
        <v>1028</v>
      </c>
      <c r="C628" s="5" t="s">
        <v>198</v>
      </c>
      <c r="D628" s="5" t="s">
        <v>171</v>
      </c>
      <c r="E628" s="2" t="s">
        <v>1032</v>
      </c>
      <c r="F628" s="2"/>
      <c r="G628" s="2"/>
      <c r="H628" s="2"/>
      <c r="I628" s="2"/>
      <c r="J628" s="2"/>
      <c r="K628" s="2"/>
      <c r="L628" s="2"/>
      <c r="M628" s="2"/>
      <c r="N628" s="5">
        <v>69</v>
      </c>
      <c r="O628" s="2" t="s">
        <v>200</v>
      </c>
      <c r="P628" s="5">
        <v>571.13985509999998</v>
      </c>
      <c r="Q628" s="5">
        <v>39408.65</v>
      </c>
      <c r="R628" s="5">
        <v>6.8605387999999996</v>
      </c>
      <c r="S628" s="5">
        <v>473.37717720000001</v>
      </c>
      <c r="T628" s="5">
        <v>14439.3</v>
      </c>
    </row>
    <row r="629" spans="1:20" ht="72" x14ac:dyDescent="0.3">
      <c r="A629" s="7" t="s">
        <v>196</v>
      </c>
      <c r="B629" s="2" t="s">
        <v>1028</v>
      </c>
      <c r="C629" s="5" t="s">
        <v>198</v>
      </c>
      <c r="D629" s="5" t="s">
        <v>171</v>
      </c>
      <c r="E629" s="2" t="s">
        <v>1033</v>
      </c>
      <c r="F629" s="2"/>
      <c r="G629" s="2"/>
      <c r="H629" s="2"/>
      <c r="I629" s="2"/>
      <c r="J629" s="2"/>
      <c r="K629" s="2"/>
      <c r="L629" s="2"/>
      <c r="M629" s="2"/>
      <c r="N629" s="5">
        <v>60</v>
      </c>
      <c r="O629" s="2" t="s">
        <v>200</v>
      </c>
      <c r="P629" s="5">
        <v>633.62933329999998</v>
      </c>
      <c r="Q629" s="5">
        <v>38017.760000000002</v>
      </c>
      <c r="R629" s="5">
        <v>7.6111631629999996</v>
      </c>
      <c r="S629" s="5">
        <v>456.66978979999999</v>
      </c>
      <c r="T629" s="5">
        <v>13929.8</v>
      </c>
    </row>
    <row r="630" spans="1:20" ht="57.6" x14ac:dyDescent="0.3">
      <c r="A630" s="7" t="s">
        <v>196</v>
      </c>
      <c r="B630" s="2" t="s">
        <v>1028</v>
      </c>
      <c r="C630" s="5" t="s">
        <v>198</v>
      </c>
      <c r="D630" s="5" t="s">
        <v>171</v>
      </c>
      <c r="E630" s="2" t="s">
        <v>1034</v>
      </c>
      <c r="F630" s="2"/>
      <c r="G630" s="2"/>
      <c r="H630" s="2"/>
      <c r="I630" s="2"/>
      <c r="J630" s="2"/>
      <c r="K630" s="2"/>
      <c r="L630" s="2"/>
      <c r="M630" s="2"/>
      <c r="N630" s="5">
        <v>92</v>
      </c>
      <c r="O630" s="2" t="s">
        <v>200</v>
      </c>
      <c r="P630" s="5">
        <v>755.92043479999995</v>
      </c>
      <c r="Q630" s="5">
        <v>69544.679999999993</v>
      </c>
      <c r="R630" s="5">
        <v>9.0801253430000006</v>
      </c>
      <c r="S630" s="5">
        <v>835.37153149999995</v>
      </c>
      <c r="T630" s="5">
        <v>25481.1</v>
      </c>
    </row>
    <row r="631" spans="1:20" ht="86.4" x14ac:dyDescent="0.3">
      <c r="A631" s="7" t="s">
        <v>196</v>
      </c>
      <c r="B631" s="2" t="s">
        <v>1028</v>
      </c>
      <c r="C631" s="5" t="s">
        <v>198</v>
      </c>
      <c r="D631" s="5" t="s">
        <v>171</v>
      </c>
      <c r="E631" s="2" t="s">
        <v>1035</v>
      </c>
      <c r="F631" s="2"/>
      <c r="G631" s="2"/>
      <c r="H631" s="2"/>
      <c r="I631" s="2"/>
      <c r="J631" s="2"/>
      <c r="K631" s="2"/>
      <c r="L631" s="2"/>
      <c r="M631" s="2"/>
      <c r="N631" s="5">
        <v>2083</v>
      </c>
      <c r="O631" s="2" t="s">
        <v>200</v>
      </c>
      <c r="P631" s="5">
        <v>534.77036290000001</v>
      </c>
      <c r="Q631" s="5">
        <v>1114033.6200000001</v>
      </c>
      <c r="R631" s="5">
        <v>6.4236680230000003</v>
      </c>
      <c r="S631" s="5">
        <v>13381.78523</v>
      </c>
      <c r="T631" s="5">
        <v>408181.9</v>
      </c>
    </row>
    <row r="632" spans="1:20" ht="72" x14ac:dyDescent="0.3">
      <c r="A632" s="7" t="s">
        <v>196</v>
      </c>
      <c r="B632" s="2" t="s">
        <v>1028</v>
      </c>
      <c r="C632" s="5" t="s">
        <v>198</v>
      </c>
      <c r="D632" s="5" t="s">
        <v>171</v>
      </c>
      <c r="E632" s="2" t="s">
        <v>1036</v>
      </c>
      <c r="F632" s="2"/>
      <c r="G632" s="2"/>
      <c r="H632" s="2"/>
      <c r="I632" s="2"/>
      <c r="J632" s="2"/>
      <c r="K632" s="2"/>
      <c r="L632" s="2"/>
      <c r="M632" s="2"/>
      <c r="N632" s="5">
        <v>60</v>
      </c>
      <c r="O632" s="2" t="s">
        <v>200</v>
      </c>
      <c r="P632" s="5">
        <v>589.84199999999998</v>
      </c>
      <c r="Q632" s="5">
        <v>35390.519999999997</v>
      </c>
      <c r="R632" s="5">
        <v>7.0851891890000003</v>
      </c>
      <c r="S632" s="5">
        <v>425.11135139999999</v>
      </c>
      <c r="T632" s="5">
        <v>12967.1</v>
      </c>
    </row>
    <row r="633" spans="1:20" ht="72" x14ac:dyDescent="0.3">
      <c r="A633" s="7" t="s">
        <v>196</v>
      </c>
      <c r="B633" s="2" t="s">
        <v>1028</v>
      </c>
      <c r="C633" s="5" t="s">
        <v>198</v>
      </c>
      <c r="D633" s="5" t="s">
        <v>171</v>
      </c>
      <c r="E633" s="2" t="s">
        <v>1037</v>
      </c>
      <c r="F633" s="2"/>
      <c r="G633" s="2"/>
      <c r="H633" s="2"/>
      <c r="I633" s="2"/>
      <c r="J633" s="2"/>
      <c r="K633" s="2"/>
      <c r="L633" s="2"/>
      <c r="M633" s="2"/>
      <c r="N633" s="5">
        <v>148</v>
      </c>
      <c r="O633" s="2" t="s">
        <v>200</v>
      </c>
      <c r="P633" s="5">
        <v>532.14331079999999</v>
      </c>
      <c r="Q633" s="5">
        <v>78757.210000000006</v>
      </c>
      <c r="R633" s="5">
        <v>6.3921118420000003</v>
      </c>
      <c r="S633" s="5">
        <v>946.03255260000003</v>
      </c>
      <c r="T633" s="5">
        <v>28856.6</v>
      </c>
    </row>
    <row r="634" spans="1:20" ht="57.6" x14ac:dyDescent="0.3">
      <c r="A634" s="7" t="s">
        <v>196</v>
      </c>
      <c r="B634" s="2" t="s">
        <v>1028</v>
      </c>
      <c r="C634" s="5" t="s">
        <v>198</v>
      </c>
      <c r="D634" s="5" t="s">
        <v>171</v>
      </c>
      <c r="E634" s="2" t="s">
        <v>1038</v>
      </c>
      <c r="F634" s="2"/>
      <c r="G634" s="2"/>
      <c r="H634" s="2"/>
      <c r="I634" s="2"/>
      <c r="J634" s="2"/>
      <c r="K634" s="2"/>
      <c r="L634" s="2"/>
      <c r="M634" s="2"/>
      <c r="N634" s="5">
        <v>106</v>
      </c>
      <c r="O634" s="2" t="s">
        <v>200</v>
      </c>
      <c r="P634" s="5">
        <v>641.50226420000001</v>
      </c>
      <c r="Q634" s="5">
        <v>67999.240000000005</v>
      </c>
      <c r="R634" s="5">
        <v>7.7057329030000004</v>
      </c>
      <c r="S634" s="5">
        <v>816.80768769999997</v>
      </c>
      <c r="T634" s="5">
        <v>24914.9</v>
      </c>
    </row>
    <row r="635" spans="1:20" ht="57.6" x14ac:dyDescent="0.3">
      <c r="A635" s="7" t="s">
        <v>196</v>
      </c>
      <c r="B635" s="2" t="s">
        <v>1039</v>
      </c>
      <c r="C635" s="5" t="s">
        <v>198</v>
      </c>
      <c r="D635" s="5" t="s">
        <v>171</v>
      </c>
      <c r="E635" s="2" t="s">
        <v>1040</v>
      </c>
      <c r="F635" s="2"/>
      <c r="G635" s="2"/>
      <c r="H635" s="2"/>
      <c r="I635" s="2"/>
      <c r="J635" s="2"/>
      <c r="K635" s="2"/>
      <c r="L635" s="2"/>
      <c r="M635" s="2"/>
      <c r="N635" s="5">
        <v>6000</v>
      </c>
      <c r="O635" s="2" t="s">
        <v>200</v>
      </c>
      <c r="P635" s="5">
        <v>253.11295670000001</v>
      </c>
      <c r="Q635" s="5">
        <v>1518677.74</v>
      </c>
      <c r="R635" s="5">
        <v>3.0403958759999998</v>
      </c>
      <c r="S635" s="5">
        <v>18242.375260000001</v>
      </c>
      <c r="T635" s="5">
        <v>556443.5</v>
      </c>
    </row>
    <row r="636" spans="1:20" ht="72" x14ac:dyDescent="0.3">
      <c r="A636" s="7" t="s">
        <v>196</v>
      </c>
      <c r="B636" s="2" t="s">
        <v>1041</v>
      </c>
      <c r="C636" s="5" t="s">
        <v>198</v>
      </c>
      <c r="D636" s="5" t="s">
        <v>171</v>
      </c>
      <c r="E636" s="2" t="s">
        <v>1042</v>
      </c>
      <c r="F636" s="2"/>
      <c r="G636" s="2"/>
      <c r="H636" s="2"/>
      <c r="I636" s="2"/>
      <c r="J636" s="2"/>
      <c r="K636" s="2"/>
      <c r="L636" s="2"/>
      <c r="M636" s="2"/>
      <c r="N636" s="5">
        <v>6420</v>
      </c>
      <c r="O636" s="2" t="s">
        <v>200</v>
      </c>
      <c r="P636" s="5">
        <v>593.50168680000002</v>
      </c>
      <c r="Q636" s="5">
        <v>3810636.93</v>
      </c>
      <c r="R636" s="5">
        <v>7.146317721</v>
      </c>
      <c r="S636" s="5">
        <v>45883.647559999998</v>
      </c>
      <c r="T636" s="5">
        <v>1396217.4</v>
      </c>
    </row>
    <row r="637" spans="1:20" ht="86.4" x14ac:dyDescent="0.3">
      <c r="A637" s="7" t="s">
        <v>196</v>
      </c>
      <c r="B637" s="2" t="s">
        <v>1041</v>
      </c>
      <c r="C637" s="5" t="s">
        <v>198</v>
      </c>
      <c r="D637" s="5" t="s">
        <v>171</v>
      </c>
      <c r="E637" s="2" t="s">
        <v>1043</v>
      </c>
      <c r="F637" s="2"/>
      <c r="G637" s="2"/>
      <c r="H637" s="2"/>
      <c r="I637" s="2"/>
      <c r="J637" s="2"/>
      <c r="K637" s="2"/>
      <c r="L637" s="2"/>
      <c r="M637" s="2"/>
      <c r="N637" s="5">
        <v>505</v>
      </c>
      <c r="O637" s="2" t="s">
        <v>200</v>
      </c>
      <c r="P637" s="5">
        <v>494.01944220000001</v>
      </c>
      <c r="Q637" s="5">
        <v>249776.23</v>
      </c>
      <c r="R637" s="5">
        <v>5.9484580640000004</v>
      </c>
      <c r="S637" s="5">
        <v>3007.5403970000002</v>
      </c>
      <c r="T637" s="5">
        <v>91517.9</v>
      </c>
    </row>
    <row r="638" spans="1:20" ht="72" x14ac:dyDescent="0.3">
      <c r="A638" s="7" t="s">
        <v>196</v>
      </c>
      <c r="B638" s="2" t="s">
        <v>1044</v>
      </c>
      <c r="C638" s="5" t="s">
        <v>198</v>
      </c>
      <c r="D638" s="5" t="s">
        <v>171</v>
      </c>
      <c r="E638" s="2" t="s">
        <v>1045</v>
      </c>
      <c r="F638" s="2"/>
      <c r="G638" s="2"/>
      <c r="H638" s="2"/>
      <c r="I638" s="2"/>
      <c r="J638" s="2"/>
      <c r="K638" s="2"/>
      <c r="L638" s="2"/>
      <c r="M638" s="2"/>
      <c r="N638" s="5">
        <v>1288</v>
      </c>
      <c r="O638" s="2" t="s">
        <v>200</v>
      </c>
      <c r="P638" s="5">
        <v>537.42078419999996</v>
      </c>
      <c r="Q638" s="5">
        <v>692197.97</v>
      </c>
      <c r="R638" s="5">
        <v>6.4710509829999996</v>
      </c>
      <c r="S638" s="5">
        <v>8334.7136659999996</v>
      </c>
      <c r="T638" s="5">
        <v>253621.4</v>
      </c>
    </row>
    <row r="639" spans="1:20" ht="72" x14ac:dyDescent="0.3">
      <c r="A639" s="7" t="s">
        <v>196</v>
      </c>
      <c r="B639" s="2" t="s">
        <v>1044</v>
      </c>
      <c r="C639" s="5" t="s">
        <v>198</v>
      </c>
      <c r="D639" s="5" t="s">
        <v>171</v>
      </c>
      <c r="E639" s="2" t="s">
        <v>1046</v>
      </c>
      <c r="F639" s="2"/>
      <c r="G639" s="2"/>
      <c r="H639" s="2"/>
      <c r="I639" s="2"/>
      <c r="J639" s="2"/>
      <c r="K639" s="2"/>
      <c r="L639" s="2"/>
      <c r="M639" s="2"/>
      <c r="N639" s="5">
        <v>5476</v>
      </c>
      <c r="O639" s="2" t="s">
        <v>200</v>
      </c>
      <c r="P639" s="5">
        <v>544.70782320000001</v>
      </c>
      <c r="Q639" s="5">
        <v>2982820.04</v>
      </c>
      <c r="R639" s="5">
        <v>6.5587937780000001</v>
      </c>
      <c r="S639" s="5">
        <v>35915.954729999998</v>
      </c>
      <c r="T639" s="5">
        <v>1092905.3</v>
      </c>
    </row>
    <row r="640" spans="1:20" ht="57.6" x14ac:dyDescent="0.3">
      <c r="A640" s="7" t="s">
        <v>196</v>
      </c>
      <c r="B640" s="2" t="s">
        <v>1047</v>
      </c>
      <c r="C640" s="5" t="s">
        <v>198</v>
      </c>
      <c r="D640" s="5" t="s">
        <v>171</v>
      </c>
      <c r="E640" s="2" t="s">
        <v>1048</v>
      </c>
      <c r="F640" s="2"/>
      <c r="G640" s="2"/>
      <c r="H640" s="2"/>
      <c r="I640" s="2"/>
      <c r="J640" s="2"/>
      <c r="K640" s="2"/>
      <c r="L640" s="2"/>
      <c r="M640" s="2"/>
      <c r="N640" s="5">
        <v>4620</v>
      </c>
      <c r="O640" s="2" t="s">
        <v>200</v>
      </c>
      <c r="P640" s="5">
        <v>556.24453900000003</v>
      </c>
      <c r="Q640" s="5">
        <v>2569849.77</v>
      </c>
      <c r="R640" s="5">
        <v>6.6977066699999996</v>
      </c>
      <c r="S640" s="5">
        <v>30943.40482</v>
      </c>
      <c r="T640" s="5">
        <v>941593</v>
      </c>
    </row>
    <row r="641" spans="1:20" ht="57.6" x14ac:dyDescent="0.3">
      <c r="A641" s="7" t="s">
        <v>196</v>
      </c>
      <c r="B641" s="2" t="s">
        <v>1047</v>
      </c>
      <c r="C641" s="5" t="s">
        <v>198</v>
      </c>
      <c r="D641" s="5" t="s">
        <v>171</v>
      </c>
      <c r="E641" s="2" t="s">
        <v>1049</v>
      </c>
      <c r="F641" s="2"/>
      <c r="G641" s="2"/>
      <c r="H641" s="2"/>
      <c r="I641" s="2"/>
      <c r="J641" s="2"/>
      <c r="K641" s="2"/>
      <c r="L641" s="2"/>
      <c r="M641" s="2"/>
      <c r="N641" s="5">
        <v>8580</v>
      </c>
      <c r="O641" s="2" t="s">
        <v>200</v>
      </c>
      <c r="P641" s="5">
        <v>383.48003610000001</v>
      </c>
      <c r="Q641" s="5">
        <v>3290258.71</v>
      </c>
      <c r="R641" s="5">
        <v>4.6174597970000004</v>
      </c>
      <c r="S641" s="5">
        <v>39617.805059999999</v>
      </c>
      <c r="T641" s="5">
        <v>1205550.8</v>
      </c>
    </row>
    <row r="642" spans="1:20" ht="86.4" x14ac:dyDescent="0.3">
      <c r="A642" s="7" t="s">
        <v>196</v>
      </c>
      <c r="B642" s="2" t="s">
        <v>1050</v>
      </c>
      <c r="C642" s="5" t="s">
        <v>198</v>
      </c>
      <c r="D642" s="5" t="s">
        <v>171</v>
      </c>
      <c r="E642" s="2" t="s">
        <v>1051</v>
      </c>
      <c r="F642" s="2"/>
      <c r="G642" s="2"/>
      <c r="H642" s="2"/>
      <c r="I642" s="2"/>
      <c r="J642" s="2"/>
      <c r="K642" s="2"/>
      <c r="L642" s="2"/>
      <c r="M642" s="2"/>
      <c r="N642" s="5">
        <v>367</v>
      </c>
      <c r="O642" s="2" t="s">
        <v>200</v>
      </c>
      <c r="P642" s="5">
        <v>620.91548299999999</v>
      </c>
      <c r="Q642" s="5">
        <v>228186.44</v>
      </c>
      <c r="R642" s="5">
        <v>7.4764055750000002</v>
      </c>
      <c r="S642" s="5">
        <v>2747.5790489999999</v>
      </c>
      <c r="T642" s="5">
        <v>83607.5</v>
      </c>
    </row>
    <row r="643" spans="1:20" ht="86.4" x14ac:dyDescent="0.3">
      <c r="A643" s="7" t="s">
        <v>196</v>
      </c>
      <c r="B643" s="2" t="s">
        <v>1050</v>
      </c>
      <c r="C643" s="5" t="s">
        <v>198</v>
      </c>
      <c r="D643" s="5" t="s">
        <v>171</v>
      </c>
      <c r="E643" s="2" t="s">
        <v>1052</v>
      </c>
      <c r="F643" s="2"/>
      <c r="G643" s="2"/>
      <c r="H643" s="2"/>
      <c r="I643" s="2"/>
      <c r="J643" s="2"/>
      <c r="K643" s="2"/>
      <c r="L643" s="2"/>
      <c r="M643" s="2"/>
      <c r="N643" s="5">
        <v>3912</v>
      </c>
      <c r="O643" s="2" t="s">
        <v>200</v>
      </c>
      <c r="P643" s="5">
        <v>510.4575135</v>
      </c>
      <c r="Q643" s="5">
        <v>1997062.93</v>
      </c>
      <c r="R643" s="5">
        <v>6.1463878809999999</v>
      </c>
      <c r="S643" s="5">
        <v>24046.513309999998</v>
      </c>
      <c r="T643" s="5">
        <v>731723.9</v>
      </c>
    </row>
    <row r="644" spans="1:20" ht="72" x14ac:dyDescent="0.3">
      <c r="A644" s="7" t="s">
        <v>196</v>
      </c>
      <c r="B644" s="2" t="s">
        <v>1050</v>
      </c>
      <c r="C644" s="5" t="s">
        <v>198</v>
      </c>
      <c r="D644" s="5" t="s">
        <v>171</v>
      </c>
      <c r="E644" s="2" t="s">
        <v>1053</v>
      </c>
      <c r="F644" s="2"/>
      <c r="G644" s="2"/>
      <c r="H644" s="2"/>
      <c r="I644" s="2"/>
      <c r="J644" s="2"/>
      <c r="K644" s="2"/>
      <c r="L644" s="2"/>
      <c r="M644" s="2"/>
      <c r="N644" s="5">
        <v>2562</v>
      </c>
      <c r="O644" s="2" t="s">
        <v>200</v>
      </c>
      <c r="P644" s="5">
        <v>540.55015219999996</v>
      </c>
      <c r="Q644" s="5">
        <v>1384997.6</v>
      </c>
      <c r="R644" s="5">
        <v>6.5087315139999999</v>
      </c>
      <c r="S644" s="5">
        <v>16676.671880000002</v>
      </c>
      <c r="T644" s="5">
        <v>507463.2</v>
      </c>
    </row>
    <row r="645" spans="1:20" ht="72" x14ac:dyDescent="0.3">
      <c r="A645" s="7" t="s">
        <v>196</v>
      </c>
      <c r="B645" s="2" t="s">
        <v>1050</v>
      </c>
      <c r="C645" s="5" t="s">
        <v>198</v>
      </c>
      <c r="D645" s="5" t="s">
        <v>171</v>
      </c>
      <c r="E645" s="2" t="s">
        <v>1054</v>
      </c>
      <c r="F645" s="2"/>
      <c r="G645" s="2"/>
      <c r="H645" s="2"/>
      <c r="I645" s="2"/>
      <c r="J645" s="2"/>
      <c r="K645" s="2"/>
      <c r="L645" s="2"/>
      <c r="M645" s="2"/>
      <c r="N645" s="5">
        <v>7648</v>
      </c>
      <c r="O645" s="2" t="s">
        <v>200</v>
      </c>
      <c r="P645" s="5">
        <v>543.56262549999997</v>
      </c>
      <c r="Q645" s="5">
        <v>4157166.96</v>
      </c>
      <c r="R645" s="5">
        <v>6.5450045220000002</v>
      </c>
      <c r="S645" s="5">
        <v>50056.194580000003</v>
      </c>
      <c r="T645" s="5">
        <v>1523185.9</v>
      </c>
    </row>
    <row r="646" spans="1:20" ht="72" x14ac:dyDescent="0.3">
      <c r="A646" s="7" t="s">
        <v>196</v>
      </c>
      <c r="B646" s="2" t="s">
        <v>1055</v>
      </c>
      <c r="C646" s="5" t="s">
        <v>198</v>
      </c>
      <c r="D646" s="5" t="s">
        <v>171</v>
      </c>
      <c r="E646" s="2" t="s">
        <v>1056</v>
      </c>
      <c r="F646" s="2"/>
      <c r="G646" s="2"/>
      <c r="H646" s="2"/>
      <c r="I646" s="2"/>
      <c r="J646" s="2"/>
      <c r="K646" s="2"/>
      <c r="L646" s="2"/>
      <c r="M646" s="2"/>
      <c r="N646" s="5">
        <v>9512</v>
      </c>
      <c r="O646" s="2" t="s">
        <v>200</v>
      </c>
      <c r="P646" s="5">
        <v>339.47993170000001</v>
      </c>
      <c r="Q646" s="5">
        <v>3229133.11</v>
      </c>
      <c r="R646" s="5">
        <v>4.0876572150000001</v>
      </c>
      <c r="S646" s="5">
        <v>38881.795420000002</v>
      </c>
      <c r="T646" s="5">
        <v>1183154.3999999999</v>
      </c>
    </row>
    <row r="647" spans="1:20" ht="72" x14ac:dyDescent="0.3">
      <c r="A647" s="7" t="s">
        <v>196</v>
      </c>
      <c r="B647" s="2" t="s">
        <v>1055</v>
      </c>
      <c r="C647" s="5" t="s">
        <v>198</v>
      </c>
      <c r="D647" s="5" t="s">
        <v>171</v>
      </c>
      <c r="E647" s="2" t="s">
        <v>1057</v>
      </c>
      <c r="F647" s="2"/>
      <c r="G647" s="2"/>
      <c r="H647" s="2"/>
      <c r="I647" s="2"/>
      <c r="J647" s="2"/>
      <c r="K647" s="2"/>
      <c r="L647" s="2"/>
      <c r="M647" s="2"/>
      <c r="N647" s="5">
        <v>8138</v>
      </c>
      <c r="O647" s="2" t="s">
        <v>200</v>
      </c>
      <c r="P647" s="5">
        <v>368.79001110000002</v>
      </c>
      <c r="Q647" s="5">
        <v>3001213.11</v>
      </c>
      <c r="R647" s="5">
        <v>4.4405780979999996</v>
      </c>
      <c r="S647" s="5">
        <v>36137.424559999999</v>
      </c>
      <c r="T647" s="5">
        <v>1099644.5</v>
      </c>
    </row>
    <row r="648" spans="1:20" ht="57.6" x14ac:dyDescent="0.3">
      <c r="A648" s="7" t="s">
        <v>196</v>
      </c>
      <c r="B648" s="2" t="s">
        <v>1058</v>
      </c>
      <c r="C648" s="5" t="s">
        <v>198</v>
      </c>
      <c r="D648" s="5" t="s">
        <v>171</v>
      </c>
      <c r="E648" s="2" t="s">
        <v>1059</v>
      </c>
      <c r="F648" s="2"/>
      <c r="G648" s="2"/>
      <c r="H648" s="2"/>
      <c r="I648" s="2"/>
      <c r="J648" s="2"/>
      <c r="K648" s="2"/>
      <c r="L648" s="2"/>
      <c r="M648" s="2"/>
      <c r="N648" s="5">
        <v>7315</v>
      </c>
      <c r="O648" s="2" t="s">
        <v>200</v>
      </c>
      <c r="P648" s="5">
        <v>462.91360900000001</v>
      </c>
      <c r="Q648" s="5">
        <v>3386213.05</v>
      </c>
      <c r="R648" s="5">
        <v>5.5739146179999999</v>
      </c>
      <c r="S648" s="5">
        <v>40773.185429999998</v>
      </c>
      <c r="T648" s="5">
        <v>1240708.5</v>
      </c>
    </row>
    <row r="649" spans="1:20" ht="86.4" x14ac:dyDescent="0.3">
      <c r="A649" s="7" t="s">
        <v>196</v>
      </c>
      <c r="B649" s="2" t="s">
        <v>1060</v>
      </c>
      <c r="C649" s="5" t="s">
        <v>198</v>
      </c>
      <c r="D649" s="5" t="s">
        <v>171</v>
      </c>
      <c r="E649" s="2" t="s">
        <v>1061</v>
      </c>
      <c r="F649" s="2"/>
      <c r="G649" s="2"/>
      <c r="H649" s="2"/>
      <c r="I649" s="2"/>
      <c r="J649" s="2"/>
      <c r="K649" s="2"/>
      <c r="L649" s="2"/>
      <c r="M649" s="2"/>
      <c r="N649" s="5">
        <v>8008</v>
      </c>
      <c r="O649" s="2" t="s">
        <v>200</v>
      </c>
      <c r="P649" s="5">
        <v>379.01370250000002</v>
      </c>
      <c r="Q649" s="5">
        <v>3035141.73</v>
      </c>
      <c r="R649" s="5">
        <v>4.5636809459999998</v>
      </c>
      <c r="S649" s="5">
        <v>36545.957009999998</v>
      </c>
      <c r="T649" s="5">
        <v>1112075.8999999999</v>
      </c>
    </row>
    <row r="650" spans="1:20" ht="43.2" x14ac:dyDescent="0.3">
      <c r="A650" s="7" t="s">
        <v>196</v>
      </c>
      <c r="B650" s="2" t="s">
        <v>1062</v>
      </c>
      <c r="C650" s="5" t="s">
        <v>198</v>
      </c>
      <c r="D650" s="5" t="s">
        <v>171</v>
      </c>
      <c r="E650" s="2" t="s">
        <v>1063</v>
      </c>
      <c r="F650" s="2"/>
      <c r="G650" s="2"/>
      <c r="H650" s="2"/>
      <c r="I650" s="2"/>
      <c r="J650" s="2"/>
      <c r="K650" s="2"/>
      <c r="L650" s="2"/>
      <c r="M650" s="2"/>
      <c r="N650" s="5">
        <v>125</v>
      </c>
      <c r="O650" s="2" t="s">
        <v>200</v>
      </c>
      <c r="P650" s="5">
        <v>488.52391999999998</v>
      </c>
      <c r="Q650" s="5">
        <v>61065.49</v>
      </c>
      <c r="R650" s="5">
        <v>5.8822868149999996</v>
      </c>
      <c r="S650" s="5">
        <v>735.28585190000001</v>
      </c>
      <c r="T650" s="5">
        <v>22374.400000000001</v>
      </c>
    </row>
    <row r="651" spans="1:20" ht="57.6" x14ac:dyDescent="0.3">
      <c r="A651" s="7" t="s">
        <v>196</v>
      </c>
      <c r="B651" s="2" t="s">
        <v>1062</v>
      </c>
      <c r="C651" s="5" t="s">
        <v>198</v>
      </c>
      <c r="D651" s="5" t="s">
        <v>171</v>
      </c>
      <c r="E651" s="2" t="s">
        <v>1064</v>
      </c>
      <c r="F651" s="2"/>
      <c r="G651" s="2"/>
      <c r="H651" s="2"/>
      <c r="I651" s="2"/>
      <c r="J651" s="2"/>
      <c r="K651" s="2"/>
      <c r="L651" s="2"/>
      <c r="M651" s="2"/>
      <c r="N651" s="5">
        <v>359</v>
      </c>
      <c r="O651" s="2" t="s">
        <v>200</v>
      </c>
      <c r="P651" s="5">
        <v>549.02777309999999</v>
      </c>
      <c r="Q651" s="5">
        <v>197485.29</v>
      </c>
      <c r="R651" s="5">
        <v>6.6108100319999998</v>
      </c>
      <c r="S651" s="5">
        <v>2377.9083679999999</v>
      </c>
      <c r="T651" s="5">
        <v>72358.7</v>
      </c>
    </row>
    <row r="652" spans="1:20" ht="57.6" x14ac:dyDescent="0.3">
      <c r="A652" s="7" t="s">
        <v>196</v>
      </c>
      <c r="B652" s="2" t="s">
        <v>1062</v>
      </c>
      <c r="C652" s="5" t="s">
        <v>198</v>
      </c>
      <c r="D652" s="5" t="s">
        <v>171</v>
      </c>
      <c r="E652" s="2" t="s">
        <v>1065</v>
      </c>
      <c r="F652" s="2"/>
      <c r="G652" s="2"/>
      <c r="H652" s="2"/>
      <c r="I652" s="2"/>
      <c r="J652" s="2"/>
      <c r="K652" s="2"/>
      <c r="L652" s="2"/>
      <c r="M652" s="2"/>
      <c r="N652" s="5">
        <v>132</v>
      </c>
      <c r="O652" s="2" t="s">
        <v>200</v>
      </c>
      <c r="P652" s="5">
        <v>426.18863640000001</v>
      </c>
      <c r="Q652" s="5">
        <v>56256.9</v>
      </c>
      <c r="R652" s="5">
        <v>5.1317114549999996</v>
      </c>
      <c r="S652" s="5">
        <v>677.38591210000004</v>
      </c>
      <c r="T652" s="5">
        <v>20612.5</v>
      </c>
    </row>
    <row r="653" spans="1:20" ht="72" x14ac:dyDescent="0.3">
      <c r="A653" s="7" t="s">
        <v>196</v>
      </c>
      <c r="B653" s="2" t="s">
        <v>1066</v>
      </c>
      <c r="C653" s="5" t="s">
        <v>198</v>
      </c>
      <c r="D653" s="5" t="s">
        <v>171</v>
      </c>
      <c r="E653" s="2" t="s">
        <v>1067</v>
      </c>
      <c r="F653" s="2"/>
      <c r="G653" s="2"/>
      <c r="H653" s="2"/>
      <c r="I653" s="2"/>
      <c r="J653" s="2"/>
      <c r="K653" s="2"/>
      <c r="L653" s="2"/>
      <c r="M653" s="2"/>
      <c r="N653" s="5">
        <v>7800</v>
      </c>
      <c r="O653" s="2" t="s">
        <v>200</v>
      </c>
      <c r="P653" s="5">
        <v>515.98300640000002</v>
      </c>
      <c r="Q653" s="5">
        <v>4024667.45</v>
      </c>
      <c r="R653" s="5">
        <v>6.212920005</v>
      </c>
      <c r="S653" s="5">
        <v>48460.776039999997</v>
      </c>
      <c r="T653" s="5">
        <v>1474638.1</v>
      </c>
    </row>
    <row r="654" spans="1:20" ht="72" x14ac:dyDescent="0.3">
      <c r="A654" s="7" t="s">
        <v>196</v>
      </c>
      <c r="B654" s="2" t="s">
        <v>1066</v>
      </c>
      <c r="C654" s="5" t="s">
        <v>198</v>
      </c>
      <c r="D654" s="5" t="s">
        <v>171</v>
      </c>
      <c r="E654" s="2" t="s">
        <v>1068</v>
      </c>
      <c r="F654" s="2"/>
      <c r="G654" s="2"/>
      <c r="H654" s="2"/>
      <c r="I654" s="2"/>
      <c r="J654" s="2"/>
      <c r="K654" s="2"/>
      <c r="L654" s="2"/>
      <c r="M654" s="2"/>
      <c r="N654" s="5">
        <v>5004</v>
      </c>
      <c r="O654" s="2" t="s">
        <v>200</v>
      </c>
      <c r="P654" s="5">
        <v>565.97905679999997</v>
      </c>
      <c r="Q654" s="5">
        <v>2832159.2</v>
      </c>
      <c r="R654" s="5">
        <v>6.8149194069999997</v>
      </c>
      <c r="S654" s="5">
        <v>34101.85671</v>
      </c>
      <c r="T654" s="5">
        <v>1037703.1</v>
      </c>
    </row>
    <row r="655" spans="1:20" ht="72" x14ac:dyDescent="0.3">
      <c r="A655" s="7" t="s">
        <v>196</v>
      </c>
      <c r="B655" s="2" t="s">
        <v>1066</v>
      </c>
      <c r="C655" s="5" t="s">
        <v>198</v>
      </c>
      <c r="D655" s="5" t="s">
        <v>171</v>
      </c>
      <c r="E655" s="2" t="s">
        <v>1069</v>
      </c>
      <c r="F655" s="2"/>
      <c r="G655" s="2"/>
      <c r="H655" s="2"/>
      <c r="I655" s="2"/>
      <c r="J655" s="2"/>
      <c r="K655" s="2"/>
      <c r="L655" s="2"/>
      <c r="M655" s="2"/>
      <c r="N655" s="5">
        <v>1984</v>
      </c>
      <c r="O655" s="2" t="s">
        <v>200</v>
      </c>
      <c r="P655" s="5">
        <v>514.30162259999997</v>
      </c>
      <c r="Q655" s="5">
        <v>1020631.57</v>
      </c>
      <c r="R655" s="5">
        <v>6.1926745639999998</v>
      </c>
      <c r="S655" s="5">
        <v>12289.36267</v>
      </c>
      <c r="T655" s="5">
        <v>373959.4</v>
      </c>
    </row>
    <row r="656" spans="1:20" ht="72" x14ac:dyDescent="0.3">
      <c r="A656" s="7" t="s">
        <v>196</v>
      </c>
      <c r="B656" s="2" t="s">
        <v>1066</v>
      </c>
      <c r="C656" s="5" t="s">
        <v>198</v>
      </c>
      <c r="D656" s="5" t="s">
        <v>171</v>
      </c>
      <c r="E656" s="2" t="s">
        <v>1070</v>
      </c>
      <c r="F656" s="2"/>
      <c r="G656" s="2"/>
      <c r="H656" s="2"/>
      <c r="I656" s="2"/>
      <c r="J656" s="2"/>
      <c r="K656" s="2"/>
      <c r="L656" s="2"/>
      <c r="M656" s="2"/>
      <c r="N656" s="5">
        <v>759</v>
      </c>
      <c r="O656" s="2" t="s">
        <v>200</v>
      </c>
      <c r="P656" s="5">
        <v>539.56523059999995</v>
      </c>
      <c r="Q656" s="5">
        <v>409530.01</v>
      </c>
      <c r="R656" s="5">
        <v>6.496872132</v>
      </c>
      <c r="S656" s="5">
        <v>4931.1259479999999</v>
      </c>
      <c r="T656" s="5">
        <v>150051.79999999999</v>
      </c>
    </row>
    <row r="657" spans="1:20" ht="72" x14ac:dyDescent="0.3">
      <c r="A657" s="7" t="s">
        <v>196</v>
      </c>
      <c r="B657" s="2" t="s">
        <v>1071</v>
      </c>
      <c r="C657" s="5" t="s">
        <v>198</v>
      </c>
      <c r="D657" s="5" t="s">
        <v>171</v>
      </c>
      <c r="E657" s="2" t="s">
        <v>1072</v>
      </c>
      <c r="F657" s="2"/>
      <c r="G657" s="2"/>
      <c r="H657" s="2"/>
      <c r="I657" s="2"/>
      <c r="J657" s="2"/>
      <c r="K657" s="2"/>
      <c r="L657" s="2"/>
      <c r="M657" s="2"/>
      <c r="N657" s="5">
        <v>3616</v>
      </c>
      <c r="O657" s="2" t="s">
        <v>200</v>
      </c>
      <c r="P657" s="5">
        <v>509.02756640000001</v>
      </c>
      <c r="Q657" s="5">
        <v>1840643.68</v>
      </c>
      <c r="R657" s="5">
        <v>6.1034480379999998</v>
      </c>
      <c r="S657" s="5">
        <v>22070.06811</v>
      </c>
      <c r="T657" s="5">
        <v>674411.8</v>
      </c>
    </row>
    <row r="658" spans="1:20" ht="72" x14ac:dyDescent="0.3">
      <c r="A658" s="7" t="s">
        <v>196</v>
      </c>
      <c r="B658" s="2" t="s">
        <v>1071</v>
      </c>
      <c r="C658" s="5" t="s">
        <v>198</v>
      </c>
      <c r="D658" s="5" t="s">
        <v>171</v>
      </c>
      <c r="E658" s="2" t="s">
        <v>1073</v>
      </c>
      <c r="F658" s="2"/>
      <c r="G658" s="2"/>
      <c r="H658" s="2"/>
      <c r="I658" s="2"/>
      <c r="J658" s="2"/>
      <c r="K658" s="2"/>
      <c r="L658" s="2"/>
      <c r="M658" s="2"/>
      <c r="N658" s="5">
        <v>4066</v>
      </c>
      <c r="O658" s="2" t="s">
        <v>200</v>
      </c>
      <c r="P658" s="5">
        <v>542.50878909999994</v>
      </c>
      <c r="Q658" s="5">
        <v>2206057.7400000002</v>
      </c>
      <c r="R658" s="5">
        <v>6.5049015480000003</v>
      </c>
      <c r="S658" s="5">
        <v>26451.531650000001</v>
      </c>
      <c r="T658" s="5">
        <v>808299.6</v>
      </c>
    </row>
    <row r="659" spans="1:20" ht="72" x14ac:dyDescent="0.3">
      <c r="A659" s="7" t="s">
        <v>196</v>
      </c>
      <c r="B659" s="2" t="s">
        <v>1074</v>
      </c>
      <c r="C659" s="5" t="s">
        <v>198</v>
      </c>
      <c r="D659" s="5" t="s">
        <v>163</v>
      </c>
      <c r="E659" s="2" t="s">
        <v>1075</v>
      </c>
      <c r="F659" s="2"/>
      <c r="G659" s="2"/>
      <c r="H659" s="2"/>
      <c r="I659" s="2"/>
      <c r="J659" s="2"/>
      <c r="K659" s="2"/>
      <c r="L659" s="2"/>
      <c r="M659" s="2"/>
      <c r="N659" s="5">
        <v>4903</v>
      </c>
      <c r="O659" s="2" t="s">
        <v>200</v>
      </c>
      <c r="P659" s="5">
        <v>466.9197226</v>
      </c>
      <c r="Q659" s="5">
        <v>2289307.4</v>
      </c>
      <c r="R659" s="5">
        <v>5.5985578250000003</v>
      </c>
      <c r="S659" s="5">
        <v>27449.729019999999</v>
      </c>
      <c r="T659" s="5">
        <v>1006379.5</v>
      </c>
    </row>
    <row r="660" spans="1:20" ht="86.4" x14ac:dyDescent="0.3">
      <c r="A660" s="7" t="s">
        <v>196</v>
      </c>
      <c r="B660" s="2" t="s">
        <v>1076</v>
      </c>
      <c r="C660" s="5" t="s">
        <v>198</v>
      </c>
      <c r="D660" s="5" t="s">
        <v>171</v>
      </c>
      <c r="E660" s="2" t="s">
        <v>1077</v>
      </c>
      <c r="F660" s="2"/>
      <c r="G660" s="2"/>
      <c r="H660" s="2"/>
      <c r="I660" s="2"/>
      <c r="J660" s="2"/>
      <c r="K660" s="2"/>
      <c r="L660" s="2"/>
      <c r="M660" s="2"/>
      <c r="N660" s="5">
        <v>3221</v>
      </c>
      <c r="O660" s="2" t="s">
        <v>200</v>
      </c>
      <c r="P660" s="5">
        <v>541.04561060000003</v>
      </c>
      <c r="Q660" s="5">
        <v>1742924.33</v>
      </c>
      <c r="R660" s="5">
        <v>6.4873574410000003</v>
      </c>
      <c r="S660" s="5">
        <v>20898.37326</v>
      </c>
      <c r="T660" s="5">
        <v>638607.5</v>
      </c>
    </row>
    <row r="661" spans="1:20" ht="72" x14ac:dyDescent="0.3">
      <c r="A661" s="7" t="s">
        <v>196</v>
      </c>
      <c r="B661" s="2" t="s">
        <v>1076</v>
      </c>
      <c r="C661" s="5" t="s">
        <v>198</v>
      </c>
      <c r="D661" s="5" t="s">
        <v>171</v>
      </c>
      <c r="E661" s="2" t="s">
        <v>1078</v>
      </c>
      <c r="F661" s="2"/>
      <c r="G661" s="2"/>
      <c r="H661" s="2"/>
      <c r="I661" s="2"/>
      <c r="J661" s="2"/>
      <c r="K661" s="2"/>
      <c r="L661" s="2"/>
      <c r="M661" s="2"/>
      <c r="N661" s="5">
        <v>1030</v>
      </c>
      <c r="O661" s="2" t="s">
        <v>200</v>
      </c>
      <c r="P661" s="5">
        <v>539.36267469999996</v>
      </c>
      <c r="Q661" s="5">
        <v>555759.30000000005</v>
      </c>
      <c r="R661" s="5">
        <v>6.4671783539999996</v>
      </c>
      <c r="S661" s="5">
        <v>6663.7805760000001</v>
      </c>
      <c r="T661" s="5">
        <v>203630.3</v>
      </c>
    </row>
    <row r="662" spans="1:20" ht="72" x14ac:dyDescent="0.3">
      <c r="A662" s="7" t="s">
        <v>196</v>
      </c>
      <c r="B662" s="2" t="s">
        <v>1076</v>
      </c>
      <c r="C662" s="5" t="s">
        <v>198</v>
      </c>
      <c r="D662" s="5" t="s">
        <v>171</v>
      </c>
      <c r="E662" s="2" t="s">
        <v>1079</v>
      </c>
      <c r="F662" s="2"/>
      <c r="G662" s="2"/>
      <c r="H662" s="2"/>
      <c r="I662" s="2"/>
      <c r="J662" s="2"/>
      <c r="K662" s="2"/>
      <c r="L662" s="2"/>
      <c r="M662" s="2"/>
      <c r="N662" s="5">
        <v>2973</v>
      </c>
      <c r="O662" s="2" t="s">
        <v>200</v>
      </c>
      <c r="P662" s="5">
        <v>514.10854519999998</v>
      </c>
      <c r="Q662" s="5">
        <v>1528753.17</v>
      </c>
      <c r="R662" s="5">
        <v>6.1643710460000003</v>
      </c>
      <c r="S662" s="5">
        <v>18330.373739999999</v>
      </c>
      <c r="T662" s="5">
        <v>560135.19999999995</v>
      </c>
    </row>
    <row r="663" spans="1:20" ht="72" x14ac:dyDescent="0.3">
      <c r="A663" s="7" t="s">
        <v>196</v>
      </c>
      <c r="B663" s="2" t="s">
        <v>1080</v>
      </c>
      <c r="C663" s="5" t="s">
        <v>198</v>
      </c>
      <c r="D663" s="5" t="s">
        <v>171</v>
      </c>
      <c r="E663" s="2" t="s">
        <v>1081</v>
      </c>
      <c r="F663" s="2"/>
      <c r="G663" s="2"/>
      <c r="H663" s="2"/>
      <c r="I663" s="2"/>
      <c r="J663" s="2"/>
      <c r="K663" s="2"/>
      <c r="L663" s="2"/>
      <c r="M663" s="2"/>
      <c r="N663" s="5">
        <v>2816</v>
      </c>
      <c r="O663" s="2" t="s">
        <v>200</v>
      </c>
      <c r="P663" s="5">
        <v>498.42113280000001</v>
      </c>
      <c r="Q663" s="5">
        <v>1403553.91</v>
      </c>
      <c r="R663" s="5">
        <v>5.9762725760000004</v>
      </c>
      <c r="S663" s="5">
        <v>16829.183570000001</v>
      </c>
      <c r="T663" s="5">
        <v>514262.2</v>
      </c>
    </row>
    <row r="664" spans="1:20" ht="72" x14ac:dyDescent="0.3">
      <c r="A664" s="7" t="s">
        <v>196</v>
      </c>
      <c r="B664" s="2" t="s">
        <v>1080</v>
      </c>
      <c r="C664" s="5" t="s">
        <v>198</v>
      </c>
      <c r="D664" s="5" t="s">
        <v>171</v>
      </c>
      <c r="E664" s="2" t="s">
        <v>1082</v>
      </c>
      <c r="F664" s="2"/>
      <c r="G664" s="2"/>
      <c r="H664" s="2"/>
      <c r="I664" s="2"/>
      <c r="J664" s="2"/>
      <c r="K664" s="2"/>
      <c r="L664" s="2"/>
      <c r="M664" s="2"/>
      <c r="N664" s="5">
        <v>491</v>
      </c>
      <c r="O664" s="2" t="s">
        <v>200</v>
      </c>
      <c r="P664" s="5">
        <v>599.0813594</v>
      </c>
      <c r="Q664" s="5">
        <v>294388.58</v>
      </c>
      <c r="R664" s="5">
        <v>7.1832297289999998</v>
      </c>
      <c r="S664" s="5">
        <v>3529.8390890000001</v>
      </c>
      <c r="T664" s="5">
        <v>107864</v>
      </c>
    </row>
    <row r="665" spans="1:20" ht="57.6" x14ac:dyDescent="0.3">
      <c r="A665" s="7" t="s">
        <v>196</v>
      </c>
      <c r="B665" s="2" t="s">
        <v>1080</v>
      </c>
      <c r="C665" s="5" t="s">
        <v>198</v>
      </c>
      <c r="D665" s="5" t="s">
        <v>171</v>
      </c>
      <c r="E665" s="2" t="s">
        <v>1083</v>
      </c>
      <c r="F665" s="2"/>
      <c r="G665" s="2"/>
      <c r="H665" s="2"/>
      <c r="I665" s="2"/>
      <c r="J665" s="2"/>
      <c r="K665" s="2"/>
      <c r="L665" s="2"/>
      <c r="M665" s="2"/>
      <c r="N665" s="5">
        <v>1960</v>
      </c>
      <c r="O665" s="2" t="s">
        <v>200</v>
      </c>
      <c r="P665" s="5">
        <v>474.56112239999999</v>
      </c>
      <c r="Q665" s="5">
        <v>930139.8</v>
      </c>
      <c r="R665" s="5">
        <v>5.6901813240000001</v>
      </c>
      <c r="S665" s="5">
        <v>11152.7554</v>
      </c>
      <c r="T665" s="5">
        <v>340803.3</v>
      </c>
    </row>
    <row r="666" spans="1:20" ht="72" x14ac:dyDescent="0.3">
      <c r="A666" s="7" t="s">
        <v>196</v>
      </c>
      <c r="B666" s="2" t="s">
        <v>1080</v>
      </c>
      <c r="C666" s="5" t="s">
        <v>198</v>
      </c>
      <c r="D666" s="5" t="s">
        <v>171</v>
      </c>
      <c r="E666" s="2" t="s">
        <v>1084</v>
      </c>
      <c r="F666" s="2"/>
      <c r="G666" s="2"/>
      <c r="H666" s="2"/>
      <c r="I666" s="2"/>
      <c r="J666" s="2"/>
      <c r="K666" s="2"/>
      <c r="L666" s="2"/>
      <c r="M666" s="2"/>
      <c r="N666" s="5">
        <v>490</v>
      </c>
      <c r="O666" s="2" t="s">
        <v>200</v>
      </c>
      <c r="P666" s="5">
        <v>606.33494489999998</v>
      </c>
      <c r="Q666" s="5">
        <v>297225.39</v>
      </c>
      <c r="R666" s="5">
        <v>7.270203177</v>
      </c>
      <c r="S666" s="5">
        <v>3563.8535969999998</v>
      </c>
      <c r="T666" s="5">
        <v>108903.4</v>
      </c>
    </row>
    <row r="667" spans="1:20" ht="72" x14ac:dyDescent="0.3">
      <c r="A667" s="7" t="s">
        <v>196</v>
      </c>
      <c r="B667" s="2" t="s">
        <v>1080</v>
      </c>
      <c r="C667" s="5" t="s">
        <v>198</v>
      </c>
      <c r="D667" s="5" t="s">
        <v>171</v>
      </c>
      <c r="E667" s="2" t="s">
        <v>1085</v>
      </c>
      <c r="F667" s="2"/>
      <c r="G667" s="2"/>
      <c r="H667" s="2"/>
      <c r="I667" s="2"/>
      <c r="J667" s="2"/>
      <c r="K667" s="2"/>
      <c r="L667" s="2"/>
      <c r="M667" s="2"/>
      <c r="N667" s="5">
        <v>3673</v>
      </c>
      <c r="O667" s="2" t="s">
        <v>200</v>
      </c>
      <c r="P667" s="5">
        <v>505.96195560000001</v>
      </c>
      <c r="Q667" s="5">
        <v>1858701.84</v>
      </c>
      <c r="R667" s="5">
        <v>6.0666901150000001</v>
      </c>
      <c r="S667" s="5">
        <v>22286.592809999998</v>
      </c>
      <c r="T667" s="5">
        <v>681028.4</v>
      </c>
    </row>
    <row r="668" spans="1:20" ht="57.6" x14ac:dyDescent="0.3">
      <c r="A668" s="7" t="s">
        <v>196</v>
      </c>
      <c r="B668" s="2" t="s">
        <v>1086</v>
      </c>
      <c r="C668" s="5" t="s">
        <v>198</v>
      </c>
      <c r="D668" s="5" t="s">
        <v>171</v>
      </c>
      <c r="E668" s="2" t="s">
        <v>1087</v>
      </c>
      <c r="F668" s="2"/>
      <c r="G668" s="2"/>
      <c r="H668" s="2"/>
      <c r="I668" s="2"/>
      <c r="J668" s="2"/>
      <c r="K668" s="2"/>
      <c r="L668" s="2"/>
      <c r="M668" s="2"/>
      <c r="N668" s="5">
        <v>9480</v>
      </c>
      <c r="O668" s="2" t="s">
        <v>200</v>
      </c>
      <c r="P668" s="5">
        <v>257.47406119999999</v>
      </c>
      <c r="Q668" s="5">
        <v>2440854.1</v>
      </c>
      <c r="R668" s="5">
        <v>3.0872189589999999</v>
      </c>
      <c r="S668" s="5">
        <v>29266.835729999999</v>
      </c>
      <c r="T668" s="5">
        <v>894328.9</v>
      </c>
    </row>
    <row r="669" spans="1:20" ht="72" x14ac:dyDescent="0.3">
      <c r="A669" s="7" t="s">
        <v>196</v>
      </c>
      <c r="B669" s="2" t="s">
        <v>1086</v>
      </c>
      <c r="C669" s="5" t="s">
        <v>198</v>
      </c>
      <c r="D669" s="5" t="s">
        <v>171</v>
      </c>
      <c r="E669" s="2" t="s">
        <v>1088</v>
      </c>
      <c r="F669" s="2"/>
      <c r="G669" s="2"/>
      <c r="H669" s="2"/>
      <c r="I669" s="2"/>
      <c r="J669" s="2"/>
      <c r="K669" s="2"/>
      <c r="L669" s="2"/>
      <c r="M669" s="2"/>
      <c r="N669" s="5">
        <v>2500</v>
      </c>
      <c r="O669" s="2" t="s">
        <v>200</v>
      </c>
      <c r="P669" s="5">
        <v>558.16958</v>
      </c>
      <c r="Q669" s="5">
        <v>1395423.95</v>
      </c>
      <c r="R669" s="5">
        <v>6.6926808150000001</v>
      </c>
      <c r="S669" s="5">
        <v>16731.70204</v>
      </c>
      <c r="T669" s="5">
        <v>511283.4</v>
      </c>
    </row>
    <row r="670" spans="1:20" ht="57.6" x14ac:dyDescent="0.3">
      <c r="A670" s="7" t="s">
        <v>196</v>
      </c>
      <c r="B670" s="2" t="s">
        <v>1086</v>
      </c>
      <c r="C670" s="5" t="s">
        <v>198</v>
      </c>
      <c r="D670" s="5" t="s">
        <v>171</v>
      </c>
      <c r="E670" s="2" t="s">
        <v>1089</v>
      </c>
      <c r="F670" s="2"/>
      <c r="G670" s="2"/>
      <c r="H670" s="2"/>
      <c r="I670" s="2"/>
      <c r="J670" s="2"/>
      <c r="K670" s="2"/>
      <c r="L670" s="2"/>
      <c r="M670" s="2"/>
      <c r="N670" s="5">
        <v>180</v>
      </c>
      <c r="O670" s="2" t="s">
        <v>200</v>
      </c>
      <c r="P670" s="5">
        <v>288.3290556</v>
      </c>
      <c r="Q670" s="5">
        <v>51899.23</v>
      </c>
      <c r="R670" s="5">
        <v>3.4571829200000002</v>
      </c>
      <c r="S670" s="5">
        <v>622.29292569999996</v>
      </c>
      <c r="T670" s="5">
        <v>19015.900000000001</v>
      </c>
    </row>
    <row r="671" spans="1:20" ht="57.6" x14ac:dyDescent="0.3">
      <c r="A671" s="7" t="s">
        <v>196</v>
      </c>
      <c r="B671" s="2" t="s">
        <v>1090</v>
      </c>
      <c r="C671" s="5" t="s">
        <v>198</v>
      </c>
      <c r="D671" s="5" t="s">
        <v>163</v>
      </c>
      <c r="E671" s="2" t="s">
        <v>1091</v>
      </c>
      <c r="F671" s="2"/>
      <c r="G671" s="2"/>
      <c r="H671" s="2"/>
      <c r="I671" s="2"/>
      <c r="J671" s="2"/>
      <c r="K671" s="2"/>
      <c r="L671" s="2"/>
      <c r="M671" s="2"/>
      <c r="N671" s="5">
        <v>8624</v>
      </c>
      <c r="O671" s="2" t="s">
        <v>200</v>
      </c>
      <c r="P671" s="5">
        <v>249.23834529999999</v>
      </c>
      <c r="Q671" s="5">
        <v>2149650.8199999998</v>
      </c>
      <c r="R671" s="5">
        <v>2.9884693690000002</v>
      </c>
      <c r="S671" s="5">
        <v>25775.189689999999</v>
      </c>
      <c r="T671" s="5">
        <v>944986.5</v>
      </c>
    </row>
    <row r="672" spans="1:20" ht="57.6" x14ac:dyDescent="0.3">
      <c r="A672" s="7" t="s">
        <v>196</v>
      </c>
      <c r="B672" s="2" t="s">
        <v>1092</v>
      </c>
      <c r="C672" s="5" t="s">
        <v>198</v>
      </c>
      <c r="D672" s="5" t="s">
        <v>171</v>
      </c>
      <c r="E672" s="2" t="s">
        <v>1093</v>
      </c>
      <c r="F672" s="2"/>
      <c r="G672" s="2"/>
      <c r="H672" s="2"/>
      <c r="I672" s="2"/>
      <c r="J672" s="2"/>
      <c r="K672" s="2"/>
      <c r="L672" s="2"/>
      <c r="M672" s="2"/>
      <c r="N672" s="5">
        <v>20697</v>
      </c>
      <c r="O672" s="2" t="s">
        <v>200</v>
      </c>
      <c r="P672" s="5">
        <v>642.21124050000003</v>
      </c>
      <c r="Q672" s="5">
        <v>13292167.15</v>
      </c>
      <c r="R672" s="5">
        <v>7.7096187330000001</v>
      </c>
      <c r="S672" s="5">
        <v>159569.83369999999</v>
      </c>
      <c r="T672" s="5">
        <v>4870250</v>
      </c>
    </row>
    <row r="673" spans="1:20" ht="57.6" x14ac:dyDescent="0.3">
      <c r="A673" s="7" t="s">
        <v>196</v>
      </c>
      <c r="B673" s="2" t="s">
        <v>1092</v>
      </c>
      <c r="C673" s="5" t="s">
        <v>198</v>
      </c>
      <c r="D673" s="5" t="s">
        <v>171</v>
      </c>
      <c r="E673" s="2" t="s">
        <v>1094</v>
      </c>
      <c r="F673" s="2"/>
      <c r="G673" s="2"/>
      <c r="H673" s="2"/>
      <c r="I673" s="2"/>
      <c r="J673" s="2"/>
      <c r="K673" s="2"/>
      <c r="L673" s="2"/>
      <c r="M673" s="2"/>
      <c r="N673" s="5">
        <v>8970</v>
      </c>
      <c r="O673" s="2" t="s">
        <v>200</v>
      </c>
      <c r="P673" s="5">
        <v>486.3382441</v>
      </c>
      <c r="Q673" s="5">
        <v>4362454.05</v>
      </c>
      <c r="R673" s="5">
        <v>5.8383942869999998</v>
      </c>
      <c r="S673" s="5">
        <v>52370.396760000003</v>
      </c>
      <c r="T673" s="5">
        <v>1598403.2</v>
      </c>
    </row>
    <row r="674" spans="1:20" ht="57.6" x14ac:dyDescent="0.3">
      <c r="A674" s="7" t="s">
        <v>196</v>
      </c>
      <c r="B674" s="2" t="s">
        <v>1092</v>
      </c>
      <c r="C674" s="5" t="s">
        <v>198</v>
      </c>
      <c r="D674" s="5" t="s">
        <v>171</v>
      </c>
      <c r="E674" s="2" t="s">
        <v>1095</v>
      </c>
      <c r="F674" s="2"/>
      <c r="G674" s="2"/>
      <c r="H674" s="2"/>
      <c r="I674" s="2"/>
      <c r="J674" s="2"/>
      <c r="K674" s="2"/>
      <c r="L674" s="2"/>
      <c r="M674" s="2"/>
      <c r="N674" s="5">
        <v>8341</v>
      </c>
      <c r="O674" s="2" t="s">
        <v>200</v>
      </c>
      <c r="P674" s="5">
        <v>551.50862770000003</v>
      </c>
      <c r="Q674" s="5">
        <v>4600552.6100000003</v>
      </c>
      <c r="R674" s="5">
        <v>6.6207518329999999</v>
      </c>
      <c r="S674" s="5">
        <v>55228.722809999999</v>
      </c>
      <c r="T674" s="5">
        <v>1685642.5</v>
      </c>
    </row>
    <row r="675" spans="1:20" ht="57.6" x14ac:dyDescent="0.3">
      <c r="A675" s="7" t="s">
        <v>196</v>
      </c>
      <c r="B675" s="2" t="s">
        <v>1092</v>
      </c>
      <c r="C675" s="5" t="s">
        <v>198</v>
      </c>
      <c r="D675" s="5" t="s">
        <v>171</v>
      </c>
      <c r="E675" s="2" t="s">
        <v>1096</v>
      </c>
      <c r="F675" s="2"/>
      <c r="G675" s="2"/>
      <c r="H675" s="2"/>
      <c r="I675" s="2"/>
      <c r="J675" s="2"/>
      <c r="K675" s="2"/>
      <c r="L675" s="2"/>
      <c r="M675" s="2"/>
      <c r="N675" s="5">
        <v>9690</v>
      </c>
      <c r="O675" s="2" t="s">
        <v>200</v>
      </c>
      <c r="P675" s="5">
        <v>404.37822080000001</v>
      </c>
      <c r="Q675" s="5">
        <v>3918424.96</v>
      </c>
      <c r="R675" s="5">
        <v>4.8544804419999998</v>
      </c>
      <c r="S675" s="5">
        <v>47039.915489999999</v>
      </c>
      <c r="T675" s="5">
        <v>1435710.9</v>
      </c>
    </row>
    <row r="676" spans="1:20" ht="57.6" x14ac:dyDescent="0.3">
      <c r="A676" s="7" t="s">
        <v>196</v>
      </c>
      <c r="B676" s="2" t="s">
        <v>1092</v>
      </c>
      <c r="C676" s="5" t="s">
        <v>198</v>
      </c>
      <c r="D676" s="5" t="s">
        <v>171</v>
      </c>
      <c r="E676" s="2" t="s">
        <v>1097</v>
      </c>
      <c r="F676" s="2"/>
      <c r="G676" s="2"/>
      <c r="H676" s="2"/>
      <c r="I676" s="2"/>
      <c r="J676" s="2"/>
      <c r="K676" s="2"/>
      <c r="L676" s="2"/>
      <c r="M676" s="2"/>
      <c r="N676" s="5">
        <v>4260</v>
      </c>
      <c r="O676" s="2" t="s">
        <v>200</v>
      </c>
      <c r="P676" s="5">
        <v>569.77170390000003</v>
      </c>
      <c r="Q676" s="5">
        <v>2427398.39</v>
      </c>
      <c r="R676" s="5">
        <v>6.8399964449999997</v>
      </c>
      <c r="S676" s="5">
        <v>29140.436849999998</v>
      </c>
      <c r="T676" s="5">
        <v>889398.8</v>
      </c>
    </row>
    <row r="677" spans="1:20" ht="57.6" x14ac:dyDescent="0.3">
      <c r="A677" s="7" t="s">
        <v>196</v>
      </c>
      <c r="B677" s="2" t="s">
        <v>1092</v>
      </c>
      <c r="C677" s="5" t="s">
        <v>198</v>
      </c>
      <c r="D677" s="5" t="s">
        <v>171</v>
      </c>
      <c r="E677" s="2" t="s">
        <v>1098</v>
      </c>
      <c r="F677" s="2"/>
      <c r="G677" s="2"/>
      <c r="H677" s="2"/>
      <c r="I677" s="2"/>
      <c r="J677" s="2"/>
      <c r="K677" s="2"/>
      <c r="L677" s="2"/>
      <c r="M677" s="2"/>
      <c r="N677" s="5">
        <v>258</v>
      </c>
      <c r="O677" s="2" t="s">
        <v>200</v>
      </c>
      <c r="P677" s="5">
        <v>504.44662790000001</v>
      </c>
      <c r="Q677" s="5">
        <v>130147.23</v>
      </c>
      <c r="R677" s="5">
        <v>6.0557818479999996</v>
      </c>
      <c r="S677" s="5">
        <v>1562.391717</v>
      </c>
      <c r="T677" s="5">
        <v>47685.9</v>
      </c>
    </row>
    <row r="678" spans="1:20" ht="57.6" x14ac:dyDescent="0.3">
      <c r="A678" s="7" t="s">
        <v>196</v>
      </c>
      <c r="B678" s="2" t="s">
        <v>1092</v>
      </c>
      <c r="C678" s="5" t="s">
        <v>198</v>
      </c>
      <c r="D678" s="5" t="s">
        <v>171</v>
      </c>
      <c r="E678" s="2" t="s">
        <v>1099</v>
      </c>
      <c r="F678" s="2"/>
      <c r="G678" s="2"/>
      <c r="H678" s="2"/>
      <c r="I678" s="2"/>
      <c r="J678" s="2"/>
      <c r="K678" s="2"/>
      <c r="L678" s="2"/>
      <c r="M678" s="2"/>
      <c r="N678" s="5">
        <v>4320</v>
      </c>
      <c r="O678" s="2" t="s">
        <v>200</v>
      </c>
      <c r="P678" s="5">
        <v>605.33593980000001</v>
      </c>
      <c r="Q678" s="5">
        <v>2615051.2599999998</v>
      </c>
      <c r="R678" s="5">
        <v>7.2669380529999996</v>
      </c>
      <c r="S678" s="5">
        <v>31393.17239</v>
      </c>
      <c r="T678" s="5">
        <v>958154.8</v>
      </c>
    </row>
    <row r="679" spans="1:20" ht="57.6" x14ac:dyDescent="0.3">
      <c r="A679" s="7" t="s">
        <v>196</v>
      </c>
      <c r="B679" s="2" t="s">
        <v>1092</v>
      </c>
      <c r="C679" s="5" t="s">
        <v>198</v>
      </c>
      <c r="D679" s="5" t="s">
        <v>171</v>
      </c>
      <c r="E679" s="2" t="s">
        <v>1100</v>
      </c>
      <c r="F679" s="2"/>
      <c r="G679" s="2"/>
      <c r="H679" s="2"/>
      <c r="I679" s="2"/>
      <c r="J679" s="2"/>
      <c r="K679" s="2"/>
      <c r="L679" s="2"/>
      <c r="M679" s="2"/>
      <c r="N679" s="5">
        <v>17890</v>
      </c>
      <c r="O679" s="2" t="s">
        <v>200</v>
      </c>
      <c r="P679" s="5">
        <v>458.58779570000002</v>
      </c>
      <c r="Q679" s="5">
        <v>8204319.0999999996</v>
      </c>
      <c r="R679" s="5">
        <v>5.5052556509999997</v>
      </c>
      <c r="S679" s="5">
        <v>98491.225690000007</v>
      </c>
      <c r="T679" s="5">
        <v>3006062.5</v>
      </c>
    </row>
    <row r="680" spans="1:20" ht="57.6" x14ac:dyDescent="0.3">
      <c r="A680" s="7" t="s">
        <v>196</v>
      </c>
      <c r="B680" s="2" t="s">
        <v>1092</v>
      </c>
      <c r="C680" s="5" t="s">
        <v>198</v>
      </c>
      <c r="D680" s="5" t="s">
        <v>171</v>
      </c>
      <c r="E680" s="2" t="s">
        <v>1101</v>
      </c>
      <c r="F680" s="2"/>
      <c r="G680" s="2"/>
      <c r="H680" s="2"/>
      <c r="I680" s="2"/>
      <c r="J680" s="2"/>
      <c r="K680" s="2"/>
      <c r="L680" s="2"/>
      <c r="M680" s="2"/>
      <c r="N680" s="5">
        <v>3694</v>
      </c>
      <c r="O680" s="2" t="s">
        <v>200</v>
      </c>
      <c r="P680" s="5">
        <v>501.14955279999998</v>
      </c>
      <c r="Q680" s="5">
        <v>1851722.54</v>
      </c>
      <c r="R680" s="5">
        <v>6.0162011140000002</v>
      </c>
      <c r="S680" s="5">
        <v>22229.562300000001</v>
      </c>
      <c r="T680" s="5">
        <v>678471.2</v>
      </c>
    </row>
    <row r="681" spans="1:20" ht="72" x14ac:dyDescent="0.3">
      <c r="A681" s="7" t="s">
        <v>196</v>
      </c>
      <c r="B681" s="2" t="s">
        <v>1092</v>
      </c>
      <c r="C681" s="5" t="s">
        <v>198</v>
      </c>
      <c r="D681" s="5" t="s">
        <v>171</v>
      </c>
      <c r="E681" s="2" t="s">
        <v>1102</v>
      </c>
      <c r="F681" s="2"/>
      <c r="G681" s="2"/>
      <c r="H681" s="2"/>
      <c r="I681" s="2"/>
      <c r="J681" s="2"/>
      <c r="K681" s="2"/>
      <c r="L681" s="2"/>
      <c r="M681" s="2"/>
      <c r="N681" s="5">
        <v>22688</v>
      </c>
      <c r="O681" s="2" t="s">
        <v>200</v>
      </c>
      <c r="P681" s="5">
        <v>472.42947420000002</v>
      </c>
      <c r="Q681" s="5">
        <v>10718479.91</v>
      </c>
      <c r="R681" s="5">
        <v>5.6714222589999999</v>
      </c>
      <c r="S681" s="5">
        <v>128673.2282</v>
      </c>
      <c r="T681" s="5">
        <v>3927251.1</v>
      </c>
    </row>
    <row r="682" spans="1:20" ht="86.4" x14ac:dyDescent="0.3">
      <c r="A682" s="7" t="s">
        <v>196</v>
      </c>
      <c r="B682" s="2" t="s">
        <v>1103</v>
      </c>
      <c r="C682" s="5" t="s">
        <v>198</v>
      </c>
      <c r="D682" s="5" t="s">
        <v>171</v>
      </c>
      <c r="E682" s="2" t="s">
        <v>1104</v>
      </c>
      <c r="F682" s="2"/>
      <c r="G682" s="2"/>
      <c r="H682" s="2"/>
      <c r="I682" s="2"/>
      <c r="J682" s="2"/>
      <c r="K682" s="2"/>
      <c r="L682" s="2"/>
      <c r="M682" s="2"/>
      <c r="N682" s="5">
        <v>3596.4</v>
      </c>
      <c r="O682" s="2" t="s">
        <v>200</v>
      </c>
      <c r="P682" s="5">
        <v>639.21940830000005</v>
      </c>
      <c r="Q682" s="5">
        <v>2298888.6800000002</v>
      </c>
      <c r="R682" s="5">
        <v>7.673702381</v>
      </c>
      <c r="S682" s="5">
        <v>27597.703239999999</v>
      </c>
      <c r="T682" s="5">
        <v>842312.8</v>
      </c>
    </row>
    <row r="683" spans="1:20" ht="86.4" x14ac:dyDescent="0.3">
      <c r="A683" s="7" t="s">
        <v>196</v>
      </c>
      <c r="B683" s="2" t="s">
        <v>1103</v>
      </c>
      <c r="C683" s="5" t="s">
        <v>198</v>
      </c>
      <c r="D683" s="5" t="s">
        <v>171</v>
      </c>
      <c r="E683" s="2" t="s">
        <v>1105</v>
      </c>
      <c r="F683" s="2"/>
      <c r="G683" s="2"/>
      <c r="H683" s="2"/>
      <c r="I683" s="2"/>
      <c r="J683" s="2"/>
      <c r="K683" s="2"/>
      <c r="L683" s="2"/>
      <c r="M683" s="2"/>
      <c r="N683" s="5">
        <v>8008</v>
      </c>
      <c r="O683" s="2" t="s">
        <v>200</v>
      </c>
      <c r="P683" s="5">
        <v>390.14003869999999</v>
      </c>
      <c r="Q683" s="5">
        <v>3124241.43</v>
      </c>
      <c r="R683" s="5">
        <v>4.6835538860000003</v>
      </c>
      <c r="S683" s="5">
        <v>37505.899519999999</v>
      </c>
      <c r="T683" s="5">
        <v>1144722</v>
      </c>
    </row>
    <row r="684" spans="1:20" ht="72" x14ac:dyDescent="0.3">
      <c r="A684" s="7" t="s">
        <v>196</v>
      </c>
      <c r="B684" s="2" t="s">
        <v>1103</v>
      </c>
      <c r="C684" s="5" t="s">
        <v>198</v>
      </c>
      <c r="D684" s="5" t="s">
        <v>171</v>
      </c>
      <c r="E684" s="2" t="s">
        <v>1106</v>
      </c>
      <c r="F684" s="2"/>
      <c r="G684" s="2"/>
      <c r="H684" s="2"/>
      <c r="I684" s="2"/>
      <c r="J684" s="2"/>
      <c r="K684" s="2"/>
      <c r="L684" s="2"/>
      <c r="M684" s="2"/>
      <c r="N684" s="5">
        <v>3465.6</v>
      </c>
      <c r="O684" s="2" t="s">
        <v>200</v>
      </c>
      <c r="P684" s="5">
        <v>601.78129039999999</v>
      </c>
      <c r="Q684" s="5">
        <v>2085533.24</v>
      </c>
      <c r="R684" s="5">
        <v>7.2242651909999998</v>
      </c>
      <c r="S684" s="5">
        <v>25036.41345</v>
      </c>
      <c r="T684" s="5">
        <v>764139.4</v>
      </c>
    </row>
    <row r="685" spans="1:20" ht="57.6" x14ac:dyDescent="0.3">
      <c r="A685" s="7" t="s">
        <v>196</v>
      </c>
      <c r="B685" s="2" t="s">
        <v>1107</v>
      </c>
      <c r="C685" s="5" t="s">
        <v>198</v>
      </c>
      <c r="D685" s="5" t="s">
        <v>171</v>
      </c>
      <c r="E685" s="2" t="s">
        <v>1108</v>
      </c>
      <c r="F685" s="2"/>
      <c r="G685" s="2"/>
      <c r="H685" s="2"/>
      <c r="I685" s="2"/>
      <c r="J685" s="2"/>
      <c r="K685" s="2"/>
      <c r="L685" s="2"/>
      <c r="M685" s="2"/>
      <c r="N685" s="5">
        <v>8945.2000000000007</v>
      </c>
      <c r="O685" s="2" t="s">
        <v>200</v>
      </c>
      <c r="P685" s="5">
        <v>458.00336829999998</v>
      </c>
      <c r="Q685" s="5">
        <v>4096931.73</v>
      </c>
      <c r="R685" s="5">
        <v>5.4982397150000004</v>
      </c>
      <c r="S685" s="5">
        <v>49182.853900000002</v>
      </c>
      <c r="T685" s="5">
        <v>1501115.7</v>
      </c>
    </row>
    <row r="686" spans="1:20" ht="72" x14ac:dyDescent="0.3">
      <c r="A686" s="7" t="s">
        <v>196</v>
      </c>
      <c r="B686" s="2" t="s">
        <v>1107</v>
      </c>
      <c r="C686" s="5" t="s">
        <v>198</v>
      </c>
      <c r="D686" s="5" t="s">
        <v>171</v>
      </c>
      <c r="E686" s="2" t="s">
        <v>1109</v>
      </c>
      <c r="F686" s="2"/>
      <c r="G686" s="2"/>
      <c r="H686" s="2"/>
      <c r="I686" s="2"/>
      <c r="J686" s="2"/>
      <c r="K686" s="2"/>
      <c r="L686" s="2"/>
      <c r="M686" s="2"/>
      <c r="N686" s="5">
        <v>11344</v>
      </c>
      <c r="O686" s="2" t="s">
        <v>200</v>
      </c>
      <c r="P686" s="5">
        <v>471.82740660000002</v>
      </c>
      <c r="Q686" s="5">
        <v>5352410.0999999996</v>
      </c>
      <c r="R686" s="5">
        <v>5.6641945570000001</v>
      </c>
      <c r="S686" s="5">
        <v>64254.623050000002</v>
      </c>
      <c r="T686" s="5">
        <v>1961123</v>
      </c>
    </row>
    <row r="687" spans="1:20" ht="57.6" x14ac:dyDescent="0.3">
      <c r="A687" s="7" t="s">
        <v>196</v>
      </c>
      <c r="B687" s="2" t="s">
        <v>1107</v>
      </c>
      <c r="C687" s="5" t="s">
        <v>198</v>
      </c>
      <c r="D687" s="5" t="s">
        <v>171</v>
      </c>
      <c r="E687" s="2" t="s">
        <v>1110</v>
      </c>
      <c r="F687" s="2"/>
      <c r="G687" s="2"/>
      <c r="H687" s="2"/>
      <c r="I687" s="2"/>
      <c r="J687" s="2"/>
      <c r="K687" s="2"/>
      <c r="L687" s="2"/>
      <c r="M687" s="2"/>
      <c r="N687" s="5">
        <v>8122.24</v>
      </c>
      <c r="O687" s="2" t="s">
        <v>200</v>
      </c>
      <c r="P687" s="5">
        <v>550.8057814</v>
      </c>
      <c r="Q687" s="5">
        <v>4473776.75</v>
      </c>
      <c r="R687" s="5">
        <v>6.6123143029999998</v>
      </c>
      <c r="S687" s="5">
        <v>53706.803720000004</v>
      </c>
      <c r="T687" s="5">
        <v>1639191.8</v>
      </c>
    </row>
    <row r="688" spans="1:20" ht="57.6" x14ac:dyDescent="0.3">
      <c r="A688" s="7" t="s">
        <v>196</v>
      </c>
      <c r="B688" s="2" t="s">
        <v>1107</v>
      </c>
      <c r="C688" s="5" t="s">
        <v>198</v>
      </c>
      <c r="D688" s="5" t="s">
        <v>171</v>
      </c>
      <c r="E688" s="2" t="s">
        <v>1111</v>
      </c>
      <c r="F688" s="2"/>
      <c r="G688" s="2"/>
      <c r="H688" s="2"/>
      <c r="I688" s="2"/>
      <c r="J688" s="2"/>
      <c r="K688" s="2"/>
      <c r="L688" s="2"/>
      <c r="M688" s="2"/>
      <c r="N688" s="5">
        <v>8970</v>
      </c>
      <c r="O688" s="2" t="s">
        <v>200</v>
      </c>
      <c r="P688" s="5">
        <v>485.71845150000001</v>
      </c>
      <c r="Q688" s="5">
        <v>4356894.51</v>
      </c>
      <c r="R688" s="5">
        <v>5.8309537999999996</v>
      </c>
      <c r="S688" s="5">
        <v>52303.655579999999</v>
      </c>
      <c r="T688" s="5">
        <v>1596366.2</v>
      </c>
    </row>
    <row r="689" spans="1:20" ht="72" x14ac:dyDescent="0.3">
      <c r="A689" s="7" t="s">
        <v>196</v>
      </c>
      <c r="B689" s="2" t="s">
        <v>1107</v>
      </c>
      <c r="C689" s="5" t="s">
        <v>198</v>
      </c>
      <c r="D689" s="5" t="s">
        <v>171</v>
      </c>
      <c r="E689" s="2" t="s">
        <v>1112</v>
      </c>
      <c r="F689" s="2"/>
      <c r="G689" s="2"/>
      <c r="H689" s="2"/>
      <c r="I689" s="2"/>
      <c r="J689" s="2"/>
      <c r="K689" s="2"/>
      <c r="L689" s="2"/>
      <c r="M689" s="2"/>
      <c r="N689" s="5">
        <v>11760</v>
      </c>
      <c r="O689" s="2" t="s">
        <v>200</v>
      </c>
      <c r="P689" s="5">
        <v>503.80374660000001</v>
      </c>
      <c r="Q689" s="5">
        <v>5924732.0599999996</v>
      </c>
      <c r="R689" s="5">
        <v>6.0480641850000003</v>
      </c>
      <c r="S689" s="5">
        <v>71125.234809999994</v>
      </c>
      <c r="T689" s="5">
        <v>2170821.7999999998</v>
      </c>
    </row>
    <row r="690" spans="1:20" ht="72" x14ac:dyDescent="0.3">
      <c r="A690" s="7" t="s">
        <v>196</v>
      </c>
      <c r="B690" s="2" t="s">
        <v>1113</v>
      </c>
      <c r="C690" s="5" t="s">
        <v>198</v>
      </c>
      <c r="D690" s="5" t="s">
        <v>171</v>
      </c>
      <c r="E690" s="2" t="s">
        <v>1114</v>
      </c>
      <c r="F690" s="2"/>
      <c r="G690" s="2"/>
      <c r="H690" s="2"/>
      <c r="I690" s="2"/>
      <c r="J690" s="2"/>
      <c r="K690" s="2"/>
      <c r="L690" s="2"/>
      <c r="M690" s="2"/>
      <c r="N690" s="5">
        <v>86</v>
      </c>
      <c r="O690" s="2" t="s">
        <v>200</v>
      </c>
      <c r="P690" s="5">
        <v>708.30779070000006</v>
      </c>
      <c r="Q690" s="5">
        <v>60914.47</v>
      </c>
      <c r="R690" s="5">
        <v>8.5030947260000005</v>
      </c>
      <c r="S690" s="5">
        <v>731.26614649999999</v>
      </c>
      <c r="T690" s="5">
        <v>22319.1</v>
      </c>
    </row>
    <row r="691" spans="1:20" ht="72" x14ac:dyDescent="0.3">
      <c r="A691" s="7" t="s">
        <v>196</v>
      </c>
      <c r="B691" s="2" t="s">
        <v>1113</v>
      </c>
      <c r="C691" s="5" t="s">
        <v>198</v>
      </c>
      <c r="D691" s="5" t="s">
        <v>171</v>
      </c>
      <c r="E691" s="2" t="s">
        <v>1115</v>
      </c>
      <c r="F691" s="2"/>
      <c r="G691" s="2"/>
      <c r="H691" s="2"/>
      <c r="I691" s="2"/>
      <c r="J691" s="2"/>
      <c r="K691" s="2"/>
      <c r="L691" s="2"/>
      <c r="M691" s="2"/>
      <c r="N691" s="5">
        <v>126</v>
      </c>
      <c r="O691" s="2" t="s">
        <v>200</v>
      </c>
      <c r="P691" s="5">
        <v>525.57603170000004</v>
      </c>
      <c r="Q691" s="5">
        <v>66222.58</v>
      </c>
      <c r="R691" s="5">
        <v>6.3094361550000002</v>
      </c>
      <c r="S691" s="5">
        <v>794.98895560000005</v>
      </c>
      <c r="T691" s="5">
        <v>24264</v>
      </c>
    </row>
    <row r="692" spans="1:20" ht="72" x14ac:dyDescent="0.3">
      <c r="A692" s="7" t="s">
        <v>196</v>
      </c>
      <c r="B692" s="2" t="s">
        <v>1113</v>
      </c>
      <c r="C692" s="5" t="s">
        <v>198</v>
      </c>
      <c r="D692" s="5" t="s">
        <v>171</v>
      </c>
      <c r="E692" s="2" t="s">
        <v>1116</v>
      </c>
      <c r="F692" s="2"/>
      <c r="G692" s="2"/>
      <c r="H692" s="2"/>
      <c r="I692" s="2"/>
      <c r="J692" s="2"/>
      <c r="K692" s="2"/>
      <c r="L692" s="2"/>
      <c r="M692" s="2"/>
      <c r="N692" s="5">
        <v>1392.3</v>
      </c>
      <c r="O692" s="2" t="s">
        <v>200</v>
      </c>
      <c r="P692" s="5">
        <v>510.4427566</v>
      </c>
      <c r="Q692" s="5">
        <v>710689.45</v>
      </c>
      <c r="R692" s="5">
        <v>6.1277641850000002</v>
      </c>
      <c r="S692" s="5">
        <v>8531.6860739999993</v>
      </c>
      <c r="T692" s="5">
        <v>260396.6</v>
      </c>
    </row>
    <row r="693" spans="1:20" ht="72" x14ac:dyDescent="0.3">
      <c r="A693" s="7" t="s">
        <v>196</v>
      </c>
      <c r="B693" s="2" t="s">
        <v>1113</v>
      </c>
      <c r="C693" s="5" t="s">
        <v>198</v>
      </c>
      <c r="D693" s="5" t="s">
        <v>171</v>
      </c>
      <c r="E693" s="2" t="s">
        <v>1117</v>
      </c>
      <c r="F693" s="2"/>
      <c r="G693" s="2"/>
      <c r="H693" s="2"/>
      <c r="I693" s="2"/>
      <c r="J693" s="2"/>
      <c r="K693" s="2"/>
      <c r="L693" s="2"/>
      <c r="M693" s="2"/>
      <c r="N693" s="5">
        <v>98</v>
      </c>
      <c r="O693" s="2" t="s">
        <v>200</v>
      </c>
      <c r="P693" s="5">
        <v>555.31683669999995</v>
      </c>
      <c r="Q693" s="5">
        <v>54421.05</v>
      </c>
      <c r="R693" s="5">
        <v>6.6664686279999996</v>
      </c>
      <c r="S693" s="5">
        <v>653.31392559999995</v>
      </c>
      <c r="T693" s="5">
        <v>19939.8</v>
      </c>
    </row>
    <row r="694" spans="1:20" ht="72" x14ac:dyDescent="0.3">
      <c r="A694" s="7" t="s">
        <v>196</v>
      </c>
      <c r="B694" s="2" t="s">
        <v>1113</v>
      </c>
      <c r="C694" s="5" t="s">
        <v>198</v>
      </c>
      <c r="D694" s="5" t="s">
        <v>171</v>
      </c>
      <c r="E694" s="2" t="s">
        <v>1118</v>
      </c>
      <c r="F694" s="2"/>
      <c r="G694" s="2"/>
      <c r="H694" s="2"/>
      <c r="I694" s="2"/>
      <c r="J694" s="2"/>
      <c r="K694" s="2"/>
      <c r="L694" s="2"/>
      <c r="M694" s="2"/>
      <c r="N694" s="5">
        <v>126</v>
      </c>
      <c r="O694" s="2" t="s">
        <v>200</v>
      </c>
      <c r="P694" s="5">
        <v>515.35087299999998</v>
      </c>
      <c r="Q694" s="5">
        <v>64934.21</v>
      </c>
      <c r="R694" s="5">
        <v>6.1866851499999997</v>
      </c>
      <c r="S694" s="5">
        <v>779.52232890000005</v>
      </c>
      <c r="T694" s="5">
        <v>23791.9</v>
      </c>
    </row>
    <row r="695" spans="1:20" ht="72" x14ac:dyDescent="0.3">
      <c r="A695" s="7" t="s">
        <v>196</v>
      </c>
      <c r="B695" s="2" t="s">
        <v>1113</v>
      </c>
      <c r="C695" s="5" t="s">
        <v>198</v>
      </c>
      <c r="D695" s="5" t="s">
        <v>171</v>
      </c>
      <c r="E695" s="2" t="s">
        <v>1119</v>
      </c>
      <c r="F695" s="2"/>
      <c r="G695" s="2"/>
      <c r="H695" s="2"/>
      <c r="I695" s="2"/>
      <c r="J695" s="2"/>
      <c r="K695" s="2"/>
      <c r="L695" s="2"/>
      <c r="M695" s="2"/>
      <c r="N695" s="5">
        <v>130</v>
      </c>
      <c r="O695" s="2" t="s">
        <v>200</v>
      </c>
      <c r="P695" s="5">
        <v>606.52830770000003</v>
      </c>
      <c r="Q695" s="5">
        <v>78848.679999999993</v>
      </c>
      <c r="R695" s="5">
        <v>7.2812521930000003</v>
      </c>
      <c r="S695" s="5">
        <v>946.56278510000004</v>
      </c>
      <c r="T695" s="5">
        <v>28890.2</v>
      </c>
    </row>
    <row r="696" spans="1:20" ht="72" x14ac:dyDescent="0.3">
      <c r="A696" s="7" t="s">
        <v>196</v>
      </c>
      <c r="B696" s="2" t="s">
        <v>1113</v>
      </c>
      <c r="C696" s="5" t="s">
        <v>198</v>
      </c>
      <c r="D696" s="5" t="s">
        <v>171</v>
      </c>
      <c r="E696" s="2" t="s">
        <v>1120</v>
      </c>
      <c r="F696" s="2"/>
      <c r="G696" s="2"/>
      <c r="H696" s="2"/>
      <c r="I696" s="2"/>
      <c r="J696" s="2"/>
      <c r="K696" s="2"/>
      <c r="L696" s="2"/>
      <c r="M696" s="2"/>
      <c r="N696" s="5">
        <v>120</v>
      </c>
      <c r="O696" s="2" t="s">
        <v>200</v>
      </c>
      <c r="P696" s="5">
        <v>556.14949999999999</v>
      </c>
      <c r="Q696" s="5">
        <v>66737.94</v>
      </c>
      <c r="R696" s="5">
        <v>6.6764645859999998</v>
      </c>
      <c r="S696" s="5">
        <v>801.1757503</v>
      </c>
      <c r="T696" s="5">
        <v>24452.799999999999</v>
      </c>
    </row>
    <row r="697" spans="1:20" ht="86.4" x14ac:dyDescent="0.3">
      <c r="A697" s="7" t="s">
        <v>196</v>
      </c>
      <c r="B697" s="2" t="s">
        <v>1113</v>
      </c>
      <c r="C697" s="5" t="s">
        <v>198</v>
      </c>
      <c r="D697" s="5" t="s">
        <v>171</v>
      </c>
      <c r="E697" s="2" t="s">
        <v>1121</v>
      </c>
      <c r="F697" s="2"/>
      <c r="G697" s="2"/>
      <c r="H697" s="2"/>
      <c r="I697" s="2"/>
      <c r="J697" s="2"/>
      <c r="K697" s="2"/>
      <c r="L697" s="2"/>
      <c r="M697" s="2"/>
      <c r="N697" s="5">
        <v>2727</v>
      </c>
      <c r="O697" s="2" t="s">
        <v>200</v>
      </c>
      <c r="P697" s="5">
        <v>639.60763840000004</v>
      </c>
      <c r="Q697" s="5">
        <v>1744210.03</v>
      </c>
      <c r="R697" s="5">
        <v>7.6783630059999997</v>
      </c>
      <c r="S697" s="5">
        <v>20938.895919999999</v>
      </c>
      <c r="T697" s="5">
        <v>639078.6</v>
      </c>
    </row>
    <row r="698" spans="1:20" ht="72" x14ac:dyDescent="0.3">
      <c r="A698" s="7" t="s">
        <v>196</v>
      </c>
      <c r="B698" s="2" t="s">
        <v>1113</v>
      </c>
      <c r="C698" s="5" t="s">
        <v>198</v>
      </c>
      <c r="D698" s="5" t="s">
        <v>171</v>
      </c>
      <c r="E698" s="2" t="s">
        <v>1122</v>
      </c>
      <c r="F698" s="2"/>
      <c r="G698" s="2"/>
      <c r="H698" s="2"/>
      <c r="I698" s="2"/>
      <c r="J698" s="2"/>
      <c r="K698" s="2"/>
      <c r="L698" s="2"/>
      <c r="M698" s="2"/>
      <c r="N698" s="5">
        <v>2165.4</v>
      </c>
      <c r="O698" s="2" t="s">
        <v>200</v>
      </c>
      <c r="P698" s="5">
        <v>594.94372399999997</v>
      </c>
      <c r="Q698" s="5">
        <v>1288291.1399999999</v>
      </c>
      <c r="R698" s="5">
        <v>7.1421815610000001</v>
      </c>
      <c r="S698" s="5">
        <v>15465.67995</v>
      </c>
      <c r="T698" s="5">
        <v>472029.8</v>
      </c>
    </row>
    <row r="699" spans="1:20" ht="72" x14ac:dyDescent="0.3">
      <c r="A699" s="7" t="s">
        <v>196</v>
      </c>
      <c r="B699" s="2" t="s">
        <v>1123</v>
      </c>
      <c r="C699" s="5" t="s">
        <v>198</v>
      </c>
      <c r="D699" s="5" t="s">
        <v>171</v>
      </c>
      <c r="E699" s="2" t="s">
        <v>1124</v>
      </c>
      <c r="F699" s="2"/>
      <c r="G699" s="2"/>
      <c r="H699" s="2"/>
      <c r="I699" s="2"/>
      <c r="J699" s="2"/>
      <c r="K699" s="2"/>
      <c r="L699" s="2"/>
      <c r="M699" s="2"/>
      <c r="N699" s="5">
        <v>3420</v>
      </c>
      <c r="O699" s="2" t="s">
        <v>200</v>
      </c>
      <c r="P699" s="5">
        <v>277.28486550000002</v>
      </c>
      <c r="Q699" s="5">
        <v>948314.24</v>
      </c>
      <c r="R699" s="5">
        <v>3.3569596310000001</v>
      </c>
      <c r="S699" s="5">
        <v>11480.801939999999</v>
      </c>
      <c r="T699" s="5">
        <v>347462.3</v>
      </c>
    </row>
    <row r="700" spans="1:20" ht="86.4" x14ac:dyDescent="0.3">
      <c r="A700" s="7" t="s">
        <v>196</v>
      </c>
      <c r="B700" s="2" t="s">
        <v>1125</v>
      </c>
      <c r="C700" s="5" t="s">
        <v>198</v>
      </c>
      <c r="D700" s="5" t="s">
        <v>171</v>
      </c>
      <c r="E700" s="2" t="s">
        <v>1126</v>
      </c>
      <c r="F700" s="2"/>
      <c r="G700" s="2"/>
      <c r="H700" s="2"/>
      <c r="I700" s="2"/>
      <c r="J700" s="2"/>
      <c r="K700" s="2"/>
      <c r="L700" s="2"/>
      <c r="M700" s="2"/>
      <c r="N700" s="5">
        <v>2867.4</v>
      </c>
      <c r="O700" s="2" t="s">
        <v>200</v>
      </c>
      <c r="P700" s="5">
        <v>589.90517190000003</v>
      </c>
      <c r="Q700" s="5">
        <v>1691494.09</v>
      </c>
      <c r="R700" s="5">
        <v>7.1417091030000002</v>
      </c>
      <c r="S700" s="5">
        <v>20478.13668</v>
      </c>
      <c r="T700" s="5">
        <v>619763.4</v>
      </c>
    </row>
    <row r="701" spans="1:20" ht="86.4" x14ac:dyDescent="0.3">
      <c r="A701" s="7" t="s">
        <v>196</v>
      </c>
      <c r="B701" s="2" t="s">
        <v>1125</v>
      </c>
      <c r="C701" s="5" t="s">
        <v>198</v>
      </c>
      <c r="D701" s="5" t="s">
        <v>171</v>
      </c>
      <c r="E701" s="2" t="s">
        <v>1127</v>
      </c>
      <c r="F701" s="2"/>
      <c r="G701" s="2"/>
      <c r="H701" s="2"/>
      <c r="I701" s="2"/>
      <c r="J701" s="2"/>
      <c r="K701" s="2"/>
      <c r="L701" s="2"/>
      <c r="M701" s="2"/>
      <c r="N701" s="5">
        <v>4986</v>
      </c>
      <c r="O701" s="2" t="s">
        <v>200</v>
      </c>
      <c r="P701" s="5">
        <v>525.34503210000003</v>
      </c>
      <c r="Q701" s="5">
        <v>2619370.33</v>
      </c>
      <c r="R701" s="5">
        <v>6.3601093469999999</v>
      </c>
      <c r="S701" s="5">
        <v>31711.505209999999</v>
      </c>
      <c r="T701" s="5">
        <v>959737.3</v>
      </c>
    </row>
    <row r="702" spans="1:20" ht="72" x14ac:dyDescent="0.3">
      <c r="A702" s="7" t="s">
        <v>196</v>
      </c>
      <c r="B702" s="2" t="s">
        <v>1125</v>
      </c>
      <c r="C702" s="5" t="s">
        <v>198</v>
      </c>
      <c r="D702" s="5" t="s">
        <v>171</v>
      </c>
      <c r="E702" s="2" t="s">
        <v>1128</v>
      </c>
      <c r="F702" s="2"/>
      <c r="G702" s="2"/>
      <c r="H702" s="2"/>
      <c r="I702" s="2"/>
      <c r="J702" s="2"/>
      <c r="K702" s="2"/>
      <c r="L702" s="2"/>
      <c r="M702" s="2"/>
      <c r="N702" s="5">
        <v>2688</v>
      </c>
      <c r="O702" s="2" t="s">
        <v>200</v>
      </c>
      <c r="P702" s="5">
        <v>497.06185640000001</v>
      </c>
      <c r="Q702" s="5">
        <v>1336102.27</v>
      </c>
      <c r="R702" s="5">
        <v>6.017698019</v>
      </c>
      <c r="S702" s="5">
        <v>16175.57228</v>
      </c>
      <c r="T702" s="5">
        <v>489547.9</v>
      </c>
    </row>
    <row r="703" spans="1:20" ht="86.4" x14ac:dyDescent="0.3">
      <c r="A703" s="7" t="s">
        <v>196</v>
      </c>
      <c r="B703" s="2" t="s">
        <v>1125</v>
      </c>
      <c r="C703" s="5" t="s">
        <v>198</v>
      </c>
      <c r="D703" s="5" t="s">
        <v>171</v>
      </c>
      <c r="E703" s="2" t="s">
        <v>1129</v>
      </c>
      <c r="F703" s="2"/>
      <c r="G703" s="2"/>
      <c r="H703" s="2"/>
      <c r="I703" s="2"/>
      <c r="J703" s="2"/>
      <c r="K703" s="2"/>
      <c r="L703" s="2"/>
      <c r="M703" s="2"/>
      <c r="N703" s="5">
        <v>3710.7</v>
      </c>
      <c r="O703" s="2" t="s">
        <v>200</v>
      </c>
      <c r="P703" s="5">
        <v>596.50915999999995</v>
      </c>
      <c r="Q703" s="5">
        <v>2213466.54</v>
      </c>
      <c r="R703" s="5">
        <v>7.2216605329999997</v>
      </c>
      <c r="S703" s="5">
        <v>26797.41574</v>
      </c>
      <c r="T703" s="5">
        <v>811014.1</v>
      </c>
    </row>
    <row r="704" spans="1:20" ht="57.6" x14ac:dyDescent="0.3">
      <c r="A704" s="7" t="s">
        <v>196</v>
      </c>
      <c r="B704" s="2" t="s">
        <v>1130</v>
      </c>
      <c r="C704" s="5" t="s">
        <v>198</v>
      </c>
      <c r="D704" s="5" t="s">
        <v>171</v>
      </c>
      <c r="E704" s="2" t="s">
        <v>1131</v>
      </c>
      <c r="F704" s="2"/>
      <c r="G704" s="2"/>
      <c r="H704" s="2"/>
      <c r="I704" s="2"/>
      <c r="J704" s="2"/>
      <c r="K704" s="2"/>
      <c r="L704" s="2"/>
      <c r="M704" s="2"/>
      <c r="N704" s="5">
        <v>2145</v>
      </c>
      <c r="O704" s="2" t="s">
        <v>200</v>
      </c>
      <c r="P704" s="5">
        <v>260.1741399</v>
      </c>
      <c r="Q704" s="5">
        <v>558073.53</v>
      </c>
      <c r="R704" s="5">
        <v>3.1289734199999999</v>
      </c>
      <c r="S704" s="5">
        <v>6711.6479859999999</v>
      </c>
      <c r="T704" s="5">
        <v>204478.2</v>
      </c>
    </row>
    <row r="705" spans="1:20" ht="86.4" x14ac:dyDescent="0.3">
      <c r="A705" s="7" t="s">
        <v>196</v>
      </c>
      <c r="B705" s="2" t="s">
        <v>1132</v>
      </c>
      <c r="C705" s="5" t="s">
        <v>198</v>
      </c>
      <c r="D705" s="5" t="s">
        <v>171</v>
      </c>
      <c r="E705" s="2" t="s">
        <v>1133</v>
      </c>
      <c r="F705" s="2"/>
      <c r="G705" s="2"/>
      <c r="H705" s="2"/>
      <c r="I705" s="2"/>
      <c r="J705" s="2"/>
      <c r="K705" s="2"/>
      <c r="L705" s="2"/>
      <c r="M705" s="2"/>
      <c r="N705" s="5">
        <v>4248</v>
      </c>
      <c r="O705" s="2" t="s">
        <v>200</v>
      </c>
      <c r="P705" s="5">
        <v>505.49712340000002</v>
      </c>
      <c r="Q705" s="5">
        <v>2147351.7799999998</v>
      </c>
      <c r="R705" s="5">
        <v>6.0793400279999998</v>
      </c>
      <c r="S705" s="5">
        <v>25825.03644</v>
      </c>
      <c r="T705" s="5">
        <v>786789.7</v>
      </c>
    </row>
    <row r="706" spans="1:20" ht="72" x14ac:dyDescent="0.3">
      <c r="A706" s="7" t="s">
        <v>196</v>
      </c>
      <c r="B706" s="2" t="s">
        <v>1132</v>
      </c>
      <c r="C706" s="5" t="s">
        <v>198</v>
      </c>
      <c r="D706" s="5" t="s">
        <v>171</v>
      </c>
      <c r="E706" s="2" t="s">
        <v>1134</v>
      </c>
      <c r="F706" s="2"/>
      <c r="G706" s="2"/>
      <c r="H706" s="2"/>
      <c r="I706" s="2"/>
      <c r="J706" s="2"/>
      <c r="K706" s="2"/>
      <c r="L706" s="2"/>
      <c r="M706" s="2"/>
      <c r="N706" s="5">
        <v>2547.1999999999998</v>
      </c>
      <c r="O706" s="2" t="s">
        <v>200</v>
      </c>
      <c r="P706" s="5">
        <v>506.53295780000002</v>
      </c>
      <c r="Q706" s="5">
        <v>1290240.75</v>
      </c>
      <c r="R706" s="5">
        <v>6.0917974470000003</v>
      </c>
      <c r="S706" s="5">
        <v>15517.026459999999</v>
      </c>
      <c r="T706" s="5">
        <v>472744.3</v>
      </c>
    </row>
    <row r="707" spans="1:20" ht="86.4" x14ac:dyDescent="0.3">
      <c r="A707" s="7" t="s">
        <v>196</v>
      </c>
      <c r="B707" s="2" t="s">
        <v>1132</v>
      </c>
      <c r="C707" s="5" t="s">
        <v>198</v>
      </c>
      <c r="D707" s="5" t="s">
        <v>171</v>
      </c>
      <c r="E707" s="2" t="s">
        <v>1135</v>
      </c>
      <c r="F707" s="2"/>
      <c r="G707" s="2"/>
      <c r="H707" s="2"/>
      <c r="I707" s="2"/>
      <c r="J707" s="2"/>
      <c r="K707" s="2"/>
      <c r="L707" s="2"/>
      <c r="M707" s="2"/>
      <c r="N707" s="5">
        <v>1764</v>
      </c>
      <c r="O707" s="2" t="s">
        <v>200</v>
      </c>
      <c r="P707" s="5">
        <v>609.53408730000001</v>
      </c>
      <c r="Q707" s="5">
        <v>1075218.1299999999</v>
      </c>
      <c r="R707" s="5">
        <v>7.3305362269999996</v>
      </c>
      <c r="S707" s="5">
        <v>12931.0659</v>
      </c>
      <c r="T707" s="5">
        <v>393959.9</v>
      </c>
    </row>
    <row r="708" spans="1:20" ht="72" x14ac:dyDescent="0.3">
      <c r="A708" s="7" t="s">
        <v>196</v>
      </c>
      <c r="B708" s="2" t="s">
        <v>1132</v>
      </c>
      <c r="C708" s="5" t="s">
        <v>198</v>
      </c>
      <c r="D708" s="5" t="s">
        <v>171</v>
      </c>
      <c r="E708" s="2" t="s">
        <v>1136</v>
      </c>
      <c r="F708" s="2"/>
      <c r="G708" s="2"/>
      <c r="H708" s="2"/>
      <c r="I708" s="2"/>
      <c r="J708" s="2"/>
      <c r="K708" s="2"/>
      <c r="L708" s="2"/>
      <c r="M708" s="2"/>
      <c r="N708" s="5">
        <v>3448.8</v>
      </c>
      <c r="O708" s="2" t="s">
        <v>200</v>
      </c>
      <c r="P708" s="5">
        <v>505.99694679999999</v>
      </c>
      <c r="Q708" s="5">
        <v>1745082.27</v>
      </c>
      <c r="R708" s="5">
        <v>6.0853511339999997</v>
      </c>
      <c r="S708" s="5">
        <v>20987.15899</v>
      </c>
      <c r="T708" s="5">
        <v>639398.1</v>
      </c>
    </row>
    <row r="709" spans="1:20" ht="72" x14ac:dyDescent="0.3">
      <c r="A709" s="7" t="s">
        <v>196</v>
      </c>
      <c r="B709" s="2" t="s">
        <v>1132</v>
      </c>
      <c r="C709" s="5" t="s">
        <v>198</v>
      </c>
      <c r="D709" s="5" t="s">
        <v>171</v>
      </c>
      <c r="E709" s="2" t="s">
        <v>1137</v>
      </c>
      <c r="F709" s="2"/>
      <c r="G709" s="2"/>
      <c r="H709" s="2"/>
      <c r="I709" s="2"/>
      <c r="J709" s="2"/>
      <c r="K709" s="2"/>
      <c r="L709" s="2"/>
      <c r="M709" s="2"/>
      <c r="N709" s="5">
        <v>1658.7</v>
      </c>
      <c r="O709" s="2" t="s">
        <v>200</v>
      </c>
      <c r="P709" s="5">
        <v>592.57139329999995</v>
      </c>
      <c r="Q709" s="5">
        <v>982898.17</v>
      </c>
      <c r="R709" s="5">
        <v>7.1265350959999996</v>
      </c>
      <c r="S709" s="5">
        <v>11820.78376</v>
      </c>
      <c r="T709" s="5">
        <v>360133.9</v>
      </c>
    </row>
    <row r="710" spans="1:20" ht="86.4" x14ac:dyDescent="0.3">
      <c r="A710" s="7" t="s">
        <v>196</v>
      </c>
      <c r="B710" s="2" t="s">
        <v>1132</v>
      </c>
      <c r="C710" s="5" t="s">
        <v>198</v>
      </c>
      <c r="D710" s="5" t="s">
        <v>171</v>
      </c>
      <c r="E710" s="2" t="s">
        <v>1138</v>
      </c>
      <c r="F710" s="2"/>
      <c r="G710" s="2"/>
      <c r="H710" s="2"/>
      <c r="I710" s="2"/>
      <c r="J710" s="2"/>
      <c r="K710" s="2"/>
      <c r="L710" s="2"/>
      <c r="M710" s="2"/>
      <c r="N710" s="5">
        <v>1647</v>
      </c>
      <c r="O710" s="2" t="s">
        <v>200</v>
      </c>
      <c r="P710" s="5">
        <v>596.77199759999996</v>
      </c>
      <c r="Q710" s="5">
        <v>982883.48</v>
      </c>
      <c r="R710" s="5">
        <v>7.1770534890000004</v>
      </c>
      <c r="S710" s="5">
        <v>11820.607099999999</v>
      </c>
      <c r="T710" s="5">
        <v>360128.5</v>
      </c>
    </row>
    <row r="711" spans="1:20" ht="72" x14ac:dyDescent="0.3">
      <c r="A711" s="7" t="s">
        <v>196</v>
      </c>
      <c r="B711" s="2" t="s">
        <v>1139</v>
      </c>
      <c r="C711" s="5" t="s">
        <v>198</v>
      </c>
      <c r="D711" s="5" t="s">
        <v>171</v>
      </c>
      <c r="E711" s="2" t="s">
        <v>1140</v>
      </c>
      <c r="F711" s="2"/>
      <c r="G711" s="2"/>
      <c r="H711" s="2"/>
      <c r="I711" s="2"/>
      <c r="J711" s="2"/>
      <c r="K711" s="2"/>
      <c r="L711" s="2"/>
      <c r="M711" s="2"/>
      <c r="N711" s="5">
        <v>21.96</v>
      </c>
      <c r="O711" s="2" t="s">
        <v>200</v>
      </c>
      <c r="P711" s="5">
        <v>1045.2117490000001</v>
      </c>
      <c r="Q711" s="5">
        <v>22952.85</v>
      </c>
      <c r="R711" s="5">
        <v>12.57019541</v>
      </c>
      <c r="S711" s="5">
        <v>276.04149130000002</v>
      </c>
      <c r="T711" s="5">
        <v>8410</v>
      </c>
    </row>
    <row r="712" spans="1:20" ht="72" x14ac:dyDescent="0.3">
      <c r="A712" s="7" t="s">
        <v>196</v>
      </c>
      <c r="B712" s="2" t="s">
        <v>1139</v>
      </c>
      <c r="C712" s="5" t="s">
        <v>198</v>
      </c>
      <c r="D712" s="5" t="s">
        <v>171</v>
      </c>
      <c r="E712" s="2" t="s">
        <v>1141</v>
      </c>
      <c r="F712" s="2"/>
      <c r="G712" s="2"/>
      <c r="H712" s="2"/>
      <c r="I712" s="2"/>
      <c r="J712" s="2"/>
      <c r="K712" s="2"/>
      <c r="L712" s="2"/>
      <c r="M712" s="2"/>
      <c r="N712" s="5">
        <v>5687.64</v>
      </c>
      <c r="O712" s="2" t="s">
        <v>200</v>
      </c>
      <c r="P712" s="5">
        <v>1043.4142770000001</v>
      </c>
      <c r="Q712" s="5">
        <v>5934564.7800000003</v>
      </c>
      <c r="R712" s="5">
        <v>12.5485782</v>
      </c>
      <c r="S712" s="5">
        <v>71371.795310000001</v>
      </c>
      <c r="T712" s="5">
        <v>2174424.6</v>
      </c>
    </row>
    <row r="713" spans="1:20" ht="72" x14ac:dyDescent="0.3">
      <c r="A713" s="7" t="s">
        <v>196</v>
      </c>
      <c r="B713" s="2" t="s">
        <v>1142</v>
      </c>
      <c r="C713" s="5" t="s">
        <v>198</v>
      </c>
      <c r="D713" s="5" t="s">
        <v>163</v>
      </c>
      <c r="E713" s="2" t="s">
        <v>1143</v>
      </c>
      <c r="F713" s="2"/>
      <c r="G713" s="2"/>
      <c r="H713" s="2"/>
      <c r="I713" s="2"/>
      <c r="J713" s="2"/>
      <c r="K713" s="2"/>
      <c r="L713" s="2"/>
      <c r="M713" s="2"/>
      <c r="N713" s="5">
        <v>4910</v>
      </c>
      <c r="O713" s="2" t="s">
        <v>200</v>
      </c>
      <c r="P713" s="5">
        <v>465.50697150000002</v>
      </c>
      <c r="Q713" s="5">
        <v>2285639.23</v>
      </c>
      <c r="R713" s="5">
        <v>5.5984001379999997</v>
      </c>
      <c r="S713" s="5">
        <v>27488.144680000001</v>
      </c>
      <c r="T713" s="5">
        <v>1004767</v>
      </c>
    </row>
    <row r="714" spans="1:20" ht="57.6" x14ac:dyDescent="0.3">
      <c r="A714" s="7" t="s">
        <v>196</v>
      </c>
      <c r="B714" s="2" t="s">
        <v>1144</v>
      </c>
      <c r="C714" s="5" t="s">
        <v>198</v>
      </c>
      <c r="D714" s="5" t="s">
        <v>171</v>
      </c>
      <c r="E714" s="2" t="s">
        <v>1145</v>
      </c>
      <c r="F714" s="2"/>
      <c r="G714" s="2"/>
      <c r="H714" s="2"/>
      <c r="I714" s="2"/>
      <c r="J714" s="2"/>
      <c r="K714" s="2"/>
      <c r="L714" s="2"/>
      <c r="M714" s="2"/>
      <c r="N714" s="5">
        <v>186</v>
      </c>
      <c r="O714" s="2" t="s">
        <v>200</v>
      </c>
      <c r="P714" s="5">
        <v>236.2205376</v>
      </c>
      <c r="Q714" s="5">
        <v>43937.02</v>
      </c>
      <c r="R714" s="5">
        <v>2.8408964239999999</v>
      </c>
      <c r="S714" s="5">
        <v>528.40673479999998</v>
      </c>
      <c r="T714" s="5">
        <v>16098.5</v>
      </c>
    </row>
    <row r="715" spans="1:20" ht="57.6" x14ac:dyDescent="0.3">
      <c r="A715" s="7" t="s">
        <v>196</v>
      </c>
      <c r="B715" s="2" t="s">
        <v>1144</v>
      </c>
      <c r="C715" s="5" t="s">
        <v>198</v>
      </c>
      <c r="D715" s="5" t="s">
        <v>171</v>
      </c>
      <c r="E715" s="2" t="s">
        <v>1146</v>
      </c>
      <c r="F715" s="2"/>
      <c r="G715" s="2"/>
      <c r="H715" s="2"/>
      <c r="I715" s="2"/>
      <c r="J715" s="2"/>
      <c r="K715" s="2"/>
      <c r="L715" s="2"/>
      <c r="M715" s="2"/>
      <c r="N715" s="5">
        <v>1470</v>
      </c>
      <c r="O715" s="2" t="s">
        <v>200</v>
      </c>
      <c r="P715" s="5">
        <v>589.48649660000001</v>
      </c>
      <c r="Q715" s="5">
        <v>866545.15</v>
      </c>
      <c r="R715" s="5">
        <v>7.0894347160000004</v>
      </c>
      <c r="S715" s="5">
        <v>10421.46903</v>
      </c>
      <c r="T715" s="5">
        <v>317502.09999999998</v>
      </c>
    </row>
    <row r="716" spans="1:20" ht="57.6" x14ac:dyDescent="0.3">
      <c r="A716" s="7" t="s">
        <v>196</v>
      </c>
      <c r="B716" s="2" t="s">
        <v>1147</v>
      </c>
      <c r="C716" s="5" t="s">
        <v>198</v>
      </c>
      <c r="D716" s="5" t="s">
        <v>171</v>
      </c>
      <c r="E716" s="2" t="s">
        <v>1148</v>
      </c>
      <c r="F716" s="2"/>
      <c r="G716" s="2"/>
      <c r="H716" s="2"/>
      <c r="I716" s="2"/>
      <c r="J716" s="2"/>
      <c r="K716" s="2"/>
      <c r="L716" s="2"/>
      <c r="M716" s="2"/>
      <c r="N716" s="5">
        <v>15568</v>
      </c>
      <c r="O716" s="2" t="s">
        <v>200</v>
      </c>
      <c r="P716" s="5">
        <v>417.60952600000002</v>
      </c>
      <c r="Q716" s="5">
        <v>6501345.0999999996</v>
      </c>
      <c r="R716" s="5">
        <v>5.022363511</v>
      </c>
      <c r="S716" s="5">
        <v>78188.155140000003</v>
      </c>
      <c r="T716" s="5">
        <v>2382092.7999999998</v>
      </c>
    </row>
    <row r="717" spans="1:20" ht="57.6" x14ac:dyDescent="0.3">
      <c r="A717" s="7" t="s">
        <v>196</v>
      </c>
      <c r="B717" s="2" t="s">
        <v>1149</v>
      </c>
      <c r="C717" s="5" t="s">
        <v>198</v>
      </c>
      <c r="D717" s="5" t="s">
        <v>171</v>
      </c>
      <c r="E717" s="2" t="s">
        <v>1150</v>
      </c>
      <c r="F717" s="2"/>
      <c r="G717" s="2"/>
      <c r="H717" s="2"/>
      <c r="I717" s="2"/>
      <c r="J717" s="2"/>
      <c r="K717" s="2"/>
      <c r="L717" s="2"/>
      <c r="M717" s="2"/>
      <c r="N717" s="5">
        <v>140</v>
      </c>
      <c r="O717" s="2" t="s">
        <v>200</v>
      </c>
      <c r="P717" s="5">
        <v>605.81414289999998</v>
      </c>
      <c r="Q717" s="5">
        <v>84813.98</v>
      </c>
      <c r="R717" s="5">
        <v>7.2857984709999997</v>
      </c>
      <c r="S717" s="5">
        <v>1020.011786</v>
      </c>
      <c r="T717" s="5">
        <v>31075.9</v>
      </c>
    </row>
    <row r="718" spans="1:20" ht="57.6" x14ac:dyDescent="0.3">
      <c r="A718" s="7" t="s">
        <v>196</v>
      </c>
      <c r="B718" s="2" t="s">
        <v>1149</v>
      </c>
      <c r="C718" s="5" t="s">
        <v>198</v>
      </c>
      <c r="D718" s="5" t="s">
        <v>171</v>
      </c>
      <c r="E718" s="2" t="s">
        <v>1151</v>
      </c>
      <c r="F718" s="2"/>
      <c r="G718" s="2"/>
      <c r="H718" s="2"/>
      <c r="I718" s="2"/>
      <c r="J718" s="2"/>
      <c r="K718" s="2"/>
      <c r="L718" s="2"/>
      <c r="M718" s="2"/>
      <c r="N718" s="5">
        <v>9083.1</v>
      </c>
      <c r="O718" s="2" t="s">
        <v>200</v>
      </c>
      <c r="P718" s="5">
        <v>486.72241750000001</v>
      </c>
      <c r="Q718" s="5">
        <v>4420948.3899999997</v>
      </c>
      <c r="R718" s="5">
        <v>5.8535468120000003</v>
      </c>
      <c r="S718" s="5">
        <v>53168.351049999997</v>
      </c>
      <c r="T718" s="5">
        <v>1619835.5</v>
      </c>
    </row>
    <row r="719" spans="1:20" ht="57.6" x14ac:dyDescent="0.3">
      <c r="A719" s="7" t="s">
        <v>196</v>
      </c>
      <c r="B719" s="2" t="s">
        <v>1149</v>
      </c>
      <c r="C719" s="5" t="s">
        <v>198</v>
      </c>
      <c r="D719" s="5" t="s">
        <v>171</v>
      </c>
      <c r="E719" s="2" t="s">
        <v>1152</v>
      </c>
      <c r="F719" s="2"/>
      <c r="G719" s="2"/>
      <c r="H719" s="2"/>
      <c r="I719" s="2"/>
      <c r="J719" s="2"/>
      <c r="K719" s="2"/>
      <c r="L719" s="2"/>
      <c r="M719" s="2"/>
      <c r="N719" s="5">
        <v>10348.75</v>
      </c>
      <c r="O719" s="2" t="s">
        <v>200</v>
      </c>
      <c r="P719" s="5">
        <v>642.71862590000001</v>
      </c>
      <c r="Q719" s="5">
        <v>6651334.3799999999</v>
      </c>
      <c r="R719" s="5">
        <v>7.7296286939999996</v>
      </c>
      <c r="S719" s="5">
        <v>79991.994949999993</v>
      </c>
      <c r="T719" s="5">
        <v>2437049</v>
      </c>
    </row>
    <row r="720" spans="1:20" ht="57.6" x14ac:dyDescent="0.3">
      <c r="A720" s="7" t="s">
        <v>196</v>
      </c>
      <c r="B720" s="2" t="s">
        <v>1149</v>
      </c>
      <c r="C720" s="5" t="s">
        <v>198</v>
      </c>
      <c r="D720" s="5" t="s">
        <v>171</v>
      </c>
      <c r="E720" s="2" t="s">
        <v>1153</v>
      </c>
      <c r="F720" s="2"/>
      <c r="G720" s="2"/>
      <c r="H720" s="2"/>
      <c r="I720" s="2"/>
      <c r="J720" s="2"/>
      <c r="K720" s="2"/>
      <c r="L720" s="2"/>
      <c r="M720" s="2"/>
      <c r="N720" s="5">
        <v>108</v>
      </c>
      <c r="O720" s="2" t="s">
        <v>200</v>
      </c>
      <c r="P720" s="5">
        <v>504.84509259999999</v>
      </c>
      <c r="Q720" s="5">
        <v>54523.27</v>
      </c>
      <c r="R720" s="5">
        <v>6.0714984080000001</v>
      </c>
      <c r="S720" s="5">
        <v>655.72182799999996</v>
      </c>
      <c r="T720" s="5">
        <v>19977.400000000001</v>
      </c>
    </row>
    <row r="721" spans="1:20" ht="86.4" x14ac:dyDescent="0.3">
      <c r="A721" s="7" t="s">
        <v>196</v>
      </c>
      <c r="B721" s="2" t="s">
        <v>1154</v>
      </c>
      <c r="C721" s="5" t="s">
        <v>198</v>
      </c>
      <c r="D721" s="5" t="s">
        <v>171</v>
      </c>
      <c r="E721" s="2" t="s">
        <v>1155</v>
      </c>
      <c r="F721" s="2"/>
      <c r="G721" s="2"/>
      <c r="H721" s="2"/>
      <c r="I721" s="2"/>
      <c r="J721" s="2"/>
      <c r="K721" s="2"/>
      <c r="L721" s="2"/>
      <c r="M721" s="2"/>
      <c r="N721" s="5">
        <v>4364.8</v>
      </c>
      <c r="O721" s="2" t="s">
        <v>200</v>
      </c>
      <c r="P721" s="5">
        <v>502.72824639999999</v>
      </c>
      <c r="Q721" s="5">
        <v>2194308.25</v>
      </c>
      <c r="R721" s="5">
        <v>6.067932968</v>
      </c>
      <c r="S721" s="5">
        <v>26485.313819999999</v>
      </c>
      <c r="T721" s="5">
        <v>803994.6</v>
      </c>
    </row>
    <row r="722" spans="1:20" ht="72" x14ac:dyDescent="0.3">
      <c r="A722" s="7" t="s">
        <v>196</v>
      </c>
      <c r="B722" s="2" t="s">
        <v>1154</v>
      </c>
      <c r="C722" s="5" t="s">
        <v>198</v>
      </c>
      <c r="D722" s="5" t="s">
        <v>171</v>
      </c>
      <c r="E722" s="2" t="s">
        <v>1156</v>
      </c>
      <c r="F722" s="2"/>
      <c r="G722" s="2"/>
      <c r="H722" s="2"/>
      <c r="I722" s="2"/>
      <c r="J722" s="2"/>
      <c r="K722" s="2"/>
      <c r="L722" s="2"/>
      <c r="M722" s="2"/>
      <c r="N722" s="5">
        <v>1756.8</v>
      </c>
      <c r="O722" s="2" t="s">
        <v>200</v>
      </c>
      <c r="P722" s="5">
        <v>504.11670650000002</v>
      </c>
      <c r="Q722" s="5">
        <v>885632.23</v>
      </c>
      <c r="R722" s="5">
        <v>6.0846916899999997</v>
      </c>
      <c r="S722" s="5">
        <v>10689.586359999999</v>
      </c>
      <c r="T722" s="5">
        <v>324495.59999999998</v>
      </c>
    </row>
    <row r="723" spans="1:20" ht="72" x14ac:dyDescent="0.3">
      <c r="A723" s="7" t="s">
        <v>196</v>
      </c>
      <c r="B723" s="2" t="s">
        <v>1154</v>
      </c>
      <c r="C723" s="5" t="s">
        <v>198</v>
      </c>
      <c r="D723" s="5" t="s">
        <v>171</v>
      </c>
      <c r="E723" s="2" t="s">
        <v>1157</v>
      </c>
      <c r="F723" s="2"/>
      <c r="G723" s="2"/>
      <c r="H723" s="2"/>
      <c r="I723" s="2"/>
      <c r="J723" s="2"/>
      <c r="K723" s="2"/>
      <c r="L723" s="2"/>
      <c r="M723" s="2"/>
      <c r="N723" s="5">
        <v>7750</v>
      </c>
      <c r="O723" s="2" t="s">
        <v>200</v>
      </c>
      <c r="P723" s="5">
        <v>507.35716000000002</v>
      </c>
      <c r="Q723" s="5">
        <v>3932017.99</v>
      </c>
      <c r="R723" s="5">
        <v>6.1238039830000002</v>
      </c>
      <c r="S723" s="5">
        <v>47459.480869999999</v>
      </c>
      <c r="T723" s="5">
        <v>1440691.4</v>
      </c>
    </row>
    <row r="724" spans="1:20" ht="86.4" x14ac:dyDescent="0.3">
      <c r="A724" s="7" t="s">
        <v>196</v>
      </c>
      <c r="B724" s="2" t="s">
        <v>1154</v>
      </c>
      <c r="C724" s="5" t="s">
        <v>198</v>
      </c>
      <c r="D724" s="5" t="s">
        <v>171</v>
      </c>
      <c r="E724" s="2" t="s">
        <v>1158</v>
      </c>
      <c r="F724" s="2"/>
      <c r="G724" s="2"/>
      <c r="H724" s="2"/>
      <c r="I724" s="2"/>
      <c r="J724" s="2"/>
      <c r="K724" s="2"/>
      <c r="L724" s="2"/>
      <c r="M724" s="2"/>
      <c r="N724" s="5">
        <v>5497.6</v>
      </c>
      <c r="O724" s="2" t="s">
        <v>200</v>
      </c>
      <c r="P724" s="5">
        <v>497.92196410000003</v>
      </c>
      <c r="Q724" s="5">
        <v>2737375.79</v>
      </c>
      <c r="R724" s="5">
        <v>6.0099211119999998</v>
      </c>
      <c r="S724" s="5">
        <v>33040.142310000003</v>
      </c>
      <c r="T724" s="5">
        <v>1002974.5</v>
      </c>
    </row>
    <row r="725" spans="1:20" ht="72" x14ac:dyDescent="0.3">
      <c r="A725" s="7" t="s">
        <v>196</v>
      </c>
      <c r="B725" s="2" t="s">
        <v>1154</v>
      </c>
      <c r="C725" s="5" t="s">
        <v>198</v>
      </c>
      <c r="D725" s="5" t="s">
        <v>171</v>
      </c>
      <c r="E725" s="2" t="s">
        <v>1159</v>
      </c>
      <c r="F725" s="2"/>
      <c r="G725" s="2"/>
      <c r="H725" s="2"/>
      <c r="I725" s="2"/>
      <c r="J725" s="2"/>
      <c r="K725" s="2"/>
      <c r="L725" s="2"/>
      <c r="M725" s="2"/>
      <c r="N725" s="5">
        <v>3396.6</v>
      </c>
      <c r="O725" s="2" t="s">
        <v>200</v>
      </c>
      <c r="P725" s="5">
        <v>623.16813579999996</v>
      </c>
      <c r="Q725" s="5">
        <v>2116652.89</v>
      </c>
      <c r="R725" s="5">
        <v>7.52164316</v>
      </c>
      <c r="S725" s="5">
        <v>25548.013159999999</v>
      </c>
      <c r="T725" s="5">
        <v>775541.7</v>
      </c>
    </row>
    <row r="726" spans="1:20" ht="57.6" x14ac:dyDescent="0.3">
      <c r="A726" s="7" t="s">
        <v>196</v>
      </c>
      <c r="B726" s="2" t="s">
        <v>1160</v>
      </c>
      <c r="C726" s="5" t="s">
        <v>198</v>
      </c>
      <c r="D726" s="5" t="s">
        <v>171</v>
      </c>
      <c r="E726" s="2" t="s">
        <v>1161</v>
      </c>
      <c r="F726" s="2"/>
      <c r="G726" s="2"/>
      <c r="H726" s="2"/>
      <c r="I726" s="2"/>
      <c r="J726" s="2"/>
      <c r="K726" s="2"/>
      <c r="L726" s="2"/>
      <c r="M726" s="2"/>
      <c r="N726" s="5">
        <v>44352</v>
      </c>
      <c r="O726" s="2" t="s">
        <v>1162</v>
      </c>
      <c r="P726" s="5">
        <v>91.921929789999993</v>
      </c>
      <c r="Q726" s="5">
        <v>4076921.43</v>
      </c>
      <c r="R726" s="5">
        <v>1.1094982470000001</v>
      </c>
      <c r="S726" s="5">
        <v>49208.466260000001</v>
      </c>
      <c r="T726" s="5">
        <v>1493784</v>
      </c>
    </row>
    <row r="727" spans="1:20" ht="57.6" x14ac:dyDescent="0.3">
      <c r="A727" s="7" t="s">
        <v>196</v>
      </c>
      <c r="B727" s="2" t="s">
        <v>1160</v>
      </c>
      <c r="C727" s="5" t="s">
        <v>198</v>
      </c>
      <c r="D727" s="5" t="s">
        <v>171</v>
      </c>
      <c r="E727" s="2" t="s">
        <v>1163</v>
      </c>
      <c r="F727" s="2"/>
      <c r="G727" s="2"/>
      <c r="H727" s="2"/>
      <c r="I727" s="2"/>
      <c r="J727" s="2"/>
      <c r="K727" s="2"/>
      <c r="L727" s="2"/>
      <c r="M727" s="2"/>
      <c r="N727" s="5">
        <v>720</v>
      </c>
      <c r="O727" s="2" t="s">
        <v>1162</v>
      </c>
      <c r="P727" s="5">
        <v>111.05809720000001</v>
      </c>
      <c r="Q727" s="5">
        <v>79961.83</v>
      </c>
      <c r="R727" s="5">
        <v>1.3404719039999999</v>
      </c>
      <c r="S727" s="5">
        <v>965.13977069999999</v>
      </c>
      <c r="T727" s="5">
        <v>29298</v>
      </c>
    </row>
    <row r="728" spans="1:20" ht="57.6" x14ac:dyDescent="0.3">
      <c r="A728" s="7" t="s">
        <v>196</v>
      </c>
      <c r="B728" s="2" t="s">
        <v>1160</v>
      </c>
      <c r="C728" s="5" t="s">
        <v>198</v>
      </c>
      <c r="D728" s="5" t="s">
        <v>171</v>
      </c>
      <c r="E728" s="2" t="s">
        <v>1164</v>
      </c>
      <c r="F728" s="2"/>
      <c r="G728" s="2"/>
      <c r="H728" s="2"/>
      <c r="I728" s="2"/>
      <c r="J728" s="2"/>
      <c r="K728" s="2"/>
      <c r="L728" s="2"/>
      <c r="M728" s="2"/>
      <c r="N728" s="5">
        <v>720</v>
      </c>
      <c r="O728" s="2" t="s">
        <v>1162</v>
      </c>
      <c r="P728" s="5">
        <v>93.117944440000002</v>
      </c>
      <c r="Q728" s="5">
        <v>67044.92</v>
      </c>
      <c r="R728" s="5">
        <v>1.123934151</v>
      </c>
      <c r="S728" s="5">
        <v>809.23258899999996</v>
      </c>
      <c r="T728" s="5">
        <v>24565.3</v>
      </c>
    </row>
    <row r="729" spans="1:20" ht="57.6" x14ac:dyDescent="0.3">
      <c r="A729" s="7" t="s">
        <v>196</v>
      </c>
      <c r="B729" s="2" t="s">
        <v>1165</v>
      </c>
      <c r="C729" s="5" t="s">
        <v>198</v>
      </c>
      <c r="D729" s="5" t="s">
        <v>171</v>
      </c>
      <c r="E729" s="2" t="s">
        <v>1166</v>
      </c>
      <c r="F729" s="2"/>
      <c r="G729" s="2"/>
      <c r="H729" s="2"/>
      <c r="I729" s="2"/>
      <c r="J729" s="2"/>
      <c r="K729" s="2"/>
      <c r="L729" s="2"/>
      <c r="M729" s="2"/>
      <c r="N729" s="5">
        <v>4620</v>
      </c>
      <c r="O729" s="2" t="s">
        <v>200</v>
      </c>
      <c r="P729" s="5">
        <v>560.95985059999998</v>
      </c>
      <c r="Q729" s="5">
        <v>2591634.5099999998</v>
      </c>
      <c r="R729" s="5">
        <v>6.7707887830000004</v>
      </c>
      <c r="S729" s="5">
        <v>31281.044180000001</v>
      </c>
      <c r="T729" s="5">
        <v>949574.9</v>
      </c>
    </row>
    <row r="730" spans="1:20" ht="57.6" x14ac:dyDescent="0.3">
      <c r="A730" s="7" t="s">
        <v>196</v>
      </c>
      <c r="B730" s="2" t="s">
        <v>1165</v>
      </c>
      <c r="C730" s="5" t="s">
        <v>198</v>
      </c>
      <c r="D730" s="5" t="s">
        <v>171</v>
      </c>
      <c r="E730" s="2" t="s">
        <v>1167</v>
      </c>
      <c r="F730" s="2"/>
      <c r="G730" s="2"/>
      <c r="H730" s="2"/>
      <c r="I730" s="2"/>
      <c r="J730" s="2"/>
      <c r="K730" s="2"/>
      <c r="L730" s="2"/>
      <c r="M730" s="2"/>
      <c r="N730" s="5">
        <v>5752.5</v>
      </c>
      <c r="O730" s="2" t="s">
        <v>200</v>
      </c>
      <c r="P730" s="5">
        <v>258.13428069999998</v>
      </c>
      <c r="Q730" s="5">
        <v>1484917.45</v>
      </c>
      <c r="R730" s="5">
        <v>3.1156823259999999</v>
      </c>
      <c r="S730" s="5">
        <v>17922.962579999999</v>
      </c>
      <c r="T730" s="5">
        <v>544073.69999999995</v>
      </c>
    </row>
    <row r="731" spans="1:20" ht="57.6" x14ac:dyDescent="0.3">
      <c r="A731" s="7" t="s">
        <v>196</v>
      </c>
      <c r="B731" s="2" t="s">
        <v>1165</v>
      </c>
      <c r="C731" s="5" t="s">
        <v>198</v>
      </c>
      <c r="D731" s="5" t="s">
        <v>171</v>
      </c>
      <c r="E731" s="2" t="s">
        <v>1168</v>
      </c>
      <c r="F731" s="2"/>
      <c r="G731" s="2"/>
      <c r="H731" s="2"/>
      <c r="I731" s="2"/>
      <c r="J731" s="2"/>
      <c r="K731" s="2"/>
      <c r="L731" s="2"/>
      <c r="M731" s="2"/>
      <c r="N731" s="5">
        <v>4845</v>
      </c>
      <c r="O731" s="2" t="s">
        <v>200</v>
      </c>
      <c r="P731" s="5">
        <v>398.02563670000001</v>
      </c>
      <c r="Q731" s="5">
        <v>1928434.21</v>
      </c>
      <c r="R731" s="5">
        <v>4.8041718380000002</v>
      </c>
      <c r="S731" s="5">
        <v>23276.21255</v>
      </c>
      <c r="T731" s="5">
        <v>706578.3</v>
      </c>
    </row>
    <row r="732" spans="1:20" ht="57.6" x14ac:dyDescent="0.3">
      <c r="A732" s="7" t="s">
        <v>196</v>
      </c>
      <c r="B732" s="2" t="s">
        <v>1169</v>
      </c>
      <c r="C732" s="5" t="s">
        <v>198</v>
      </c>
      <c r="D732" s="5" t="s">
        <v>163</v>
      </c>
      <c r="E732" s="2" t="s">
        <v>1170</v>
      </c>
      <c r="F732" s="2"/>
      <c r="G732" s="2"/>
      <c r="H732" s="2"/>
      <c r="I732" s="2"/>
      <c r="J732" s="2"/>
      <c r="K732" s="2"/>
      <c r="L732" s="2"/>
      <c r="M732" s="2"/>
      <c r="N732" s="5">
        <v>7746.2</v>
      </c>
      <c r="O732" s="2" t="s">
        <v>200</v>
      </c>
      <c r="P732" s="5">
        <v>224.7610583</v>
      </c>
      <c r="Q732" s="5">
        <v>1741044.11</v>
      </c>
      <c r="R732" s="5">
        <v>2.7128673299999999</v>
      </c>
      <c r="S732" s="5">
        <v>21014.412909999999</v>
      </c>
      <c r="T732" s="5">
        <v>765363</v>
      </c>
    </row>
    <row r="733" spans="1:20" ht="72" x14ac:dyDescent="0.3">
      <c r="A733" s="7" t="s">
        <v>196</v>
      </c>
      <c r="B733" s="2" t="s">
        <v>1171</v>
      </c>
      <c r="C733" s="5" t="s">
        <v>198</v>
      </c>
      <c r="D733" s="5" t="s">
        <v>171</v>
      </c>
      <c r="E733" s="2" t="s">
        <v>1172</v>
      </c>
      <c r="F733" s="2"/>
      <c r="G733" s="2"/>
      <c r="H733" s="2"/>
      <c r="I733" s="2"/>
      <c r="J733" s="2"/>
      <c r="K733" s="2"/>
      <c r="L733" s="2"/>
      <c r="M733" s="2"/>
      <c r="N733" s="5">
        <v>1680</v>
      </c>
      <c r="O733" s="2" t="s">
        <v>200</v>
      </c>
      <c r="P733" s="5">
        <v>561.54261310000004</v>
      </c>
      <c r="Q733" s="5">
        <v>943391.59</v>
      </c>
      <c r="R733" s="5">
        <v>6.7778227290000004</v>
      </c>
      <c r="S733" s="5">
        <v>11386.742179999999</v>
      </c>
      <c r="T733" s="5">
        <v>345658.6</v>
      </c>
    </row>
    <row r="734" spans="1:20" ht="57.6" x14ac:dyDescent="0.3">
      <c r="A734" s="7" t="s">
        <v>196</v>
      </c>
      <c r="B734" s="2" t="s">
        <v>1171</v>
      </c>
      <c r="C734" s="5" t="s">
        <v>198</v>
      </c>
      <c r="D734" s="5" t="s">
        <v>163</v>
      </c>
      <c r="E734" s="2" t="s">
        <v>1173</v>
      </c>
      <c r="F734" s="2"/>
      <c r="G734" s="2"/>
      <c r="H734" s="2"/>
      <c r="I734" s="2"/>
      <c r="J734" s="2"/>
      <c r="K734" s="2"/>
      <c r="L734" s="2"/>
      <c r="M734" s="2"/>
      <c r="N734" s="5">
        <v>8624.8799999999992</v>
      </c>
      <c r="O734" s="2" t="s">
        <v>200</v>
      </c>
      <c r="P734" s="5">
        <v>247.4989588</v>
      </c>
      <c r="Q734" s="5">
        <v>2134648.8199999998</v>
      </c>
      <c r="R734" s="5">
        <v>2.9873139270000002</v>
      </c>
      <c r="S734" s="5">
        <v>25765.224139999998</v>
      </c>
      <c r="T734" s="5">
        <v>938391.7</v>
      </c>
    </row>
    <row r="735" spans="1:20" ht="72" x14ac:dyDescent="0.3">
      <c r="A735" s="7" t="s">
        <v>196</v>
      </c>
      <c r="B735" s="2" t="s">
        <v>1174</v>
      </c>
      <c r="C735" s="5" t="s">
        <v>198</v>
      </c>
      <c r="D735" s="5" t="s">
        <v>171</v>
      </c>
      <c r="E735" s="2" t="s">
        <v>1175</v>
      </c>
      <c r="F735" s="2"/>
      <c r="G735" s="2"/>
      <c r="H735" s="2"/>
      <c r="I735" s="2"/>
      <c r="J735" s="2"/>
      <c r="K735" s="2"/>
      <c r="L735" s="2"/>
      <c r="M735" s="2"/>
      <c r="N735" s="5">
        <v>1700</v>
      </c>
      <c r="O735" s="2" t="s">
        <v>200</v>
      </c>
      <c r="P735" s="5">
        <v>561.61124119999999</v>
      </c>
      <c r="Q735" s="5">
        <v>954739.11</v>
      </c>
      <c r="R735" s="5">
        <v>6.7786510699999996</v>
      </c>
      <c r="S735" s="5">
        <v>11523.706819999999</v>
      </c>
      <c r="T735" s="5">
        <v>349816.4</v>
      </c>
    </row>
    <row r="736" spans="1:20" ht="57.6" x14ac:dyDescent="0.3">
      <c r="A736" s="7" t="s">
        <v>196</v>
      </c>
      <c r="B736" s="2" t="s">
        <v>1174</v>
      </c>
      <c r="C736" s="5" t="s">
        <v>198</v>
      </c>
      <c r="D736" s="5" t="s">
        <v>171</v>
      </c>
      <c r="E736" s="2" t="s">
        <v>1176</v>
      </c>
      <c r="F736" s="2"/>
      <c r="G736" s="2"/>
      <c r="H736" s="2"/>
      <c r="I736" s="2"/>
      <c r="J736" s="2"/>
      <c r="K736" s="2"/>
      <c r="L736" s="2"/>
      <c r="M736" s="2"/>
      <c r="N736" s="5">
        <v>1487.5</v>
      </c>
      <c r="O736" s="2" t="s">
        <v>200</v>
      </c>
      <c r="P736" s="5">
        <v>585.62090079999996</v>
      </c>
      <c r="Q736" s="5">
        <v>871111.09</v>
      </c>
      <c r="R736" s="5">
        <v>7.0684478070000001</v>
      </c>
      <c r="S736" s="5">
        <v>10514.31611</v>
      </c>
      <c r="T736" s="5">
        <v>319175.09999999998</v>
      </c>
    </row>
    <row r="737" spans="1:20" ht="57.6" x14ac:dyDescent="0.3">
      <c r="A737" s="7" t="s">
        <v>196</v>
      </c>
      <c r="B737" s="2" t="s">
        <v>1174</v>
      </c>
      <c r="C737" s="5" t="s">
        <v>198</v>
      </c>
      <c r="D737" s="5" t="s">
        <v>171</v>
      </c>
      <c r="E737" s="2" t="s">
        <v>1177</v>
      </c>
      <c r="F737" s="2"/>
      <c r="G737" s="2"/>
      <c r="H737" s="2"/>
      <c r="I737" s="2"/>
      <c r="J737" s="2"/>
      <c r="K737" s="2"/>
      <c r="L737" s="2"/>
      <c r="M737" s="2"/>
      <c r="N737" s="5">
        <v>1252.5</v>
      </c>
      <c r="O737" s="2" t="s">
        <v>200</v>
      </c>
      <c r="P737" s="5">
        <v>259.08972460000001</v>
      </c>
      <c r="Q737" s="5">
        <v>324509.88</v>
      </c>
      <c r="R737" s="5">
        <v>3.1272145390000001</v>
      </c>
      <c r="S737" s="5">
        <v>3916.8362099999999</v>
      </c>
      <c r="T737" s="5">
        <v>118900.5</v>
      </c>
    </row>
    <row r="738" spans="1:20" ht="86.4" x14ac:dyDescent="0.3">
      <c r="A738" s="7" t="s">
        <v>196</v>
      </c>
      <c r="B738" s="2" t="s">
        <v>1178</v>
      </c>
      <c r="C738" s="5" t="s">
        <v>198</v>
      </c>
      <c r="D738" s="5" t="s">
        <v>171</v>
      </c>
      <c r="E738" s="2" t="s">
        <v>1061</v>
      </c>
      <c r="F738" s="2"/>
      <c r="G738" s="2"/>
      <c r="H738" s="2"/>
      <c r="I738" s="2"/>
      <c r="J738" s="2"/>
      <c r="K738" s="2"/>
      <c r="L738" s="2"/>
      <c r="M738" s="2"/>
      <c r="N738" s="5">
        <v>8008</v>
      </c>
      <c r="O738" s="2" t="s">
        <v>200</v>
      </c>
      <c r="P738" s="5">
        <v>402.90869509999999</v>
      </c>
      <c r="Q738" s="5">
        <v>3226492.83</v>
      </c>
      <c r="R738" s="5">
        <v>4.8137239550000004</v>
      </c>
      <c r="S738" s="5">
        <v>38548.30143</v>
      </c>
      <c r="T738" s="5">
        <v>1182187.1000000001</v>
      </c>
    </row>
    <row r="739" spans="1:20" ht="86.4" x14ac:dyDescent="0.3">
      <c r="A739" s="7" t="s">
        <v>196</v>
      </c>
      <c r="B739" s="2" t="s">
        <v>1179</v>
      </c>
      <c r="C739" s="5" t="s">
        <v>198</v>
      </c>
      <c r="D739" s="5" t="s">
        <v>171</v>
      </c>
      <c r="E739" s="2" t="s">
        <v>1180</v>
      </c>
      <c r="F739" s="2"/>
      <c r="G739" s="2"/>
      <c r="H739" s="2"/>
      <c r="I739" s="2"/>
      <c r="J739" s="2"/>
      <c r="K739" s="2"/>
      <c r="L739" s="2"/>
      <c r="M739" s="2"/>
      <c r="N739" s="5">
        <v>1715.2</v>
      </c>
      <c r="O739" s="2" t="s">
        <v>200</v>
      </c>
      <c r="P739" s="5">
        <v>503.28679449999998</v>
      </c>
      <c r="Q739" s="5">
        <v>863237.51</v>
      </c>
      <c r="R739" s="5">
        <v>6.0129844029999999</v>
      </c>
      <c r="S739" s="5">
        <v>10313.47085</v>
      </c>
      <c r="T739" s="5">
        <v>316290.3</v>
      </c>
    </row>
    <row r="740" spans="1:20" ht="86.4" x14ac:dyDescent="0.3">
      <c r="A740" s="7" t="s">
        <v>196</v>
      </c>
      <c r="B740" s="2" t="s">
        <v>1179</v>
      </c>
      <c r="C740" s="5" t="s">
        <v>198</v>
      </c>
      <c r="D740" s="5" t="s">
        <v>171</v>
      </c>
      <c r="E740" s="2" t="s">
        <v>1181</v>
      </c>
      <c r="F740" s="2"/>
      <c r="G740" s="2"/>
      <c r="H740" s="2"/>
      <c r="I740" s="2"/>
      <c r="J740" s="2"/>
      <c r="K740" s="2"/>
      <c r="L740" s="2"/>
      <c r="M740" s="2"/>
      <c r="N740" s="5">
        <v>9676</v>
      </c>
      <c r="O740" s="2" t="s">
        <v>200</v>
      </c>
      <c r="P740" s="5">
        <v>338.86655639999998</v>
      </c>
      <c r="Q740" s="5">
        <v>3278872.8</v>
      </c>
      <c r="R740" s="5">
        <v>4.0485849040000002</v>
      </c>
      <c r="S740" s="5">
        <v>39174.107530000001</v>
      </c>
      <c r="T740" s="5">
        <v>1201379.1000000001</v>
      </c>
    </row>
    <row r="741" spans="1:20" ht="86.4" x14ac:dyDescent="0.3">
      <c r="A741" s="7" t="s">
        <v>196</v>
      </c>
      <c r="B741" s="2" t="s">
        <v>1179</v>
      </c>
      <c r="C741" s="5" t="s">
        <v>198</v>
      </c>
      <c r="D741" s="5" t="s">
        <v>171</v>
      </c>
      <c r="E741" s="2" t="s">
        <v>1182</v>
      </c>
      <c r="F741" s="2"/>
      <c r="G741" s="2"/>
      <c r="H741" s="2"/>
      <c r="I741" s="2"/>
      <c r="J741" s="2"/>
      <c r="K741" s="2"/>
      <c r="L741" s="2"/>
      <c r="M741" s="2"/>
      <c r="N741" s="5">
        <v>3126.6</v>
      </c>
      <c r="O741" s="2" t="s">
        <v>200</v>
      </c>
      <c r="P741" s="5">
        <v>596.4878046</v>
      </c>
      <c r="Q741" s="5">
        <v>1864978.77</v>
      </c>
      <c r="R741" s="5">
        <v>7.126497069</v>
      </c>
      <c r="S741" s="5">
        <v>22281.705730000001</v>
      </c>
      <c r="T741" s="5">
        <v>683328.3</v>
      </c>
    </row>
    <row r="742" spans="1:20" ht="86.4" x14ac:dyDescent="0.3">
      <c r="A742" s="7" t="s">
        <v>196</v>
      </c>
      <c r="B742" s="2" t="s">
        <v>1179</v>
      </c>
      <c r="C742" s="5" t="s">
        <v>198</v>
      </c>
      <c r="D742" s="5" t="s">
        <v>171</v>
      </c>
      <c r="E742" s="2" t="s">
        <v>1183</v>
      </c>
      <c r="F742" s="2"/>
      <c r="G742" s="2"/>
      <c r="H742" s="2"/>
      <c r="I742" s="2"/>
      <c r="J742" s="2"/>
      <c r="K742" s="2"/>
      <c r="L742" s="2"/>
      <c r="M742" s="2"/>
      <c r="N742" s="5">
        <v>6551.4</v>
      </c>
      <c r="O742" s="2" t="s">
        <v>200</v>
      </c>
      <c r="P742" s="5">
        <v>516.82540070000005</v>
      </c>
      <c r="Q742" s="5">
        <v>3385929.93</v>
      </c>
      <c r="R742" s="5">
        <v>6.1747359700000004</v>
      </c>
      <c r="S742" s="5">
        <v>40453.165229999999</v>
      </c>
      <c r="T742" s="5">
        <v>1240604.7</v>
      </c>
    </row>
    <row r="743" spans="1:20" ht="72" x14ac:dyDescent="0.3">
      <c r="A743" s="7" t="s">
        <v>196</v>
      </c>
      <c r="B743" s="2" t="s">
        <v>1179</v>
      </c>
      <c r="C743" s="5" t="s">
        <v>198</v>
      </c>
      <c r="D743" s="5" t="s">
        <v>171</v>
      </c>
      <c r="E743" s="2" t="s">
        <v>1184</v>
      </c>
      <c r="F743" s="2"/>
      <c r="G743" s="2"/>
      <c r="H743" s="2"/>
      <c r="I743" s="2"/>
      <c r="J743" s="2"/>
      <c r="K743" s="2"/>
      <c r="L743" s="2"/>
      <c r="M743" s="2"/>
      <c r="N743" s="5">
        <v>3024</v>
      </c>
      <c r="O743" s="2" t="s">
        <v>200</v>
      </c>
      <c r="P743" s="5">
        <v>509.54810520000001</v>
      </c>
      <c r="Q743" s="5">
        <v>1540873.47</v>
      </c>
      <c r="R743" s="5">
        <v>6.0877909819999996</v>
      </c>
      <c r="S743" s="5">
        <v>18409.479930000001</v>
      </c>
      <c r="T743" s="5">
        <v>564576.1</v>
      </c>
    </row>
    <row r="744" spans="1:20" ht="86.4" x14ac:dyDescent="0.3">
      <c r="A744" s="7" t="s">
        <v>196</v>
      </c>
      <c r="B744" s="2" t="s">
        <v>1185</v>
      </c>
      <c r="C744" s="5" t="s">
        <v>198</v>
      </c>
      <c r="D744" s="5" t="s">
        <v>171</v>
      </c>
      <c r="E744" s="2" t="s">
        <v>1186</v>
      </c>
      <c r="F744" s="2"/>
      <c r="G744" s="2"/>
      <c r="H744" s="2"/>
      <c r="I744" s="2"/>
      <c r="J744" s="2"/>
      <c r="K744" s="2"/>
      <c r="L744" s="2"/>
      <c r="M744" s="2"/>
      <c r="N744" s="5">
        <v>3590.4</v>
      </c>
      <c r="O744" s="2" t="s">
        <v>200</v>
      </c>
      <c r="P744" s="5">
        <v>503.2221285</v>
      </c>
      <c r="Q744" s="5">
        <v>1806768.73</v>
      </c>
      <c r="R744" s="5">
        <v>6.0122118090000001</v>
      </c>
      <c r="S744" s="5">
        <v>21586.245279999999</v>
      </c>
      <c r="T744" s="5">
        <v>662000</v>
      </c>
    </row>
    <row r="745" spans="1:20" ht="72" x14ac:dyDescent="0.3">
      <c r="A745" s="7" t="s">
        <v>196</v>
      </c>
      <c r="B745" s="2" t="s">
        <v>1185</v>
      </c>
      <c r="C745" s="5" t="s">
        <v>198</v>
      </c>
      <c r="D745" s="5" t="s">
        <v>171</v>
      </c>
      <c r="E745" s="2" t="s">
        <v>1187</v>
      </c>
      <c r="F745" s="2"/>
      <c r="G745" s="2"/>
      <c r="H745" s="2"/>
      <c r="I745" s="2"/>
      <c r="J745" s="2"/>
      <c r="K745" s="2"/>
      <c r="L745" s="2"/>
      <c r="M745" s="2"/>
      <c r="N745" s="5">
        <v>1009.8</v>
      </c>
      <c r="O745" s="2" t="s">
        <v>200</v>
      </c>
      <c r="P745" s="5">
        <v>596.41117050000003</v>
      </c>
      <c r="Q745" s="5">
        <v>602256</v>
      </c>
      <c r="R745" s="5">
        <v>7.1255814879999999</v>
      </c>
      <c r="S745" s="5">
        <v>7195.4121859999996</v>
      </c>
      <c r="T745" s="5">
        <v>220666.6</v>
      </c>
    </row>
    <row r="746" spans="1:20" ht="72" x14ac:dyDescent="0.3">
      <c r="A746" s="7" t="s">
        <v>196</v>
      </c>
      <c r="B746" s="2" t="s">
        <v>1185</v>
      </c>
      <c r="C746" s="5" t="s">
        <v>198</v>
      </c>
      <c r="D746" s="5" t="s">
        <v>171</v>
      </c>
      <c r="E746" s="2" t="s">
        <v>1188</v>
      </c>
      <c r="F746" s="2"/>
      <c r="G746" s="2"/>
      <c r="H746" s="2"/>
      <c r="I746" s="2"/>
      <c r="J746" s="2"/>
      <c r="K746" s="2"/>
      <c r="L746" s="2"/>
      <c r="M746" s="2"/>
      <c r="N746" s="5">
        <v>3045.6</v>
      </c>
      <c r="O746" s="2" t="s">
        <v>200</v>
      </c>
      <c r="P746" s="5">
        <v>509.48263400000002</v>
      </c>
      <c r="Q746" s="5">
        <v>1551680.31</v>
      </c>
      <c r="R746" s="5">
        <v>6.0870087689999997</v>
      </c>
      <c r="S746" s="5">
        <v>18538.59391</v>
      </c>
      <c r="T746" s="5">
        <v>568535.69999999995</v>
      </c>
    </row>
    <row r="747" spans="1:20" ht="72" x14ac:dyDescent="0.3">
      <c r="A747" s="7" t="s">
        <v>196</v>
      </c>
      <c r="B747" s="2" t="s">
        <v>1185</v>
      </c>
      <c r="C747" s="5" t="s">
        <v>198</v>
      </c>
      <c r="D747" s="5" t="s">
        <v>163</v>
      </c>
      <c r="E747" s="2" t="s">
        <v>1189</v>
      </c>
      <c r="F747" s="2"/>
      <c r="G747" s="2"/>
      <c r="H747" s="2"/>
      <c r="I747" s="2"/>
      <c r="J747" s="2"/>
      <c r="K747" s="2"/>
      <c r="L747" s="2"/>
      <c r="M747" s="2"/>
      <c r="N747" s="5">
        <v>4900</v>
      </c>
      <c r="O747" s="2" t="s">
        <v>200</v>
      </c>
      <c r="P747" s="5">
        <v>469.08864899999998</v>
      </c>
      <c r="Q747" s="5">
        <v>2298534.38</v>
      </c>
      <c r="R747" s="5">
        <v>5.6044044079999997</v>
      </c>
      <c r="S747" s="5">
        <v>27461.581600000001</v>
      </c>
      <c r="T747" s="5">
        <v>1010435.8</v>
      </c>
    </row>
    <row r="748" spans="1:20" ht="86.4" x14ac:dyDescent="0.3">
      <c r="A748" s="7" t="s">
        <v>196</v>
      </c>
      <c r="B748" s="2" t="s">
        <v>1190</v>
      </c>
      <c r="C748" s="5" t="s">
        <v>198</v>
      </c>
      <c r="D748" s="5" t="s">
        <v>171</v>
      </c>
      <c r="E748" s="2" t="s">
        <v>1191</v>
      </c>
      <c r="F748" s="2"/>
      <c r="G748" s="2"/>
      <c r="H748" s="2"/>
      <c r="I748" s="2"/>
      <c r="J748" s="2"/>
      <c r="K748" s="2"/>
      <c r="L748" s="2"/>
      <c r="M748" s="2"/>
      <c r="N748" s="5">
        <v>2775.6</v>
      </c>
      <c r="O748" s="2" t="s">
        <v>200</v>
      </c>
      <c r="P748" s="5">
        <v>596.12137919999998</v>
      </c>
      <c r="Q748" s="5">
        <v>1654594.5</v>
      </c>
      <c r="R748" s="5">
        <v>7.1221192249999996</v>
      </c>
      <c r="S748" s="5">
        <v>19768.154119999999</v>
      </c>
      <c r="T748" s="5">
        <v>606243.4</v>
      </c>
    </row>
    <row r="749" spans="1:20" ht="72" x14ac:dyDescent="0.3">
      <c r="A749" s="7" t="s">
        <v>196</v>
      </c>
      <c r="B749" s="2" t="s">
        <v>1190</v>
      </c>
      <c r="C749" s="5" t="s">
        <v>198</v>
      </c>
      <c r="D749" s="5" t="s">
        <v>171</v>
      </c>
      <c r="E749" s="2" t="s">
        <v>1192</v>
      </c>
      <c r="F749" s="2"/>
      <c r="G749" s="2"/>
      <c r="H749" s="2"/>
      <c r="I749" s="2"/>
      <c r="J749" s="2"/>
      <c r="K749" s="2"/>
      <c r="L749" s="2"/>
      <c r="M749" s="2"/>
      <c r="N749" s="5">
        <v>2046.3</v>
      </c>
      <c r="O749" s="2" t="s">
        <v>200</v>
      </c>
      <c r="P749" s="5">
        <v>596.36399840000001</v>
      </c>
      <c r="Q749" s="5">
        <v>1220339.6499999999</v>
      </c>
      <c r="R749" s="5">
        <v>7.1250179019999997</v>
      </c>
      <c r="S749" s="5">
        <v>14579.924129999999</v>
      </c>
      <c r="T749" s="5">
        <v>447132.4</v>
      </c>
    </row>
    <row r="750" spans="1:20" ht="86.4" x14ac:dyDescent="0.3">
      <c r="A750" s="7" t="s">
        <v>196</v>
      </c>
      <c r="B750" s="2" t="s">
        <v>1190</v>
      </c>
      <c r="C750" s="5" t="s">
        <v>198</v>
      </c>
      <c r="D750" s="5" t="s">
        <v>171</v>
      </c>
      <c r="E750" s="2" t="s">
        <v>1193</v>
      </c>
      <c r="F750" s="2"/>
      <c r="G750" s="2"/>
      <c r="H750" s="2"/>
      <c r="I750" s="2"/>
      <c r="J750" s="2"/>
      <c r="K750" s="2"/>
      <c r="L750" s="2"/>
      <c r="M750" s="2"/>
      <c r="N750" s="5">
        <v>2515.1999999999998</v>
      </c>
      <c r="O750" s="2" t="s">
        <v>200</v>
      </c>
      <c r="P750" s="5">
        <v>502.97762010000002</v>
      </c>
      <c r="Q750" s="5">
        <v>1265089.31</v>
      </c>
      <c r="R750" s="5">
        <v>6.0092905620000003</v>
      </c>
      <c r="S750" s="5">
        <v>15114.56762</v>
      </c>
      <c r="T750" s="5">
        <v>463528.8</v>
      </c>
    </row>
    <row r="751" spans="1:20" ht="57.6" x14ac:dyDescent="0.3">
      <c r="A751" s="7" t="s">
        <v>196</v>
      </c>
      <c r="B751" s="2" t="s">
        <v>1194</v>
      </c>
      <c r="C751" s="5" t="s">
        <v>198</v>
      </c>
      <c r="D751" s="5" t="s">
        <v>171</v>
      </c>
      <c r="E751" s="2" t="s">
        <v>1195</v>
      </c>
      <c r="F751" s="2"/>
      <c r="G751" s="2"/>
      <c r="H751" s="2"/>
      <c r="I751" s="2"/>
      <c r="J751" s="2"/>
      <c r="K751" s="2"/>
      <c r="L751" s="2"/>
      <c r="M751" s="2"/>
      <c r="N751" s="5">
        <v>6825</v>
      </c>
      <c r="O751" s="2" t="s">
        <v>200</v>
      </c>
      <c r="P751" s="5">
        <v>583.8795106</v>
      </c>
      <c r="Q751" s="5">
        <v>3984977.66</v>
      </c>
      <c r="R751" s="5">
        <v>6.9925689889999996</v>
      </c>
      <c r="S751" s="5">
        <v>47724.283349999998</v>
      </c>
      <c r="T751" s="5">
        <v>1460095.8</v>
      </c>
    </row>
    <row r="752" spans="1:20" ht="57.6" x14ac:dyDescent="0.3">
      <c r="A752" s="7" t="s">
        <v>196</v>
      </c>
      <c r="B752" s="2" t="s">
        <v>1196</v>
      </c>
      <c r="C752" s="5" t="s">
        <v>198</v>
      </c>
      <c r="D752" s="5" t="s">
        <v>171</v>
      </c>
      <c r="E752" s="2" t="s">
        <v>1197</v>
      </c>
      <c r="F752" s="2"/>
      <c r="G752" s="2"/>
      <c r="H752" s="2"/>
      <c r="I752" s="2"/>
      <c r="J752" s="2"/>
      <c r="K752" s="2"/>
      <c r="L752" s="2"/>
      <c r="M752" s="2"/>
      <c r="N752" s="5">
        <v>7514</v>
      </c>
      <c r="O752" s="2" t="s">
        <v>200</v>
      </c>
      <c r="P752" s="5">
        <v>231.98643730000001</v>
      </c>
      <c r="Q752" s="5">
        <v>1743146.09</v>
      </c>
      <c r="R752" s="5">
        <v>2.778280686</v>
      </c>
      <c r="S752" s="5">
        <v>20876.001079999998</v>
      </c>
      <c r="T752" s="5">
        <v>638688.69999999995</v>
      </c>
    </row>
    <row r="753" spans="1:20" ht="72" x14ac:dyDescent="0.3">
      <c r="A753" s="7" t="s">
        <v>196</v>
      </c>
      <c r="B753" s="2" t="s">
        <v>1198</v>
      </c>
      <c r="C753" s="5" t="s">
        <v>198</v>
      </c>
      <c r="D753" s="5" t="s">
        <v>171</v>
      </c>
      <c r="E753" s="2" t="s">
        <v>1199</v>
      </c>
      <c r="F753" s="2"/>
      <c r="G753" s="2"/>
      <c r="H753" s="2"/>
      <c r="I753" s="2"/>
      <c r="J753" s="2"/>
      <c r="K753" s="2"/>
      <c r="L753" s="2"/>
      <c r="M753" s="2"/>
      <c r="N753" s="5">
        <v>1182.5999999999999</v>
      </c>
      <c r="O753" s="2" t="s">
        <v>200</v>
      </c>
      <c r="P753" s="5">
        <v>581.5702943</v>
      </c>
      <c r="Q753" s="5">
        <v>687765.03</v>
      </c>
      <c r="R753" s="5">
        <v>6.9649137039999998</v>
      </c>
      <c r="S753" s="5">
        <v>8236.7069460000002</v>
      </c>
      <c r="T753" s="5">
        <v>251997.1</v>
      </c>
    </row>
    <row r="754" spans="1:20" ht="86.4" x14ac:dyDescent="0.3">
      <c r="A754" s="7" t="s">
        <v>196</v>
      </c>
      <c r="B754" s="2" t="s">
        <v>1198</v>
      </c>
      <c r="C754" s="5" t="s">
        <v>198</v>
      </c>
      <c r="D754" s="5" t="s">
        <v>171</v>
      </c>
      <c r="E754" s="2" t="s">
        <v>1200</v>
      </c>
      <c r="F754" s="2"/>
      <c r="G754" s="2"/>
      <c r="H754" s="2"/>
      <c r="I754" s="2"/>
      <c r="J754" s="2"/>
      <c r="K754" s="2"/>
      <c r="L754" s="2"/>
      <c r="M754" s="2"/>
      <c r="N754" s="5">
        <v>8198.4</v>
      </c>
      <c r="O754" s="2" t="s">
        <v>200</v>
      </c>
      <c r="P754" s="5">
        <v>490.79712749999999</v>
      </c>
      <c r="Q754" s="5">
        <v>4023751.17</v>
      </c>
      <c r="R754" s="5">
        <v>5.8778099099999999</v>
      </c>
      <c r="S754" s="5">
        <v>48188.636769999997</v>
      </c>
      <c r="T754" s="5">
        <v>1474302.4</v>
      </c>
    </row>
    <row r="755" spans="1:20" ht="86.4" x14ac:dyDescent="0.3">
      <c r="A755" s="7" t="s">
        <v>196</v>
      </c>
      <c r="B755" s="2" t="s">
        <v>1198</v>
      </c>
      <c r="C755" s="5" t="s">
        <v>198</v>
      </c>
      <c r="D755" s="5" t="s">
        <v>171</v>
      </c>
      <c r="E755" s="2" t="s">
        <v>1201</v>
      </c>
      <c r="F755" s="2"/>
      <c r="G755" s="2"/>
      <c r="H755" s="2"/>
      <c r="I755" s="2"/>
      <c r="J755" s="2"/>
      <c r="K755" s="2"/>
      <c r="L755" s="2"/>
      <c r="M755" s="2"/>
      <c r="N755" s="5">
        <v>5452.8</v>
      </c>
      <c r="O755" s="2" t="s">
        <v>200</v>
      </c>
      <c r="P755" s="5">
        <v>480.01153169999998</v>
      </c>
      <c r="Q755" s="5">
        <v>2617406.88</v>
      </c>
      <c r="R755" s="5">
        <v>5.7486410980000002</v>
      </c>
      <c r="S755" s="5">
        <v>31346.190180000001</v>
      </c>
      <c r="T755" s="5">
        <v>959017.9</v>
      </c>
    </row>
    <row r="756" spans="1:20" ht="57.6" x14ac:dyDescent="0.3">
      <c r="A756" s="7" t="s">
        <v>196</v>
      </c>
      <c r="B756" s="2" t="s">
        <v>1202</v>
      </c>
      <c r="C756" s="5" t="s">
        <v>198</v>
      </c>
      <c r="D756" s="5" t="s">
        <v>171</v>
      </c>
      <c r="E756" s="2" t="s">
        <v>1203</v>
      </c>
      <c r="F756" s="2"/>
      <c r="G756" s="2"/>
      <c r="H756" s="2"/>
      <c r="I756" s="2"/>
      <c r="J756" s="2"/>
      <c r="K756" s="2"/>
      <c r="L756" s="2"/>
      <c r="M756" s="2"/>
      <c r="N756" s="5">
        <v>10561.6</v>
      </c>
      <c r="O756" s="2" t="s">
        <v>200</v>
      </c>
      <c r="P756" s="5">
        <v>440.04801070000002</v>
      </c>
      <c r="Q756" s="5">
        <v>4647611.07</v>
      </c>
      <c r="R756" s="5">
        <v>5.2700360570000004</v>
      </c>
      <c r="S756" s="5">
        <v>55660.01281</v>
      </c>
      <c r="T756" s="5">
        <v>1702884.7</v>
      </c>
    </row>
    <row r="757" spans="1:20" ht="72" x14ac:dyDescent="0.3">
      <c r="A757" s="7" t="s">
        <v>196</v>
      </c>
      <c r="B757" s="2" t="s">
        <v>1202</v>
      </c>
      <c r="C757" s="5" t="s">
        <v>198</v>
      </c>
      <c r="D757" s="5" t="s">
        <v>171</v>
      </c>
      <c r="E757" s="2" t="s">
        <v>1204</v>
      </c>
      <c r="F757" s="2"/>
      <c r="G757" s="2"/>
      <c r="H757" s="2"/>
      <c r="I757" s="2"/>
      <c r="J757" s="2"/>
      <c r="K757" s="2"/>
      <c r="L757" s="2"/>
      <c r="M757" s="2"/>
      <c r="N757" s="5">
        <v>11344</v>
      </c>
      <c r="O757" s="2" t="s">
        <v>200</v>
      </c>
      <c r="P757" s="5">
        <v>476.9272373</v>
      </c>
      <c r="Q757" s="5">
        <v>5410262.5800000001</v>
      </c>
      <c r="R757" s="5">
        <v>5.711703441</v>
      </c>
      <c r="S757" s="5">
        <v>64793.563829999999</v>
      </c>
      <c r="T757" s="5">
        <v>1982320.2</v>
      </c>
    </row>
    <row r="758" spans="1:20" ht="57.6" x14ac:dyDescent="0.3">
      <c r="A758" s="7" t="s">
        <v>196</v>
      </c>
      <c r="B758" s="2" t="s">
        <v>1202</v>
      </c>
      <c r="C758" s="5" t="s">
        <v>198</v>
      </c>
      <c r="D758" s="5" t="s">
        <v>171</v>
      </c>
      <c r="E758" s="2" t="s">
        <v>1205</v>
      </c>
      <c r="F758" s="2"/>
      <c r="G758" s="2"/>
      <c r="H758" s="2"/>
      <c r="I758" s="2"/>
      <c r="J758" s="2"/>
      <c r="K758" s="2"/>
      <c r="L758" s="2"/>
      <c r="M758" s="2"/>
      <c r="N758" s="5">
        <v>10892</v>
      </c>
      <c r="O758" s="2" t="s">
        <v>200</v>
      </c>
      <c r="P758" s="5">
        <v>451.64768729999997</v>
      </c>
      <c r="Q758" s="5">
        <v>4919346.6100000003</v>
      </c>
      <c r="R758" s="5">
        <v>5.4089543390000001</v>
      </c>
      <c r="S758" s="5">
        <v>58914.33066</v>
      </c>
      <c r="T758" s="5">
        <v>1802448.5</v>
      </c>
    </row>
    <row r="759" spans="1:20" ht="57.6" x14ac:dyDescent="0.3">
      <c r="A759" s="7" t="s">
        <v>196</v>
      </c>
      <c r="B759" s="2" t="s">
        <v>1202</v>
      </c>
      <c r="C759" s="5" t="s">
        <v>198</v>
      </c>
      <c r="D759" s="5" t="s">
        <v>171</v>
      </c>
      <c r="E759" s="2" t="s">
        <v>1206</v>
      </c>
      <c r="F759" s="2"/>
      <c r="G759" s="2"/>
      <c r="H759" s="2"/>
      <c r="I759" s="2"/>
      <c r="J759" s="2"/>
      <c r="K759" s="2"/>
      <c r="L759" s="2"/>
      <c r="M759" s="2"/>
      <c r="N759" s="5">
        <v>10480</v>
      </c>
      <c r="O759" s="2" t="s">
        <v>200</v>
      </c>
      <c r="P759" s="5">
        <v>611.09893030000001</v>
      </c>
      <c r="Q759" s="5">
        <v>6404316.79</v>
      </c>
      <c r="R759" s="5">
        <v>7.3185500640000001</v>
      </c>
      <c r="S759" s="5">
        <v>76698.404670000004</v>
      </c>
      <c r="T759" s="5">
        <v>2346541.7000000002</v>
      </c>
    </row>
    <row r="760" spans="1:20" ht="86.4" x14ac:dyDescent="0.3">
      <c r="A760" s="7" t="s">
        <v>196</v>
      </c>
      <c r="B760" s="2" t="s">
        <v>1207</v>
      </c>
      <c r="C760" s="5" t="s">
        <v>198</v>
      </c>
      <c r="D760" s="5" t="s">
        <v>171</v>
      </c>
      <c r="E760" s="2" t="s">
        <v>1208</v>
      </c>
      <c r="F760" s="2"/>
      <c r="G760" s="2"/>
      <c r="H760" s="2"/>
      <c r="I760" s="2"/>
      <c r="J760" s="2"/>
      <c r="K760" s="2"/>
      <c r="L760" s="2"/>
      <c r="M760" s="2"/>
      <c r="N760" s="5">
        <v>8008</v>
      </c>
      <c r="O760" s="2" t="s">
        <v>200</v>
      </c>
      <c r="P760" s="5">
        <v>407.12837539999998</v>
      </c>
      <c r="Q760" s="5">
        <v>3260284.03</v>
      </c>
      <c r="R760" s="5">
        <v>4.8670457310000002</v>
      </c>
      <c r="S760" s="5">
        <v>38975.302210000002</v>
      </c>
      <c r="T760" s="5">
        <v>1194568.1000000001</v>
      </c>
    </row>
    <row r="761" spans="1:20" ht="86.4" x14ac:dyDescent="0.3">
      <c r="A761" s="7" t="s">
        <v>196</v>
      </c>
      <c r="B761" s="2" t="s">
        <v>1207</v>
      </c>
      <c r="C761" s="5" t="s">
        <v>198</v>
      </c>
      <c r="D761" s="5" t="s">
        <v>171</v>
      </c>
      <c r="E761" s="2" t="s">
        <v>1209</v>
      </c>
      <c r="F761" s="2"/>
      <c r="G761" s="2"/>
      <c r="H761" s="2"/>
      <c r="I761" s="2"/>
      <c r="J761" s="2"/>
      <c r="K761" s="2"/>
      <c r="L761" s="2"/>
      <c r="M761" s="2"/>
      <c r="N761" s="5">
        <v>8607.5</v>
      </c>
      <c r="O761" s="2" t="s">
        <v>200</v>
      </c>
      <c r="P761" s="5">
        <v>352.4233959</v>
      </c>
      <c r="Q761" s="5">
        <v>3033484.38</v>
      </c>
      <c r="R761" s="5">
        <v>4.2130710799999997</v>
      </c>
      <c r="S761" s="5">
        <v>36264.009319999997</v>
      </c>
      <c r="T761" s="5">
        <v>1111468.7</v>
      </c>
    </row>
    <row r="762" spans="1:20" ht="86.4" x14ac:dyDescent="0.3">
      <c r="A762" s="7" t="s">
        <v>196</v>
      </c>
      <c r="B762" s="2" t="s">
        <v>1207</v>
      </c>
      <c r="C762" s="5" t="s">
        <v>198</v>
      </c>
      <c r="D762" s="5" t="s">
        <v>171</v>
      </c>
      <c r="E762" s="2" t="s">
        <v>1181</v>
      </c>
      <c r="F762" s="2"/>
      <c r="G762" s="2"/>
      <c r="H762" s="2"/>
      <c r="I762" s="2"/>
      <c r="J762" s="2"/>
      <c r="K762" s="2"/>
      <c r="L762" s="2"/>
      <c r="M762" s="2"/>
      <c r="N762" s="5">
        <v>9676</v>
      </c>
      <c r="O762" s="2" t="s">
        <v>200</v>
      </c>
      <c r="P762" s="5">
        <v>339.35308909999998</v>
      </c>
      <c r="Q762" s="5">
        <v>3283580.49</v>
      </c>
      <c r="R762" s="5">
        <v>4.0568211490000001</v>
      </c>
      <c r="S762" s="5">
        <v>39253.80143</v>
      </c>
      <c r="T762" s="5">
        <v>1203103.8999999999</v>
      </c>
    </row>
    <row r="763" spans="1:20" ht="57.6" x14ac:dyDescent="0.3">
      <c r="A763" s="7" t="s">
        <v>196</v>
      </c>
      <c r="B763" s="2" t="s">
        <v>1210</v>
      </c>
      <c r="C763" s="5" t="s">
        <v>198</v>
      </c>
      <c r="D763" s="5" t="s">
        <v>163</v>
      </c>
      <c r="E763" s="2" t="s">
        <v>1211</v>
      </c>
      <c r="F763" s="2"/>
      <c r="G763" s="2"/>
      <c r="H763" s="2"/>
      <c r="I763" s="2"/>
      <c r="J763" s="2"/>
      <c r="K763" s="2"/>
      <c r="L763" s="2"/>
      <c r="M763" s="2"/>
      <c r="N763" s="5">
        <v>7615.3</v>
      </c>
      <c r="O763" s="2" t="s">
        <v>200</v>
      </c>
      <c r="P763" s="5">
        <v>225.4696558</v>
      </c>
      <c r="Q763" s="5">
        <v>1717019.07</v>
      </c>
      <c r="R763" s="5">
        <v>2.7247088320000001</v>
      </c>
      <c r="S763" s="5">
        <v>20749.475170000002</v>
      </c>
      <c r="T763" s="5">
        <v>754801.6</v>
      </c>
    </row>
    <row r="764" spans="1:20" ht="72" x14ac:dyDescent="0.3">
      <c r="A764" s="7" t="s">
        <v>196</v>
      </c>
      <c r="B764" s="2" t="s">
        <v>1212</v>
      </c>
      <c r="C764" s="5" t="s">
        <v>198</v>
      </c>
      <c r="D764" s="5" t="s">
        <v>171</v>
      </c>
      <c r="E764" s="2" t="s">
        <v>1213</v>
      </c>
      <c r="F764" s="2"/>
      <c r="G764" s="2"/>
      <c r="H764" s="2"/>
      <c r="I764" s="2"/>
      <c r="J764" s="2"/>
      <c r="K764" s="2"/>
      <c r="L764" s="2"/>
      <c r="M764" s="2"/>
      <c r="N764" s="5">
        <v>7875</v>
      </c>
      <c r="O764" s="2" t="s">
        <v>200</v>
      </c>
      <c r="P764" s="5">
        <v>502.0332444</v>
      </c>
      <c r="Q764" s="5">
        <v>3953511.8</v>
      </c>
      <c r="R764" s="5">
        <v>6.100039422</v>
      </c>
      <c r="S764" s="5">
        <v>48037.810449999997</v>
      </c>
      <c r="T764" s="5">
        <v>1448566.7</v>
      </c>
    </row>
    <row r="765" spans="1:20" ht="72" x14ac:dyDescent="0.3">
      <c r="A765" s="7" t="s">
        <v>196</v>
      </c>
      <c r="B765" s="2" t="s">
        <v>1214</v>
      </c>
      <c r="C765" s="5" t="s">
        <v>198</v>
      </c>
      <c r="D765" s="5" t="s">
        <v>171</v>
      </c>
      <c r="E765" s="2" t="s">
        <v>1215</v>
      </c>
      <c r="F765" s="2"/>
      <c r="G765" s="2"/>
      <c r="H765" s="2"/>
      <c r="I765" s="2"/>
      <c r="J765" s="2"/>
      <c r="K765" s="2"/>
      <c r="L765" s="2"/>
      <c r="M765" s="2"/>
      <c r="N765" s="5">
        <v>9676</v>
      </c>
      <c r="O765" s="2" t="s">
        <v>200</v>
      </c>
      <c r="P765" s="5">
        <v>334.40410500000002</v>
      </c>
      <c r="Q765" s="5">
        <v>3235694.12</v>
      </c>
      <c r="R765" s="5">
        <v>4.0632333540000003</v>
      </c>
      <c r="S765" s="5">
        <v>39315.845930000003</v>
      </c>
      <c r="T765" s="5">
        <v>1185558.3</v>
      </c>
    </row>
    <row r="766" spans="1:20" ht="86.4" x14ac:dyDescent="0.3">
      <c r="A766" s="7" t="s">
        <v>196</v>
      </c>
      <c r="B766" s="2" t="s">
        <v>1216</v>
      </c>
      <c r="C766" s="5" t="s">
        <v>198</v>
      </c>
      <c r="D766" s="5" t="s">
        <v>171</v>
      </c>
      <c r="E766" s="2" t="s">
        <v>1217</v>
      </c>
      <c r="F766" s="2"/>
      <c r="G766" s="2"/>
      <c r="H766" s="2"/>
      <c r="I766" s="2"/>
      <c r="J766" s="2"/>
      <c r="K766" s="2"/>
      <c r="L766" s="2"/>
      <c r="M766" s="2"/>
      <c r="N766" s="5">
        <v>5785.5</v>
      </c>
      <c r="O766" s="2" t="s">
        <v>200</v>
      </c>
      <c r="P766" s="5">
        <v>573.32752740000001</v>
      </c>
      <c r="Q766" s="5">
        <v>3316986.41</v>
      </c>
      <c r="R766" s="5">
        <v>6.9663126059999998</v>
      </c>
      <c r="S766" s="5">
        <v>40303.601580000002</v>
      </c>
      <c r="T766" s="5">
        <v>1215343.8</v>
      </c>
    </row>
    <row r="767" spans="1:20" ht="72" x14ac:dyDescent="0.3">
      <c r="A767" s="7" t="s">
        <v>196</v>
      </c>
      <c r="B767" s="2" t="s">
        <v>1216</v>
      </c>
      <c r="C767" s="5" t="s">
        <v>198</v>
      </c>
      <c r="D767" s="5" t="s">
        <v>171</v>
      </c>
      <c r="E767" s="2" t="s">
        <v>1218</v>
      </c>
      <c r="F767" s="2"/>
      <c r="G767" s="2"/>
      <c r="H767" s="2"/>
      <c r="I767" s="2"/>
      <c r="J767" s="2"/>
      <c r="K767" s="2"/>
      <c r="L767" s="2"/>
      <c r="M767" s="2"/>
      <c r="N767" s="5">
        <v>672</v>
      </c>
      <c r="O767" s="2" t="s">
        <v>200</v>
      </c>
      <c r="P767" s="5">
        <v>473.25736610000001</v>
      </c>
      <c r="Q767" s="5">
        <v>318028.95</v>
      </c>
      <c r="R767" s="5">
        <v>5.7503932689999999</v>
      </c>
      <c r="S767" s="5">
        <v>3864.2642770000002</v>
      </c>
      <c r="T767" s="5">
        <v>116525.8</v>
      </c>
    </row>
    <row r="768" spans="1:20" ht="72" x14ac:dyDescent="0.3">
      <c r="A768" s="7" t="s">
        <v>196</v>
      </c>
      <c r="B768" s="2" t="s">
        <v>1216</v>
      </c>
      <c r="C768" s="5" t="s">
        <v>198</v>
      </c>
      <c r="D768" s="5" t="s">
        <v>171</v>
      </c>
      <c r="E768" s="2" t="s">
        <v>1219</v>
      </c>
      <c r="F768" s="2"/>
      <c r="G768" s="2"/>
      <c r="H768" s="2"/>
      <c r="I768" s="2"/>
      <c r="J768" s="2"/>
      <c r="K768" s="2"/>
      <c r="L768" s="2"/>
      <c r="M768" s="2"/>
      <c r="N768" s="5">
        <v>842.4</v>
      </c>
      <c r="O768" s="2" t="s">
        <v>200</v>
      </c>
      <c r="P768" s="5">
        <v>573.38722700000005</v>
      </c>
      <c r="Q768" s="5">
        <v>483021.4</v>
      </c>
      <c r="R768" s="5">
        <v>6.9670379950000001</v>
      </c>
      <c r="S768" s="5">
        <v>5869.0328069999996</v>
      </c>
      <c r="T768" s="5">
        <v>176979</v>
      </c>
    </row>
    <row r="769" spans="1:20" ht="57.6" x14ac:dyDescent="0.3">
      <c r="A769" s="7" t="s">
        <v>196</v>
      </c>
      <c r="B769" s="2" t="s">
        <v>1216</v>
      </c>
      <c r="C769" s="5" t="s">
        <v>198</v>
      </c>
      <c r="D769" s="5" t="s">
        <v>171</v>
      </c>
      <c r="E769" s="2" t="s">
        <v>1220</v>
      </c>
      <c r="F769" s="2"/>
      <c r="G769" s="2"/>
      <c r="H769" s="2"/>
      <c r="I769" s="2"/>
      <c r="J769" s="2"/>
      <c r="K769" s="2"/>
      <c r="L769" s="2"/>
      <c r="M769" s="2"/>
      <c r="N769" s="5">
        <v>6850</v>
      </c>
      <c r="O769" s="2" t="s">
        <v>200</v>
      </c>
      <c r="P769" s="5">
        <v>486.24198100000001</v>
      </c>
      <c r="Q769" s="5">
        <v>3330757.57</v>
      </c>
      <c r="R769" s="5">
        <v>5.908165018</v>
      </c>
      <c r="S769" s="5">
        <v>40470.930379999998</v>
      </c>
      <c r="T769" s="5">
        <v>1220389.6000000001</v>
      </c>
    </row>
    <row r="770" spans="1:20" ht="72" x14ac:dyDescent="0.3">
      <c r="A770" s="7" t="s">
        <v>196</v>
      </c>
      <c r="B770" s="2" t="s">
        <v>1221</v>
      </c>
      <c r="C770" s="5" t="s">
        <v>198</v>
      </c>
      <c r="D770" s="5" t="s">
        <v>171</v>
      </c>
      <c r="E770" s="2" t="s">
        <v>1222</v>
      </c>
      <c r="F770" s="2"/>
      <c r="G770" s="2"/>
      <c r="H770" s="2"/>
      <c r="I770" s="2"/>
      <c r="J770" s="2"/>
      <c r="K770" s="2"/>
      <c r="L770" s="2"/>
      <c r="M770" s="2"/>
      <c r="N770" s="5">
        <v>45576</v>
      </c>
      <c r="O770" s="2" t="s">
        <v>1162</v>
      </c>
      <c r="P770" s="5">
        <v>125.61752300000001</v>
      </c>
      <c r="Q770" s="5">
        <v>5725144.2300000004</v>
      </c>
      <c r="R770" s="5">
        <v>1.5263368530000001</v>
      </c>
      <c r="S770" s="5">
        <v>69564.328429999994</v>
      </c>
      <c r="T770" s="5">
        <v>2097692.7999999998</v>
      </c>
    </row>
    <row r="771" spans="1:20" ht="57.6" x14ac:dyDescent="0.3">
      <c r="A771" s="7" t="s">
        <v>196</v>
      </c>
      <c r="B771" s="2" t="s">
        <v>1221</v>
      </c>
      <c r="C771" s="5" t="s">
        <v>198</v>
      </c>
      <c r="D771" s="5" t="s">
        <v>171</v>
      </c>
      <c r="E771" s="2" t="s">
        <v>1223</v>
      </c>
      <c r="F771" s="2"/>
      <c r="G771" s="2"/>
      <c r="H771" s="2"/>
      <c r="I771" s="2"/>
      <c r="J771" s="2"/>
      <c r="K771" s="2"/>
      <c r="L771" s="2"/>
      <c r="M771" s="2"/>
      <c r="N771" s="5">
        <v>88800</v>
      </c>
      <c r="O771" s="2" t="s">
        <v>1162</v>
      </c>
      <c r="P771" s="5">
        <v>77.04541408</v>
      </c>
      <c r="Q771" s="5">
        <v>6841632.7699999996</v>
      </c>
      <c r="R771" s="5">
        <v>0.93615326899999995</v>
      </c>
      <c r="S771" s="5">
        <v>83130.410329999999</v>
      </c>
      <c r="T771" s="5">
        <v>2506774.2999999998</v>
      </c>
    </row>
    <row r="772" spans="1:20" ht="72" x14ac:dyDescent="0.3">
      <c r="A772" s="7" t="s">
        <v>196</v>
      </c>
      <c r="B772" s="2" t="s">
        <v>1221</v>
      </c>
      <c r="C772" s="5" t="s">
        <v>198</v>
      </c>
      <c r="D772" s="5" t="s">
        <v>171</v>
      </c>
      <c r="E772" s="2" t="s">
        <v>1224</v>
      </c>
      <c r="F772" s="2"/>
      <c r="G772" s="2"/>
      <c r="H772" s="2"/>
      <c r="I772" s="2"/>
      <c r="J772" s="2"/>
      <c r="K772" s="2"/>
      <c r="L772" s="2"/>
      <c r="M772" s="2"/>
      <c r="N772" s="5">
        <v>55200</v>
      </c>
      <c r="O772" s="2" t="s">
        <v>1162</v>
      </c>
      <c r="P772" s="5">
        <v>81.23266486</v>
      </c>
      <c r="Q772" s="5">
        <v>4484043.0999999996</v>
      </c>
      <c r="R772" s="5">
        <v>0.98703116499999999</v>
      </c>
      <c r="S772" s="5">
        <v>54484.120289999999</v>
      </c>
      <c r="T772" s="5">
        <v>1642953.4</v>
      </c>
    </row>
    <row r="773" spans="1:20" ht="57.6" x14ac:dyDescent="0.3">
      <c r="A773" s="7" t="s">
        <v>196</v>
      </c>
      <c r="B773" s="2" t="s">
        <v>1221</v>
      </c>
      <c r="C773" s="5" t="s">
        <v>198</v>
      </c>
      <c r="D773" s="5" t="s">
        <v>171</v>
      </c>
      <c r="E773" s="2" t="s">
        <v>1225</v>
      </c>
      <c r="F773" s="2"/>
      <c r="G773" s="2"/>
      <c r="H773" s="2"/>
      <c r="I773" s="2"/>
      <c r="J773" s="2"/>
      <c r="K773" s="2"/>
      <c r="L773" s="2"/>
      <c r="M773" s="2"/>
      <c r="N773" s="5">
        <v>70560</v>
      </c>
      <c r="O773" s="2" t="s">
        <v>1162</v>
      </c>
      <c r="P773" s="5">
        <v>63.646211729999997</v>
      </c>
      <c r="Q773" s="5">
        <v>4490876.7</v>
      </c>
      <c r="R773" s="5">
        <v>0.77334400599999997</v>
      </c>
      <c r="S773" s="5">
        <v>54567.153100000003</v>
      </c>
      <c r="T773" s="5">
        <v>1645457.2</v>
      </c>
    </row>
    <row r="774" spans="1:20" ht="43.2" x14ac:dyDescent="0.3">
      <c r="A774" s="7" t="s">
        <v>196</v>
      </c>
      <c r="B774" s="2" t="s">
        <v>1221</v>
      </c>
      <c r="C774" s="5" t="s">
        <v>198</v>
      </c>
      <c r="D774" s="5" t="s">
        <v>171</v>
      </c>
      <c r="E774" s="2" t="s">
        <v>1226</v>
      </c>
      <c r="F774" s="2"/>
      <c r="G774" s="2"/>
      <c r="H774" s="2"/>
      <c r="I774" s="2"/>
      <c r="J774" s="2"/>
      <c r="K774" s="2"/>
      <c r="L774" s="2"/>
      <c r="M774" s="2"/>
      <c r="N774" s="5">
        <v>25680</v>
      </c>
      <c r="O774" s="2" t="s">
        <v>1162</v>
      </c>
      <c r="P774" s="5">
        <v>159.1155292</v>
      </c>
      <c r="Q774" s="5">
        <v>4086086.79</v>
      </c>
      <c r="R774" s="5">
        <v>1.9333600150000001</v>
      </c>
      <c r="S774" s="5">
        <v>49648.68518</v>
      </c>
      <c r="T774" s="5">
        <v>1497142.2</v>
      </c>
    </row>
    <row r="775" spans="1:20" ht="57.6" x14ac:dyDescent="0.3">
      <c r="A775" s="7" t="s">
        <v>196</v>
      </c>
      <c r="B775" s="2" t="s">
        <v>1221</v>
      </c>
      <c r="C775" s="5" t="s">
        <v>198</v>
      </c>
      <c r="D775" s="5" t="s">
        <v>171</v>
      </c>
      <c r="E775" s="2" t="s">
        <v>1227</v>
      </c>
      <c r="F775" s="2"/>
      <c r="G775" s="2"/>
      <c r="H775" s="2"/>
      <c r="I775" s="2"/>
      <c r="J775" s="2"/>
      <c r="K775" s="2"/>
      <c r="L775" s="2"/>
      <c r="M775" s="2"/>
      <c r="N775" s="5">
        <v>16800</v>
      </c>
      <c r="O775" s="2" t="s">
        <v>1162</v>
      </c>
      <c r="P775" s="5">
        <v>288.92030299999999</v>
      </c>
      <c r="Q775" s="5">
        <v>4853861.09</v>
      </c>
      <c r="R775" s="5">
        <v>3.5105747630000002</v>
      </c>
      <c r="S775" s="5">
        <v>58977.656009999999</v>
      </c>
      <c r="T775" s="5">
        <v>1778454.7</v>
      </c>
    </row>
    <row r="776" spans="1:20" ht="72" x14ac:dyDescent="0.3">
      <c r="A776" s="7" t="s">
        <v>196</v>
      </c>
      <c r="B776" s="2" t="s">
        <v>1228</v>
      </c>
      <c r="C776" s="5" t="s">
        <v>198</v>
      </c>
      <c r="D776" s="5" t="s">
        <v>171</v>
      </c>
      <c r="E776" s="2" t="s">
        <v>1229</v>
      </c>
      <c r="F776" s="2"/>
      <c r="G776" s="2"/>
      <c r="H776" s="2"/>
      <c r="I776" s="2"/>
      <c r="J776" s="2"/>
      <c r="K776" s="2"/>
      <c r="L776" s="2"/>
      <c r="M776" s="2"/>
      <c r="N776" s="5">
        <v>6930</v>
      </c>
      <c r="O776" s="2" t="s">
        <v>200</v>
      </c>
      <c r="P776" s="5">
        <v>567.97303460000001</v>
      </c>
      <c r="Q776" s="5">
        <v>3936053.13</v>
      </c>
      <c r="R776" s="5">
        <v>6.7858188129999997</v>
      </c>
      <c r="S776" s="5">
        <v>47025.724370000004</v>
      </c>
      <c r="T776" s="5">
        <v>1442169.9</v>
      </c>
    </row>
    <row r="777" spans="1:20" ht="57.6" x14ac:dyDescent="0.3">
      <c r="A777" s="7" t="s">
        <v>196</v>
      </c>
      <c r="B777" s="2" t="s">
        <v>1228</v>
      </c>
      <c r="C777" s="5" t="s">
        <v>198</v>
      </c>
      <c r="D777" s="5" t="s">
        <v>171</v>
      </c>
      <c r="E777" s="2" t="s">
        <v>1230</v>
      </c>
      <c r="F777" s="2"/>
      <c r="G777" s="2"/>
      <c r="H777" s="2"/>
      <c r="I777" s="2"/>
      <c r="J777" s="2"/>
      <c r="K777" s="2"/>
      <c r="L777" s="2"/>
      <c r="M777" s="2"/>
      <c r="N777" s="5">
        <v>535.79999999999995</v>
      </c>
      <c r="O777" s="2" t="s">
        <v>200</v>
      </c>
      <c r="P777" s="5">
        <v>402.96857039999998</v>
      </c>
      <c r="Q777" s="5">
        <v>215910.56</v>
      </c>
      <c r="R777" s="5">
        <v>4.8144393110000001</v>
      </c>
      <c r="S777" s="5">
        <v>2579.576583</v>
      </c>
      <c r="T777" s="5">
        <v>79109.600000000006</v>
      </c>
    </row>
    <row r="778" spans="1:20" ht="57.6" x14ac:dyDescent="0.3">
      <c r="A778" s="7" t="s">
        <v>196</v>
      </c>
      <c r="B778" s="2" t="s">
        <v>1231</v>
      </c>
      <c r="C778" s="5" t="s">
        <v>198</v>
      </c>
      <c r="D778" s="5" t="s">
        <v>171</v>
      </c>
      <c r="E778" s="2" t="s">
        <v>1232</v>
      </c>
      <c r="F778" s="2"/>
      <c r="G778" s="2"/>
      <c r="H778" s="2"/>
      <c r="I778" s="2"/>
      <c r="J778" s="2"/>
      <c r="K778" s="2"/>
      <c r="L778" s="2"/>
      <c r="M778" s="2"/>
      <c r="N778" s="5">
        <v>11434.2</v>
      </c>
      <c r="O778" s="2" t="s">
        <v>200</v>
      </c>
      <c r="P778" s="5">
        <v>417.01525509999999</v>
      </c>
      <c r="Q778" s="5">
        <v>4768235.83</v>
      </c>
      <c r="R778" s="5">
        <v>4.9822611119999998</v>
      </c>
      <c r="S778" s="5">
        <v>56968.170010000002</v>
      </c>
      <c r="T778" s="5">
        <v>1747081.6</v>
      </c>
    </row>
    <row r="779" spans="1:20" ht="72" x14ac:dyDescent="0.3">
      <c r="A779" s="7" t="s">
        <v>196</v>
      </c>
      <c r="B779" s="2" t="s">
        <v>1231</v>
      </c>
      <c r="C779" s="5" t="s">
        <v>198</v>
      </c>
      <c r="D779" s="5" t="s">
        <v>171</v>
      </c>
      <c r="E779" s="2" t="s">
        <v>1233</v>
      </c>
      <c r="F779" s="2"/>
      <c r="G779" s="2"/>
      <c r="H779" s="2"/>
      <c r="I779" s="2"/>
      <c r="J779" s="2"/>
      <c r="K779" s="2"/>
      <c r="L779" s="2"/>
      <c r="M779" s="2"/>
      <c r="N779" s="5">
        <v>7875</v>
      </c>
      <c r="O779" s="2" t="s">
        <v>200</v>
      </c>
      <c r="P779" s="5">
        <v>522.35045079999998</v>
      </c>
      <c r="Q779" s="5">
        <v>4113509.8</v>
      </c>
      <c r="R779" s="5">
        <v>6.2407461270000004</v>
      </c>
      <c r="S779" s="5">
        <v>49145.875749999999</v>
      </c>
      <c r="T779" s="5">
        <v>1507190</v>
      </c>
    </row>
    <row r="780" spans="1:20" ht="72" x14ac:dyDescent="0.3">
      <c r="A780" s="7" t="s">
        <v>196</v>
      </c>
      <c r="B780" s="2" t="s">
        <v>1234</v>
      </c>
      <c r="C780" s="5" t="s">
        <v>198</v>
      </c>
      <c r="D780" s="5" t="s">
        <v>171</v>
      </c>
      <c r="E780" s="2" t="s">
        <v>1235</v>
      </c>
      <c r="F780" s="2"/>
      <c r="G780" s="2"/>
      <c r="H780" s="2"/>
      <c r="I780" s="2"/>
      <c r="J780" s="2"/>
      <c r="K780" s="2"/>
      <c r="L780" s="2"/>
      <c r="M780" s="2"/>
      <c r="N780" s="5">
        <v>2500</v>
      </c>
      <c r="O780" s="2" t="s">
        <v>200</v>
      </c>
      <c r="P780" s="5">
        <v>559.02210000000002</v>
      </c>
      <c r="Q780" s="5">
        <v>1397555.25</v>
      </c>
      <c r="R780" s="5">
        <v>6.6788781359999998</v>
      </c>
      <c r="S780" s="5">
        <v>16697.195339999998</v>
      </c>
      <c r="T780" s="5">
        <v>512064.2</v>
      </c>
    </row>
    <row r="781" spans="1:20" ht="57.6" x14ac:dyDescent="0.3">
      <c r="A781" s="7" t="s">
        <v>196</v>
      </c>
      <c r="B781" s="2" t="s">
        <v>1236</v>
      </c>
      <c r="C781" s="5" t="s">
        <v>198</v>
      </c>
      <c r="D781" s="5" t="s">
        <v>163</v>
      </c>
      <c r="E781" s="2" t="s">
        <v>1237</v>
      </c>
      <c r="F781" s="2"/>
      <c r="G781" s="2"/>
      <c r="H781" s="2"/>
      <c r="I781" s="2"/>
      <c r="J781" s="2"/>
      <c r="K781" s="2"/>
      <c r="L781" s="2"/>
      <c r="M781" s="2"/>
      <c r="N781" s="5">
        <v>7207.2</v>
      </c>
      <c r="O781" s="2" t="s">
        <v>200</v>
      </c>
      <c r="P781" s="5">
        <v>231.5006521</v>
      </c>
      <c r="Q781" s="5">
        <v>1668471.5</v>
      </c>
      <c r="R781" s="5">
        <v>2.770803736</v>
      </c>
      <c r="S781" s="5">
        <v>19969.736680000002</v>
      </c>
      <c r="T781" s="5">
        <v>733460</v>
      </c>
    </row>
    <row r="782" spans="1:20" ht="72" x14ac:dyDescent="0.3">
      <c r="A782" s="7" t="s">
        <v>196</v>
      </c>
      <c r="B782" s="2" t="s">
        <v>1236</v>
      </c>
      <c r="C782" s="5" t="s">
        <v>198</v>
      </c>
      <c r="D782" s="5" t="s">
        <v>171</v>
      </c>
      <c r="E782" s="2" t="s">
        <v>1238</v>
      </c>
      <c r="F782" s="2"/>
      <c r="G782" s="2"/>
      <c r="H782" s="2"/>
      <c r="I782" s="2"/>
      <c r="J782" s="2"/>
      <c r="K782" s="2"/>
      <c r="L782" s="2"/>
      <c r="M782" s="2"/>
      <c r="N782" s="5">
        <v>2057.6999999999998</v>
      </c>
      <c r="O782" s="2" t="s">
        <v>200</v>
      </c>
      <c r="P782" s="5">
        <v>583.61319430000003</v>
      </c>
      <c r="Q782" s="5">
        <v>1200900.8700000001</v>
      </c>
      <c r="R782" s="5">
        <v>6.9851968199999996</v>
      </c>
      <c r="S782" s="5">
        <v>14373.4395</v>
      </c>
      <c r="T782" s="5">
        <v>440010.1</v>
      </c>
    </row>
    <row r="783" spans="1:20" ht="72" x14ac:dyDescent="0.3">
      <c r="A783" s="7" t="s">
        <v>196</v>
      </c>
      <c r="B783" s="2" t="s">
        <v>1236</v>
      </c>
      <c r="C783" s="5" t="s">
        <v>198</v>
      </c>
      <c r="D783" s="5" t="s">
        <v>171</v>
      </c>
      <c r="E783" s="2" t="s">
        <v>1239</v>
      </c>
      <c r="F783" s="2"/>
      <c r="G783" s="2"/>
      <c r="H783" s="2"/>
      <c r="I783" s="2"/>
      <c r="J783" s="2"/>
      <c r="K783" s="2"/>
      <c r="L783" s="2"/>
      <c r="M783" s="2"/>
      <c r="N783" s="5">
        <v>5075.2</v>
      </c>
      <c r="O783" s="2" t="s">
        <v>200</v>
      </c>
      <c r="P783" s="5">
        <v>505.44014229999999</v>
      </c>
      <c r="Q783" s="5">
        <v>2565209.81</v>
      </c>
      <c r="R783" s="5">
        <v>6.0495528700000003</v>
      </c>
      <c r="S783" s="5">
        <v>30702.690719999999</v>
      </c>
      <c r="T783" s="5">
        <v>939892.9</v>
      </c>
    </row>
    <row r="784" spans="1:20" ht="72" x14ac:dyDescent="0.3">
      <c r="A784" s="7" t="s">
        <v>196</v>
      </c>
      <c r="B784" s="2" t="s">
        <v>1236</v>
      </c>
      <c r="C784" s="5" t="s">
        <v>198</v>
      </c>
      <c r="D784" s="5" t="s">
        <v>171</v>
      </c>
      <c r="E784" s="2" t="s">
        <v>1233</v>
      </c>
      <c r="F784" s="2"/>
      <c r="G784" s="2"/>
      <c r="H784" s="2"/>
      <c r="I784" s="2"/>
      <c r="J784" s="2"/>
      <c r="K784" s="2"/>
      <c r="L784" s="2"/>
      <c r="M784" s="2"/>
      <c r="N784" s="5">
        <v>7875</v>
      </c>
      <c r="O784" s="2" t="s">
        <v>200</v>
      </c>
      <c r="P784" s="5">
        <v>521.4145651</v>
      </c>
      <c r="Q784" s="5">
        <v>4106139.7</v>
      </c>
      <c r="R784" s="5">
        <v>6.2407488339999997</v>
      </c>
      <c r="S784" s="5">
        <v>49145.897069999999</v>
      </c>
      <c r="T784" s="5">
        <v>1504489.6</v>
      </c>
    </row>
    <row r="785" spans="1:20" ht="57.6" x14ac:dyDescent="0.3">
      <c r="A785" s="7" t="s">
        <v>196</v>
      </c>
      <c r="B785" s="2" t="s">
        <v>1236</v>
      </c>
      <c r="C785" s="5" t="s">
        <v>198</v>
      </c>
      <c r="D785" s="5" t="s">
        <v>163</v>
      </c>
      <c r="E785" s="2" t="s">
        <v>1240</v>
      </c>
      <c r="F785" s="2"/>
      <c r="G785" s="2"/>
      <c r="H785" s="2"/>
      <c r="I785" s="2"/>
      <c r="J785" s="2"/>
      <c r="K785" s="2"/>
      <c r="L785" s="2"/>
      <c r="M785" s="2"/>
      <c r="N785" s="5">
        <v>223.3</v>
      </c>
      <c r="O785" s="2" t="s">
        <v>200</v>
      </c>
      <c r="P785" s="5">
        <v>251.92713839999999</v>
      </c>
      <c r="Q785" s="5">
        <v>56255.33</v>
      </c>
      <c r="R785" s="5">
        <v>3.0152859169999999</v>
      </c>
      <c r="S785" s="5">
        <v>673.31334530000004</v>
      </c>
      <c r="T785" s="5">
        <v>24729.9</v>
      </c>
    </row>
    <row r="786" spans="1:20" ht="86.4" x14ac:dyDescent="0.3">
      <c r="A786" s="7" t="s">
        <v>196</v>
      </c>
      <c r="B786" s="2" t="s">
        <v>1241</v>
      </c>
      <c r="C786" s="5" t="s">
        <v>198</v>
      </c>
      <c r="D786" s="5" t="s">
        <v>171</v>
      </c>
      <c r="E786" s="2" t="s">
        <v>1242</v>
      </c>
      <c r="F786" s="2"/>
      <c r="G786" s="2"/>
      <c r="H786" s="2"/>
      <c r="I786" s="2"/>
      <c r="J786" s="2"/>
      <c r="K786" s="2"/>
      <c r="L786" s="2"/>
      <c r="M786" s="2"/>
      <c r="N786" s="5">
        <v>427.5</v>
      </c>
      <c r="O786" s="2" t="s">
        <v>200</v>
      </c>
      <c r="P786" s="5">
        <v>583.34264329999996</v>
      </c>
      <c r="Q786" s="5">
        <v>249378.98</v>
      </c>
      <c r="R786" s="5">
        <v>6.981958627</v>
      </c>
      <c r="S786" s="5">
        <v>2984.7873129999998</v>
      </c>
      <c r="T786" s="5">
        <v>91372.5</v>
      </c>
    </row>
    <row r="787" spans="1:20" ht="72" x14ac:dyDescent="0.3">
      <c r="A787" s="7" t="s">
        <v>196</v>
      </c>
      <c r="B787" s="2" t="s">
        <v>1241</v>
      </c>
      <c r="C787" s="5" t="s">
        <v>198</v>
      </c>
      <c r="D787" s="5" t="s">
        <v>171</v>
      </c>
      <c r="E787" s="2" t="s">
        <v>1243</v>
      </c>
      <c r="F787" s="2"/>
      <c r="G787" s="2"/>
      <c r="H787" s="2"/>
      <c r="I787" s="2"/>
      <c r="J787" s="2"/>
      <c r="K787" s="2"/>
      <c r="L787" s="2"/>
      <c r="M787" s="2"/>
      <c r="N787" s="5">
        <v>3801.6</v>
      </c>
      <c r="O787" s="2" t="s">
        <v>200</v>
      </c>
      <c r="P787" s="5">
        <v>493.87119630000001</v>
      </c>
      <c r="Q787" s="5">
        <v>1877500.74</v>
      </c>
      <c r="R787" s="5">
        <v>5.9110855339999997</v>
      </c>
      <c r="S787" s="5">
        <v>22471.582760000001</v>
      </c>
      <c r="T787" s="5">
        <v>687916.2</v>
      </c>
    </row>
    <row r="788" spans="1:20" ht="86.4" x14ac:dyDescent="0.3">
      <c r="A788" s="7" t="s">
        <v>196</v>
      </c>
      <c r="B788" s="2" t="s">
        <v>1241</v>
      </c>
      <c r="C788" s="5" t="s">
        <v>198</v>
      </c>
      <c r="D788" s="5" t="s">
        <v>171</v>
      </c>
      <c r="E788" s="2" t="s">
        <v>1244</v>
      </c>
      <c r="F788" s="2"/>
      <c r="G788" s="2"/>
      <c r="H788" s="2"/>
      <c r="I788" s="2"/>
      <c r="J788" s="2"/>
      <c r="K788" s="2"/>
      <c r="L788" s="2"/>
      <c r="M788" s="2"/>
      <c r="N788" s="5">
        <v>3545.6</v>
      </c>
      <c r="O788" s="2" t="s">
        <v>200</v>
      </c>
      <c r="P788" s="5">
        <v>492.24662119999999</v>
      </c>
      <c r="Q788" s="5">
        <v>1745309.62</v>
      </c>
      <c r="R788" s="5">
        <v>5.8916411870000003</v>
      </c>
      <c r="S788" s="5">
        <v>20889.402989999999</v>
      </c>
      <c r="T788" s="5">
        <v>639481.4</v>
      </c>
    </row>
    <row r="789" spans="1:20" ht="43.2" x14ac:dyDescent="0.3">
      <c r="A789" s="7" t="s">
        <v>196</v>
      </c>
      <c r="B789" s="2" t="s">
        <v>1245</v>
      </c>
      <c r="C789" s="5" t="s">
        <v>198</v>
      </c>
      <c r="D789" s="5" t="s">
        <v>171</v>
      </c>
      <c r="E789" s="2" t="s">
        <v>1246</v>
      </c>
      <c r="F789" s="2"/>
      <c r="G789" s="2"/>
      <c r="H789" s="2"/>
      <c r="I789" s="2"/>
      <c r="J789" s="2"/>
      <c r="K789" s="2"/>
      <c r="L789" s="2"/>
      <c r="M789" s="2"/>
      <c r="N789" s="5">
        <v>8232</v>
      </c>
      <c r="O789" s="2" t="s">
        <v>200</v>
      </c>
      <c r="P789" s="5">
        <v>562.4123141</v>
      </c>
      <c r="Q789" s="5">
        <v>4629778.17</v>
      </c>
      <c r="R789" s="5">
        <v>6.73144601</v>
      </c>
      <c r="S789" s="5">
        <v>55413.263550000003</v>
      </c>
      <c r="T789" s="5">
        <v>1696350.7</v>
      </c>
    </row>
    <row r="790" spans="1:20" ht="43.2" x14ac:dyDescent="0.3">
      <c r="A790" s="7" t="s">
        <v>1247</v>
      </c>
      <c r="B790" s="2" t="s">
        <v>1248</v>
      </c>
      <c r="C790" s="5" t="s">
        <v>198</v>
      </c>
      <c r="D790" s="5" t="s">
        <v>171</v>
      </c>
      <c r="E790" s="2" t="s">
        <v>1249</v>
      </c>
      <c r="F790" s="2"/>
      <c r="G790" s="2"/>
      <c r="H790" s="2"/>
      <c r="I790" s="2"/>
      <c r="J790" s="2"/>
      <c r="K790" s="2"/>
      <c r="L790" s="2"/>
      <c r="M790" s="2"/>
      <c r="N790" s="5">
        <v>22080</v>
      </c>
      <c r="O790" s="2" t="s">
        <v>1250</v>
      </c>
      <c r="P790" s="5">
        <v>214.16401680000001</v>
      </c>
      <c r="Q790" s="5">
        <v>4728741.49</v>
      </c>
      <c r="R790" s="5">
        <v>2.5633036119999999</v>
      </c>
      <c r="S790" s="5">
        <v>56597.743750000001</v>
      </c>
      <c r="T790" s="5">
        <v>1732610.9</v>
      </c>
    </row>
    <row r="791" spans="1:20" ht="43.2" x14ac:dyDescent="0.3">
      <c r="A791" s="7" t="s">
        <v>1247</v>
      </c>
      <c r="B791" s="2" t="s">
        <v>1248</v>
      </c>
      <c r="C791" s="5" t="s">
        <v>198</v>
      </c>
      <c r="D791" s="5" t="s">
        <v>171</v>
      </c>
      <c r="E791" s="2" t="s">
        <v>1251</v>
      </c>
      <c r="F791" s="2"/>
      <c r="G791" s="2"/>
      <c r="H791" s="2"/>
      <c r="I791" s="2"/>
      <c r="J791" s="2"/>
      <c r="K791" s="2"/>
      <c r="L791" s="2"/>
      <c r="M791" s="2"/>
      <c r="N791" s="5">
        <v>16800</v>
      </c>
      <c r="O791" s="2" t="s">
        <v>1250</v>
      </c>
      <c r="P791" s="5">
        <v>297.92978149999999</v>
      </c>
      <c r="Q791" s="5">
        <v>5005220.33</v>
      </c>
      <c r="R791" s="5">
        <v>3.5658860749999999</v>
      </c>
      <c r="S791" s="5">
        <v>59906.886059999997</v>
      </c>
      <c r="T791" s="5">
        <v>1833912.8</v>
      </c>
    </row>
    <row r="792" spans="1:20" ht="72" x14ac:dyDescent="0.3">
      <c r="A792" s="7" t="s">
        <v>196</v>
      </c>
      <c r="B792" s="2" t="s">
        <v>1252</v>
      </c>
      <c r="C792" s="5" t="s">
        <v>198</v>
      </c>
      <c r="D792" s="5" t="s">
        <v>171</v>
      </c>
      <c r="E792" s="2" t="s">
        <v>1253</v>
      </c>
      <c r="F792" s="2"/>
      <c r="G792" s="2"/>
      <c r="H792" s="2"/>
      <c r="I792" s="2"/>
      <c r="J792" s="2"/>
      <c r="K792" s="2"/>
      <c r="L792" s="2"/>
      <c r="M792" s="2"/>
      <c r="N792" s="5">
        <v>5108.3999999999996</v>
      </c>
      <c r="O792" s="2" t="s">
        <v>200</v>
      </c>
      <c r="P792" s="5">
        <v>583.02243169999997</v>
      </c>
      <c r="Q792" s="5">
        <v>2978311.79</v>
      </c>
      <c r="R792" s="5">
        <v>6.9781260520000004</v>
      </c>
      <c r="S792" s="5">
        <v>35647.059130000001</v>
      </c>
      <c r="T792" s="5">
        <v>1091253.5</v>
      </c>
    </row>
    <row r="793" spans="1:20" ht="86.4" x14ac:dyDescent="0.3">
      <c r="A793" s="7" t="s">
        <v>196</v>
      </c>
      <c r="B793" s="2" t="s">
        <v>1252</v>
      </c>
      <c r="C793" s="5" t="s">
        <v>198</v>
      </c>
      <c r="D793" s="5" t="s">
        <v>171</v>
      </c>
      <c r="E793" s="2" t="s">
        <v>1254</v>
      </c>
      <c r="F793" s="2"/>
      <c r="G793" s="2"/>
      <c r="H793" s="2"/>
      <c r="I793" s="2"/>
      <c r="J793" s="2"/>
      <c r="K793" s="2"/>
      <c r="L793" s="2"/>
      <c r="M793" s="2"/>
      <c r="N793" s="5">
        <v>2166</v>
      </c>
      <c r="O793" s="2" t="s">
        <v>200</v>
      </c>
      <c r="P793" s="5">
        <v>582.96173590000001</v>
      </c>
      <c r="Q793" s="5">
        <v>1262695.1200000001</v>
      </c>
      <c r="R793" s="5">
        <v>6.9773995920000003</v>
      </c>
      <c r="S793" s="5">
        <v>15113.04752</v>
      </c>
      <c r="T793" s="5">
        <v>462651.5</v>
      </c>
    </row>
    <row r="794" spans="1:20" ht="72" x14ac:dyDescent="0.3">
      <c r="A794" s="7" t="s">
        <v>196</v>
      </c>
      <c r="B794" s="2" t="s">
        <v>1252</v>
      </c>
      <c r="C794" s="5" t="s">
        <v>198</v>
      </c>
      <c r="D794" s="5" t="s">
        <v>171</v>
      </c>
      <c r="E794" s="2" t="s">
        <v>1255</v>
      </c>
      <c r="F794" s="2"/>
      <c r="G794" s="2"/>
      <c r="H794" s="2"/>
      <c r="I794" s="2"/>
      <c r="J794" s="2"/>
      <c r="K794" s="2"/>
      <c r="L794" s="2"/>
      <c r="M794" s="2"/>
      <c r="N794" s="5">
        <v>7747.2</v>
      </c>
      <c r="O794" s="2" t="s">
        <v>200</v>
      </c>
      <c r="P794" s="5">
        <v>493.54871700000001</v>
      </c>
      <c r="Q794" s="5">
        <v>3823620.62</v>
      </c>
      <c r="R794" s="5">
        <v>5.9072258160000004</v>
      </c>
      <c r="S794" s="5">
        <v>45764.459840000003</v>
      </c>
      <c r="T794" s="5">
        <v>1400974.6</v>
      </c>
    </row>
    <row r="795" spans="1:20" ht="57.6" x14ac:dyDescent="0.3">
      <c r="A795" s="7" t="s">
        <v>196</v>
      </c>
      <c r="B795" s="2" t="s">
        <v>1256</v>
      </c>
      <c r="C795" s="5" t="s">
        <v>198</v>
      </c>
      <c r="D795" s="5" t="s">
        <v>171</v>
      </c>
      <c r="E795" s="2" t="s">
        <v>1257</v>
      </c>
      <c r="F795" s="2"/>
      <c r="G795" s="2"/>
      <c r="H795" s="2"/>
      <c r="I795" s="2"/>
      <c r="J795" s="2"/>
      <c r="K795" s="2"/>
      <c r="L795" s="2"/>
      <c r="M795" s="2"/>
      <c r="N795" s="5">
        <v>7875</v>
      </c>
      <c r="O795" s="2" t="s">
        <v>200</v>
      </c>
      <c r="P795" s="5">
        <v>260.89232509999999</v>
      </c>
      <c r="Q795" s="5">
        <v>2054527.06</v>
      </c>
      <c r="R795" s="5">
        <v>3.1225891689999998</v>
      </c>
      <c r="S795" s="5">
        <v>24590.389709999999</v>
      </c>
      <c r="T795" s="5">
        <v>752778.7</v>
      </c>
    </row>
    <row r="796" spans="1:20" ht="86.4" x14ac:dyDescent="0.3">
      <c r="A796" s="7" t="s">
        <v>196</v>
      </c>
      <c r="B796" s="2" t="s">
        <v>1256</v>
      </c>
      <c r="C796" s="5" t="s">
        <v>198</v>
      </c>
      <c r="D796" s="5" t="s">
        <v>171</v>
      </c>
      <c r="E796" s="2" t="s">
        <v>1258</v>
      </c>
      <c r="F796" s="2"/>
      <c r="G796" s="2"/>
      <c r="H796" s="2"/>
      <c r="I796" s="2"/>
      <c r="J796" s="2"/>
      <c r="K796" s="2"/>
      <c r="L796" s="2"/>
      <c r="M796" s="2"/>
      <c r="N796" s="5">
        <v>3819</v>
      </c>
      <c r="O796" s="2" t="s">
        <v>200</v>
      </c>
      <c r="P796" s="5">
        <v>583.88999739999997</v>
      </c>
      <c r="Q796" s="5">
        <v>2229875.9</v>
      </c>
      <c r="R796" s="5">
        <v>6.9885098430000001</v>
      </c>
      <c r="S796" s="5">
        <v>26689.11909</v>
      </c>
      <c r="T796" s="5">
        <v>817026.5</v>
      </c>
    </row>
    <row r="797" spans="1:20" ht="72" x14ac:dyDescent="0.3">
      <c r="A797" s="7" t="s">
        <v>196</v>
      </c>
      <c r="B797" s="2" t="s">
        <v>1256</v>
      </c>
      <c r="C797" s="5" t="s">
        <v>198</v>
      </c>
      <c r="D797" s="5" t="s">
        <v>171</v>
      </c>
      <c r="E797" s="2" t="s">
        <v>1259</v>
      </c>
      <c r="F797" s="2"/>
      <c r="G797" s="2"/>
      <c r="H797" s="2"/>
      <c r="I797" s="2"/>
      <c r="J797" s="2"/>
      <c r="K797" s="2"/>
      <c r="L797" s="2"/>
      <c r="M797" s="2"/>
      <c r="N797" s="5">
        <v>3888</v>
      </c>
      <c r="O797" s="2" t="s">
        <v>200</v>
      </c>
      <c r="P797" s="5">
        <v>494.33460650000001</v>
      </c>
      <c r="Q797" s="5">
        <v>1921972.95</v>
      </c>
      <c r="R797" s="5">
        <v>5.916632034</v>
      </c>
      <c r="S797" s="5">
        <v>23003.86535</v>
      </c>
      <c r="T797" s="5">
        <v>704210.9</v>
      </c>
    </row>
    <row r="798" spans="1:20" ht="72" x14ac:dyDescent="0.3">
      <c r="A798" s="7" t="s">
        <v>196</v>
      </c>
      <c r="B798" s="2" t="s">
        <v>1260</v>
      </c>
      <c r="C798" s="5" t="s">
        <v>198</v>
      </c>
      <c r="D798" s="5" t="s">
        <v>171</v>
      </c>
      <c r="E798" s="2" t="s">
        <v>1261</v>
      </c>
      <c r="F798" s="2"/>
      <c r="G798" s="2"/>
      <c r="H798" s="2"/>
      <c r="I798" s="2"/>
      <c r="J798" s="2"/>
      <c r="K798" s="2"/>
      <c r="L798" s="2"/>
      <c r="M798" s="2"/>
      <c r="N798" s="5">
        <v>2931.2</v>
      </c>
      <c r="O798" s="2" t="s">
        <v>200</v>
      </c>
      <c r="P798" s="5">
        <v>472.86017670000001</v>
      </c>
      <c r="Q798" s="5">
        <v>1386047.75</v>
      </c>
      <c r="R798" s="5">
        <v>5.7665875209999999</v>
      </c>
      <c r="S798" s="5">
        <v>16903.021339999999</v>
      </c>
      <c r="T798" s="5">
        <v>507848</v>
      </c>
    </row>
    <row r="799" spans="1:20" ht="72" x14ac:dyDescent="0.3">
      <c r="A799" s="7" t="s">
        <v>196</v>
      </c>
      <c r="B799" s="2" t="s">
        <v>1260</v>
      </c>
      <c r="C799" s="5" t="s">
        <v>198</v>
      </c>
      <c r="D799" s="5" t="s">
        <v>171</v>
      </c>
      <c r="E799" s="2" t="s">
        <v>1262</v>
      </c>
      <c r="F799" s="2"/>
      <c r="G799" s="2"/>
      <c r="H799" s="2"/>
      <c r="I799" s="2"/>
      <c r="J799" s="2"/>
      <c r="K799" s="2"/>
      <c r="L799" s="2"/>
      <c r="M799" s="2"/>
      <c r="N799" s="5">
        <v>43.2</v>
      </c>
      <c r="O799" s="2" t="s">
        <v>200</v>
      </c>
      <c r="P799" s="5">
        <v>572.90601849999996</v>
      </c>
      <c r="Q799" s="5">
        <v>24749.54</v>
      </c>
      <c r="R799" s="5">
        <v>6.9866587620000002</v>
      </c>
      <c r="S799" s="5">
        <v>301.82365850000002</v>
      </c>
      <c r="T799" s="5">
        <v>9068.2000000000007</v>
      </c>
    </row>
    <row r="800" spans="1:20" ht="86.4" x14ac:dyDescent="0.3">
      <c r="A800" s="7" t="s">
        <v>196</v>
      </c>
      <c r="B800" s="2" t="s">
        <v>1260</v>
      </c>
      <c r="C800" s="5" t="s">
        <v>198</v>
      </c>
      <c r="D800" s="5" t="s">
        <v>171</v>
      </c>
      <c r="E800" s="2" t="s">
        <v>1263</v>
      </c>
      <c r="F800" s="2"/>
      <c r="G800" s="2"/>
      <c r="H800" s="2"/>
      <c r="I800" s="2"/>
      <c r="J800" s="2"/>
      <c r="K800" s="2"/>
      <c r="L800" s="2"/>
      <c r="M800" s="2"/>
      <c r="N800" s="5">
        <v>889.2</v>
      </c>
      <c r="O800" s="2" t="s">
        <v>200</v>
      </c>
      <c r="P800" s="5">
        <v>572.84678359999998</v>
      </c>
      <c r="Q800" s="5">
        <v>509375.36</v>
      </c>
      <c r="R800" s="5">
        <v>6.9859363859999997</v>
      </c>
      <c r="S800" s="5">
        <v>6211.8946340000002</v>
      </c>
      <c r="T800" s="5">
        <v>186635.2</v>
      </c>
    </row>
    <row r="801" spans="1:20" ht="72" x14ac:dyDescent="0.3">
      <c r="A801" s="7" t="s">
        <v>196</v>
      </c>
      <c r="B801" s="2" t="s">
        <v>1260</v>
      </c>
      <c r="C801" s="5" t="s">
        <v>198</v>
      </c>
      <c r="D801" s="5" t="s">
        <v>171</v>
      </c>
      <c r="E801" s="2" t="s">
        <v>1264</v>
      </c>
      <c r="F801" s="2"/>
      <c r="G801" s="2"/>
      <c r="H801" s="2"/>
      <c r="I801" s="2"/>
      <c r="J801" s="2"/>
      <c r="K801" s="2"/>
      <c r="L801" s="2"/>
      <c r="M801" s="2"/>
      <c r="N801" s="5">
        <v>3628.8</v>
      </c>
      <c r="O801" s="2" t="s">
        <v>200</v>
      </c>
      <c r="P801" s="5">
        <v>483.3895392</v>
      </c>
      <c r="Q801" s="5">
        <v>1754123.96</v>
      </c>
      <c r="R801" s="5">
        <v>5.8949943810000001</v>
      </c>
      <c r="S801" s="5">
        <v>21391.75561</v>
      </c>
      <c r="T801" s="5">
        <v>642711.1</v>
      </c>
    </row>
    <row r="802" spans="1:20" ht="57.6" x14ac:dyDescent="0.3">
      <c r="A802" s="7" t="s">
        <v>196</v>
      </c>
      <c r="B802" s="2" t="s">
        <v>1265</v>
      </c>
      <c r="C802" s="5" t="s">
        <v>198</v>
      </c>
      <c r="D802" s="5" t="s">
        <v>163</v>
      </c>
      <c r="E802" s="2" t="s">
        <v>1266</v>
      </c>
      <c r="F802" s="2"/>
      <c r="G802" s="2"/>
      <c r="H802" s="2"/>
      <c r="I802" s="2"/>
      <c r="J802" s="2"/>
      <c r="K802" s="2"/>
      <c r="L802" s="2"/>
      <c r="M802" s="2"/>
      <c r="N802" s="5">
        <v>7653.8</v>
      </c>
      <c r="O802" s="2" t="s">
        <v>200</v>
      </c>
      <c r="P802" s="5">
        <v>247.18841359999999</v>
      </c>
      <c r="Q802" s="5">
        <v>1891930.68</v>
      </c>
      <c r="R802" s="5">
        <v>3.0144928489999998</v>
      </c>
      <c r="S802" s="5">
        <v>23072.325369999999</v>
      </c>
      <c r="T802" s="5">
        <v>831692.7</v>
      </c>
    </row>
    <row r="803" spans="1:20" ht="57.6" x14ac:dyDescent="0.3">
      <c r="A803" s="7" t="s">
        <v>196</v>
      </c>
      <c r="B803" s="2" t="s">
        <v>1265</v>
      </c>
      <c r="C803" s="5" t="s">
        <v>198</v>
      </c>
      <c r="D803" s="5" t="s">
        <v>163</v>
      </c>
      <c r="E803" s="2" t="s">
        <v>1267</v>
      </c>
      <c r="F803" s="2"/>
      <c r="G803" s="2"/>
      <c r="H803" s="2"/>
      <c r="I803" s="2"/>
      <c r="J803" s="2"/>
      <c r="K803" s="2"/>
      <c r="L803" s="2"/>
      <c r="M803" s="2"/>
      <c r="N803" s="5">
        <v>8677.15</v>
      </c>
      <c r="O803" s="2" t="s">
        <v>200</v>
      </c>
      <c r="P803" s="5">
        <v>252.8131898</v>
      </c>
      <c r="Q803" s="5">
        <v>2193697.9700000002</v>
      </c>
      <c r="R803" s="5">
        <v>3.0830876809999999</v>
      </c>
      <c r="S803" s="5">
        <v>26752.414270000001</v>
      </c>
      <c r="T803" s="5">
        <v>964349.7</v>
      </c>
    </row>
    <row r="804" spans="1:20" ht="57.6" x14ac:dyDescent="0.3">
      <c r="A804" s="7" t="s">
        <v>196</v>
      </c>
      <c r="B804" s="2" t="s">
        <v>1268</v>
      </c>
      <c r="C804" s="5" t="s">
        <v>198</v>
      </c>
      <c r="D804" s="5" t="s">
        <v>171</v>
      </c>
      <c r="E804" s="2" t="s">
        <v>1269</v>
      </c>
      <c r="F804" s="2"/>
      <c r="G804" s="2"/>
      <c r="H804" s="2"/>
      <c r="I804" s="2"/>
      <c r="J804" s="2"/>
      <c r="K804" s="2"/>
      <c r="L804" s="2"/>
      <c r="M804" s="2"/>
      <c r="N804" s="5">
        <v>6975</v>
      </c>
      <c r="O804" s="2" t="s">
        <v>200</v>
      </c>
      <c r="P804" s="5">
        <v>502.11598570000001</v>
      </c>
      <c r="Q804" s="5">
        <v>3502259</v>
      </c>
      <c r="R804" s="5">
        <v>6.123365679</v>
      </c>
      <c r="S804" s="5">
        <v>42710.475610000001</v>
      </c>
      <c r="T804" s="5">
        <v>1283227.7</v>
      </c>
    </row>
    <row r="805" spans="1:20" ht="72" x14ac:dyDescent="0.3">
      <c r="A805" s="7" t="s">
        <v>196</v>
      </c>
      <c r="B805" s="2" t="s">
        <v>1270</v>
      </c>
      <c r="C805" s="5" t="s">
        <v>198</v>
      </c>
      <c r="D805" s="5" t="s">
        <v>171</v>
      </c>
      <c r="E805" s="2" t="s">
        <v>1271</v>
      </c>
      <c r="F805" s="2"/>
      <c r="G805" s="2"/>
      <c r="H805" s="2"/>
      <c r="I805" s="2"/>
      <c r="J805" s="2"/>
      <c r="K805" s="2"/>
      <c r="L805" s="2"/>
      <c r="M805" s="2"/>
      <c r="N805" s="5">
        <v>5709.6</v>
      </c>
      <c r="O805" s="2" t="s">
        <v>200</v>
      </c>
      <c r="P805" s="5">
        <v>1041.5809690000001</v>
      </c>
      <c r="Q805" s="5">
        <v>5947010.7000000002</v>
      </c>
      <c r="R805" s="5">
        <v>12.609939089999999</v>
      </c>
      <c r="S805" s="5">
        <v>71997.708230000004</v>
      </c>
      <c r="T805" s="5">
        <v>2178984.7000000002</v>
      </c>
    </row>
    <row r="806" spans="1:20" ht="43.2" x14ac:dyDescent="0.3">
      <c r="A806" s="7" t="s">
        <v>196</v>
      </c>
      <c r="B806" s="2" t="s">
        <v>1272</v>
      </c>
      <c r="C806" s="5" t="s">
        <v>198</v>
      </c>
      <c r="D806" s="5" t="s">
        <v>171</v>
      </c>
      <c r="E806" s="2" t="s">
        <v>1273</v>
      </c>
      <c r="F806" s="2"/>
      <c r="G806" s="2"/>
      <c r="H806" s="2"/>
      <c r="I806" s="2"/>
      <c r="J806" s="2"/>
      <c r="K806" s="2"/>
      <c r="L806" s="2"/>
      <c r="M806" s="2"/>
      <c r="N806" s="5">
        <v>8232</v>
      </c>
      <c r="O806" s="2" t="s">
        <v>200</v>
      </c>
      <c r="P806" s="5">
        <v>556.0189699</v>
      </c>
      <c r="Q806" s="5">
        <v>4577148.16</v>
      </c>
      <c r="R806" s="5">
        <v>6.7314645259999999</v>
      </c>
      <c r="S806" s="5">
        <v>55413.415979999998</v>
      </c>
      <c r="T806" s="5">
        <v>1677067.1</v>
      </c>
    </row>
    <row r="807" spans="1:20" ht="57.6" x14ac:dyDescent="0.3">
      <c r="A807" s="7" t="s">
        <v>196</v>
      </c>
      <c r="B807" s="2" t="s">
        <v>1272</v>
      </c>
      <c r="C807" s="5" t="s">
        <v>198</v>
      </c>
      <c r="D807" s="5" t="s">
        <v>171</v>
      </c>
      <c r="E807" s="2" t="s">
        <v>1274</v>
      </c>
      <c r="F807" s="2"/>
      <c r="G807" s="2"/>
      <c r="H807" s="2"/>
      <c r="I807" s="2"/>
      <c r="J807" s="2"/>
      <c r="K807" s="2"/>
      <c r="L807" s="2"/>
      <c r="M807" s="2"/>
      <c r="N807" s="5">
        <v>4620</v>
      </c>
      <c r="O807" s="2" t="s">
        <v>200</v>
      </c>
      <c r="P807" s="5">
        <v>563.20335709999995</v>
      </c>
      <c r="Q807" s="5">
        <v>2601999.5099999998</v>
      </c>
      <c r="R807" s="5">
        <v>6.8184425800000001</v>
      </c>
      <c r="S807" s="5">
        <v>31501.204720000002</v>
      </c>
      <c r="T807" s="5">
        <v>953372.6</v>
      </c>
    </row>
    <row r="808" spans="1:20" ht="86.4" x14ac:dyDescent="0.3">
      <c r="A808" s="7" t="s">
        <v>196</v>
      </c>
      <c r="B808" s="2" t="s">
        <v>1275</v>
      </c>
      <c r="C808" s="5" t="s">
        <v>198</v>
      </c>
      <c r="D808" s="5" t="s">
        <v>171</v>
      </c>
      <c r="E808" s="2" t="s">
        <v>1276</v>
      </c>
      <c r="F808" s="2"/>
      <c r="G808" s="2"/>
      <c r="H808" s="2"/>
      <c r="I808" s="2"/>
      <c r="J808" s="2"/>
      <c r="K808" s="2"/>
      <c r="L808" s="2"/>
      <c r="M808" s="2"/>
      <c r="N808" s="5">
        <v>8153</v>
      </c>
      <c r="O808" s="2" t="s">
        <v>200</v>
      </c>
      <c r="P808" s="5">
        <v>517.3384092</v>
      </c>
      <c r="Q808" s="5">
        <v>4217860.05</v>
      </c>
      <c r="R808" s="5">
        <v>6.2631768670000003</v>
      </c>
      <c r="S808" s="5">
        <v>51063.680990000001</v>
      </c>
      <c r="T808" s="5">
        <v>1545423.9</v>
      </c>
    </row>
    <row r="809" spans="1:20" ht="72" x14ac:dyDescent="0.3">
      <c r="A809" s="7" t="s">
        <v>196</v>
      </c>
      <c r="B809" s="2" t="s">
        <v>1275</v>
      </c>
      <c r="C809" s="5" t="s">
        <v>198</v>
      </c>
      <c r="D809" s="5" t="s">
        <v>171</v>
      </c>
      <c r="E809" s="2" t="s">
        <v>1277</v>
      </c>
      <c r="F809" s="2"/>
      <c r="G809" s="2"/>
      <c r="H809" s="2"/>
      <c r="I809" s="2"/>
      <c r="J809" s="2"/>
      <c r="K809" s="2"/>
      <c r="L809" s="2"/>
      <c r="M809" s="2"/>
      <c r="N809" s="5">
        <v>5766.4</v>
      </c>
      <c r="O809" s="2" t="s">
        <v>200</v>
      </c>
      <c r="P809" s="5">
        <v>512.14614659999995</v>
      </c>
      <c r="Q809" s="5">
        <v>2953239.54</v>
      </c>
      <c r="R809" s="5">
        <v>6.2003165449999997</v>
      </c>
      <c r="S809" s="5">
        <v>35753.50533</v>
      </c>
      <c r="T809" s="5">
        <v>1082067</v>
      </c>
    </row>
    <row r="810" spans="1:20" ht="86.4" x14ac:dyDescent="0.3">
      <c r="A810" s="7" t="s">
        <v>196</v>
      </c>
      <c r="B810" s="2" t="s">
        <v>1275</v>
      </c>
      <c r="C810" s="5" t="s">
        <v>198</v>
      </c>
      <c r="D810" s="5" t="s">
        <v>171</v>
      </c>
      <c r="E810" s="2" t="s">
        <v>1278</v>
      </c>
      <c r="F810" s="2"/>
      <c r="G810" s="2"/>
      <c r="H810" s="2"/>
      <c r="I810" s="2"/>
      <c r="J810" s="2"/>
      <c r="K810" s="2"/>
      <c r="L810" s="2"/>
      <c r="M810" s="2"/>
      <c r="N810" s="5">
        <v>570</v>
      </c>
      <c r="O810" s="2" t="s">
        <v>200</v>
      </c>
      <c r="P810" s="5">
        <v>607.90075439999998</v>
      </c>
      <c r="Q810" s="5">
        <v>346503.43</v>
      </c>
      <c r="R810" s="5">
        <v>7.3595732979999999</v>
      </c>
      <c r="S810" s="5">
        <v>4194.9567800000004</v>
      </c>
      <c r="T810" s="5">
        <v>126958.9</v>
      </c>
    </row>
    <row r="811" spans="1:20" ht="86.4" x14ac:dyDescent="0.3">
      <c r="A811" s="7" t="s">
        <v>196</v>
      </c>
      <c r="B811" s="2" t="s">
        <v>1275</v>
      </c>
      <c r="C811" s="5" t="s">
        <v>198</v>
      </c>
      <c r="D811" s="5" t="s">
        <v>171</v>
      </c>
      <c r="E811" s="2" t="s">
        <v>1279</v>
      </c>
      <c r="F811" s="2"/>
      <c r="G811" s="2"/>
      <c r="H811" s="2"/>
      <c r="I811" s="2"/>
      <c r="J811" s="2"/>
      <c r="K811" s="2"/>
      <c r="L811" s="2"/>
      <c r="M811" s="2"/>
      <c r="N811" s="5">
        <v>90</v>
      </c>
      <c r="O811" s="2" t="s">
        <v>200</v>
      </c>
      <c r="P811" s="5">
        <v>608.72222220000003</v>
      </c>
      <c r="Q811" s="5">
        <v>54785</v>
      </c>
      <c r="R811" s="5">
        <v>7.3695184290000002</v>
      </c>
      <c r="S811" s="5">
        <v>663.25665860000004</v>
      </c>
      <c r="T811" s="5">
        <v>20073.2</v>
      </c>
    </row>
    <row r="812" spans="1:20" ht="86.4" x14ac:dyDescent="0.3">
      <c r="A812" s="7" t="s">
        <v>196</v>
      </c>
      <c r="B812" s="2" t="s">
        <v>1275</v>
      </c>
      <c r="C812" s="5" t="s">
        <v>198</v>
      </c>
      <c r="D812" s="5" t="s">
        <v>171</v>
      </c>
      <c r="E812" s="2" t="s">
        <v>1280</v>
      </c>
      <c r="F812" s="2"/>
      <c r="G812" s="2"/>
      <c r="H812" s="2"/>
      <c r="I812" s="2"/>
      <c r="J812" s="2"/>
      <c r="K812" s="2"/>
      <c r="L812" s="2"/>
      <c r="M812" s="2"/>
      <c r="N812" s="5">
        <v>96</v>
      </c>
      <c r="O812" s="2" t="s">
        <v>200</v>
      </c>
      <c r="P812" s="5">
        <v>634.08572919999995</v>
      </c>
      <c r="Q812" s="5">
        <v>60872.23</v>
      </c>
      <c r="R812" s="5">
        <v>7.6765826779999999</v>
      </c>
      <c r="S812" s="5">
        <v>736.95193700000004</v>
      </c>
      <c r="T812" s="5">
        <v>22303.5</v>
      </c>
    </row>
    <row r="813" spans="1:20" ht="72" x14ac:dyDescent="0.3">
      <c r="A813" s="7" t="s">
        <v>196</v>
      </c>
      <c r="B813" s="2" t="s">
        <v>1275</v>
      </c>
      <c r="C813" s="5" t="s">
        <v>198</v>
      </c>
      <c r="D813" s="5" t="s">
        <v>163</v>
      </c>
      <c r="E813" s="2" t="s">
        <v>1281</v>
      </c>
      <c r="F813" s="2"/>
      <c r="G813" s="2"/>
      <c r="H813" s="2"/>
      <c r="I813" s="2"/>
      <c r="J813" s="2"/>
      <c r="K813" s="2"/>
      <c r="L813" s="2"/>
      <c r="M813" s="2"/>
      <c r="N813" s="5">
        <v>4900</v>
      </c>
      <c r="O813" s="2" t="s">
        <v>200</v>
      </c>
      <c r="P813" s="5">
        <v>491.76076330000001</v>
      </c>
      <c r="Q813" s="5">
        <v>2409627.7400000002</v>
      </c>
      <c r="R813" s="5">
        <v>5.9535201359999999</v>
      </c>
      <c r="S813" s="5">
        <v>29172.248670000001</v>
      </c>
      <c r="T813" s="5">
        <v>1059272.3999999999</v>
      </c>
    </row>
    <row r="814" spans="1:20" ht="57.6" x14ac:dyDescent="0.3">
      <c r="A814" s="7" t="s">
        <v>196</v>
      </c>
      <c r="B814" s="2" t="s">
        <v>1282</v>
      </c>
      <c r="C814" s="5" t="s">
        <v>198</v>
      </c>
      <c r="D814" s="5" t="s">
        <v>171</v>
      </c>
      <c r="E814" s="2" t="s">
        <v>1283</v>
      </c>
      <c r="F814" s="2"/>
      <c r="G814" s="2"/>
      <c r="H814" s="2"/>
      <c r="I814" s="2"/>
      <c r="J814" s="2"/>
      <c r="K814" s="2"/>
      <c r="L814" s="2"/>
      <c r="M814" s="2"/>
      <c r="N814" s="5">
        <v>10561.6</v>
      </c>
      <c r="O814" s="2" t="s">
        <v>200</v>
      </c>
      <c r="P814" s="5">
        <v>442.4214447</v>
      </c>
      <c r="Q814" s="5">
        <v>4672678.33</v>
      </c>
      <c r="R814" s="5">
        <v>5.3561918239999997</v>
      </c>
      <c r="S814" s="5">
        <v>56569.955569999998</v>
      </c>
      <c r="T814" s="5">
        <v>1712069.4</v>
      </c>
    </row>
    <row r="815" spans="1:20" ht="57.6" x14ac:dyDescent="0.3">
      <c r="A815" s="7" t="s">
        <v>196</v>
      </c>
      <c r="B815" s="2" t="s">
        <v>1282</v>
      </c>
      <c r="C815" s="5" t="s">
        <v>198</v>
      </c>
      <c r="D815" s="5" t="s">
        <v>171</v>
      </c>
      <c r="E815" s="2" t="s">
        <v>1284</v>
      </c>
      <c r="F815" s="2"/>
      <c r="G815" s="2"/>
      <c r="H815" s="2"/>
      <c r="I815" s="2"/>
      <c r="J815" s="2"/>
      <c r="K815" s="2"/>
      <c r="L815" s="2"/>
      <c r="M815" s="2"/>
      <c r="N815" s="5">
        <v>8945.2000000000007</v>
      </c>
      <c r="O815" s="2" t="s">
        <v>200</v>
      </c>
      <c r="P815" s="5">
        <v>465.45067410000001</v>
      </c>
      <c r="Q815" s="5">
        <v>4163549.37</v>
      </c>
      <c r="R815" s="5">
        <v>5.6349960550000002</v>
      </c>
      <c r="S815" s="5">
        <v>50406.166709999998</v>
      </c>
      <c r="T815" s="5">
        <v>1525524.5</v>
      </c>
    </row>
    <row r="816" spans="1:20" ht="72" x14ac:dyDescent="0.3">
      <c r="A816" s="7" t="s">
        <v>196</v>
      </c>
      <c r="B816" s="2" t="s">
        <v>1285</v>
      </c>
      <c r="C816" s="5" t="s">
        <v>198</v>
      </c>
      <c r="D816" s="5" t="s">
        <v>171</v>
      </c>
      <c r="E816" s="2" t="s">
        <v>1286</v>
      </c>
      <c r="F816" s="2"/>
      <c r="G816" s="2"/>
      <c r="H816" s="2"/>
      <c r="I816" s="2"/>
      <c r="J816" s="2"/>
      <c r="K816" s="2"/>
      <c r="L816" s="2"/>
      <c r="M816" s="2"/>
      <c r="N816" s="5">
        <v>6310.4</v>
      </c>
      <c r="O816" s="2" t="s">
        <v>200</v>
      </c>
      <c r="P816" s="5">
        <v>518.70852239999999</v>
      </c>
      <c r="Q816" s="5">
        <v>3273258.26</v>
      </c>
      <c r="R816" s="5">
        <v>6.1898391699999999</v>
      </c>
      <c r="S816" s="5">
        <v>39060.361100000002</v>
      </c>
      <c r="T816" s="5">
        <v>1199321.8999999999</v>
      </c>
    </row>
    <row r="817" spans="1:20" ht="72" x14ac:dyDescent="0.3">
      <c r="A817" s="7" t="s">
        <v>196</v>
      </c>
      <c r="B817" s="2" t="s">
        <v>1285</v>
      </c>
      <c r="C817" s="5" t="s">
        <v>198</v>
      </c>
      <c r="D817" s="5" t="s">
        <v>171</v>
      </c>
      <c r="E817" s="2" t="s">
        <v>1287</v>
      </c>
      <c r="F817" s="2"/>
      <c r="G817" s="2"/>
      <c r="H817" s="2"/>
      <c r="I817" s="2"/>
      <c r="J817" s="2"/>
      <c r="K817" s="2"/>
      <c r="L817" s="2"/>
      <c r="M817" s="2"/>
      <c r="N817" s="5">
        <v>1362.3</v>
      </c>
      <c r="O817" s="2" t="s">
        <v>200</v>
      </c>
      <c r="P817" s="5">
        <v>615.69009029999995</v>
      </c>
      <c r="Q817" s="5">
        <v>838754.61</v>
      </c>
      <c r="R817" s="5">
        <v>7.3471371159999999</v>
      </c>
      <c r="S817" s="5">
        <v>10009.00489</v>
      </c>
      <c r="T817" s="5">
        <v>307319.7</v>
      </c>
    </row>
    <row r="818" spans="1:20" ht="57.6" x14ac:dyDescent="0.3">
      <c r="A818" s="7" t="s">
        <v>196</v>
      </c>
      <c r="B818" s="2" t="s">
        <v>1285</v>
      </c>
      <c r="C818" s="5" t="s">
        <v>198</v>
      </c>
      <c r="D818" s="5" t="s">
        <v>171</v>
      </c>
      <c r="E818" s="2" t="s">
        <v>1269</v>
      </c>
      <c r="F818" s="2"/>
      <c r="G818" s="2"/>
      <c r="H818" s="2"/>
      <c r="I818" s="2"/>
      <c r="J818" s="2"/>
      <c r="K818" s="2"/>
      <c r="L818" s="2"/>
      <c r="M818" s="2"/>
      <c r="N818" s="5">
        <v>6975</v>
      </c>
      <c r="O818" s="2" t="s">
        <v>200</v>
      </c>
      <c r="P818" s="5">
        <v>518.54179209999995</v>
      </c>
      <c r="Q818" s="5">
        <v>3616829</v>
      </c>
      <c r="R818" s="5">
        <v>6.187849548</v>
      </c>
      <c r="S818" s="5">
        <v>43160.250599999999</v>
      </c>
      <c r="T818" s="5">
        <v>1325206.2</v>
      </c>
    </row>
    <row r="819" spans="1:20" ht="57.6" x14ac:dyDescent="0.3">
      <c r="A819" s="7" t="s">
        <v>196</v>
      </c>
      <c r="B819" s="2" t="s">
        <v>1288</v>
      </c>
      <c r="C819" s="5" t="s">
        <v>198</v>
      </c>
      <c r="D819" s="5" t="s">
        <v>171</v>
      </c>
      <c r="E819" s="2" t="s">
        <v>1289</v>
      </c>
      <c r="F819" s="2"/>
      <c r="G819" s="2"/>
      <c r="H819" s="2"/>
      <c r="I819" s="2"/>
      <c r="J819" s="2"/>
      <c r="K819" s="2"/>
      <c r="L819" s="2"/>
      <c r="M819" s="2"/>
      <c r="N819" s="5">
        <v>4050</v>
      </c>
      <c r="O819" s="2" t="s">
        <v>200</v>
      </c>
      <c r="P819" s="5">
        <v>251.55885929999999</v>
      </c>
      <c r="Q819" s="5">
        <v>1018813.38</v>
      </c>
      <c r="R819" s="5">
        <v>3.001895695</v>
      </c>
      <c r="S819" s="5">
        <v>12157.67757</v>
      </c>
      <c r="T819" s="5">
        <v>373293.3</v>
      </c>
    </row>
    <row r="820" spans="1:20" ht="72" x14ac:dyDescent="0.3">
      <c r="A820" s="7" t="s">
        <v>196</v>
      </c>
      <c r="B820" s="2" t="s">
        <v>1290</v>
      </c>
      <c r="C820" s="5" t="s">
        <v>198</v>
      </c>
      <c r="D820" s="5" t="s">
        <v>171</v>
      </c>
      <c r="E820" s="2" t="s">
        <v>1291</v>
      </c>
      <c r="F820" s="2"/>
      <c r="G820" s="2"/>
      <c r="H820" s="2"/>
      <c r="I820" s="2"/>
      <c r="J820" s="2"/>
      <c r="K820" s="2"/>
      <c r="L820" s="2"/>
      <c r="M820" s="2"/>
      <c r="N820" s="5">
        <v>8451</v>
      </c>
      <c r="O820" s="2" t="s">
        <v>200</v>
      </c>
      <c r="P820" s="5">
        <v>381.44559700000002</v>
      </c>
      <c r="Q820" s="5">
        <v>3223596.74</v>
      </c>
      <c r="R820" s="5">
        <v>4.5518567660000002</v>
      </c>
      <c r="S820" s="5">
        <v>38467.741529999999</v>
      </c>
      <c r="T820" s="5">
        <v>1181125.8</v>
      </c>
    </row>
    <row r="821" spans="1:20" ht="72" x14ac:dyDescent="0.3">
      <c r="A821" s="7" t="s">
        <v>196</v>
      </c>
      <c r="B821" s="2" t="s">
        <v>1290</v>
      </c>
      <c r="C821" s="5" t="s">
        <v>198</v>
      </c>
      <c r="D821" s="5" t="s">
        <v>171</v>
      </c>
      <c r="E821" s="2" t="s">
        <v>1292</v>
      </c>
      <c r="F821" s="2"/>
      <c r="G821" s="2"/>
      <c r="H821" s="2"/>
      <c r="I821" s="2"/>
      <c r="J821" s="2"/>
      <c r="K821" s="2"/>
      <c r="L821" s="2"/>
      <c r="M821" s="2"/>
      <c r="N821" s="5">
        <v>9512</v>
      </c>
      <c r="O821" s="2" t="s">
        <v>200</v>
      </c>
      <c r="P821" s="5">
        <v>365.90082210000003</v>
      </c>
      <c r="Q821" s="5">
        <v>3480448.62</v>
      </c>
      <c r="R821" s="5">
        <v>4.3663582590000001</v>
      </c>
      <c r="S821" s="5">
        <v>41532.799760000002</v>
      </c>
      <c r="T821" s="5">
        <v>1275236.3999999999</v>
      </c>
    </row>
    <row r="822" spans="1:20" ht="57.6" x14ac:dyDescent="0.3">
      <c r="A822" s="7" t="s">
        <v>196</v>
      </c>
      <c r="B822" s="2" t="s">
        <v>1293</v>
      </c>
      <c r="C822" s="5" t="s">
        <v>198</v>
      </c>
      <c r="D822" s="5" t="s">
        <v>163</v>
      </c>
      <c r="E822" s="2" t="s">
        <v>1267</v>
      </c>
      <c r="F822" s="2"/>
      <c r="G822" s="2"/>
      <c r="H822" s="2"/>
      <c r="I822" s="2"/>
      <c r="J822" s="2"/>
      <c r="K822" s="2"/>
      <c r="L822" s="2"/>
      <c r="M822" s="2"/>
      <c r="N822" s="5">
        <v>8677.15</v>
      </c>
      <c r="O822" s="2" t="s">
        <v>200</v>
      </c>
      <c r="P822" s="5">
        <v>260.76831329999999</v>
      </c>
      <c r="Q822" s="5">
        <v>2262725.77</v>
      </c>
      <c r="R822" s="5">
        <v>3.1117937150000001</v>
      </c>
      <c r="S822" s="5">
        <v>27001.500840000001</v>
      </c>
      <c r="T822" s="5">
        <v>994694.3</v>
      </c>
    </row>
    <row r="823" spans="1:20" ht="57.6" x14ac:dyDescent="0.3">
      <c r="A823" s="7" t="s">
        <v>196</v>
      </c>
      <c r="B823" s="2" t="s">
        <v>1294</v>
      </c>
      <c r="C823" s="5" t="s">
        <v>198</v>
      </c>
      <c r="D823" s="5" t="s">
        <v>171</v>
      </c>
      <c r="E823" s="2" t="s">
        <v>1295</v>
      </c>
      <c r="F823" s="2"/>
      <c r="G823" s="2"/>
      <c r="H823" s="2"/>
      <c r="I823" s="2"/>
      <c r="J823" s="2"/>
      <c r="K823" s="2"/>
      <c r="L823" s="2"/>
      <c r="M823" s="2"/>
      <c r="N823" s="5">
        <v>4620</v>
      </c>
      <c r="O823" s="2" t="s">
        <v>200</v>
      </c>
      <c r="P823" s="5">
        <v>554.03166880000003</v>
      </c>
      <c r="Q823" s="5">
        <v>2559626.31</v>
      </c>
      <c r="R823" s="5">
        <v>6.6113564299999998</v>
      </c>
      <c r="S823" s="5">
        <v>30544.466710000001</v>
      </c>
      <c r="T823" s="5">
        <v>937847.1</v>
      </c>
    </row>
    <row r="824" spans="1:20" ht="57.6" x14ac:dyDescent="0.3">
      <c r="A824" s="7" t="s">
        <v>196</v>
      </c>
      <c r="B824" s="2" t="s">
        <v>1294</v>
      </c>
      <c r="C824" s="5" t="s">
        <v>198</v>
      </c>
      <c r="D824" s="5" t="s">
        <v>171</v>
      </c>
      <c r="E824" s="2" t="s">
        <v>1296</v>
      </c>
      <c r="F824" s="2"/>
      <c r="G824" s="2"/>
      <c r="H824" s="2"/>
      <c r="I824" s="2"/>
      <c r="J824" s="2"/>
      <c r="K824" s="2"/>
      <c r="L824" s="2"/>
      <c r="M824" s="2"/>
      <c r="N824" s="5">
        <v>6930</v>
      </c>
      <c r="O824" s="2" t="s">
        <v>200</v>
      </c>
      <c r="P824" s="5">
        <v>250.06778209999999</v>
      </c>
      <c r="Q824" s="5">
        <v>1732969.73</v>
      </c>
      <c r="R824" s="5">
        <v>2.9841024119999999</v>
      </c>
      <c r="S824" s="5">
        <v>20679.829710000002</v>
      </c>
      <c r="T824" s="5">
        <v>634960.1</v>
      </c>
    </row>
    <row r="825" spans="1:20" ht="72" x14ac:dyDescent="0.3">
      <c r="A825" s="7" t="s">
        <v>196</v>
      </c>
      <c r="B825" s="2" t="s">
        <v>1294</v>
      </c>
      <c r="C825" s="5" t="s">
        <v>198</v>
      </c>
      <c r="D825" s="5" t="s">
        <v>163</v>
      </c>
      <c r="E825" s="2" t="s">
        <v>1297</v>
      </c>
      <c r="F825" s="2"/>
      <c r="G825" s="2"/>
      <c r="H825" s="2"/>
      <c r="I825" s="2"/>
      <c r="J825" s="2"/>
      <c r="K825" s="2"/>
      <c r="L825" s="2"/>
      <c r="M825" s="2"/>
      <c r="N825" s="5">
        <v>4942</v>
      </c>
      <c r="O825" s="2" t="s">
        <v>200</v>
      </c>
      <c r="P825" s="5">
        <v>497.44888300000002</v>
      </c>
      <c r="Q825" s="5">
        <v>2458392.38</v>
      </c>
      <c r="R825" s="5">
        <v>5.9361441890000002</v>
      </c>
      <c r="S825" s="5">
        <v>29336.424579999999</v>
      </c>
      <c r="T825" s="5">
        <v>1080709.3</v>
      </c>
    </row>
    <row r="826" spans="1:20" ht="57.6" x14ac:dyDescent="0.3">
      <c r="A826" s="7" t="s">
        <v>196</v>
      </c>
      <c r="B826" s="2" t="s">
        <v>1298</v>
      </c>
      <c r="C826" s="5" t="s">
        <v>198</v>
      </c>
      <c r="D826" s="5" t="s">
        <v>171</v>
      </c>
      <c r="E826" s="2" t="s">
        <v>1299</v>
      </c>
      <c r="F826" s="2"/>
      <c r="G826" s="2"/>
      <c r="H826" s="2"/>
      <c r="I826" s="2"/>
      <c r="J826" s="2"/>
      <c r="K826" s="2"/>
      <c r="L826" s="2"/>
      <c r="M826" s="2"/>
      <c r="N826" s="5">
        <v>2450</v>
      </c>
      <c r="O826" s="2" t="s">
        <v>200</v>
      </c>
      <c r="P826" s="5">
        <v>490.67181219999998</v>
      </c>
      <c r="Q826" s="5">
        <v>1202145.94</v>
      </c>
      <c r="R826" s="5">
        <v>5.8482933519999998</v>
      </c>
      <c r="S826" s="5">
        <v>14328.31871</v>
      </c>
      <c r="T826" s="5">
        <v>440466.3</v>
      </c>
    </row>
    <row r="827" spans="1:20" ht="86.4" x14ac:dyDescent="0.3">
      <c r="A827" s="7" t="s">
        <v>196</v>
      </c>
      <c r="B827" s="2" t="s">
        <v>1298</v>
      </c>
      <c r="C827" s="5" t="s">
        <v>198</v>
      </c>
      <c r="D827" s="5" t="s">
        <v>171</v>
      </c>
      <c r="E827" s="2" t="s">
        <v>1300</v>
      </c>
      <c r="F827" s="2"/>
      <c r="G827" s="2"/>
      <c r="H827" s="2"/>
      <c r="I827" s="2"/>
      <c r="J827" s="2"/>
      <c r="K827" s="2"/>
      <c r="L827" s="2"/>
      <c r="M827" s="2"/>
      <c r="N827" s="5">
        <v>4143.8999999999996</v>
      </c>
      <c r="O827" s="2" t="s">
        <v>200</v>
      </c>
      <c r="P827" s="5">
        <v>613.42199140000002</v>
      </c>
      <c r="Q827" s="5">
        <v>2541959.39</v>
      </c>
      <c r="R827" s="5">
        <v>7.3113467390000002</v>
      </c>
      <c r="S827" s="5">
        <v>30297.489750000001</v>
      </c>
      <c r="T827" s="5">
        <v>931374</v>
      </c>
    </row>
    <row r="828" spans="1:20" ht="72" x14ac:dyDescent="0.3">
      <c r="A828" s="7" t="s">
        <v>196</v>
      </c>
      <c r="B828" s="2" t="s">
        <v>1298</v>
      </c>
      <c r="C828" s="5" t="s">
        <v>198</v>
      </c>
      <c r="D828" s="5" t="s">
        <v>171</v>
      </c>
      <c r="E828" s="2" t="s">
        <v>1301</v>
      </c>
      <c r="F828" s="2"/>
      <c r="G828" s="2"/>
      <c r="H828" s="2"/>
      <c r="I828" s="2"/>
      <c r="J828" s="2"/>
      <c r="K828" s="2"/>
      <c r="L828" s="2"/>
      <c r="M828" s="2"/>
      <c r="N828" s="5">
        <v>11970</v>
      </c>
      <c r="O828" s="2" t="s">
        <v>200</v>
      </c>
      <c r="P828" s="5">
        <v>397.27424980000001</v>
      </c>
      <c r="Q828" s="5">
        <v>4755372.7699999996</v>
      </c>
      <c r="R828" s="5">
        <v>4.7350923690000002</v>
      </c>
      <c r="S828" s="5">
        <v>56679.055659999998</v>
      </c>
      <c r="T828" s="5">
        <v>1742368.7</v>
      </c>
    </row>
    <row r="829" spans="1:20" ht="72" x14ac:dyDescent="0.3">
      <c r="A829" s="7" t="s">
        <v>196</v>
      </c>
      <c r="B829" s="2" t="s">
        <v>1298</v>
      </c>
      <c r="C829" s="5" t="s">
        <v>198</v>
      </c>
      <c r="D829" s="5" t="s">
        <v>171</v>
      </c>
      <c r="E829" s="2" t="s">
        <v>1302</v>
      </c>
      <c r="F829" s="2"/>
      <c r="G829" s="2"/>
      <c r="H829" s="2"/>
      <c r="I829" s="2"/>
      <c r="J829" s="2"/>
      <c r="K829" s="2"/>
      <c r="L829" s="2"/>
      <c r="M829" s="2"/>
      <c r="N829" s="5">
        <v>3251.2</v>
      </c>
      <c r="O829" s="2" t="s">
        <v>200</v>
      </c>
      <c r="P829" s="5">
        <v>522.70403539999995</v>
      </c>
      <c r="Q829" s="5">
        <v>1699415.36</v>
      </c>
      <c r="R829" s="5">
        <v>6.2300838550000002</v>
      </c>
      <c r="S829" s="5">
        <v>20255.248629999998</v>
      </c>
      <c r="T829" s="5">
        <v>622665.80000000005</v>
      </c>
    </row>
    <row r="830" spans="1:20" ht="72" x14ac:dyDescent="0.3">
      <c r="A830" s="7" t="s">
        <v>196</v>
      </c>
      <c r="B830" s="2" t="s">
        <v>1303</v>
      </c>
      <c r="C830" s="5" t="s">
        <v>198</v>
      </c>
      <c r="D830" s="5" t="s">
        <v>171</v>
      </c>
      <c r="E830" s="2" t="s">
        <v>1304</v>
      </c>
      <c r="F830" s="2"/>
      <c r="G830" s="2"/>
      <c r="H830" s="2"/>
      <c r="I830" s="2"/>
      <c r="J830" s="2"/>
      <c r="K830" s="2"/>
      <c r="L830" s="2"/>
      <c r="M830" s="2"/>
      <c r="N830" s="5">
        <v>1700</v>
      </c>
      <c r="O830" s="2" t="s">
        <v>200</v>
      </c>
      <c r="P830" s="5">
        <v>600.58861179999997</v>
      </c>
      <c r="Q830" s="5">
        <v>1021000.64</v>
      </c>
      <c r="R830" s="5">
        <v>7.1583863140000004</v>
      </c>
      <c r="S830" s="5">
        <v>12169.256729999999</v>
      </c>
      <c r="T830" s="5">
        <v>374094.6</v>
      </c>
    </row>
    <row r="831" spans="1:20" ht="72" x14ac:dyDescent="0.3">
      <c r="A831" s="7" t="s">
        <v>196</v>
      </c>
      <c r="B831" s="2" t="s">
        <v>1305</v>
      </c>
      <c r="C831" s="5" t="s">
        <v>198</v>
      </c>
      <c r="D831" s="5" t="s">
        <v>171</v>
      </c>
      <c r="E831" s="2" t="s">
        <v>1306</v>
      </c>
      <c r="F831" s="2"/>
      <c r="G831" s="2"/>
      <c r="H831" s="2"/>
      <c r="I831" s="2"/>
      <c r="J831" s="2"/>
      <c r="K831" s="2"/>
      <c r="L831" s="2"/>
      <c r="M831" s="2"/>
      <c r="N831" s="5">
        <v>3481.6</v>
      </c>
      <c r="O831" s="2" t="s">
        <v>200</v>
      </c>
      <c r="P831" s="5">
        <v>515.47645339999997</v>
      </c>
      <c r="Q831" s="5">
        <v>1794682.82</v>
      </c>
      <c r="R831" s="5">
        <v>6.1439386569999996</v>
      </c>
      <c r="S831" s="5">
        <v>21390.736830000002</v>
      </c>
      <c r="T831" s="5">
        <v>657571.9</v>
      </c>
    </row>
    <row r="832" spans="1:20" ht="57.6" x14ac:dyDescent="0.3">
      <c r="A832" s="7" t="s">
        <v>196</v>
      </c>
      <c r="B832" s="2" t="s">
        <v>1305</v>
      </c>
      <c r="C832" s="5" t="s">
        <v>198</v>
      </c>
      <c r="D832" s="5" t="s">
        <v>171</v>
      </c>
      <c r="E832" s="2" t="s">
        <v>1307</v>
      </c>
      <c r="F832" s="2"/>
      <c r="G832" s="2"/>
      <c r="H832" s="2"/>
      <c r="I832" s="2"/>
      <c r="J832" s="2"/>
      <c r="K832" s="2"/>
      <c r="L832" s="2"/>
      <c r="M832" s="2"/>
      <c r="N832" s="5">
        <v>10561.6</v>
      </c>
      <c r="O832" s="2" t="s">
        <v>200</v>
      </c>
      <c r="P832" s="5">
        <v>467.06042170000001</v>
      </c>
      <c r="Q832" s="5">
        <v>4932905.3499999996</v>
      </c>
      <c r="R832" s="5">
        <v>5.5668703419999996</v>
      </c>
      <c r="S832" s="5">
        <v>58795.057809999998</v>
      </c>
      <c r="T832" s="5">
        <v>1807416.5</v>
      </c>
    </row>
    <row r="833" spans="1:20" ht="86.4" x14ac:dyDescent="0.3">
      <c r="A833" s="7" t="s">
        <v>196</v>
      </c>
      <c r="B833" s="2" t="s">
        <v>1305</v>
      </c>
      <c r="C833" s="5" t="s">
        <v>198</v>
      </c>
      <c r="D833" s="5" t="s">
        <v>171</v>
      </c>
      <c r="E833" s="2" t="s">
        <v>1308</v>
      </c>
      <c r="F833" s="2"/>
      <c r="G833" s="2"/>
      <c r="H833" s="2"/>
      <c r="I833" s="2"/>
      <c r="J833" s="2"/>
      <c r="K833" s="2"/>
      <c r="L833" s="2"/>
      <c r="M833" s="2"/>
      <c r="N833" s="5">
        <v>3978.6</v>
      </c>
      <c r="O833" s="2" t="s">
        <v>200</v>
      </c>
      <c r="P833" s="5">
        <v>611.85372740000003</v>
      </c>
      <c r="Q833" s="5">
        <v>2434321.2400000002</v>
      </c>
      <c r="R833" s="5">
        <v>7.2926546769999998</v>
      </c>
      <c r="S833" s="5">
        <v>29014.555899999999</v>
      </c>
      <c r="T833" s="5">
        <v>891935.2</v>
      </c>
    </row>
    <row r="834" spans="1:20" ht="72" x14ac:dyDescent="0.3">
      <c r="A834" s="7" t="s">
        <v>196</v>
      </c>
      <c r="B834" s="2" t="s">
        <v>1305</v>
      </c>
      <c r="C834" s="5" t="s">
        <v>198</v>
      </c>
      <c r="D834" s="5" t="s">
        <v>163</v>
      </c>
      <c r="E834" s="2" t="s">
        <v>1309</v>
      </c>
      <c r="F834" s="2"/>
      <c r="G834" s="2"/>
      <c r="H834" s="2"/>
      <c r="I834" s="2"/>
      <c r="J834" s="2"/>
      <c r="K834" s="2"/>
      <c r="L834" s="2"/>
      <c r="M834" s="2"/>
      <c r="N834" s="5">
        <v>4809</v>
      </c>
      <c r="O834" s="2" t="s">
        <v>200</v>
      </c>
      <c r="P834" s="5">
        <v>503.60677270000002</v>
      </c>
      <c r="Q834" s="5">
        <v>2421844.9700000002</v>
      </c>
      <c r="R834" s="5">
        <v>6.0024645139999997</v>
      </c>
      <c r="S834" s="5">
        <v>28865.851849999999</v>
      </c>
      <c r="T834" s="5">
        <v>1064643.1000000001</v>
      </c>
    </row>
    <row r="835" spans="1:20" ht="43.2" x14ac:dyDescent="0.3">
      <c r="A835" s="7" t="s">
        <v>196</v>
      </c>
      <c r="B835" s="2" t="s">
        <v>1305</v>
      </c>
      <c r="C835" s="5" t="s">
        <v>198</v>
      </c>
      <c r="D835" s="5" t="s">
        <v>171</v>
      </c>
      <c r="E835" s="2" t="s">
        <v>1310</v>
      </c>
      <c r="F835" s="2"/>
      <c r="G835" s="2"/>
      <c r="H835" s="2"/>
      <c r="I835" s="2"/>
      <c r="J835" s="2"/>
      <c r="K835" s="2"/>
      <c r="L835" s="2"/>
      <c r="M835" s="2"/>
      <c r="N835" s="5">
        <v>8945.2000000000007</v>
      </c>
      <c r="O835" s="2" t="s">
        <v>200</v>
      </c>
      <c r="P835" s="5">
        <v>491.47132199999999</v>
      </c>
      <c r="Q835" s="5">
        <v>4396309.2699999996</v>
      </c>
      <c r="R835" s="5">
        <v>5.85782267</v>
      </c>
      <c r="S835" s="5">
        <v>52399.395349999999</v>
      </c>
      <c r="T835" s="5">
        <v>1610807.8</v>
      </c>
    </row>
    <row r="836" spans="1:20" ht="72" x14ac:dyDescent="0.3">
      <c r="A836" s="7" t="s">
        <v>196</v>
      </c>
      <c r="B836" s="2" t="s">
        <v>1305</v>
      </c>
      <c r="C836" s="5" t="s">
        <v>198</v>
      </c>
      <c r="D836" s="5" t="s">
        <v>171</v>
      </c>
      <c r="E836" s="2" t="s">
        <v>1311</v>
      </c>
      <c r="F836" s="2"/>
      <c r="G836" s="2"/>
      <c r="H836" s="2"/>
      <c r="I836" s="2"/>
      <c r="J836" s="2"/>
      <c r="K836" s="2"/>
      <c r="L836" s="2"/>
      <c r="M836" s="2"/>
      <c r="N836" s="5">
        <v>6987.6</v>
      </c>
      <c r="O836" s="2" t="s">
        <v>200</v>
      </c>
      <c r="P836" s="5">
        <v>610.93505640000001</v>
      </c>
      <c r="Q836" s="5">
        <v>4268969.8</v>
      </c>
      <c r="R836" s="5">
        <v>7.2817050820000002</v>
      </c>
      <c r="S836" s="5">
        <v>50881.64243</v>
      </c>
      <c r="T836" s="5">
        <v>1564150.6</v>
      </c>
    </row>
    <row r="837" spans="1:20" ht="57.6" x14ac:dyDescent="0.3">
      <c r="A837" s="7" t="s">
        <v>196</v>
      </c>
      <c r="B837" s="2" t="s">
        <v>1305</v>
      </c>
      <c r="C837" s="5" t="s">
        <v>198</v>
      </c>
      <c r="D837" s="5" t="s">
        <v>171</v>
      </c>
      <c r="E837" s="2" t="s">
        <v>1312</v>
      </c>
      <c r="F837" s="2"/>
      <c r="G837" s="2"/>
      <c r="H837" s="2"/>
      <c r="I837" s="2"/>
      <c r="J837" s="2"/>
      <c r="K837" s="2"/>
      <c r="L837" s="2"/>
      <c r="M837" s="2"/>
      <c r="N837" s="5">
        <v>5568</v>
      </c>
      <c r="O837" s="2" t="s">
        <v>200</v>
      </c>
      <c r="P837" s="5">
        <v>701.31256470000005</v>
      </c>
      <c r="Q837" s="5">
        <v>3904908.36</v>
      </c>
      <c r="R837" s="5">
        <v>8.3589101869999993</v>
      </c>
      <c r="S837" s="5">
        <v>46542.411919999999</v>
      </c>
      <c r="T837" s="5">
        <v>1430758.5</v>
      </c>
    </row>
    <row r="838" spans="1:20" ht="86.4" x14ac:dyDescent="0.3">
      <c r="A838" s="7" t="s">
        <v>196</v>
      </c>
      <c r="B838" s="2" t="s">
        <v>1305</v>
      </c>
      <c r="C838" s="5" t="s">
        <v>198</v>
      </c>
      <c r="D838" s="5" t="s">
        <v>171</v>
      </c>
      <c r="E838" s="2" t="s">
        <v>1313</v>
      </c>
      <c r="F838" s="2"/>
      <c r="G838" s="2"/>
      <c r="H838" s="2"/>
      <c r="I838" s="2"/>
      <c r="J838" s="2"/>
      <c r="K838" s="2"/>
      <c r="L838" s="2"/>
      <c r="M838" s="2"/>
      <c r="N838" s="5">
        <v>5760</v>
      </c>
      <c r="O838" s="2" t="s">
        <v>200</v>
      </c>
      <c r="P838" s="5">
        <v>540.97884720000002</v>
      </c>
      <c r="Q838" s="5">
        <v>3116038.16</v>
      </c>
      <c r="R838" s="5">
        <v>6.4479004440000001</v>
      </c>
      <c r="S838" s="5">
        <v>37139.906560000003</v>
      </c>
      <c r="T838" s="5">
        <v>1141716.3999999999</v>
      </c>
    </row>
    <row r="839" spans="1:20" ht="72" x14ac:dyDescent="0.3">
      <c r="A839" s="7" t="s">
        <v>196</v>
      </c>
      <c r="B839" s="2" t="s">
        <v>1314</v>
      </c>
      <c r="C839" s="5" t="s">
        <v>198</v>
      </c>
      <c r="D839" s="5" t="s">
        <v>171</v>
      </c>
      <c r="E839" s="2" t="s">
        <v>1315</v>
      </c>
      <c r="F839" s="2"/>
      <c r="G839" s="2"/>
      <c r="H839" s="2"/>
      <c r="I839" s="2"/>
      <c r="J839" s="2"/>
      <c r="K839" s="2"/>
      <c r="L839" s="2"/>
      <c r="M839" s="2"/>
      <c r="N839" s="5">
        <v>4363.2</v>
      </c>
      <c r="O839" s="2" t="s">
        <v>200</v>
      </c>
      <c r="P839" s="5">
        <v>530.45877340000004</v>
      </c>
      <c r="Q839" s="5">
        <v>2314497.7200000002</v>
      </c>
      <c r="R839" s="5">
        <v>6.4337025270000003</v>
      </c>
      <c r="S839" s="5">
        <v>28071.530869999999</v>
      </c>
      <c r="T839" s="5">
        <v>848032</v>
      </c>
    </row>
    <row r="840" spans="1:20" ht="72" x14ac:dyDescent="0.3">
      <c r="A840" s="7" t="s">
        <v>196</v>
      </c>
      <c r="B840" s="2" t="s">
        <v>1314</v>
      </c>
      <c r="C840" s="5" t="s">
        <v>198</v>
      </c>
      <c r="D840" s="5" t="s">
        <v>171</v>
      </c>
      <c r="E840" s="2" t="s">
        <v>1316</v>
      </c>
      <c r="F840" s="2"/>
      <c r="G840" s="2"/>
      <c r="H840" s="2"/>
      <c r="I840" s="2"/>
      <c r="J840" s="2"/>
      <c r="K840" s="2"/>
      <c r="L840" s="2"/>
      <c r="M840" s="2"/>
      <c r="N840" s="5">
        <v>3526.4</v>
      </c>
      <c r="O840" s="2" t="s">
        <v>200</v>
      </c>
      <c r="P840" s="5">
        <v>511.10121939999999</v>
      </c>
      <c r="Q840" s="5">
        <v>1802347.34</v>
      </c>
      <c r="R840" s="5">
        <v>6.1989232190000001</v>
      </c>
      <c r="S840" s="5">
        <v>21859.882839999998</v>
      </c>
      <c r="T840" s="5">
        <v>660380.1</v>
      </c>
    </row>
    <row r="841" spans="1:20" ht="86.4" x14ac:dyDescent="0.3">
      <c r="A841" s="7" t="s">
        <v>196</v>
      </c>
      <c r="B841" s="2" t="s">
        <v>1314</v>
      </c>
      <c r="C841" s="5" t="s">
        <v>198</v>
      </c>
      <c r="D841" s="5" t="s">
        <v>171</v>
      </c>
      <c r="E841" s="2" t="s">
        <v>1317</v>
      </c>
      <c r="F841" s="2"/>
      <c r="G841" s="2"/>
      <c r="H841" s="2"/>
      <c r="I841" s="2"/>
      <c r="J841" s="2"/>
      <c r="K841" s="2"/>
      <c r="L841" s="2"/>
      <c r="M841" s="2"/>
      <c r="N841" s="5">
        <v>7318.8</v>
      </c>
      <c r="O841" s="2" t="s">
        <v>200</v>
      </c>
      <c r="P841" s="5">
        <v>608.28948049999997</v>
      </c>
      <c r="Q841" s="5">
        <v>4451949.05</v>
      </c>
      <c r="R841" s="5">
        <v>7.3776771439999997</v>
      </c>
      <c r="S841" s="5">
        <v>53995.743479999997</v>
      </c>
      <c r="T841" s="5">
        <v>1631194.1</v>
      </c>
    </row>
    <row r="842" spans="1:20" ht="72" x14ac:dyDescent="0.3">
      <c r="A842" s="7" t="s">
        <v>196</v>
      </c>
      <c r="B842" s="2" t="s">
        <v>1318</v>
      </c>
      <c r="C842" s="5" t="s">
        <v>198</v>
      </c>
      <c r="D842" s="5" t="s">
        <v>171</v>
      </c>
      <c r="E842" s="2" t="s">
        <v>1319</v>
      </c>
      <c r="F842" s="2"/>
      <c r="G842" s="2"/>
      <c r="H842" s="2"/>
      <c r="I842" s="2"/>
      <c r="J842" s="2"/>
      <c r="K842" s="2"/>
      <c r="L842" s="2"/>
      <c r="M842" s="2"/>
      <c r="N842" s="5">
        <v>3355.2</v>
      </c>
      <c r="O842" s="2" t="s">
        <v>200</v>
      </c>
      <c r="P842" s="5">
        <v>531.08127379999996</v>
      </c>
      <c r="Q842" s="5">
        <v>1781883.89</v>
      </c>
      <c r="R842" s="5">
        <v>6.4412525629999999</v>
      </c>
      <c r="S842" s="5">
        <v>21611.690600000002</v>
      </c>
      <c r="T842" s="5">
        <v>652882.30000000005</v>
      </c>
    </row>
    <row r="843" spans="1:20" ht="86.4" x14ac:dyDescent="0.3">
      <c r="A843" s="7" t="s">
        <v>196</v>
      </c>
      <c r="B843" s="2" t="s">
        <v>1318</v>
      </c>
      <c r="C843" s="5" t="s">
        <v>198</v>
      </c>
      <c r="D843" s="5" t="s">
        <v>171</v>
      </c>
      <c r="E843" s="2" t="s">
        <v>1320</v>
      </c>
      <c r="F843" s="2"/>
      <c r="G843" s="2"/>
      <c r="H843" s="2"/>
      <c r="I843" s="2"/>
      <c r="J843" s="2"/>
      <c r="K843" s="2"/>
      <c r="L843" s="2"/>
      <c r="M843" s="2"/>
      <c r="N843" s="5">
        <v>4280.7</v>
      </c>
      <c r="O843" s="2" t="s">
        <v>200</v>
      </c>
      <c r="P843" s="5">
        <v>627.55955329999995</v>
      </c>
      <c r="Q843" s="5">
        <v>2686394.18</v>
      </c>
      <c r="R843" s="5">
        <v>7.6113954320000001</v>
      </c>
      <c r="S843" s="5">
        <v>32582.100419999999</v>
      </c>
      <c r="T843" s="5">
        <v>984294.8</v>
      </c>
    </row>
    <row r="844" spans="1:20" ht="57.6" x14ac:dyDescent="0.3">
      <c r="A844" s="7" t="s">
        <v>196</v>
      </c>
      <c r="B844" s="2" t="s">
        <v>1321</v>
      </c>
      <c r="C844" s="5" t="s">
        <v>198</v>
      </c>
      <c r="D844" s="5" t="s">
        <v>163</v>
      </c>
      <c r="E844" s="2" t="s">
        <v>1322</v>
      </c>
      <c r="F844" s="2"/>
      <c r="G844" s="2"/>
      <c r="H844" s="2"/>
      <c r="I844" s="2"/>
      <c r="J844" s="2"/>
      <c r="K844" s="2"/>
      <c r="L844" s="2"/>
      <c r="M844" s="2"/>
      <c r="N844" s="5">
        <v>8677.15</v>
      </c>
      <c r="O844" s="2" t="s">
        <v>200</v>
      </c>
      <c r="P844" s="5">
        <v>255.3805017</v>
      </c>
      <c r="Q844" s="5">
        <v>2215974.92</v>
      </c>
      <c r="R844" s="5">
        <v>3.0973984429999999</v>
      </c>
      <c r="S844" s="5">
        <v>26876.590899999999</v>
      </c>
      <c r="T844" s="5">
        <v>974142.6</v>
      </c>
    </row>
    <row r="845" spans="1:20" ht="72" x14ac:dyDescent="0.3">
      <c r="A845" s="7" t="s">
        <v>196</v>
      </c>
      <c r="B845" s="2" t="s">
        <v>1323</v>
      </c>
      <c r="C845" s="5" t="s">
        <v>198</v>
      </c>
      <c r="D845" s="5" t="s">
        <v>171</v>
      </c>
      <c r="E845" s="2" t="s">
        <v>1324</v>
      </c>
      <c r="F845" s="2"/>
      <c r="G845" s="2"/>
      <c r="H845" s="2"/>
      <c r="I845" s="2"/>
      <c r="J845" s="2"/>
      <c r="K845" s="2"/>
      <c r="L845" s="2"/>
      <c r="M845" s="2"/>
      <c r="N845" s="5">
        <v>7003.8</v>
      </c>
      <c r="O845" s="2" t="s">
        <v>200</v>
      </c>
      <c r="P845" s="5">
        <v>631.12509069999999</v>
      </c>
      <c r="Q845" s="5">
        <v>4420273.91</v>
      </c>
      <c r="R845" s="5">
        <v>7.6546402750000002</v>
      </c>
      <c r="S845" s="5">
        <v>53611.569560000004</v>
      </c>
      <c r="T845" s="5">
        <v>1619588.4</v>
      </c>
    </row>
    <row r="846" spans="1:20" ht="86.4" x14ac:dyDescent="0.3">
      <c r="A846" s="7" t="s">
        <v>196</v>
      </c>
      <c r="B846" s="2" t="s">
        <v>1325</v>
      </c>
      <c r="C846" s="5" t="s">
        <v>198</v>
      </c>
      <c r="D846" s="5" t="s">
        <v>171</v>
      </c>
      <c r="E846" s="2" t="s">
        <v>1326</v>
      </c>
      <c r="F846" s="2"/>
      <c r="G846" s="2"/>
      <c r="H846" s="2"/>
      <c r="I846" s="2"/>
      <c r="J846" s="2"/>
      <c r="K846" s="2"/>
      <c r="L846" s="2"/>
      <c r="M846" s="2"/>
      <c r="N846" s="5">
        <v>3840</v>
      </c>
      <c r="O846" s="2" t="s">
        <v>200</v>
      </c>
      <c r="P846" s="5">
        <v>515.29848700000002</v>
      </c>
      <c r="Q846" s="5">
        <v>1978746.19</v>
      </c>
      <c r="R846" s="5">
        <v>6.4091851609999999</v>
      </c>
      <c r="S846" s="5">
        <v>24611.27102</v>
      </c>
      <c r="T846" s="5">
        <v>725012.5</v>
      </c>
    </row>
    <row r="847" spans="1:20" ht="86.4" x14ac:dyDescent="0.3">
      <c r="A847" s="7" t="s">
        <v>196</v>
      </c>
      <c r="B847" s="2" t="s">
        <v>1325</v>
      </c>
      <c r="C847" s="5" t="s">
        <v>198</v>
      </c>
      <c r="D847" s="5" t="s">
        <v>171</v>
      </c>
      <c r="E847" s="2" t="s">
        <v>1327</v>
      </c>
      <c r="F847" s="2"/>
      <c r="G847" s="2"/>
      <c r="H847" s="2"/>
      <c r="I847" s="2"/>
      <c r="J847" s="2"/>
      <c r="K847" s="2"/>
      <c r="L847" s="2"/>
      <c r="M847" s="2"/>
      <c r="N847" s="5">
        <v>940.5</v>
      </c>
      <c r="O847" s="2" t="s">
        <v>200</v>
      </c>
      <c r="P847" s="5">
        <v>615.73734179999997</v>
      </c>
      <c r="Q847" s="5">
        <v>579100.97</v>
      </c>
      <c r="R847" s="5">
        <v>7.6584246499999997</v>
      </c>
      <c r="S847" s="5">
        <v>7202.7483830000001</v>
      </c>
      <c r="T847" s="5">
        <v>212182.6</v>
      </c>
    </row>
    <row r="848" spans="1:20" ht="72" x14ac:dyDescent="0.3">
      <c r="A848" s="7" t="s">
        <v>196</v>
      </c>
      <c r="B848" s="2" t="s">
        <v>1325</v>
      </c>
      <c r="C848" s="5" t="s">
        <v>198</v>
      </c>
      <c r="D848" s="5" t="s">
        <v>171</v>
      </c>
      <c r="E848" s="2" t="s">
        <v>1328</v>
      </c>
      <c r="F848" s="2"/>
      <c r="G848" s="2"/>
      <c r="H848" s="2"/>
      <c r="I848" s="2"/>
      <c r="J848" s="2"/>
      <c r="K848" s="2"/>
      <c r="L848" s="2"/>
      <c r="M848" s="2"/>
      <c r="N848" s="5">
        <v>1817.6</v>
      </c>
      <c r="O848" s="2" t="s">
        <v>200</v>
      </c>
      <c r="P848" s="5">
        <v>505.37088469999998</v>
      </c>
      <c r="Q848" s="5">
        <v>918562.12</v>
      </c>
      <c r="R848" s="5">
        <v>6.285707521</v>
      </c>
      <c r="S848" s="5">
        <v>11424.90199</v>
      </c>
      <c r="T848" s="5">
        <v>336561.1</v>
      </c>
    </row>
    <row r="849" spans="1:20" ht="86.4" x14ac:dyDescent="0.3">
      <c r="A849" s="7" t="s">
        <v>196</v>
      </c>
      <c r="B849" s="2" t="s">
        <v>1325</v>
      </c>
      <c r="C849" s="5" t="s">
        <v>198</v>
      </c>
      <c r="D849" s="5" t="s">
        <v>171</v>
      </c>
      <c r="E849" s="2" t="s">
        <v>1329</v>
      </c>
      <c r="F849" s="2"/>
      <c r="G849" s="2"/>
      <c r="H849" s="2"/>
      <c r="I849" s="2"/>
      <c r="J849" s="2"/>
      <c r="K849" s="2"/>
      <c r="L849" s="2"/>
      <c r="M849" s="2"/>
      <c r="N849" s="5">
        <v>1029.5999999999999</v>
      </c>
      <c r="O849" s="2" t="s">
        <v>200</v>
      </c>
      <c r="P849" s="5">
        <v>525.2787879</v>
      </c>
      <c r="Q849" s="5">
        <v>540827.04</v>
      </c>
      <c r="R849" s="5">
        <v>6.5333182570000004</v>
      </c>
      <c r="S849" s="5">
        <v>6726.7044779999997</v>
      </c>
      <c r="T849" s="5">
        <v>198159</v>
      </c>
    </row>
    <row r="850" spans="1:20" ht="72" x14ac:dyDescent="0.3">
      <c r="A850" s="7" t="s">
        <v>196</v>
      </c>
      <c r="B850" s="2" t="s">
        <v>1330</v>
      </c>
      <c r="C850" s="5" t="s">
        <v>198</v>
      </c>
      <c r="D850" s="5" t="s">
        <v>163</v>
      </c>
      <c r="E850" s="2" t="s">
        <v>1331</v>
      </c>
      <c r="F850" s="2"/>
      <c r="G850" s="2"/>
      <c r="H850" s="2"/>
      <c r="I850" s="2"/>
      <c r="J850" s="2"/>
      <c r="K850" s="2"/>
      <c r="L850" s="2"/>
      <c r="M850" s="2"/>
      <c r="N850" s="5">
        <v>4847</v>
      </c>
      <c r="O850" s="2" t="s">
        <v>200</v>
      </c>
      <c r="P850" s="5">
        <v>482.9116257</v>
      </c>
      <c r="Q850" s="5">
        <v>2340672.65</v>
      </c>
      <c r="R850" s="5">
        <v>6.0063635040000003</v>
      </c>
      <c r="S850" s="5">
        <v>29112.84391</v>
      </c>
      <c r="T850" s="5">
        <v>1028959.7</v>
      </c>
    </row>
    <row r="851" spans="1:20" ht="57.6" x14ac:dyDescent="0.3">
      <c r="A851" s="7" t="s">
        <v>196</v>
      </c>
      <c r="B851" s="2" t="s">
        <v>1332</v>
      </c>
      <c r="C851" s="5" t="s">
        <v>198</v>
      </c>
      <c r="D851" s="5" t="s">
        <v>171</v>
      </c>
      <c r="E851" s="2" t="s">
        <v>1333</v>
      </c>
      <c r="F851" s="2"/>
      <c r="G851" s="2"/>
      <c r="H851" s="2"/>
      <c r="I851" s="2"/>
      <c r="J851" s="2"/>
      <c r="K851" s="2"/>
      <c r="L851" s="2"/>
      <c r="M851" s="2"/>
      <c r="N851" s="5">
        <v>6930</v>
      </c>
      <c r="O851" s="2" t="s">
        <v>200</v>
      </c>
      <c r="P851" s="5">
        <v>558.18661329999998</v>
      </c>
      <c r="Q851" s="5">
        <v>3868233.23</v>
      </c>
      <c r="R851" s="5">
        <v>6.9426195679999996</v>
      </c>
      <c r="S851" s="5">
        <v>48112.353609999998</v>
      </c>
      <c r="T851" s="5">
        <v>1417320.6</v>
      </c>
    </row>
    <row r="852" spans="1:20" ht="86.4" x14ac:dyDescent="0.3">
      <c r="A852" s="7" t="s">
        <v>196</v>
      </c>
      <c r="B852" s="2" t="s">
        <v>1334</v>
      </c>
      <c r="C852" s="5" t="s">
        <v>198</v>
      </c>
      <c r="D852" s="5" t="s">
        <v>171</v>
      </c>
      <c r="E852" s="2" t="s">
        <v>1335</v>
      </c>
      <c r="F852" s="2"/>
      <c r="G852" s="2"/>
      <c r="H852" s="2"/>
      <c r="I852" s="2"/>
      <c r="J852" s="2"/>
      <c r="K852" s="2"/>
      <c r="L852" s="2"/>
      <c r="M852" s="2"/>
      <c r="N852" s="5">
        <v>1687.2</v>
      </c>
      <c r="O852" s="2" t="s">
        <v>200</v>
      </c>
      <c r="P852" s="5">
        <v>626.95413110000004</v>
      </c>
      <c r="Q852" s="5">
        <v>1057797.01</v>
      </c>
      <c r="R852" s="5">
        <v>7.7979369539999999</v>
      </c>
      <c r="S852" s="5">
        <v>13156.67923</v>
      </c>
      <c r="T852" s="5">
        <v>387576.8</v>
      </c>
    </row>
    <row r="853" spans="1:20" ht="86.4" x14ac:dyDescent="0.3">
      <c r="A853" s="7" t="s">
        <v>196</v>
      </c>
      <c r="B853" s="2" t="s">
        <v>1334</v>
      </c>
      <c r="C853" s="5" t="s">
        <v>198</v>
      </c>
      <c r="D853" s="5" t="s">
        <v>171</v>
      </c>
      <c r="E853" s="2" t="s">
        <v>1336</v>
      </c>
      <c r="F853" s="2"/>
      <c r="G853" s="2"/>
      <c r="H853" s="2"/>
      <c r="I853" s="2"/>
      <c r="J853" s="2"/>
      <c r="K853" s="2"/>
      <c r="L853" s="2"/>
      <c r="M853" s="2"/>
      <c r="N853" s="5">
        <v>3532.8</v>
      </c>
      <c r="O853" s="2" t="s">
        <v>200</v>
      </c>
      <c r="P853" s="5">
        <v>524.68560070000001</v>
      </c>
      <c r="Q853" s="5">
        <v>1853609.29</v>
      </c>
      <c r="R853" s="5">
        <v>6.5259403069999999</v>
      </c>
      <c r="S853" s="5">
        <v>23054.841919999999</v>
      </c>
      <c r="T853" s="5">
        <v>679162.5</v>
      </c>
    </row>
    <row r="854" spans="1:20" ht="86.4" x14ac:dyDescent="0.3">
      <c r="A854" s="7" t="s">
        <v>196</v>
      </c>
      <c r="B854" s="2" t="s">
        <v>1334</v>
      </c>
      <c r="C854" s="5" t="s">
        <v>198</v>
      </c>
      <c r="D854" s="5" t="s">
        <v>171</v>
      </c>
      <c r="E854" s="2" t="s">
        <v>1337</v>
      </c>
      <c r="F854" s="2"/>
      <c r="G854" s="2"/>
      <c r="H854" s="2"/>
      <c r="I854" s="2"/>
      <c r="J854" s="2"/>
      <c r="K854" s="2"/>
      <c r="L854" s="2"/>
      <c r="M854" s="2"/>
      <c r="N854" s="5">
        <v>2252.8000000000002</v>
      </c>
      <c r="O854" s="2" t="s">
        <v>200</v>
      </c>
      <c r="P854" s="5">
        <v>514.57706410000003</v>
      </c>
      <c r="Q854" s="5">
        <v>1159239.21</v>
      </c>
      <c r="R854" s="5">
        <v>6.4002122400000001</v>
      </c>
      <c r="S854" s="5">
        <v>14418.39813</v>
      </c>
      <c r="T854" s="5">
        <v>424745.2</v>
      </c>
    </row>
    <row r="855" spans="1:20" ht="57.6" x14ac:dyDescent="0.3">
      <c r="A855" s="7" t="s">
        <v>196</v>
      </c>
      <c r="B855" s="2" t="s">
        <v>1338</v>
      </c>
      <c r="C855" s="5" t="s">
        <v>198</v>
      </c>
      <c r="D855" s="5" t="s">
        <v>171</v>
      </c>
      <c r="E855" s="2" t="s">
        <v>1339</v>
      </c>
      <c r="F855" s="2"/>
      <c r="G855" s="2"/>
      <c r="H855" s="2"/>
      <c r="I855" s="2"/>
      <c r="J855" s="2"/>
      <c r="K855" s="2"/>
      <c r="L855" s="2"/>
      <c r="M855" s="2"/>
      <c r="N855" s="5">
        <v>6850</v>
      </c>
      <c r="O855" s="2" t="s">
        <v>200</v>
      </c>
      <c r="P855" s="5">
        <v>528.6389547</v>
      </c>
      <c r="Q855" s="5">
        <v>3621176.84</v>
      </c>
      <c r="R855" s="5">
        <v>6.5751113769999998</v>
      </c>
      <c r="S855" s="5">
        <v>45039.512940000001</v>
      </c>
      <c r="T855" s="5">
        <v>1326799.2</v>
      </c>
    </row>
    <row r="856" spans="1:20" ht="72" x14ac:dyDescent="0.3">
      <c r="A856" s="7" t="s">
        <v>196</v>
      </c>
      <c r="B856" s="2" t="s">
        <v>1338</v>
      </c>
      <c r="C856" s="5" t="s">
        <v>198</v>
      </c>
      <c r="D856" s="5" t="s">
        <v>171</v>
      </c>
      <c r="E856" s="2" t="s">
        <v>1340</v>
      </c>
      <c r="F856" s="2"/>
      <c r="G856" s="2"/>
      <c r="H856" s="2"/>
      <c r="I856" s="2"/>
      <c r="J856" s="2"/>
      <c r="K856" s="2"/>
      <c r="L856" s="2"/>
      <c r="M856" s="2"/>
      <c r="N856" s="5">
        <v>5612</v>
      </c>
      <c r="O856" s="2" t="s">
        <v>200</v>
      </c>
      <c r="P856" s="5">
        <v>1059.9357130000001</v>
      </c>
      <c r="Q856" s="5">
        <v>5948359.2199999997</v>
      </c>
      <c r="R856" s="5">
        <v>13.183280010000001</v>
      </c>
      <c r="S856" s="5">
        <v>73984.567410000003</v>
      </c>
      <c r="T856" s="5">
        <v>2179478.7999999998</v>
      </c>
    </row>
    <row r="857" spans="1:20" ht="57.6" x14ac:dyDescent="0.3">
      <c r="A857" s="7" t="s">
        <v>196</v>
      </c>
      <c r="B857" s="2" t="s">
        <v>1338</v>
      </c>
      <c r="C857" s="5" t="s">
        <v>198</v>
      </c>
      <c r="D857" s="5" t="s">
        <v>171</v>
      </c>
      <c r="E857" s="2" t="s">
        <v>1341</v>
      </c>
      <c r="F857" s="2"/>
      <c r="G857" s="2"/>
      <c r="H857" s="2"/>
      <c r="I857" s="2"/>
      <c r="J857" s="2"/>
      <c r="K857" s="2"/>
      <c r="L857" s="2"/>
      <c r="M857" s="2"/>
      <c r="N857" s="5">
        <v>4620</v>
      </c>
      <c r="O857" s="2" t="s">
        <v>200</v>
      </c>
      <c r="P857" s="5">
        <v>569.05030520000003</v>
      </c>
      <c r="Q857" s="5">
        <v>2629012.41</v>
      </c>
      <c r="R857" s="5">
        <v>7.077740114</v>
      </c>
      <c r="S857" s="5">
        <v>32699.159329999999</v>
      </c>
      <c r="T857" s="5">
        <v>963270.1</v>
      </c>
    </row>
    <row r="858" spans="1:20" ht="57.6" x14ac:dyDescent="0.3">
      <c r="A858" s="7" t="s">
        <v>196</v>
      </c>
      <c r="B858" s="2" t="s">
        <v>1338</v>
      </c>
      <c r="C858" s="5" t="s">
        <v>198</v>
      </c>
      <c r="D858" s="5" t="s">
        <v>171</v>
      </c>
      <c r="E858" s="2" t="s">
        <v>1342</v>
      </c>
      <c r="F858" s="2"/>
      <c r="G858" s="2"/>
      <c r="H858" s="2"/>
      <c r="I858" s="2"/>
      <c r="J858" s="2"/>
      <c r="K858" s="2"/>
      <c r="L858" s="2"/>
      <c r="M858" s="2"/>
      <c r="N858" s="5">
        <v>2975</v>
      </c>
      <c r="O858" s="2" t="s">
        <v>200</v>
      </c>
      <c r="P858" s="5">
        <v>601.88921679999999</v>
      </c>
      <c r="Q858" s="5">
        <v>1790620.42</v>
      </c>
      <c r="R858" s="5">
        <v>7.4861842889999997</v>
      </c>
      <c r="S858" s="5">
        <v>22271.398260000002</v>
      </c>
      <c r="T858" s="5">
        <v>656083.30000000005</v>
      </c>
    </row>
    <row r="859" spans="1:20" ht="72" x14ac:dyDescent="0.3">
      <c r="A859" s="7" t="s">
        <v>196</v>
      </c>
      <c r="B859" s="2" t="s">
        <v>1343</v>
      </c>
      <c r="C859" s="5" t="s">
        <v>198</v>
      </c>
      <c r="D859" s="5" t="s">
        <v>171</v>
      </c>
      <c r="E859" s="2" t="s">
        <v>1344</v>
      </c>
      <c r="F859" s="2"/>
      <c r="G859" s="2"/>
      <c r="H859" s="2"/>
      <c r="I859" s="2"/>
      <c r="J859" s="2"/>
      <c r="K859" s="2"/>
      <c r="L859" s="2"/>
      <c r="M859" s="2"/>
      <c r="N859" s="5">
        <v>4132.8</v>
      </c>
      <c r="O859" s="2" t="s">
        <v>200</v>
      </c>
      <c r="P859" s="5">
        <v>542.40830670000003</v>
      </c>
      <c r="Q859" s="5">
        <v>2241665.0499999998</v>
      </c>
      <c r="R859" s="5">
        <v>6.7421790770000003</v>
      </c>
      <c r="S859" s="5">
        <v>27864.077689999998</v>
      </c>
      <c r="T859" s="5">
        <v>821346.1</v>
      </c>
    </row>
    <row r="860" spans="1:20" ht="86.4" x14ac:dyDescent="0.3">
      <c r="A860" s="7" t="s">
        <v>196</v>
      </c>
      <c r="B860" s="2" t="s">
        <v>1343</v>
      </c>
      <c r="C860" s="5" t="s">
        <v>198</v>
      </c>
      <c r="D860" s="5" t="s">
        <v>171</v>
      </c>
      <c r="E860" s="2" t="s">
        <v>1345</v>
      </c>
      <c r="F860" s="2"/>
      <c r="G860" s="2"/>
      <c r="H860" s="2"/>
      <c r="I860" s="2"/>
      <c r="J860" s="2"/>
      <c r="K860" s="2"/>
      <c r="L860" s="2"/>
      <c r="M860" s="2"/>
      <c r="N860" s="5">
        <v>159.6</v>
      </c>
      <c r="O860" s="2" t="s">
        <v>200</v>
      </c>
      <c r="P860" s="5">
        <v>635.81672930000002</v>
      </c>
      <c r="Q860" s="5">
        <v>101476.35</v>
      </c>
      <c r="R860" s="5">
        <v>7.9032533169999999</v>
      </c>
      <c r="S860" s="5">
        <v>1261.3592289999999</v>
      </c>
      <c r="T860" s="5">
        <v>37180.9</v>
      </c>
    </row>
    <row r="861" spans="1:20" ht="86.4" x14ac:dyDescent="0.3">
      <c r="A861" s="7" t="s">
        <v>196</v>
      </c>
      <c r="B861" s="2" t="s">
        <v>1343</v>
      </c>
      <c r="C861" s="5" t="s">
        <v>198</v>
      </c>
      <c r="D861" s="5" t="s">
        <v>171</v>
      </c>
      <c r="E861" s="2" t="s">
        <v>1346</v>
      </c>
      <c r="F861" s="2"/>
      <c r="G861" s="2"/>
      <c r="H861" s="2"/>
      <c r="I861" s="2"/>
      <c r="J861" s="2"/>
      <c r="K861" s="2"/>
      <c r="L861" s="2"/>
      <c r="M861" s="2"/>
      <c r="N861" s="5">
        <v>3539.2</v>
      </c>
      <c r="O861" s="2" t="s">
        <v>200</v>
      </c>
      <c r="P861" s="5">
        <v>532.10254859999998</v>
      </c>
      <c r="Q861" s="5">
        <v>1883217.34</v>
      </c>
      <c r="R861" s="5">
        <v>6.6140776710000004</v>
      </c>
      <c r="S861" s="5">
        <v>23408.543689999999</v>
      </c>
      <c r="T861" s="5">
        <v>690010.8</v>
      </c>
    </row>
    <row r="862" spans="1:20" ht="72" x14ac:dyDescent="0.3">
      <c r="A862" s="7" t="s">
        <v>196</v>
      </c>
      <c r="B862" s="2" t="s">
        <v>1343</v>
      </c>
      <c r="C862" s="5" t="s">
        <v>198</v>
      </c>
      <c r="D862" s="5" t="s">
        <v>171</v>
      </c>
      <c r="E862" s="2" t="s">
        <v>1347</v>
      </c>
      <c r="F862" s="2"/>
      <c r="G862" s="2"/>
      <c r="H862" s="2"/>
      <c r="I862" s="2"/>
      <c r="J862" s="2"/>
      <c r="K862" s="2"/>
      <c r="L862" s="2"/>
      <c r="M862" s="2"/>
      <c r="N862" s="5">
        <v>7875</v>
      </c>
      <c r="O862" s="2" t="s">
        <v>200</v>
      </c>
      <c r="P862" s="5">
        <v>543.85387300000002</v>
      </c>
      <c r="Q862" s="5">
        <v>4282849.25</v>
      </c>
      <c r="R862" s="5">
        <v>6.7601475830000002</v>
      </c>
      <c r="S862" s="5">
        <v>53236.162210000002</v>
      </c>
      <c r="T862" s="5">
        <v>1569236</v>
      </c>
    </row>
    <row r="863" spans="1:20" ht="72" x14ac:dyDescent="0.3">
      <c r="A863" s="7" t="s">
        <v>196</v>
      </c>
      <c r="B863" s="2" t="s">
        <v>1348</v>
      </c>
      <c r="C863" s="5" t="s">
        <v>198</v>
      </c>
      <c r="D863" s="5" t="s">
        <v>171</v>
      </c>
      <c r="E863" s="2" t="s">
        <v>1349</v>
      </c>
      <c r="F863" s="2"/>
      <c r="G863" s="2"/>
      <c r="H863" s="2"/>
      <c r="I863" s="2"/>
      <c r="J863" s="2"/>
      <c r="K863" s="2"/>
      <c r="L863" s="2"/>
      <c r="M863" s="2"/>
      <c r="N863" s="5">
        <v>21784</v>
      </c>
      <c r="O863" s="2" t="s">
        <v>200</v>
      </c>
      <c r="P863" s="5">
        <v>468.60027450000001</v>
      </c>
      <c r="Q863" s="5">
        <v>10207988.380000001</v>
      </c>
      <c r="R863" s="5">
        <v>5.8247392729999996</v>
      </c>
      <c r="S863" s="5">
        <v>126886.1203</v>
      </c>
      <c r="T863" s="5">
        <v>3740207</v>
      </c>
    </row>
    <row r="864" spans="1:20" ht="43.2" x14ac:dyDescent="0.3">
      <c r="A864" s="7" t="s">
        <v>196</v>
      </c>
      <c r="B864" s="2" t="s">
        <v>1348</v>
      </c>
      <c r="C864" s="5" t="s">
        <v>198</v>
      </c>
      <c r="D864" s="5" t="s">
        <v>171</v>
      </c>
      <c r="E864" s="2" t="s">
        <v>1350</v>
      </c>
      <c r="F864" s="2"/>
      <c r="G864" s="2"/>
      <c r="H864" s="2"/>
      <c r="I864" s="2"/>
      <c r="J864" s="2"/>
      <c r="K864" s="2"/>
      <c r="L864" s="2"/>
      <c r="M864" s="2"/>
      <c r="N864" s="5">
        <v>8945.2000000000007</v>
      </c>
      <c r="O864" s="2" t="s">
        <v>200</v>
      </c>
      <c r="P864" s="5">
        <v>480.53964029999997</v>
      </c>
      <c r="Q864" s="5">
        <v>4298523.1900000004</v>
      </c>
      <c r="R864" s="5">
        <v>5.9731465540000004</v>
      </c>
      <c r="S864" s="5">
        <v>53430.990550000002</v>
      </c>
      <c r="T864" s="5">
        <v>1574978.9</v>
      </c>
    </row>
    <row r="865" spans="1:20" ht="72" x14ac:dyDescent="0.3">
      <c r="A865" s="7" t="s">
        <v>196</v>
      </c>
      <c r="B865" s="2" t="s">
        <v>1348</v>
      </c>
      <c r="C865" s="5" t="s">
        <v>198</v>
      </c>
      <c r="D865" s="5" t="s">
        <v>171</v>
      </c>
      <c r="E865" s="2" t="s">
        <v>1351</v>
      </c>
      <c r="F865" s="2"/>
      <c r="G865" s="2"/>
      <c r="H865" s="2"/>
      <c r="I865" s="2"/>
      <c r="J865" s="2"/>
      <c r="K865" s="2"/>
      <c r="L865" s="2"/>
      <c r="M865" s="2"/>
      <c r="N865" s="5">
        <v>5532</v>
      </c>
      <c r="O865" s="2" t="s">
        <v>200</v>
      </c>
      <c r="P865" s="5">
        <v>642.76979930000005</v>
      </c>
      <c r="Q865" s="5">
        <v>3555802.53</v>
      </c>
      <c r="R865" s="5">
        <v>7.9896805390000001</v>
      </c>
      <c r="S865" s="5">
        <v>44198.91274</v>
      </c>
      <c r="T865" s="5">
        <v>1302846.1000000001</v>
      </c>
    </row>
    <row r="866" spans="1:20" ht="72" x14ac:dyDescent="0.3">
      <c r="A866" s="7" t="s">
        <v>196</v>
      </c>
      <c r="B866" s="2" t="s">
        <v>1348</v>
      </c>
      <c r="C866" s="5" t="s">
        <v>198</v>
      </c>
      <c r="D866" s="5" t="s">
        <v>171</v>
      </c>
      <c r="E866" s="2" t="s">
        <v>1352</v>
      </c>
      <c r="F866" s="2"/>
      <c r="G866" s="2"/>
      <c r="H866" s="2"/>
      <c r="I866" s="2"/>
      <c r="J866" s="2"/>
      <c r="K866" s="2"/>
      <c r="L866" s="2"/>
      <c r="M866" s="2"/>
      <c r="N866" s="5">
        <v>4498.2</v>
      </c>
      <c r="O866" s="2" t="s">
        <v>200</v>
      </c>
      <c r="P866" s="5">
        <v>538.26723130000005</v>
      </c>
      <c r="Q866" s="5">
        <v>2421233.66</v>
      </c>
      <c r="R866" s="5">
        <v>6.6907051749999997</v>
      </c>
      <c r="S866" s="5">
        <v>30096.130020000001</v>
      </c>
      <c r="T866" s="5">
        <v>887140</v>
      </c>
    </row>
    <row r="867" spans="1:20" ht="72" x14ac:dyDescent="0.3">
      <c r="A867" s="7" t="s">
        <v>196</v>
      </c>
      <c r="B867" s="2" t="s">
        <v>1348</v>
      </c>
      <c r="C867" s="5" t="s">
        <v>198</v>
      </c>
      <c r="D867" s="5" t="s">
        <v>171</v>
      </c>
      <c r="E867" s="2" t="s">
        <v>1353</v>
      </c>
      <c r="F867" s="2"/>
      <c r="G867" s="2"/>
      <c r="H867" s="2"/>
      <c r="I867" s="2"/>
      <c r="J867" s="2"/>
      <c r="K867" s="2"/>
      <c r="L867" s="2"/>
      <c r="M867" s="2"/>
      <c r="N867" s="5">
        <v>10847.7</v>
      </c>
      <c r="O867" s="2" t="s">
        <v>200</v>
      </c>
      <c r="P867" s="5">
        <v>511.99175489999999</v>
      </c>
      <c r="Q867" s="5">
        <v>5553932.96</v>
      </c>
      <c r="R867" s="5">
        <v>6.3640988800000002</v>
      </c>
      <c r="S867" s="5">
        <v>69035.835430000006</v>
      </c>
      <c r="T867" s="5">
        <v>2034961.1</v>
      </c>
    </row>
    <row r="868" spans="1:20" ht="72" x14ac:dyDescent="0.3">
      <c r="A868" s="7" t="s">
        <v>196</v>
      </c>
      <c r="B868" s="2" t="s">
        <v>1348</v>
      </c>
      <c r="C868" s="5" t="s">
        <v>198</v>
      </c>
      <c r="D868" s="5" t="s">
        <v>171</v>
      </c>
      <c r="E868" s="2" t="s">
        <v>1354</v>
      </c>
      <c r="F868" s="2"/>
      <c r="G868" s="2"/>
      <c r="H868" s="2"/>
      <c r="I868" s="2"/>
      <c r="J868" s="2"/>
      <c r="K868" s="2"/>
      <c r="L868" s="2"/>
      <c r="M868" s="2"/>
      <c r="N868" s="5">
        <v>10348.75</v>
      </c>
      <c r="O868" s="2" t="s">
        <v>200</v>
      </c>
      <c r="P868" s="5">
        <v>692.92433970000002</v>
      </c>
      <c r="Q868" s="5">
        <v>7170900.7599999998</v>
      </c>
      <c r="R868" s="5">
        <v>8.6131055270000001</v>
      </c>
      <c r="S868" s="5">
        <v>89134.875820000001</v>
      </c>
      <c r="T868" s="5">
        <v>2627418.1</v>
      </c>
    </row>
    <row r="869" spans="1:20" ht="72" x14ac:dyDescent="0.3">
      <c r="A869" s="7" t="s">
        <v>196</v>
      </c>
      <c r="B869" s="2" t="s">
        <v>1355</v>
      </c>
      <c r="C869" s="5" t="s">
        <v>198</v>
      </c>
      <c r="D869" s="5" t="s">
        <v>171</v>
      </c>
      <c r="E869" s="2" t="s">
        <v>1356</v>
      </c>
      <c r="F869" s="2"/>
      <c r="G869" s="2"/>
      <c r="H869" s="2"/>
      <c r="I869" s="2"/>
      <c r="J869" s="2"/>
      <c r="K869" s="2"/>
      <c r="L869" s="2"/>
      <c r="M869" s="2"/>
      <c r="N869" s="5">
        <v>7875</v>
      </c>
      <c r="O869" s="2" t="s">
        <v>200</v>
      </c>
      <c r="P869" s="5">
        <v>543.85387300000002</v>
      </c>
      <c r="Q869" s="5">
        <v>4282849.25</v>
      </c>
      <c r="R869" s="5">
        <v>6.7601475830000002</v>
      </c>
      <c r="S869" s="5">
        <v>53236.162210000002</v>
      </c>
      <c r="T869" s="5">
        <v>1569236</v>
      </c>
    </row>
    <row r="870" spans="1:20" ht="57.6" x14ac:dyDescent="0.3">
      <c r="A870" s="7" t="s">
        <v>196</v>
      </c>
      <c r="B870" s="2" t="s">
        <v>1357</v>
      </c>
      <c r="C870" s="5" t="s">
        <v>198</v>
      </c>
      <c r="D870" s="5" t="s">
        <v>171</v>
      </c>
      <c r="E870" s="2" t="s">
        <v>1358</v>
      </c>
      <c r="F870" s="2"/>
      <c r="G870" s="2"/>
      <c r="H870" s="2"/>
      <c r="I870" s="2"/>
      <c r="J870" s="2"/>
      <c r="K870" s="2"/>
      <c r="L870" s="2"/>
      <c r="M870" s="2"/>
      <c r="N870" s="5">
        <v>15568</v>
      </c>
      <c r="O870" s="2" t="s">
        <v>200</v>
      </c>
      <c r="P870" s="5">
        <v>426.73176519999998</v>
      </c>
      <c r="Q870" s="5">
        <v>6643360.1200000001</v>
      </c>
      <c r="R870" s="5">
        <v>5.3010157160000002</v>
      </c>
      <c r="S870" s="5">
        <v>82526.212669999994</v>
      </c>
      <c r="T870" s="5">
        <v>2434127.1</v>
      </c>
    </row>
    <row r="871" spans="1:20" ht="86.4" x14ac:dyDescent="0.3">
      <c r="A871" s="7" t="s">
        <v>196</v>
      </c>
      <c r="B871" s="2" t="s">
        <v>1359</v>
      </c>
      <c r="C871" s="5" t="s">
        <v>198</v>
      </c>
      <c r="D871" s="5" t="s">
        <v>171</v>
      </c>
      <c r="E871" s="2" t="s">
        <v>1360</v>
      </c>
      <c r="F871" s="2"/>
      <c r="G871" s="2"/>
      <c r="H871" s="2"/>
      <c r="I871" s="2"/>
      <c r="J871" s="2"/>
      <c r="K871" s="2"/>
      <c r="L871" s="2"/>
      <c r="M871" s="2"/>
      <c r="N871" s="5">
        <v>3392</v>
      </c>
      <c r="O871" s="2" t="s">
        <v>200</v>
      </c>
      <c r="P871" s="5">
        <v>526.31055130000004</v>
      </c>
      <c r="Q871" s="5">
        <v>1785245.39</v>
      </c>
      <c r="R871" s="5">
        <v>6.5380192709999996</v>
      </c>
      <c r="S871" s="5">
        <v>22176.961370000001</v>
      </c>
      <c r="T871" s="5">
        <v>654113.9</v>
      </c>
    </row>
    <row r="872" spans="1:20" ht="72" x14ac:dyDescent="0.3">
      <c r="A872" s="7" t="s">
        <v>196</v>
      </c>
      <c r="B872" s="2" t="s">
        <v>1359</v>
      </c>
      <c r="C872" s="5" t="s">
        <v>198</v>
      </c>
      <c r="D872" s="5" t="s">
        <v>171</v>
      </c>
      <c r="E872" s="2" t="s">
        <v>1361</v>
      </c>
      <c r="F872" s="2"/>
      <c r="G872" s="2"/>
      <c r="H872" s="2"/>
      <c r="I872" s="2"/>
      <c r="J872" s="2"/>
      <c r="K872" s="2"/>
      <c r="L872" s="2"/>
      <c r="M872" s="2"/>
      <c r="N872" s="5">
        <v>3636</v>
      </c>
      <c r="O872" s="2" t="s">
        <v>200</v>
      </c>
      <c r="P872" s="5">
        <v>543.17526950000001</v>
      </c>
      <c r="Q872" s="5">
        <v>1974985.28</v>
      </c>
      <c r="R872" s="5">
        <v>6.747518876</v>
      </c>
      <c r="S872" s="5">
        <v>24533.978630000001</v>
      </c>
      <c r="T872" s="5">
        <v>723634.6</v>
      </c>
    </row>
    <row r="873" spans="1:20" ht="86.4" x14ac:dyDescent="0.3">
      <c r="A873" s="7" t="s">
        <v>196</v>
      </c>
      <c r="B873" s="2" t="s">
        <v>1359</v>
      </c>
      <c r="C873" s="5" t="s">
        <v>198</v>
      </c>
      <c r="D873" s="5" t="s">
        <v>171</v>
      </c>
      <c r="E873" s="2" t="s">
        <v>1362</v>
      </c>
      <c r="F873" s="2"/>
      <c r="G873" s="2"/>
      <c r="H873" s="2"/>
      <c r="I873" s="2"/>
      <c r="J873" s="2"/>
      <c r="K873" s="2"/>
      <c r="L873" s="2"/>
      <c r="M873" s="2"/>
      <c r="N873" s="5">
        <v>302.10000000000002</v>
      </c>
      <c r="O873" s="2" t="s">
        <v>200</v>
      </c>
      <c r="P873" s="5">
        <v>641.85057930000005</v>
      </c>
      <c r="Q873" s="5">
        <v>193903.06</v>
      </c>
      <c r="R873" s="5">
        <v>7.9732991210000002</v>
      </c>
      <c r="S873" s="5">
        <v>2408.7336650000002</v>
      </c>
      <c r="T873" s="5">
        <v>71046.100000000006</v>
      </c>
    </row>
    <row r="874" spans="1:20" ht="86.4" x14ac:dyDescent="0.3">
      <c r="A874" s="7" t="s">
        <v>196</v>
      </c>
      <c r="B874" s="2" t="s">
        <v>1359</v>
      </c>
      <c r="C874" s="5" t="s">
        <v>198</v>
      </c>
      <c r="D874" s="5" t="s">
        <v>171</v>
      </c>
      <c r="E874" s="2" t="s">
        <v>1363</v>
      </c>
      <c r="F874" s="2"/>
      <c r="G874" s="2"/>
      <c r="H874" s="2"/>
      <c r="I874" s="2"/>
      <c r="J874" s="2"/>
      <c r="K874" s="2"/>
      <c r="L874" s="2"/>
      <c r="M874" s="2"/>
      <c r="N874" s="5">
        <v>604.79999999999995</v>
      </c>
      <c r="O874" s="2" t="s">
        <v>200</v>
      </c>
      <c r="P874" s="5">
        <v>633.93387900000005</v>
      </c>
      <c r="Q874" s="5">
        <v>383403.21</v>
      </c>
      <c r="R874" s="5">
        <v>7.8749550179999996</v>
      </c>
      <c r="S874" s="5">
        <v>4762.7727949999999</v>
      </c>
      <c r="T874" s="5">
        <v>140478.9</v>
      </c>
    </row>
    <row r="875" spans="1:20" ht="72" x14ac:dyDescent="0.3">
      <c r="A875" s="7" t="s">
        <v>196</v>
      </c>
      <c r="B875" s="2" t="s">
        <v>1359</v>
      </c>
      <c r="C875" s="5" t="s">
        <v>198</v>
      </c>
      <c r="D875" s="5" t="s">
        <v>171</v>
      </c>
      <c r="E875" s="2" t="s">
        <v>1364</v>
      </c>
      <c r="F875" s="2"/>
      <c r="G875" s="2"/>
      <c r="H875" s="2"/>
      <c r="I875" s="2"/>
      <c r="J875" s="2"/>
      <c r="K875" s="2"/>
      <c r="L875" s="2"/>
      <c r="M875" s="2"/>
      <c r="N875" s="5">
        <v>3038.4</v>
      </c>
      <c r="O875" s="2" t="s">
        <v>200</v>
      </c>
      <c r="P875" s="5">
        <v>542.01338529999998</v>
      </c>
      <c r="Q875" s="5">
        <v>1646853.47</v>
      </c>
      <c r="R875" s="5">
        <v>6.7330855319999996</v>
      </c>
      <c r="S875" s="5">
        <v>20457.807079999999</v>
      </c>
      <c r="T875" s="5">
        <v>603407.19999999995</v>
      </c>
    </row>
    <row r="876" spans="1:20" ht="72" x14ac:dyDescent="0.3">
      <c r="A876" s="7" t="s">
        <v>196</v>
      </c>
      <c r="B876" s="2" t="s">
        <v>1359</v>
      </c>
      <c r="C876" s="5" t="s">
        <v>198</v>
      </c>
      <c r="D876" s="5" t="s">
        <v>171</v>
      </c>
      <c r="E876" s="2" t="s">
        <v>1365</v>
      </c>
      <c r="F876" s="2"/>
      <c r="G876" s="2"/>
      <c r="H876" s="2"/>
      <c r="I876" s="2"/>
      <c r="J876" s="2"/>
      <c r="K876" s="2"/>
      <c r="L876" s="2"/>
      <c r="M876" s="2"/>
      <c r="N876" s="5">
        <v>356.4</v>
      </c>
      <c r="O876" s="2" t="s">
        <v>200</v>
      </c>
      <c r="P876" s="5">
        <v>639.54506170000002</v>
      </c>
      <c r="Q876" s="5">
        <v>227933.86</v>
      </c>
      <c r="R876" s="5">
        <v>7.9446591519999998</v>
      </c>
      <c r="S876" s="5">
        <v>2831.4765219999999</v>
      </c>
      <c r="T876" s="5">
        <v>83515</v>
      </c>
    </row>
    <row r="877" spans="1:20" ht="72" x14ac:dyDescent="0.3">
      <c r="A877" s="7" t="s">
        <v>196</v>
      </c>
      <c r="B877" s="2" t="s">
        <v>1359</v>
      </c>
      <c r="C877" s="5" t="s">
        <v>198</v>
      </c>
      <c r="D877" s="5" t="s">
        <v>171</v>
      </c>
      <c r="E877" s="2" t="s">
        <v>1366</v>
      </c>
      <c r="F877" s="2"/>
      <c r="G877" s="2"/>
      <c r="H877" s="2"/>
      <c r="I877" s="2"/>
      <c r="J877" s="2"/>
      <c r="K877" s="2"/>
      <c r="L877" s="2"/>
      <c r="M877" s="2"/>
      <c r="N877" s="5">
        <v>4128</v>
      </c>
      <c r="O877" s="2" t="s">
        <v>200</v>
      </c>
      <c r="P877" s="5">
        <v>532.43933379999999</v>
      </c>
      <c r="Q877" s="5">
        <v>2197909.5699999998</v>
      </c>
      <c r="R877" s="5">
        <v>6.614153215</v>
      </c>
      <c r="S877" s="5">
        <v>27303.224470000001</v>
      </c>
      <c r="T877" s="5">
        <v>805314.1</v>
      </c>
    </row>
    <row r="878" spans="1:20" ht="72" x14ac:dyDescent="0.3">
      <c r="A878" s="7" t="s">
        <v>196</v>
      </c>
      <c r="B878" s="2" t="s">
        <v>1367</v>
      </c>
      <c r="C878" s="5" t="s">
        <v>198</v>
      </c>
      <c r="D878" s="5" t="s">
        <v>171</v>
      </c>
      <c r="E878" s="2" t="s">
        <v>1368</v>
      </c>
      <c r="F878" s="2"/>
      <c r="G878" s="2"/>
      <c r="H878" s="2"/>
      <c r="I878" s="2"/>
      <c r="J878" s="2"/>
      <c r="K878" s="2"/>
      <c r="L878" s="2"/>
      <c r="M878" s="2"/>
      <c r="N878" s="5">
        <v>5768.16</v>
      </c>
      <c r="O878" s="2" t="s">
        <v>200</v>
      </c>
      <c r="P878" s="5">
        <v>1077.8224150000001</v>
      </c>
      <c r="Q878" s="5">
        <v>6217052.1399999997</v>
      </c>
      <c r="R878" s="5">
        <v>13.38909832</v>
      </c>
      <c r="S878" s="5">
        <v>77230.461370000005</v>
      </c>
      <c r="T878" s="5">
        <v>2277927.7999999998</v>
      </c>
    </row>
    <row r="879" spans="1:20" ht="57.6" x14ac:dyDescent="0.3">
      <c r="A879" s="7" t="s">
        <v>196</v>
      </c>
      <c r="B879" s="2" t="s">
        <v>1369</v>
      </c>
      <c r="C879" s="5" t="s">
        <v>198</v>
      </c>
      <c r="D879" s="5" t="s">
        <v>171</v>
      </c>
      <c r="E879" s="2" t="s">
        <v>1370</v>
      </c>
      <c r="F879" s="2"/>
      <c r="G879" s="2"/>
      <c r="H879" s="2"/>
      <c r="I879" s="2"/>
      <c r="J879" s="2"/>
      <c r="K879" s="2"/>
      <c r="L879" s="2"/>
      <c r="M879" s="2"/>
      <c r="N879" s="5">
        <v>6850</v>
      </c>
      <c r="O879" s="2" t="s">
        <v>200</v>
      </c>
      <c r="P879" s="5">
        <v>611.51537370000005</v>
      </c>
      <c r="Q879" s="5">
        <v>4188880.31</v>
      </c>
      <c r="R879" s="5">
        <v>7.5964642700000002</v>
      </c>
      <c r="S879" s="5">
        <v>52035.780250000003</v>
      </c>
      <c r="T879" s="5">
        <v>1534805.8</v>
      </c>
    </row>
    <row r="880" spans="1:20" ht="57.6" x14ac:dyDescent="0.3">
      <c r="A880" s="7" t="s">
        <v>196</v>
      </c>
      <c r="B880" s="2" t="s">
        <v>1371</v>
      </c>
      <c r="C880" s="5" t="s">
        <v>198</v>
      </c>
      <c r="D880" s="5" t="s">
        <v>171</v>
      </c>
      <c r="E880" s="2" t="s">
        <v>1372</v>
      </c>
      <c r="F880" s="2"/>
      <c r="G880" s="2"/>
      <c r="H880" s="2"/>
      <c r="I880" s="2"/>
      <c r="J880" s="2"/>
      <c r="K880" s="2"/>
      <c r="L880" s="2"/>
      <c r="M880" s="2"/>
      <c r="N880" s="5">
        <v>1248.3</v>
      </c>
      <c r="O880" s="2" t="s">
        <v>200</v>
      </c>
      <c r="P880" s="5">
        <v>421.30584800000003</v>
      </c>
      <c r="Q880" s="5">
        <v>525916.09</v>
      </c>
      <c r="R880" s="5">
        <v>5.249917108</v>
      </c>
      <c r="S880" s="5">
        <v>6553.4715260000003</v>
      </c>
      <c r="T880" s="5">
        <v>192695.6</v>
      </c>
    </row>
    <row r="881" spans="1:20" ht="86.4" x14ac:dyDescent="0.3">
      <c r="A881" s="7" t="s">
        <v>196</v>
      </c>
      <c r="B881" s="2" t="s">
        <v>1373</v>
      </c>
      <c r="C881" s="5" t="s">
        <v>198</v>
      </c>
      <c r="D881" s="5" t="s">
        <v>171</v>
      </c>
      <c r="E881" s="2" t="s">
        <v>1374</v>
      </c>
      <c r="F881" s="2"/>
      <c r="G881" s="2"/>
      <c r="H881" s="2"/>
      <c r="I881" s="2"/>
      <c r="J881" s="2"/>
      <c r="K881" s="2"/>
      <c r="L881" s="2"/>
      <c r="M881" s="2"/>
      <c r="N881" s="5">
        <v>4004</v>
      </c>
      <c r="O881" s="2" t="s">
        <v>200</v>
      </c>
      <c r="P881" s="5">
        <v>461.05239260000002</v>
      </c>
      <c r="Q881" s="5">
        <v>1846053.78</v>
      </c>
      <c r="R881" s="5">
        <v>5.7452011540000001</v>
      </c>
      <c r="S881" s="5">
        <v>23003.78542</v>
      </c>
      <c r="T881" s="5">
        <v>676394.2</v>
      </c>
    </row>
    <row r="882" spans="1:20" ht="57.6" x14ac:dyDescent="0.3">
      <c r="A882" s="7" t="s">
        <v>196</v>
      </c>
      <c r="B882" s="2" t="s">
        <v>1375</v>
      </c>
      <c r="C882" s="5" t="s">
        <v>198</v>
      </c>
      <c r="D882" s="5" t="s">
        <v>171</v>
      </c>
      <c r="E882" s="2" t="s">
        <v>1376</v>
      </c>
      <c r="F882" s="2"/>
      <c r="G882" s="2"/>
      <c r="H882" s="2"/>
      <c r="I882" s="2"/>
      <c r="J882" s="2"/>
      <c r="K882" s="2"/>
      <c r="L882" s="2"/>
      <c r="M882" s="2"/>
      <c r="N882" s="5">
        <v>2310</v>
      </c>
      <c r="O882" s="2" t="s">
        <v>200</v>
      </c>
      <c r="P882" s="5">
        <v>590.08238530000006</v>
      </c>
      <c r="Q882" s="5">
        <v>1363090.31</v>
      </c>
      <c r="R882" s="5">
        <v>7.3530515300000001</v>
      </c>
      <c r="S882" s="5">
        <v>16985.549029999998</v>
      </c>
      <c r="T882" s="5">
        <v>499436.3</v>
      </c>
    </row>
    <row r="883" spans="1:20" ht="57.6" x14ac:dyDescent="0.3">
      <c r="A883" s="7" t="s">
        <v>196</v>
      </c>
      <c r="B883" s="2" t="s">
        <v>1375</v>
      </c>
      <c r="C883" s="5" t="s">
        <v>198</v>
      </c>
      <c r="D883" s="5" t="s">
        <v>171</v>
      </c>
      <c r="E883" s="2" t="s">
        <v>1377</v>
      </c>
      <c r="F883" s="2"/>
      <c r="G883" s="2"/>
      <c r="H883" s="2"/>
      <c r="I883" s="2"/>
      <c r="J883" s="2"/>
      <c r="K883" s="2"/>
      <c r="L883" s="2"/>
      <c r="M883" s="2"/>
      <c r="N883" s="5">
        <v>5038.8</v>
      </c>
      <c r="O883" s="2" t="s">
        <v>200</v>
      </c>
      <c r="P883" s="5">
        <v>424.37839960000002</v>
      </c>
      <c r="Q883" s="5">
        <v>2138357.88</v>
      </c>
      <c r="R883" s="5">
        <v>5.2882043569999997</v>
      </c>
      <c r="S883" s="5">
        <v>26646.204109999999</v>
      </c>
      <c r="T883" s="5">
        <v>783494.4</v>
      </c>
    </row>
    <row r="884" spans="1:20" ht="72" x14ac:dyDescent="0.3">
      <c r="A884" s="7" t="s">
        <v>196</v>
      </c>
      <c r="B884" s="2" t="s">
        <v>1378</v>
      </c>
      <c r="C884" s="5" t="s">
        <v>198</v>
      </c>
      <c r="D884" s="5" t="s">
        <v>171</v>
      </c>
      <c r="E884" s="2" t="s">
        <v>1379</v>
      </c>
      <c r="F884" s="2"/>
      <c r="G884" s="2"/>
      <c r="H884" s="2"/>
      <c r="I884" s="2"/>
      <c r="J884" s="2"/>
      <c r="K884" s="2"/>
      <c r="L884" s="2"/>
      <c r="M884" s="2"/>
      <c r="N884" s="5">
        <v>422.4</v>
      </c>
      <c r="O884" s="2" t="s">
        <v>200</v>
      </c>
      <c r="P884" s="5">
        <v>535.88290719999998</v>
      </c>
      <c r="Q884" s="5">
        <v>226356.94</v>
      </c>
      <c r="R884" s="5">
        <v>6.677668626</v>
      </c>
      <c r="S884" s="5">
        <v>2820.6472269999999</v>
      </c>
      <c r="T884" s="5">
        <v>82937.2</v>
      </c>
    </row>
    <row r="885" spans="1:20" ht="72" x14ac:dyDescent="0.3">
      <c r="A885" s="7" t="s">
        <v>196</v>
      </c>
      <c r="B885" s="2" t="s">
        <v>1378</v>
      </c>
      <c r="C885" s="5" t="s">
        <v>198</v>
      </c>
      <c r="D885" s="5" t="s">
        <v>171</v>
      </c>
      <c r="E885" s="2" t="s">
        <v>1380</v>
      </c>
      <c r="F885" s="2"/>
      <c r="G885" s="2"/>
      <c r="H885" s="2"/>
      <c r="I885" s="2"/>
      <c r="J885" s="2"/>
      <c r="K885" s="2"/>
      <c r="L885" s="2"/>
      <c r="M885" s="2"/>
      <c r="N885" s="5">
        <v>7232</v>
      </c>
      <c r="O885" s="2" t="s">
        <v>200</v>
      </c>
      <c r="P885" s="5">
        <v>575.24202430000003</v>
      </c>
      <c r="Q885" s="5">
        <v>4160150.32</v>
      </c>
      <c r="R885" s="5">
        <v>7.1681249139999998</v>
      </c>
      <c r="S885" s="5">
        <v>51839.879379999998</v>
      </c>
      <c r="T885" s="5">
        <v>1524279.1</v>
      </c>
    </row>
    <row r="886" spans="1:20" ht="57.6" x14ac:dyDescent="0.3">
      <c r="A886" s="7" t="s">
        <v>196</v>
      </c>
      <c r="B886" s="2" t="s">
        <v>1378</v>
      </c>
      <c r="C886" s="5" t="s">
        <v>198</v>
      </c>
      <c r="D886" s="5" t="s">
        <v>163</v>
      </c>
      <c r="E886" s="2" t="s">
        <v>1381</v>
      </c>
      <c r="F886" s="2"/>
      <c r="G886" s="2"/>
      <c r="H886" s="2"/>
      <c r="I886" s="2"/>
      <c r="J886" s="2"/>
      <c r="K886" s="2"/>
      <c r="L886" s="2"/>
      <c r="M886" s="2"/>
      <c r="N886" s="5">
        <v>8677.15</v>
      </c>
      <c r="O886" s="2" t="s">
        <v>200</v>
      </c>
      <c r="P886" s="5">
        <v>288.3185297</v>
      </c>
      <c r="Q886" s="5">
        <v>2501783.13</v>
      </c>
      <c r="R886" s="5">
        <v>3.5927542639999999</v>
      </c>
      <c r="S886" s="5">
        <v>31174.86766</v>
      </c>
      <c r="T886" s="5">
        <v>1099783.8999999999</v>
      </c>
    </row>
    <row r="887" spans="1:20" ht="72" x14ac:dyDescent="0.3">
      <c r="A887" s="7" t="s">
        <v>196</v>
      </c>
      <c r="B887" s="2" t="s">
        <v>1382</v>
      </c>
      <c r="C887" s="5" t="s">
        <v>198</v>
      </c>
      <c r="D887" s="5" t="s">
        <v>171</v>
      </c>
      <c r="E887" s="2" t="s">
        <v>1356</v>
      </c>
      <c r="F887" s="2"/>
      <c r="G887" s="2"/>
      <c r="H887" s="2"/>
      <c r="I887" s="2"/>
      <c r="J887" s="2"/>
      <c r="K887" s="2"/>
      <c r="L887" s="2"/>
      <c r="M887" s="2"/>
      <c r="N887" s="5">
        <v>7875</v>
      </c>
      <c r="O887" s="2" t="s">
        <v>200</v>
      </c>
      <c r="P887" s="5">
        <v>552.16570790000003</v>
      </c>
      <c r="Q887" s="5">
        <v>4348304.95</v>
      </c>
      <c r="R887" s="5">
        <v>6.8805695690000004</v>
      </c>
      <c r="S887" s="5">
        <v>54184.485359999999</v>
      </c>
      <c r="T887" s="5">
        <v>1593218.9</v>
      </c>
    </row>
    <row r="888" spans="1:20" ht="57.6" x14ac:dyDescent="0.3">
      <c r="A888" s="7" t="s">
        <v>196</v>
      </c>
      <c r="B888" s="2" t="s">
        <v>1382</v>
      </c>
      <c r="C888" s="5" t="s">
        <v>198</v>
      </c>
      <c r="D888" s="5" t="s">
        <v>163</v>
      </c>
      <c r="E888" s="2" t="s">
        <v>1383</v>
      </c>
      <c r="F888" s="2"/>
      <c r="G888" s="2"/>
      <c r="H888" s="2"/>
      <c r="I888" s="2"/>
      <c r="J888" s="2"/>
      <c r="K888" s="2"/>
      <c r="L888" s="2"/>
      <c r="M888" s="2"/>
      <c r="N888" s="5">
        <v>7707.7</v>
      </c>
      <c r="O888" s="2" t="s">
        <v>200</v>
      </c>
      <c r="P888" s="5">
        <v>298.07905210000001</v>
      </c>
      <c r="Q888" s="5">
        <v>2297503.91</v>
      </c>
      <c r="R888" s="5">
        <v>3.7143807120000001</v>
      </c>
      <c r="S888" s="5">
        <v>28629.33221</v>
      </c>
      <c r="T888" s="5">
        <v>1009982.8</v>
      </c>
    </row>
    <row r="889" spans="1:20" ht="57.6" x14ac:dyDescent="0.3">
      <c r="A889" s="7" t="s">
        <v>196</v>
      </c>
      <c r="B889" s="2" t="s">
        <v>1384</v>
      </c>
      <c r="C889" s="5" t="s">
        <v>198</v>
      </c>
      <c r="D889" s="5" t="s">
        <v>171</v>
      </c>
      <c r="E889" s="2" t="s">
        <v>1385</v>
      </c>
      <c r="F889" s="2"/>
      <c r="G889" s="2"/>
      <c r="H889" s="2"/>
      <c r="I889" s="2"/>
      <c r="J889" s="2"/>
      <c r="K889" s="2"/>
      <c r="L889" s="2"/>
      <c r="M889" s="2"/>
      <c r="N889" s="5">
        <v>10836</v>
      </c>
      <c r="O889" s="2" t="s">
        <v>200</v>
      </c>
      <c r="P889" s="5">
        <v>583.90640459999997</v>
      </c>
      <c r="Q889" s="5">
        <v>6327209.7999999998</v>
      </c>
      <c r="R889" s="5">
        <v>7.2760922690000003</v>
      </c>
      <c r="S889" s="5">
        <v>78843.735830000005</v>
      </c>
      <c r="T889" s="5">
        <v>2318289.7000000002</v>
      </c>
    </row>
    <row r="890" spans="1:20" ht="86.4" x14ac:dyDescent="0.3">
      <c r="A890" s="7" t="s">
        <v>196</v>
      </c>
      <c r="B890" s="2" t="s">
        <v>1386</v>
      </c>
      <c r="C890" s="5" t="s">
        <v>198</v>
      </c>
      <c r="D890" s="5" t="s">
        <v>171</v>
      </c>
      <c r="E890" s="2" t="s">
        <v>1374</v>
      </c>
      <c r="F890" s="2"/>
      <c r="G890" s="2"/>
      <c r="H890" s="2"/>
      <c r="I890" s="2"/>
      <c r="J890" s="2"/>
      <c r="K890" s="2"/>
      <c r="L890" s="2"/>
      <c r="M890" s="2"/>
      <c r="N890" s="5">
        <v>4004</v>
      </c>
      <c r="O890" s="2" t="s">
        <v>200</v>
      </c>
      <c r="P890" s="5">
        <v>474.1710789</v>
      </c>
      <c r="Q890" s="5">
        <v>1898581</v>
      </c>
      <c r="R890" s="5">
        <v>5.8575797270000001</v>
      </c>
      <c r="S890" s="5">
        <v>23453.749230000001</v>
      </c>
      <c r="T890" s="5">
        <v>695640.1</v>
      </c>
    </row>
    <row r="891" spans="1:20" ht="57.6" x14ac:dyDescent="0.3">
      <c r="A891" s="7" t="s">
        <v>196</v>
      </c>
      <c r="B891" s="2" t="s">
        <v>1387</v>
      </c>
      <c r="C891" s="5" t="s">
        <v>198</v>
      </c>
      <c r="D891" s="5" t="s">
        <v>171</v>
      </c>
      <c r="E891" s="2" t="s">
        <v>1388</v>
      </c>
      <c r="F891" s="2"/>
      <c r="G891" s="2"/>
      <c r="H891" s="2"/>
      <c r="I891" s="2"/>
      <c r="J891" s="2"/>
      <c r="K891" s="2"/>
      <c r="L891" s="2"/>
      <c r="M891" s="2"/>
      <c r="N891" s="5">
        <v>2310</v>
      </c>
      <c r="O891" s="2" t="s">
        <v>200</v>
      </c>
      <c r="P891" s="5">
        <v>603.33039829999996</v>
      </c>
      <c r="Q891" s="5">
        <v>1393693.22</v>
      </c>
      <c r="R891" s="5">
        <v>7.4531241289999999</v>
      </c>
      <c r="S891" s="5">
        <v>17216.71674</v>
      </c>
      <c r="T891" s="5">
        <v>510649.2</v>
      </c>
    </row>
    <row r="892" spans="1:20" ht="57.6" x14ac:dyDescent="0.3">
      <c r="A892" s="7" t="s">
        <v>196</v>
      </c>
      <c r="B892" s="2" t="s">
        <v>1387</v>
      </c>
      <c r="C892" s="5" t="s">
        <v>198</v>
      </c>
      <c r="D892" s="5" t="s">
        <v>171</v>
      </c>
      <c r="E892" s="2" t="s">
        <v>1389</v>
      </c>
      <c r="F892" s="2"/>
      <c r="G892" s="2"/>
      <c r="H892" s="2"/>
      <c r="I892" s="2"/>
      <c r="J892" s="2"/>
      <c r="K892" s="2"/>
      <c r="L892" s="2"/>
      <c r="M892" s="2"/>
      <c r="N892" s="5">
        <v>10770</v>
      </c>
      <c r="O892" s="2" t="s">
        <v>200</v>
      </c>
      <c r="P892" s="5">
        <v>280.73764619999997</v>
      </c>
      <c r="Q892" s="5">
        <v>3023544.45</v>
      </c>
      <c r="R892" s="5">
        <v>3.4680376310000001</v>
      </c>
      <c r="S892" s="5">
        <v>37350.765290000003</v>
      </c>
      <c r="T892" s="5">
        <v>1107826.7</v>
      </c>
    </row>
    <row r="893" spans="1:20" ht="86.4" x14ac:dyDescent="0.3">
      <c r="A893" s="7" t="s">
        <v>196</v>
      </c>
      <c r="B893" s="2" t="s">
        <v>1387</v>
      </c>
      <c r="C893" s="5" t="s">
        <v>198</v>
      </c>
      <c r="D893" s="5" t="s">
        <v>171</v>
      </c>
      <c r="E893" s="2" t="s">
        <v>1390</v>
      </c>
      <c r="F893" s="2"/>
      <c r="G893" s="2"/>
      <c r="H893" s="2"/>
      <c r="I893" s="2"/>
      <c r="J893" s="2"/>
      <c r="K893" s="2"/>
      <c r="L893" s="2"/>
      <c r="M893" s="2"/>
      <c r="N893" s="5">
        <v>5375.1</v>
      </c>
      <c r="O893" s="2" t="s">
        <v>200</v>
      </c>
      <c r="P893" s="5">
        <v>662.48601699999995</v>
      </c>
      <c r="Q893" s="5">
        <v>3560928.59</v>
      </c>
      <c r="R893" s="5">
        <v>8.1838915009999997</v>
      </c>
      <c r="S893" s="5">
        <v>43989.235209999999</v>
      </c>
      <c r="T893" s="5">
        <v>1304724.3</v>
      </c>
    </row>
    <row r="894" spans="1:20" ht="72" x14ac:dyDescent="0.3">
      <c r="A894" s="7" t="s">
        <v>196</v>
      </c>
      <c r="B894" s="2" t="s">
        <v>1387</v>
      </c>
      <c r="C894" s="5" t="s">
        <v>198</v>
      </c>
      <c r="D894" s="5" t="s">
        <v>171</v>
      </c>
      <c r="E894" s="2" t="s">
        <v>1391</v>
      </c>
      <c r="F894" s="2"/>
      <c r="G894" s="2"/>
      <c r="H894" s="2"/>
      <c r="I894" s="2"/>
      <c r="J894" s="2"/>
      <c r="K894" s="2"/>
      <c r="L894" s="2"/>
      <c r="M894" s="2"/>
      <c r="N894" s="5">
        <v>5950.8</v>
      </c>
      <c r="O894" s="2" t="s">
        <v>200</v>
      </c>
      <c r="P894" s="5">
        <v>660.04854639999996</v>
      </c>
      <c r="Q894" s="5">
        <v>3927816.89</v>
      </c>
      <c r="R894" s="5">
        <v>8.1537806849999992</v>
      </c>
      <c r="S894" s="5">
        <v>48521.518100000001</v>
      </c>
      <c r="T894" s="5">
        <v>1439152.1</v>
      </c>
    </row>
    <row r="895" spans="1:20" ht="72" x14ac:dyDescent="0.3">
      <c r="A895" s="7" t="s">
        <v>196</v>
      </c>
      <c r="B895" s="2" t="s">
        <v>1387</v>
      </c>
      <c r="C895" s="5" t="s">
        <v>198</v>
      </c>
      <c r="D895" s="5" t="s">
        <v>171</v>
      </c>
      <c r="E895" s="2" t="s">
        <v>1392</v>
      </c>
      <c r="F895" s="2"/>
      <c r="G895" s="2"/>
      <c r="H895" s="2"/>
      <c r="I895" s="2"/>
      <c r="J895" s="2"/>
      <c r="K895" s="2"/>
      <c r="L895" s="2"/>
      <c r="M895" s="2"/>
      <c r="N895" s="5">
        <v>4392</v>
      </c>
      <c r="O895" s="2" t="s">
        <v>200</v>
      </c>
      <c r="P895" s="5">
        <v>565.70212430000004</v>
      </c>
      <c r="Q895" s="5">
        <v>2484563.73</v>
      </c>
      <c r="R895" s="5">
        <v>6.9882906030000003</v>
      </c>
      <c r="S895" s="5">
        <v>30692.572329999999</v>
      </c>
      <c r="T895" s="5">
        <v>910344.1</v>
      </c>
    </row>
    <row r="896" spans="1:20" ht="72" x14ac:dyDescent="0.3">
      <c r="A896" s="7" t="s">
        <v>196</v>
      </c>
      <c r="B896" s="2" t="s">
        <v>1387</v>
      </c>
      <c r="C896" s="5" t="s">
        <v>198</v>
      </c>
      <c r="D896" s="5" t="s">
        <v>171</v>
      </c>
      <c r="E896" s="2" t="s">
        <v>1393</v>
      </c>
      <c r="F896" s="2"/>
      <c r="G896" s="2"/>
      <c r="H896" s="2"/>
      <c r="I896" s="2"/>
      <c r="J896" s="2"/>
      <c r="K896" s="2"/>
      <c r="L896" s="2"/>
      <c r="M896" s="2"/>
      <c r="N896" s="5">
        <v>3340</v>
      </c>
      <c r="O896" s="2" t="s">
        <v>200</v>
      </c>
      <c r="P896" s="5">
        <v>582.27277249999997</v>
      </c>
      <c r="Q896" s="5">
        <v>1944791.06</v>
      </c>
      <c r="R896" s="5">
        <v>7.1929928649999999</v>
      </c>
      <c r="S896" s="5">
        <v>24024.596170000001</v>
      </c>
      <c r="T896" s="5">
        <v>712571.4</v>
      </c>
    </row>
    <row r="897" spans="1:20" ht="86.4" x14ac:dyDescent="0.3">
      <c r="A897" s="7" t="s">
        <v>196</v>
      </c>
      <c r="B897" s="2" t="s">
        <v>1387</v>
      </c>
      <c r="C897" s="5" t="s">
        <v>198</v>
      </c>
      <c r="D897" s="5" t="s">
        <v>171</v>
      </c>
      <c r="E897" s="2" t="s">
        <v>1394</v>
      </c>
      <c r="F897" s="2"/>
      <c r="G897" s="2"/>
      <c r="H897" s="2"/>
      <c r="I897" s="2"/>
      <c r="J897" s="2"/>
      <c r="K897" s="2"/>
      <c r="L897" s="2"/>
      <c r="M897" s="2"/>
      <c r="N897" s="5">
        <v>1017.6</v>
      </c>
      <c r="O897" s="2" t="s">
        <v>200</v>
      </c>
      <c r="P897" s="5">
        <v>540.13237030000005</v>
      </c>
      <c r="Q897" s="5">
        <v>549638.69999999995</v>
      </c>
      <c r="R897" s="5">
        <v>6.6724196449999997</v>
      </c>
      <c r="S897" s="5">
        <v>6789.8542310000003</v>
      </c>
      <c r="T897" s="5">
        <v>201387.6</v>
      </c>
    </row>
    <row r="898" spans="1:20" ht="57.6" x14ac:dyDescent="0.3">
      <c r="A898" s="7" t="s">
        <v>196</v>
      </c>
      <c r="B898" s="2" t="s">
        <v>1387</v>
      </c>
      <c r="C898" s="5" t="s">
        <v>198</v>
      </c>
      <c r="D898" s="5" t="s">
        <v>171</v>
      </c>
      <c r="E898" s="2" t="s">
        <v>1395</v>
      </c>
      <c r="F898" s="2"/>
      <c r="G898" s="2"/>
      <c r="H898" s="2"/>
      <c r="I898" s="2"/>
      <c r="J898" s="2"/>
      <c r="K898" s="2"/>
      <c r="L898" s="2"/>
      <c r="M898" s="2"/>
      <c r="N898" s="5">
        <v>2975</v>
      </c>
      <c r="O898" s="2" t="s">
        <v>200</v>
      </c>
      <c r="P898" s="5">
        <v>526.41345879999994</v>
      </c>
      <c r="Q898" s="5">
        <v>1566080.04</v>
      </c>
      <c r="R898" s="5">
        <v>6.5029457539999997</v>
      </c>
      <c r="S898" s="5">
        <v>19346.263620000002</v>
      </c>
      <c r="T898" s="5">
        <v>573811.69999999995</v>
      </c>
    </row>
    <row r="899" spans="1:20" ht="86.4" x14ac:dyDescent="0.3">
      <c r="A899" s="7" t="s">
        <v>196</v>
      </c>
      <c r="B899" s="2" t="s">
        <v>1387</v>
      </c>
      <c r="C899" s="5" t="s">
        <v>198</v>
      </c>
      <c r="D899" s="5" t="s">
        <v>171</v>
      </c>
      <c r="E899" s="2" t="s">
        <v>1396</v>
      </c>
      <c r="F899" s="2"/>
      <c r="G899" s="2"/>
      <c r="H899" s="2"/>
      <c r="I899" s="2"/>
      <c r="J899" s="2"/>
      <c r="K899" s="2"/>
      <c r="L899" s="2"/>
      <c r="M899" s="2"/>
      <c r="N899" s="5">
        <v>7673.6</v>
      </c>
      <c r="O899" s="2" t="s">
        <v>200</v>
      </c>
      <c r="P899" s="5">
        <v>579.80291780000005</v>
      </c>
      <c r="Q899" s="5">
        <v>4449175.67</v>
      </c>
      <c r="R899" s="5">
        <v>7.1624819989999997</v>
      </c>
      <c r="S899" s="5">
        <v>54962.021869999997</v>
      </c>
      <c r="T899" s="5">
        <v>1630177.9</v>
      </c>
    </row>
    <row r="900" spans="1:20" ht="72" x14ac:dyDescent="0.3">
      <c r="A900" s="7" t="s">
        <v>196</v>
      </c>
      <c r="B900" s="2" t="s">
        <v>1387</v>
      </c>
      <c r="C900" s="5" t="s">
        <v>198</v>
      </c>
      <c r="D900" s="5" t="s">
        <v>171</v>
      </c>
      <c r="E900" s="2" t="s">
        <v>1397</v>
      </c>
      <c r="F900" s="2"/>
      <c r="G900" s="2"/>
      <c r="H900" s="2"/>
      <c r="I900" s="2"/>
      <c r="J900" s="2"/>
      <c r="K900" s="2"/>
      <c r="L900" s="2"/>
      <c r="M900" s="2"/>
      <c r="N900" s="5">
        <v>5318.4</v>
      </c>
      <c r="O900" s="2" t="s">
        <v>200</v>
      </c>
      <c r="P900" s="5">
        <v>540.17951830000004</v>
      </c>
      <c r="Q900" s="5">
        <v>2872890.75</v>
      </c>
      <c r="R900" s="5">
        <v>6.6730020789999998</v>
      </c>
      <c r="S900" s="5">
        <v>35489.694259999997</v>
      </c>
      <c r="T900" s="5">
        <v>1052627.1000000001</v>
      </c>
    </row>
    <row r="901" spans="1:20" ht="72" x14ac:dyDescent="0.3">
      <c r="A901" s="7" t="s">
        <v>196</v>
      </c>
      <c r="B901" s="2" t="s">
        <v>1387</v>
      </c>
      <c r="C901" s="5" t="s">
        <v>198</v>
      </c>
      <c r="D901" s="5" t="s">
        <v>171</v>
      </c>
      <c r="E901" s="2" t="s">
        <v>1398</v>
      </c>
      <c r="F901" s="2"/>
      <c r="G901" s="2"/>
      <c r="H901" s="2"/>
      <c r="I901" s="2"/>
      <c r="J901" s="2"/>
      <c r="K901" s="2"/>
      <c r="L901" s="2"/>
      <c r="M901" s="2"/>
      <c r="N901" s="5">
        <v>5682.9</v>
      </c>
      <c r="O901" s="2" t="s">
        <v>200</v>
      </c>
      <c r="P901" s="5">
        <v>433.81517539999999</v>
      </c>
      <c r="Q901" s="5">
        <v>2465328.2599999998</v>
      </c>
      <c r="R901" s="5">
        <v>5.3590509620000004</v>
      </c>
      <c r="S901" s="5">
        <v>30454.950710000001</v>
      </c>
      <c r="T901" s="5">
        <v>903296.4</v>
      </c>
    </row>
    <row r="902" spans="1:20" ht="57.6" x14ac:dyDescent="0.3">
      <c r="A902" s="7" t="s">
        <v>196</v>
      </c>
      <c r="B902" s="2" t="s">
        <v>1399</v>
      </c>
      <c r="C902" s="5" t="s">
        <v>198</v>
      </c>
      <c r="D902" s="5" t="s">
        <v>171</v>
      </c>
      <c r="E902" s="2" t="s">
        <v>1400</v>
      </c>
      <c r="F902" s="2"/>
      <c r="G902" s="2"/>
      <c r="H902" s="2"/>
      <c r="I902" s="2"/>
      <c r="J902" s="2"/>
      <c r="K902" s="2"/>
      <c r="L902" s="2"/>
      <c r="M902" s="2"/>
      <c r="N902" s="5">
        <v>8767.5</v>
      </c>
      <c r="O902" s="2" t="s">
        <v>200</v>
      </c>
      <c r="P902" s="5">
        <v>289.12198000000001</v>
      </c>
      <c r="Q902" s="5">
        <v>2534876.96</v>
      </c>
      <c r="R902" s="5">
        <v>3.57161186</v>
      </c>
      <c r="S902" s="5">
        <v>31314.10698</v>
      </c>
      <c r="T902" s="5">
        <v>928778.9</v>
      </c>
    </row>
    <row r="903" spans="1:20" ht="72" x14ac:dyDescent="0.3">
      <c r="A903" s="7" t="s">
        <v>196</v>
      </c>
      <c r="B903" s="2" t="s">
        <v>1401</v>
      </c>
      <c r="C903" s="5" t="s">
        <v>198</v>
      </c>
      <c r="D903" s="5" t="s">
        <v>171</v>
      </c>
      <c r="E903" s="2" t="s">
        <v>1402</v>
      </c>
      <c r="F903" s="2"/>
      <c r="G903" s="2"/>
      <c r="H903" s="2"/>
      <c r="I903" s="2"/>
      <c r="J903" s="2"/>
      <c r="K903" s="2"/>
      <c r="L903" s="2"/>
      <c r="M903" s="2"/>
      <c r="N903" s="5">
        <v>8856.9</v>
      </c>
      <c r="O903" s="2" t="s">
        <v>200</v>
      </c>
      <c r="P903" s="5">
        <v>548.58222290000003</v>
      </c>
      <c r="Q903" s="5">
        <v>4858737.8899999997</v>
      </c>
      <c r="R903" s="5">
        <v>6.7768032480000002</v>
      </c>
      <c r="S903" s="5">
        <v>60021.468679999998</v>
      </c>
      <c r="T903" s="5">
        <v>1780241.6</v>
      </c>
    </row>
    <row r="904" spans="1:20" ht="57.6" x14ac:dyDescent="0.3">
      <c r="A904" s="7" t="s">
        <v>196</v>
      </c>
      <c r="B904" s="2" t="s">
        <v>1401</v>
      </c>
      <c r="C904" s="5" t="s">
        <v>198</v>
      </c>
      <c r="D904" s="5" t="s">
        <v>171</v>
      </c>
      <c r="E904" s="2" t="s">
        <v>1403</v>
      </c>
      <c r="F904" s="2"/>
      <c r="G904" s="2"/>
      <c r="H904" s="2"/>
      <c r="I904" s="2"/>
      <c r="J904" s="2"/>
      <c r="K904" s="2"/>
      <c r="L904" s="2"/>
      <c r="M904" s="2"/>
      <c r="N904" s="5">
        <v>21123.200000000001</v>
      </c>
      <c r="O904" s="2" t="s">
        <v>200</v>
      </c>
      <c r="P904" s="5">
        <v>481.59675950000002</v>
      </c>
      <c r="Q904" s="5">
        <v>10172864.67</v>
      </c>
      <c r="R904" s="5">
        <v>5.9493114199999999</v>
      </c>
      <c r="S904" s="5">
        <v>125668.495</v>
      </c>
      <c r="T904" s="5">
        <v>3727337.6</v>
      </c>
    </row>
    <row r="905" spans="1:20" ht="43.2" x14ac:dyDescent="0.3">
      <c r="A905" s="7" t="s">
        <v>196</v>
      </c>
      <c r="B905" s="2" t="s">
        <v>1401</v>
      </c>
      <c r="C905" s="5" t="s">
        <v>198</v>
      </c>
      <c r="D905" s="5" t="s">
        <v>171</v>
      </c>
      <c r="E905" s="2" t="s">
        <v>1404</v>
      </c>
      <c r="F905" s="2"/>
      <c r="G905" s="2"/>
      <c r="H905" s="2"/>
      <c r="I905" s="2"/>
      <c r="J905" s="2"/>
      <c r="K905" s="2"/>
      <c r="L905" s="2"/>
      <c r="M905" s="2"/>
      <c r="N905" s="5">
        <v>10374</v>
      </c>
      <c r="O905" s="2" t="s">
        <v>200</v>
      </c>
      <c r="P905" s="5">
        <v>644.02149699999995</v>
      </c>
      <c r="Q905" s="5">
        <v>6681079.0099999998</v>
      </c>
      <c r="R905" s="5">
        <v>7.9557936629999997</v>
      </c>
      <c r="S905" s="5">
        <v>82533.403460000001</v>
      </c>
      <c r="T905" s="5">
        <v>2447947.4</v>
      </c>
    </row>
    <row r="906" spans="1:20" ht="57.6" x14ac:dyDescent="0.3">
      <c r="A906" s="7" t="s">
        <v>196</v>
      </c>
      <c r="B906" s="2" t="s">
        <v>1405</v>
      </c>
      <c r="C906" s="5" t="s">
        <v>198</v>
      </c>
      <c r="D906" s="5" t="s">
        <v>171</v>
      </c>
      <c r="E906" s="2" t="s">
        <v>1406</v>
      </c>
      <c r="F906" s="2"/>
      <c r="G906" s="2"/>
      <c r="H906" s="2"/>
      <c r="I906" s="2"/>
      <c r="J906" s="2"/>
      <c r="K906" s="2"/>
      <c r="L906" s="2"/>
      <c r="M906" s="2"/>
      <c r="N906" s="5">
        <v>6850</v>
      </c>
      <c r="O906" s="2" t="s">
        <v>200</v>
      </c>
      <c r="P906" s="5">
        <v>581.30076789999998</v>
      </c>
      <c r="Q906" s="5">
        <v>3981910.26</v>
      </c>
      <c r="R906" s="5">
        <v>7.1809853969999997</v>
      </c>
      <c r="S906" s="5">
        <v>49189.749969999997</v>
      </c>
      <c r="T906" s="5">
        <v>1458972</v>
      </c>
    </row>
    <row r="907" spans="1:20" ht="86.4" x14ac:dyDescent="0.3">
      <c r="A907" s="7" t="s">
        <v>196</v>
      </c>
      <c r="B907" s="2" t="s">
        <v>1405</v>
      </c>
      <c r="C907" s="5" t="s">
        <v>198</v>
      </c>
      <c r="D907" s="5" t="s">
        <v>171</v>
      </c>
      <c r="E907" s="2" t="s">
        <v>1407</v>
      </c>
      <c r="F907" s="2"/>
      <c r="G907" s="2"/>
      <c r="H907" s="2"/>
      <c r="I907" s="2"/>
      <c r="J907" s="2"/>
      <c r="K907" s="2"/>
      <c r="L907" s="2"/>
      <c r="M907" s="2"/>
      <c r="N907" s="5">
        <v>2662.4</v>
      </c>
      <c r="O907" s="2" t="s">
        <v>200</v>
      </c>
      <c r="P907" s="5">
        <v>565.23215900000002</v>
      </c>
      <c r="Q907" s="5">
        <v>1504874.1</v>
      </c>
      <c r="R907" s="5">
        <v>6.9824849779999996</v>
      </c>
      <c r="S907" s="5">
        <v>18590.168000000001</v>
      </c>
      <c r="T907" s="5">
        <v>551385.9</v>
      </c>
    </row>
    <row r="908" spans="1:20" ht="86.4" x14ac:dyDescent="0.3">
      <c r="A908" s="7" t="s">
        <v>196</v>
      </c>
      <c r="B908" s="2" t="s">
        <v>1405</v>
      </c>
      <c r="C908" s="5" t="s">
        <v>198</v>
      </c>
      <c r="D908" s="5" t="s">
        <v>171</v>
      </c>
      <c r="E908" s="2" t="s">
        <v>1408</v>
      </c>
      <c r="F908" s="2"/>
      <c r="G908" s="2"/>
      <c r="H908" s="2"/>
      <c r="I908" s="2"/>
      <c r="J908" s="2"/>
      <c r="K908" s="2"/>
      <c r="L908" s="2"/>
      <c r="M908" s="2"/>
      <c r="N908" s="5">
        <v>786.6</v>
      </c>
      <c r="O908" s="2" t="s">
        <v>200</v>
      </c>
      <c r="P908" s="5">
        <v>687.10605139999996</v>
      </c>
      <c r="Q908" s="5">
        <v>540477.62</v>
      </c>
      <c r="R908" s="5">
        <v>8.4880302820000004</v>
      </c>
      <c r="S908" s="5">
        <v>6676.68462</v>
      </c>
      <c r="T908" s="5">
        <v>198031</v>
      </c>
    </row>
    <row r="909" spans="1:20" ht="72" x14ac:dyDescent="0.3">
      <c r="A909" s="7" t="s">
        <v>196</v>
      </c>
      <c r="B909" s="2" t="s">
        <v>1405</v>
      </c>
      <c r="C909" s="5" t="s">
        <v>198</v>
      </c>
      <c r="D909" s="5" t="s">
        <v>171</v>
      </c>
      <c r="E909" s="2" t="s">
        <v>1409</v>
      </c>
      <c r="F909" s="2"/>
      <c r="G909" s="2"/>
      <c r="H909" s="2"/>
      <c r="I909" s="2"/>
      <c r="J909" s="2"/>
      <c r="K909" s="2"/>
      <c r="L909" s="2"/>
      <c r="M909" s="2"/>
      <c r="N909" s="5">
        <v>4108.8</v>
      </c>
      <c r="O909" s="2" t="s">
        <v>200</v>
      </c>
      <c r="P909" s="5">
        <v>578.94389850000005</v>
      </c>
      <c r="Q909" s="5">
        <v>2378764.69</v>
      </c>
      <c r="R909" s="5">
        <v>7.1518702709999999</v>
      </c>
      <c r="S909" s="5">
        <v>29385.60457</v>
      </c>
      <c r="T909" s="5">
        <v>871579.4</v>
      </c>
    </row>
    <row r="910" spans="1:20" ht="72" x14ac:dyDescent="0.3">
      <c r="A910" s="7" t="s">
        <v>196</v>
      </c>
      <c r="B910" s="2" t="s">
        <v>1410</v>
      </c>
      <c r="C910" s="5" t="s">
        <v>198</v>
      </c>
      <c r="D910" s="5" t="s">
        <v>171</v>
      </c>
      <c r="E910" s="2" t="s">
        <v>1411</v>
      </c>
      <c r="F910" s="2"/>
      <c r="G910" s="2"/>
      <c r="H910" s="2"/>
      <c r="I910" s="2"/>
      <c r="J910" s="2"/>
      <c r="K910" s="2"/>
      <c r="L910" s="2"/>
      <c r="M910" s="2"/>
      <c r="N910" s="5">
        <v>9676</v>
      </c>
      <c r="O910" s="2" t="s">
        <v>200</v>
      </c>
      <c r="P910" s="5">
        <v>378.08989459999998</v>
      </c>
      <c r="Q910" s="5">
        <v>3658397.82</v>
      </c>
      <c r="R910" s="5">
        <v>4.7320387310000003</v>
      </c>
      <c r="S910" s="5">
        <v>45787.206760000001</v>
      </c>
      <c r="T910" s="5">
        <v>1608231.8</v>
      </c>
    </row>
    <row r="911" spans="1:20" ht="57.6" x14ac:dyDescent="0.3">
      <c r="A911" s="7" t="s">
        <v>196</v>
      </c>
      <c r="B911" s="2" t="s">
        <v>1412</v>
      </c>
      <c r="C911" s="5" t="s">
        <v>198</v>
      </c>
      <c r="D911" s="5" t="s">
        <v>163</v>
      </c>
      <c r="E911" s="2" t="s">
        <v>1413</v>
      </c>
      <c r="F911" s="2"/>
      <c r="G911" s="2"/>
      <c r="H911" s="2"/>
      <c r="I911" s="2"/>
      <c r="J911" s="2"/>
      <c r="K911" s="2"/>
      <c r="L911" s="2"/>
      <c r="M911" s="2"/>
      <c r="N911" s="5">
        <v>8677.15</v>
      </c>
      <c r="O911" s="2" t="s">
        <v>200</v>
      </c>
      <c r="P911" s="5">
        <v>297.38562660000002</v>
      </c>
      <c r="Q911" s="5">
        <v>2580459.69</v>
      </c>
      <c r="R911" s="5">
        <v>3.721972799</v>
      </c>
      <c r="S911" s="5">
        <v>32296.116269999999</v>
      </c>
      <c r="T911" s="5">
        <v>1134370.1000000001</v>
      </c>
    </row>
    <row r="912" spans="1:20" ht="72" x14ac:dyDescent="0.3">
      <c r="A912" s="7" t="s">
        <v>196</v>
      </c>
      <c r="B912" s="2" t="s">
        <v>1414</v>
      </c>
      <c r="C912" s="5" t="s">
        <v>198</v>
      </c>
      <c r="D912" s="5" t="s">
        <v>171</v>
      </c>
      <c r="E912" s="2" t="s">
        <v>1415</v>
      </c>
      <c r="F912" s="2"/>
      <c r="G912" s="2"/>
      <c r="H912" s="2"/>
      <c r="I912" s="2"/>
      <c r="J912" s="2"/>
      <c r="K912" s="2"/>
      <c r="L912" s="2"/>
      <c r="M912" s="2"/>
      <c r="N912" s="5">
        <v>7718.4</v>
      </c>
      <c r="O912" s="2" t="s">
        <v>200</v>
      </c>
      <c r="P912" s="5">
        <v>576.91079630000002</v>
      </c>
      <c r="Q912" s="5">
        <v>4452828.29</v>
      </c>
      <c r="R912" s="5">
        <v>7.2204104669999998</v>
      </c>
      <c r="S912" s="5">
        <v>55730.016150000003</v>
      </c>
      <c r="T912" s="5">
        <v>1631516.4</v>
      </c>
    </row>
    <row r="913" spans="1:20" ht="72" x14ac:dyDescent="0.3">
      <c r="A913" s="7" t="s">
        <v>196</v>
      </c>
      <c r="B913" s="2" t="s">
        <v>1414</v>
      </c>
      <c r="C913" s="5" t="s">
        <v>198</v>
      </c>
      <c r="D913" s="5" t="s">
        <v>163</v>
      </c>
      <c r="E913" s="2" t="s">
        <v>1416</v>
      </c>
      <c r="F913" s="2"/>
      <c r="G913" s="2"/>
      <c r="H913" s="2"/>
      <c r="I913" s="2"/>
      <c r="J913" s="2"/>
      <c r="K913" s="2"/>
      <c r="L913" s="2"/>
      <c r="M913" s="2"/>
      <c r="N913" s="5">
        <v>4840</v>
      </c>
      <c r="O913" s="2" t="s">
        <v>200</v>
      </c>
      <c r="P913" s="5">
        <v>568.01128310000001</v>
      </c>
      <c r="Q913" s="5">
        <v>2749174.61</v>
      </c>
      <c r="R913" s="5">
        <v>7.1090273220000002</v>
      </c>
      <c r="S913" s="5">
        <v>34407.692239999997</v>
      </c>
      <c r="T913" s="5">
        <v>1208537.1000000001</v>
      </c>
    </row>
    <row r="914" spans="1:20" ht="86.4" x14ac:dyDescent="0.3">
      <c r="A914" s="7" t="s">
        <v>196</v>
      </c>
      <c r="B914" s="2" t="s">
        <v>1414</v>
      </c>
      <c r="C914" s="5" t="s">
        <v>198</v>
      </c>
      <c r="D914" s="5" t="s">
        <v>171</v>
      </c>
      <c r="E914" s="2" t="s">
        <v>1417</v>
      </c>
      <c r="F914" s="2"/>
      <c r="G914" s="2"/>
      <c r="H914" s="2"/>
      <c r="I914" s="2"/>
      <c r="J914" s="2"/>
      <c r="K914" s="2"/>
      <c r="L914" s="2"/>
      <c r="M914" s="2"/>
      <c r="N914" s="5">
        <v>296.39999999999998</v>
      </c>
      <c r="O914" s="2" t="s">
        <v>200</v>
      </c>
      <c r="P914" s="5">
        <v>675.47607960000005</v>
      </c>
      <c r="Q914" s="5">
        <v>200211.11</v>
      </c>
      <c r="R914" s="5">
        <v>8.4540185179999998</v>
      </c>
      <c r="S914" s="5">
        <v>2505.7710889999998</v>
      </c>
      <c r="T914" s="5">
        <v>73357.3</v>
      </c>
    </row>
    <row r="915" spans="1:20" ht="72" x14ac:dyDescent="0.3">
      <c r="A915" s="7" t="s">
        <v>196</v>
      </c>
      <c r="B915" s="2" t="s">
        <v>1418</v>
      </c>
      <c r="C915" s="5" t="s">
        <v>198</v>
      </c>
      <c r="D915" s="5" t="s">
        <v>171</v>
      </c>
      <c r="E915" s="2" t="s">
        <v>1419</v>
      </c>
      <c r="F915" s="2"/>
      <c r="G915" s="2"/>
      <c r="H915" s="2"/>
      <c r="I915" s="2"/>
      <c r="J915" s="2"/>
      <c r="K915" s="2"/>
      <c r="L915" s="2"/>
      <c r="M915" s="2"/>
      <c r="N915" s="5">
        <v>8607.5</v>
      </c>
      <c r="O915" s="2" t="s">
        <v>200</v>
      </c>
      <c r="P915" s="5">
        <v>388.54271390000002</v>
      </c>
      <c r="Q915" s="5">
        <v>3344381.41</v>
      </c>
      <c r="R915" s="5">
        <v>4.9213769970000003</v>
      </c>
      <c r="S915" s="5">
        <v>42360.752500000002</v>
      </c>
      <c r="T915" s="5">
        <v>1225381.3</v>
      </c>
    </row>
    <row r="916" spans="1:20" ht="72" x14ac:dyDescent="0.3">
      <c r="A916" s="7" t="s">
        <v>196</v>
      </c>
      <c r="B916" s="2" t="s">
        <v>1418</v>
      </c>
      <c r="C916" s="5" t="s">
        <v>198</v>
      </c>
      <c r="D916" s="5" t="s">
        <v>171</v>
      </c>
      <c r="E916" s="2" t="s">
        <v>1420</v>
      </c>
      <c r="F916" s="2"/>
      <c r="G916" s="2"/>
      <c r="H916" s="2"/>
      <c r="I916" s="2"/>
      <c r="J916" s="2"/>
      <c r="K916" s="2"/>
      <c r="L916" s="2"/>
      <c r="M916" s="2"/>
      <c r="N916" s="5">
        <v>9676</v>
      </c>
      <c r="O916" s="2" t="s">
        <v>200</v>
      </c>
      <c r="P916" s="5">
        <v>372.85376910000002</v>
      </c>
      <c r="Q916" s="5">
        <v>3607733.07</v>
      </c>
      <c r="R916" s="5">
        <v>4.7226569869999997</v>
      </c>
      <c r="S916" s="5">
        <v>45696.42901</v>
      </c>
      <c r="T916" s="5">
        <v>1321873.3999999999</v>
      </c>
    </row>
    <row r="917" spans="1:20" ht="72" x14ac:dyDescent="0.3">
      <c r="A917" s="7" t="s">
        <v>196</v>
      </c>
      <c r="B917" s="2" t="s">
        <v>1421</v>
      </c>
      <c r="C917" s="5" t="s">
        <v>198</v>
      </c>
      <c r="D917" s="5" t="s">
        <v>171</v>
      </c>
      <c r="E917" s="2" t="s">
        <v>1422</v>
      </c>
      <c r="F917" s="2"/>
      <c r="G917" s="2"/>
      <c r="H917" s="2"/>
      <c r="I917" s="2"/>
      <c r="J917" s="2"/>
      <c r="K917" s="2"/>
      <c r="L917" s="2"/>
      <c r="M917" s="2"/>
      <c r="N917" s="5">
        <v>11202.2</v>
      </c>
      <c r="O917" s="2" t="s">
        <v>200</v>
      </c>
      <c r="P917" s="5">
        <v>528.77799270000003</v>
      </c>
      <c r="Q917" s="5">
        <v>5923476.8300000001</v>
      </c>
      <c r="R917" s="5">
        <v>6.6976313200000002</v>
      </c>
      <c r="S917" s="5">
        <v>75028.205570000006</v>
      </c>
      <c r="T917" s="5">
        <v>2170361.9</v>
      </c>
    </row>
    <row r="918" spans="1:20" ht="43.2" x14ac:dyDescent="0.3">
      <c r="A918" s="7" t="s">
        <v>196</v>
      </c>
      <c r="B918" s="2" t="s">
        <v>1421</v>
      </c>
      <c r="C918" s="5" t="s">
        <v>198</v>
      </c>
      <c r="D918" s="5" t="s">
        <v>171</v>
      </c>
      <c r="E918" s="2" t="s">
        <v>1423</v>
      </c>
      <c r="F918" s="2"/>
      <c r="G918" s="2"/>
      <c r="H918" s="2"/>
      <c r="I918" s="2"/>
      <c r="J918" s="2"/>
      <c r="K918" s="2"/>
      <c r="L918" s="2"/>
      <c r="M918" s="2"/>
      <c r="N918" s="5">
        <v>8232</v>
      </c>
      <c r="O918" s="2" t="s">
        <v>200</v>
      </c>
      <c r="P918" s="5">
        <v>626.20554179999999</v>
      </c>
      <c r="Q918" s="5">
        <v>5154924.0199999996</v>
      </c>
      <c r="R918" s="5">
        <v>7.931672474</v>
      </c>
      <c r="S918" s="5">
        <v>65293.527800000003</v>
      </c>
      <c r="T918" s="5">
        <v>1888764.2</v>
      </c>
    </row>
    <row r="919" spans="1:20" ht="72" x14ac:dyDescent="0.3">
      <c r="A919" s="7" t="s">
        <v>196</v>
      </c>
      <c r="B919" s="2" t="s">
        <v>1421</v>
      </c>
      <c r="C919" s="5" t="s">
        <v>198</v>
      </c>
      <c r="D919" s="5" t="s">
        <v>171</v>
      </c>
      <c r="E919" s="2" t="s">
        <v>1424</v>
      </c>
      <c r="F919" s="2"/>
      <c r="G919" s="2"/>
      <c r="H919" s="2"/>
      <c r="I919" s="2"/>
      <c r="J919" s="2"/>
      <c r="K919" s="2"/>
      <c r="L919" s="2"/>
      <c r="M919" s="2"/>
      <c r="N919" s="5">
        <v>9129.9</v>
      </c>
      <c r="O919" s="2" t="s">
        <v>200</v>
      </c>
      <c r="P919" s="5">
        <v>566.09374360000004</v>
      </c>
      <c r="Q919" s="5">
        <v>5168379.2699999996</v>
      </c>
      <c r="R919" s="5">
        <v>7.1702817430000003</v>
      </c>
      <c r="S919" s="5">
        <v>65463.955289999998</v>
      </c>
      <c r="T919" s="5">
        <v>1893694.2</v>
      </c>
    </row>
    <row r="920" spans="1:20" ht="43.2" x14ac:dyDescent="0.3">
      <c r="A920" s="7" t="s">
        <v>196</v>
      </c>
      <c r="B920" s="2" t="s">
        <v>1421</v>
      </c>
      <c r="C920" s="5" t="s">
        <v>198</v>
      </c>
      <c r="D920" s="5" t="s">
        <v>171</v>
      </c>
      <c r="E920" s="2" t="s">
        <v>1425</v>
      </c>
      <c r="F920" s="2"/>
      <c r="G920" s="2"/>
      <c r="H920" s="2"/>
      <c r="I920" s="2"/>
      <c r="J920" s="2"/>
      <c r="K920" s="2"/>
      <c r="L920" s="2"/>
      <c r="M920" s="2"/>
      <c r="N920" s="5">
        <v>8903.4</v>
      </c>
      <c r="O920" s="2" t="s">
        <v>200</v>
      </c>
      <c r="P920" s="5">
        <v>513.22530830000005</v>
      </c>
      <c r="Q920" s="5">
        <v>4569450.21</v>
      </c>
      <c r="R920" s="5">
        <v>6.5006372170000004</v>
      </c>
      <c r="S920" s="5">
        <v>57877.773399999998</v>
      </c>
      <c r="T920" s="5">
        <v>1674246.5</v>
      </c>
    </row>
    <row r="921" spans="1:20" ht="86.4" x14ac:dyDescent="0.3">
      <c r="A921" s="7" t="s">
        <v>196</v>
      </c>
      <c r="B921" s="2" t="s">
        <v>1421</v>
      </c>
      <c r="C921" s="5" t="s">
        <v>198</v>
      </c>
      <c r="D921" s="5" t="s">
        <v>171</v>
      </c>
      <c r="E921" s="2" t="s">
        <v>1426</v>
      </c>
      <c r="F921" s="2"/>
      <c r="G921" s="2"/>
      <c r="H921" s="2"/>
      <c r="I921" s="2"/>
      <c r="J921" s="2"/>
      <c r="K921" s="2"/>
      <c r="L921" s="2"/>
      <c r="M921" s="2"/>
      <c r="N921" s="5">
        <v>5100</v>
      </c>
      <c r="O921" s="2" t="s">
        <v>200</v>
      </c>
      <c r="P921" s="5">
        <v>565.8267118</v>
      </c>
      <c r="Q921" s="5">
        <v>2885716.23</v>
      </c>
      <c r="R921" s="5">
        <v>7.166899452</v>
      </c>
      <c r="S921" s="5">
        <v>36551.187209999996</v>
      </c>
      <c r="T921" s="5">
        <v>1057326.3999999999</v>
      </c>
    </row>
    <row r="922" spans="1:20" ht="72" x14ac:dyDescent="0.3">
      <c r="A922" s="7" t="s">
        <v>196</v>
      </c>
      <c r="B922" s="2" t="s">
        <v>1421</v>
      </c>
      <c r="C922" s="5" t="s">
        <v>198</v>
      </c>
      <c r="D922" s="5" t="s">
        <v>171</v>
      </c>
      <c r="E922" s="2" t="s">
        <v>1427</v>
      </c>
      <c r="F922" s="2"/>
      <c r="G922" s="2"/>
      <c r="H922" s="2"/>
      <c r="I922" s="2"/>
      <c r="J922" s="2"/>
      <c r="K922" s="2"/>
      <c r="L922" s="2"/>
      <c r="M922" s="2"/>
      <c r="N922" s="5">
        <v>10892</v>
      </c>
      <c r="O922" s="2" t="s">
        <v>200</v>
      </c>
      <c r="P922" s="5">
        <v>501.95962909999997</v>
      </c>
      <c r="Q922" s="5">
        <v>5467344.2800000003</v>
      </c>
      <c r="R922" s="5">
        <v>6.3579433700000001</v>
      </c>
      <c r="S922" s="5">
        <v>69250.719190000003</v>
      </c>
      <c r="T922" s="5">
        <v>2003235</v>
      </c>
    </row>
    <row r="923" spans="1:20" ht="72" x14ac:dyDescent="0.3">
      <c r="A923" s="7" t="s">
        <v>196</v>
      </c>
      <c r="B923" s="2" t="s">
        <v>1428</v>
      </c>
      <c r="C923" s="5" t="s">
        <v>198</v>
      </c>
      <c r="D923" s="5" t="s">
        <v>171</v>
      </c>
      <c r="E923" s="2" t="s">
        <v>1429</v>
      </c>
      <c r="F923" s="2"/>
      <c r="G923" s="2"/>
      <c r="H923" s="2"/>
      <c r="I923" s="2"/>
      <c r="J923" s="2"/>
      <c r="K923" s="2"/>
      <c r="L923" s="2"/>
      <c r="M923" s="2"/>
      <c r="N923" s="5">
        <v>15568</v>
      </c>
      <c r="O923" s="2" t="s">
        <v>200</v>
      </c>
      <c r="P923" s="5">
        <v>440.61864209999999</v>
      </c>
      <c r="Q923" s="5">
        <v>6859551.0199999996</v>
      </c>
      <c r="R923" s="5">
        <v>5.5809834340000002</v>
      </c>
      <c r="S923" s="5">
        <v>86884.750090000001</v>
      </c>
      <c r="T923" s="5">
        <v>2513339.5</v>
      </c>
    </row>
    <row r="924" spans="1:20" ht="72" x14ac:dyDescent="0.3">
      <c r="A924" s="7" t="s">
        <v>196</v>
      </c>
      <c r="B924" s="2" t="s">
        <v>1430</v>
      </c>
      <c r="C924" s="5" t="s">
        <v>198</v>
      </c>
      <c r="D924" s="5" t="s">
        <v>171</v>
      </c>
      <c r="E924" s="2" t="s">
        <v>1431</v>
      </c>
      <c r="F924" s="2"/>
      <c r="G924" s="2"/>
      <c r="H924" s="2"/>
      <c r="I924" s="2"/>
      <c r="J924" s="2"/>
      <c r="K924" s="2"/>
      <c r="L924" s="2"/>
      <c r="M924" s="2"/>
      <c r="N924" s="5">
        <v>5985</v>
      </c>
      <c r="O924" s="2" t="s">
        <v>200</v>
      </c>
      <c r="P924" s="5">
        <v>425.47055640000002</v>
      </c>
      <c r="Q924" s="5">
        <v>2546441.2799999998</v>
      </c>
      <c r="R924" s="5">
        <v>5.3891140770000003</v>
      </c>
      <c r="S924" s="5">
        <v>32253.847750000001</v>
      </c>
      <c r="T924" s="5">
        <v>933016.1</v>
      </c>
    </row>
    <row r="925" spans="1:20" ht="57.6" x14ac:dyDescent="0.3">
      <c r="A925" s="7" t="s">
        <v>196</v>
      </c>
      <c r="B925" s="2" t="s">
        <v>1430</v>
      </c>
      <c r="C925" s="5" t="s">
        <v>198</v>
      </c>
      <c r="D925" s="5" t="s">
        <v>171</v>
      </c>
      <c r="E925" s="2" t="s">
        <v>1432</v>
      </c>
      <c r="F925" s="2"/>
      <c r="G925" s="2"/>
      <c r="H925" s="2"/>
      <c r="I925" s="2"/>
      <c r="J925" s="2"/>
      <c r="K925" s="2"/>
      <c r="L925" s="2"/>
      <c r="M925" s="2"/>
      <c r="N925" s="5">
        <v>7882.5</v>
      </c>
      <c r="O925" s="2" t="s">
        <v>200</v>
      </c>
      <c r="P925" s="5">
        <v>275.36698639999997</v>
      </c>
      <c r="Q925" s="5">
        <v>2170580.27</v>
      </c>
      <c r="R925" s="5">
        <v>3.4878655649999999</v>
      </c>
      <c r="S925" s="5">
        <v>27493.100320000001</v>
      </c>
      <c r="T925" s="5">
        <v>795300.7</v>
      </c>
    </row>
    <row r="926" spans="1:20" ht="57.6" x14ac:dyDescent="0.3">
      <c r="A926" s="7" t="s">
        <v>196</v>
      </c>
      <c r="B926" s="2" t="s">
        <v>1430</v>
      </c>
      <c r="C926" s="5" t="s">
        <v>198</v>
      </c>
      <c r="D926" s="5" t="s">
        <v>171</v>
      </c>
      <c r="E926" s="2" t="s">
        <v>1433</v>
      </c>
      <c r="F926" s="2"/>
      <c r="G926" s="2"/>
      <c r="H926" s="2"/>
      <c r="I926" s="2"/>
      <c r="J926" s="2"/>
      <c r="K926" s="2"/>
      <c r="L926" s="2"/>
      <c r="M926" s="2"/>
      <c r="N926" s="5">
        <v>2310</v>
      </c>
      <c r="O926" s="2" t="s">
        <v>200</v>
      </c>
      <c r="P926" s="5">
        <v>591.60875759999999</v>
      </c>
      <c r="Q926" s="5">
        <v>1366616.23</v>
      </c>
      <c r="R926" s="5">
        <v>7.4934611469999997</v>
      </c>
      <c r="S926" s="5">
        <v>17309.895250000001</v>
      </c>
      <c r="T926" s="5">
        <v>500728.1</v>
      </c>
    </row>
    <row r="927" spans="1:20" ht="72" x14ac:dyDescent="0.3">
      <c r="A927" s="7" t="s">
        <v>196</v>
      </c>
      <c r="B927" s="2" t="s">
        <v>1434</v>
      </c>
      <c r="C927" s="5" t="s">
        <v>198</v>
      </c>
      <c r="D927" s="5" t="s">
        <v>171</v>
      </c>
      <c r="E927" s="2" t="s">
        <v>1435</v>
      </c>
      <c r="F927" s="2"/>
      <c r="G927" s="2"/>
      <c r="H927" s="2"/>
      <c r="I927" s="2"/>
      <c r="J927" s="2"/>
      <c r="K927" s="2"/>
      <c r="L927" s="2"/>
      <c r="M927" s="2"/>
      <c r="N927" s="5">
        <v>847</v>
      </c>
      <c r="O927" s="2" t="s">
        <v>200</v>
      </c>
      <c r="P927" s="5">
        <v>516.41458090000003</v>
      </c>
      <c r="Q927" s="5">
        <v>437403.15</v>
      </c>
      <c r="R927" s="5">
        <v>6.5785296930000001</v>
      </c>
      <c r="S927" s="5">
        <v>5572.0146500000001</v>
      </c>
      <c r="T927" s="5">
        <v>160264.5</v>
      </c>
    </row>
    <row r="928" spans="1:20" ht="72" x14ac:dyDescent="0.3">
      <c r="A928" s="7" t="s">
        <v>196</v>
      </c>
      <c r="B928" s="2" t="s">
        <v>1434</v>
      </c>
      <c r="C928" s="5" t="s">
        <v>198</v>
      </c>
      <c r="D928" s="5" t="s">
        <v>171</v>
      </c>
      <c r="E928" s="2" t="s">
        <v>1436</v>
      </c>
      <c r="F928" s="2"/>
      <c r="G928" s="2"/>
      <c r="H928" s="2"/>
      <c r="I928" s="2"/>
      <c r="J928" s="2"/>
      <c r="K928" s="2"/>
      <c r="L928" s="2"/>
      <c r="M928" s="2"/>
      <c r="N928" s="5">
        <v>102.4</v>
      </c>
      <c r="O928" s="2" t="s">
        <v>200</v>
      </c>
      <c r="P928" s="5">
        <v>543.15664059999995</v>
      </c>
      <c r="Q928" s="5">
        <v>55619.24</v>
      </c>
      <c r="R928" s="5">
        <v>6.9191928740000002</v>
      </c>
      <c r="S928" s="5">
        <v>708.52535030000001</v>
      </c>
      <c r="T928" s="5">
        <v>20378.900000000001</v>
      </c>
    </row>
    <row r="929" spans="1:20" ht="72" x14ac:dyDescent="0.3">
      <c r="A929" s="7" t="s">
        <v>196</v>
      </c>
      <c r="B929" s="2" t="s">
        <v>1434</v>
      </c>
      <c r="C929" s="5" t="s">
        <v>198</v>
      </c>
      <c r="D929" s="5" t="s">
        <v>171</v>
      </c>
      <c r="E929" s="2" t="s">
        <v>1437</v>
      </c>
      <c r="F929" s="2"/>
      <c r="G929" s="2"/>
      <c r="H929" s="2"/>
      <c r="I929" s="2"/>
      <c r="J929" s="2"/>
      <c r="K929" s="2"/>
      <c r="L929" s="2"/>
      <c r="M929" s="2"/>
      <c r="N929" s="5">
        <v>4004</v>
      </c>
      <c r="O929" s="2" t="s">
        <v>200</v>
      </c>
      <c r="P929" s="5">
        <v>457.862008</v>
      </c>
      <c r="Q929" s="5">
        <v>1833279.48</v>
      </c>
      <c r="R929" s="5">
        <v>5.8326370440000002</v>
      </c>
      <c r="S929" s="5">
        <v>23353.87873</v>
      </c>
      <c r="T929" s="5">
        <v>671713.6</v>
      </c>
    </row>
    <row r="930" spans="1:20" ht="72" x14ac:dyDescent="0.3">
      <c r="A930" s="7" t="s">
        <v>196</v>
      </c>
      <c r="B930" s="2" t="s">
        <v>1434</v>
      </c>
      <c r="C930" s="5" t="s">
        <v>198</v>
      </c>
      <c r="D930" s="5" t="s">
        <v>171</v>
      </c>
      <c r="E930" s="2" t="s">
        <v>1438</v>
      </c>
      <c r="F930" s="2"/>
      <c r="G930" s="2"/>
      <c r="H930" s="2"/>
      <c r="I930" s="2"/>
      <c r="J930" s="2"/>
      <c r="K930" s="2"/>
      <c r="L930" s="2"/>
      <c r="M930" s="2"/>
      <c r="N930" s="5">
        <v>3539.2</v>
      </c>
      <c r="O930" s="2" t="s">
        <v>200</v>
      </c>
      <c r="P930" s="5">
        <v>556.33116240000004</v>
      </c>
      <c r="Q930" s="5">
        <v>1968967.25</v>
      </c>
      <c r="R930" s="5">
        <v>7.0870211769999996</v>
      </c>
      <c r="S930" s="5">
        <v>25082.38535</v>
      </c>
      <c r="T930" s="5">
        <v>721429.6</v>
      </c>
    </row>
    <row r="931" spans="1:20" ht="72" x14ac:dyDescent="0.3">
      <c r="A931" s="7" t="s">
        <v>196</v>
      </c>
      <c r="B931" s="2" t="s">
        <v>1434</v>
      </c>
      <c r="C931" s="5" t="s">
        <v>198</v>
      </c>
      <c r="D931" s="5" t="s">
        <v>171</v>
      </c>
      <c r="E931" s="2" t="s">
        <v>1439</v>
      </c>
      <c r="F931" s="2"/>
      <c r="G931" s="2"/>
      <c r="H931" s="2"/>
      <c r="I931" s="2"/>
      <c r="J931" s="2"/>
      <c r="K931" s="2"/>
      <c r="L931" s="2"/>
      <c r="M931" s="2"/>
      <c r="N931" s="5">
        <v>3666.6</v>
      </c>
      <c r="O931" s="2" t="s">
        <v>200</v>
      </c>
      <c r="P931" s="5">
        <v>659.35545190000005</v>
      </c>
      <c r="Q931" s="5">
        <v>2417592.7000000002</v>
      </c>
      <c r="R931" s="5">
        <v>8.3994325090000004</v>
      </c>
      <c r="S931" s="5">
        <v>30797.359240000002</v>
      </c>
      <c r="T931" s="5">
        <v>885806</v>
      </c>
    </row>
    <row r="932" spans="1:20" ht="57.6" x14ac:dyDescent="0.3">
      <c r="A932" s="7" t="s">
        <v>196</v>
      </c>
      <c r="B932" s="2" t="s">
        <v>1440</v>
      </c>
      <c r="C932" s="5" t="s">
        <v>198</v>
      </c>
      <c r="D932" s="5" t="s">
        <v>171</v>
      </c>
      <c r="E932" s="2" t="s">
        <v>1441</v>
      </c>
      <c r="F932" s="2"/>
      <c r="G932" s="2"/>
      <c r="H932" s="2"/>
      <c r="I932" s="2"/>
      <c r="J932" s="2"/>
      <c r="K932" s="2"/>
      <c r="L932" s="2"/>
      <c r="M932" s="2"/>
      <c r="N932" s="5">
        <v>6750</v>
      </c>
      <c r="O932" s="2" t="s">
        <v>200</v>
      </c>
      <c r="P932" s="5">
        <v>565.6657778</v>
      </c>
      <c r="Q932" s="5">
        <v>3818244</v>
      </c>
      <c r="R932" s="5">
        <v>7.2059334750000001</v>
      </c>
      <c r="S932" s="5">
        <v>48640.05096</v>
      </c>
      <c r="T932" s="5">
        <v>1399004.6</v>
      </c>
    </row>
    <row r="933" spans="1:20" ht="72" x14ac:dyDescent="0.3">
      <c r="A933" s="7" t="s">
        <v>196</v>
      </c>
      <c r="B933" s="2" t="s">
        <v>1442</v>
      </c>
      <c r="C933" s="5" t="s">
        <v>198</v>
      </c>
      <c r="D933" s="5" t="s">
        <v>171</v>
      </c>
      <c r="E933" s="2" t="s">
        <v>1443</v>
      </c>
      <c r="F933" s="2"/>
      <c r="G933" s="2"/>
      <c r="H933" s="2"/>
      <c r="I933" s="2"/>
      <c r="J933" s="2"/>
      <c r="K933" s="2"/>
      <c r="L933" s="2"/>
      <c r="M933" s="2"/>
      <c r="N933" s="5">
        <v>3206.4</v>
      </c>
      <c r="O933" s="2" t="s">
        <v>200</v>
      </c>
      <c r="P933" s="5">
        <v>540.0129647</v>
      </c>
      <c r="Q933" s="5">
        <v>1731497.57</v>
      </c>
      <c r="R933" s="5">
        <v>6.8791460469999999</v>
      </c>
      <c r="S933" s="5">
        <v>22057.293890000001</v>
      </c>
      <c r="T933" s="5">
        <v>634420.69999999995</v>
      </c>
    </row>
    <row r="934" spans="1:20" ht="72" x14ac:dyDescent="0.3">
      <c r="A934" s="7" t="s">
        <v>196</v>
      </c>
      <c r="B934" s="2" t="s">
        <v>1442</v>
      </c>
      <c r="C934" s="5" t="s">
        <v>198</v>
      </c>
      <c r="D934" s="5" t="s">
        <v>171</v>
      </c>
      <c r="E934" s="2" t="s">
        <v>1444</v>
      </c>
      <c r="F934" s="2"/>
      <c r="G934" s="2"/>
      <c r="H934" s="2"/>
      <c r="I934" s="2"/>
      <c r="J934" s="2"/>
      <c r="K934" s="2"/>
      <c r="L934" s="2"/>
      <c r="M934" s="2"/>
      <c r="N934" s="5">
        <v>3526.4</v>
      </c>
      <c r="O934" s="2" t="s">
        <v>200</v>
      </c>
      <c r="P934" s="5">
        <v>553.11291970000002</v>
      </c>
      <c r="Q934" s="5">
        <v>1950497.4</v>
      </c>
      <c r="R934" s="5">
        <v>7.0460244550000004</v>
      </c>
      <c r="S934" s="5">
        <v>24847.100640000001</v>
      </c>
      <c r="T934" s="5">
        <v>714662.2</v>
      </c>
    </row>
    <row r="935" spans="1:20" ht="72" x14ac:dyDescent="0.3">
      <c r="A935" s="7" t="s">
        <v>196</v>
      </c>
      <c r="B935" s="2" t="s">
        <v>1442</v>
      </c>
      <c r="C935" s="5" t="s">
        <v>198</v>
      </c>
      <c r="D935" s="5" t="s">
        <v>171</v>
      </c>
      <c r="E935" s="2" t="s">
        <v>1445</v>
      </c>
      <c r="F935" s="2"/>
      <c r="G935" s="2"/>
      <c r="H935" s="2"/>
      <c r="I935" s="2"/>
      <c r="J935" s="2"/>
      <c r="K935" s="2"/>
      <c r="L935" s="2"/>
      <c r="M935" s="2"/>
      <c r="N935" s="5">
        <v>1468.8</v>
      </c>
      <c r="O935" s="2" t="s">
        <v>1250</v>
      </c>
      <c r="P935" s="5">
        <v>655.54114919999995</v>
      </c>
      <c r="Q935" s="5">
        <v>962858.84</v>
      </c>
      <c r="R935" s="5">
        <v>8.3508426650000001</v>
      </c>
      <c r="S935" s="5">
        <v>12265.717710000001</v>
      </c>
      <c r="T935" s="5">
        <v>352791.5</v>
      </c>
    </row>
    <row r="936" spans="1:20" ht="72" x14ac:dyDescent="0.3">
      <c r="A936" s="7" t="s">
        <v>196</v>
      </c>
      <c r="B936" s="2" t="s">
        <v>1442</v>
      </c>
      <c r="C936" s="5" t="s">
        <v>198</v>
      </c>
      <c r="D936" s="5" t="s">
        <v>171</v>
      </c>
      <c r="E936" s="2" t="s">
        <v>1446</v>
      </c>
      <c r="F936" s="2"/>
      <c r="G936" s="2"/>
      <c r="H936" s="2"/>
      <c r="I936" s="2"/>
      <c r="J936" s="2"/>
      <c r="K936" s="2"/>
      <c r="L936" s="2"/>
      <c r="M936" s="2"/>
      <c r="N936" s="5">
        <v>3592.8</v>
      </c>
      <c r="O936" s="2" t="s">
        <v>200</v>
      </c>
      <c r="P936" s="5">
        <v>560.66027050000002</v>
      </c>
      <c r="Q936" s="5">
        <v>2014340.22</v>
      </c>
      <c r="R936" s="5">
        <v>7.1421690509999998</v>
      </c>
      <c r="S936" s="5">
        <v>25660.384969999999</v>
      </c>
      <c r="T936" s="5">
        <v>738054.2</v>
      </c>
    </row>
    <row r="937" spans="1:20" ht="72" x14ac:dyDescent="0.3">
      <c r="A937" s="7" t="s">
        <v>196</v>
      </c>
      <c r="B937" s="2" t="s">
        <v>1442</v>
      </c>
      <c r="C937" s="5" t="s">
        <v>198</v>
      </c>
      <c r="D937" s="5" t="s">
        <v>171</v>
      </c>
      <c r="E937" s="2" t="s">
        <v>1447</v>
      </c>
      <c r="F937" s="2"/>
      <c r="G937" s="2"/>
      <c r="H937" s="2"/>
      <c r="I937" s="2"/>
      <c r="J937" s="2"/>
      <c r="K937" s="2"/>
      <c r="L937" s="2"/>
      <c r="M937" s="2"/>
      <c r="N937" s="5">
        <v>3402.9</v>
      </c>
      <c r="O937" s="2" t="s">
        <v>200</v>
      </c>
      <c r="P937" s="5">
        <v>656.44916390000003</v>
      </c>
      <c r="Q937" s="5">
        <v>2233830.86</v>
      </c>
      <c r="R937" s="5">
        <v>8.3624097319999997</v>
      </c>
      <c r="S937" s="5">
        <v>28456.444080000001</v>
      </c>
      <c r="T937" s="5">
        <v>818475.6</v>
      </c>
    </row>
    <row r="938" spans="1:20" ht="57.6" x14ac:dyDescent="0.3">
      <c r="A938" s="7" t="s">
        <v>196</v>
      </c>
      <c r="B938" s="2" t="s">
        <v>1448</v>
      </c>
      <c r="C938" s="5" t="s">
        <v>198</v>
      </c>
      <c r="D938" s="5" t="s">
        <v>163</v>
      </c>
      <c r="E938" s="2" t="s">
        <v>1449</v>
      </c>
      <c r="F938" s="2"/>
      <c r="G938" s="2"/>
      <c r="H938" s="2"/>
      <c r="I938" s="2"/>
      <c r="J938" s="2"/>
      <c r="K938" s="2"/>
      <c r="L938" s="2"/>
      <c r="M938" s="2"/>
      <c r="N938" s="5">
        <v>8677.15</v>
      </c>
      <c r="O938" s="2" t="s">
        <v>200</v>
      </c>
      <c r="P938" s="5">
        <v>284.84844679999998</v>
      </c>
      <c r="Q938" s="5">
        <v>2471672.7000000002</v>
      </c>
      <c r="R938" s="5">
        <v>3.6240260399999999</v>
      </c>
      <c r="S938" s="5">
        <v>31446.217560000001</v>
      </c>
      <c r="T938" s="5">
        <v>1086547.3</v>
      </c>
    </row>
    <row r="939" spans="1:20" ht="72" x14ac:dyDescent="0.3">
      <c r="A939" s="7" t="s">
        <v>196</v>
      </c>
      <c r="B939" s="2" t="s">
        <v>1450</v>
      </c>
      <c r="C939" s="5" t="s">
        <v>198</v>
      </c>
      <c r="D939" s="5" t="s">
        <v>171</v>
      </c>
      <c r="E939" s="2" t="s">
        <v>1451</v>
      </c>
      <c r="F939" s="2"/>
      <c r="G939" s="2"/>
      <c r="H939" s="2"/>
      <c r="I939" s="2"/>
      <c r="J939" s="2"/>
      <c r="K939" s="2"/>
      <c r="L939" s="2"/>
      <c r="M939" s="2"/>
      <c r="N939" s="5">
        <v>4004</v>
      </c>
      <c r="O939" s="2" t="s">
        <v>200</v>
      </c>
      <c r="P939" s="5">
        <v>450.59301699999997</v>
      </c>
      <c r="Q939" s="5">
        <v>1804174.44</v>
      </c>
      <c r="R939" s="5">
        <v>5.7327355850000004</v>
      </c>
      <c r="S939" s="5">
        <v>22953.87328</v>
      </c>
      <c r="T939" s="5">
        <v>661049.5</v>
      </c>
    </row>
    <row r="940" spans="1:20" ht="86.4" x14ac:dyDescent="0.3">
      <c r="A940" s="7" t="s">
        <v>196</v>
      </c>
      <c r="B940" s="2" t="s">
        <v>1452</v>
      </c>
      <c r="C940" s="5" t="s">
        <v>198</v>
      </c>
      <c r="D940" s="5" t="s">
        <v>171</v>
      </c>
      <c r="E940" s="2" t="s">
        <v>1453</v>
      </c>
      <c r="F940" s="2"/>
      <c r="G940" s="2"/>
      <c r="H940" s="2"/>
      <c r="I940" s="2"/>
      <c r="J940" s="2"/>
      <c r="K940" s="2"/>
      <c r="L940" s="2"/>
      <c r="M940" s="2"/>
      <c r="N940" s="5">
        <v>3784.8</v>
      </c>
      <c r="O940" s="2" t="s">
        <v>200</v>
      </c>
      <c r="P940" s="5">
        <v>651.95497780000005</v>
      </c>
      <c r="Q940" s="5">
        <v>2467519.2000000002</v>
      </c>
      <c r="R940" s="5">
        <v>8.2945925930000008</v>
      </c>
      <c r="S940" s="5">
        <v>31393.374049999999</v>
      </c>
      <c r="T940" s="5">
        <v>904099</v>
      </c>
    </row>
    <row r="941" spans="1:20" ht="57.6" x14ac:dyDescent="0.3">
      <c r="A941" s="7" t="s">
        <v>196</v>
      </c>
      <c r="B941" s="2" t="s">
        <v>1452</v>
      </c>
      <c r="C941" s="5" t="s">
        <v>198</v>
      </c>
      <c r="D941" s="5" t="s">
        <v>171</v>
      </c>
      <c r="E941" s="2" t="s">
        <v>1454</v>
      </c>
      <c r="F941" s="2"/>
      <c r="G941" s="2"/>
      <c r="H941" s="2"/>
      <c r="I941" s="2"/>
      <c r="J941" s="2"/>
      <c r="K941" s="2"/>
      <c r="L941" s="2"/>
      <c r="M941" s="2"/>
      <c r="N941" s="5">
        <v>5985</v>
      </c>
      <c r="O941" s="2" t="s">
        <v>200</v>
      </c>
      <c r="P941" s="5">
        <v>415.261213</v>
      </c>
      <c r="Q941" s="5">
        <v>2485338.36</v>
      </c>
      <c r="R941" s="5">
        <v>5.2832215400000004</v>
      </c>
      <c r="S941" s="5">
        <v>31620.08092</v>
      </c>
      <c r="T941" s="5">
        <v>910628</v>
      </c>
    </row>
    <row r="942" spans="1:20" ht="72" x14ac:dyDescent="0.3">
      <c r="A942" s="7" t="s">
        <v>196</v>
      </c>
      <c r="B942" s="2" t="s">
        <v>1452</v>
      </c>
      <c r="C942" s="5" t="s">
        <v>198</v>
      </c>
      <c r="D942" s="5" t="s">
        <v>171</v>
      </c>
      <c r="E942" s="2" t="s">
        <v>1455</v>
      </c>
      <c r="F942" s="2"/>
      <c r="G942" s="2"/>
      <c r="H942" s="2"/>
      <c r="I942" s="2"/>
      <c r="J942" s="2"/>
      <c r="K942" s="2"/>
      <c r="L942" s="2"/>
      <c r="M942" s="2"/>
      <c r="N942" s="5">
        <v>3712</v>
      </c>
      <c r="O942" s="2" t="s">
        <v>200</v>
      </c>
      <c r="P942" s="5">
        <v>536.31583780000005</v>
      </c>
      <c r="Q942" s="5">
        <v>1990804.39</v>
      </c>
      <c r="R942" s="5">
        <v>6.8233567150000001</v>
      </c>
      <c r="S942" s="5">
        <v>25328.30013</v>
      </c>
      <c r="T942" s="5">
        <v>729430.8</v>
      </c>
    </row>
    <row r="943" spans="1:20" ht="57.6" x14ac:dyDescent="0.3">
      <c r="A943" s="7" t="s">
        <v>196</v>
      </c>
      <c r="B943" s="2" t="s">
        <v>1452</v>
      </c>
      <c r="C943" s="5" t="s">
        <v>198</v>
      </c>
      <c r="D943" s="5" t="s">
        <v>171</v>
      </c>
      <c r="E943" s="2" t="s">
        <v>1456</v>
      </c>
      <c r="F943" s="2"/>
      <c r="G943" s="2"/>
      <c r="H943" s="2"/>
      <c r="I943" s="2"/>
      <c r="J943" s="2"/>
      <c r="K943" s="2"/>
      <c r="L943" s="2"/>
      <c r="M943" s="2"/>
      <c r="N943" s="5">
        <v>7875</v>
      </c>
      <c r="O943" s="2" t="s">
        <v>200</v>
      </c>
      <c r="P943" s="5">
        <v>268.73822730000001</v>
      </c>
      <c r="Q943" s="5">
        <v>2116313.54</v>
      </c>
      <c r="R943" s="5">
        <v>3.4190614159999999</v>
      </c>
      <c r="S943" s="5">
        <v>26925.108649999998</v>
      </c>
      <c r="T943" s="5">
        <v>775417.3</v>
      </c>
    </row>
    <row r="944" spans="1:20" ht="72" x14ac:dyDescent="0.3">
      <c r="A944" s="7" t="s">
        <v>196</v>
      </c>
      <c r="B944" s="2" t="s">
        <v>1452</v>
      </c>
      <c r="C944" s="5" t="s">
        <v>198</v>
      </c>
      <c r="D944" s="5" t="s">
        <v>171</v>
      </c>
      <c r="E944" s="2" t="s">
        <v>1457</v>
      </c>
      <c r="F944" s="2"/>
      <c r="G944" s="2"/>
      <c r="H944" s="2"/>
      <c r="I944" s="2"/>
      <c r="J944" s="2"/>
      <c r="K944" s="2"/>
      <c r="L944" s="2"/>
      <c r="M944" s="2"/>
      <c r="N944" s="5">
        <v>2633.4</v>
      </c>
      <c r="O944" s="2" t="s">
        <v>200</v>
      </c>
      <c r="P944" s="5">
        <v>651.3647072</v>
      </c>
      <c r="Q944" s="5">
        <v>1715303.82</v>
      </c>
      <c r="R944" s="5">
        <v>8.2870827889999994</v>
      </c>
      <c r="S944" s="5">
        <v>21823.203819999999</v>
      </c>
      <c r="T944" s="5">
        <v>628487.4</v>
      </c>
    </row>
    <row r="945" spans="1:20" ht="72" x14ac:dyDescent="0.3">
      <c r="A945" s="7" t="s">
        <v>196</v>
      </c>
      <c r="B945" s="2" t="s">
        <v>1452</v>
      </c>
      <c r="C945" s="5" t="s">
        <v>198</v>
      </c>
      <c r="D945" s="5" t="s">
        <v>171</v>
      </c>
      <c r="E945" s="2" t="s">
        <v>1458</v>
      </c>
      <c r="F945" s="2"/>
      <c r="G945" s="2"/>
      <c r="H945" s="2"/>
      <c r="I945" s="2"/>
      <c r="J945" s="2"/>
      <c r="K945" s="2"/>
      <c r="L945" s="2"/>
      <c r="M945" s="2"/>
      <c r="N945" s="5">
        <v>3068.1</v>
      </c>
      <c r="O945" s="2" t="s">
        <v>200</v>
      </c>
      <c r="P945" s="5">
        <v>557.54043869999998</v>
      </c>
      <c r="Q945" s="5">
        <v>1710589.82</v>
      </c>
      <c r="R945" s="5">
        <v>7.0933898050000002</v>
      </c>
      <c r="S945" s="5">
        <v>21763.22926</v>
      </c>
      <c r="T945" s="5">
        <v>626760.19999999995</v>
      </c>
    </row>
    <row r="946" spans="1:20" ht="72" x14ac:dyDescent="0.3">
      <c r="A946" s="7" t="s">
        <v>196</v>
      </c>
      <c r="B946" s="2" t="s">
        <v>1452</v>
      </c>
      <c r="C946" s="5" t="s">
        <v>198</v>
      </c>
      <c r="D946" s="5" t="s">
        <v>171</v>
      </c>
      <c r="E946" s="2" t="s">
        <v>1459</v>
      </c>
      <c r="F946" s="2"/>
      <c r="G946" s="2"/>
      <c r="H946" s="2"/>
      <c r="I946" s="2"/>
      <c r="J946" s="2"/>
      <c r="K946" s="2"/>
      <c r="L946" s="2"/>
      <c r="M946" s="2"/>
      <c r="N946" s="5">
        <v>1679.4</v>
      </c>
      <c r="O946" s="2" t="s">
        <v>200</v>
      </c>
      <c r="P946" s="5">
        <v>650.46381450000001</v>
      </c>
      <c r="Q946" s="5">
        <v>1092388.93</v>
      </c>
      <c r="R946" s="5">
        <v>8.2756210489999997</v>
      </c>
      <c r="S946" s="5">
        <v>13898.07799</v>
      </c>
      <c r="T946" s="5">
        <v>400251.3</v>
      </c>
    </row>
    <row r="947" spans="1:20" ht="57.6" x14ac:dyDescent="0.3">
      <c r="A947" s="7" t="s">
        <v>196</v>
      </c>
      <c r="B947" s="2" t="s">
        <v>1452</v>
      </c>
      <c r="C947" s="5" t="s">
        <v>198</v>
      </c>
      <c r="D947" s="5" t="s">
        <v>171</v>
      </c>
      <c r="E947" s="2" t="s">
        <v>1460</v>
      </c>
      <c r="F947" s="2"/>
      <c r="G947" s="2"/>
      <c r="H947" s="2"/>
      <c r="I947" s="2"/>
      <c r="J947" s="2"/>
      <c r="K947" s="2"/>
      <c r="L947" s="2"/>
      <c r="M947" s="2"/>
      <c r="N947" s="5">
        <v>434</v>
      </c>
      <c r="O947" s="2" t="s">
        <v>200</v>
      </c>
      <c r="P947" s="5">
        <v>534.14032259999999</v>
      </c>
      <c r="Q947" s="5">
        <v>231816.9</v>
      </c>
      <c r="R947" s="5">
        <v>6.7956784040000002</v>
      </c>
      <c r="S947" s="5">
        <v>2949.324427</v>
      </c>
      <c r="T947" s="5">
        <v>84937.7</v>
      </c>
    </row>
    <row r="948" spans="1:20" ht="57.6" x14ac:dyDescent="0.3">
      <c r="A948" s="7" t="s">
        <v>196</v>
      </c>
      <c r="B948" s="2" t="s">
        <v>1452</v>
      </c>
      <c r="C948" s="5" t="s">
        <v>198</v>
      </c>
      <c r="D948" s="5" t="s">
        <v>171</v>
      </c>
      <c r="E948" s="2" t="s">
        <v>1461</v>
      </c>
      <c r="F948" s="2"/>
      <c r="G948" s="2"/>
      <c r="H948" s="2"/>
      <c r="I948" s="2"/>
      <c r="J948" s="2"/>
      <c r="K948" s="2"/>
      <c r="L948" s="2"/>
      <c r="M948" s="2"/>
      <c r="N948" s="5">
        <v>9520</v>
      </c>
      <c r="O948" s="2" t="s">
        <v>200</v>
      </c>
      <c r="P948" s="5">
        <v>409.03009029999998</v>
      </c>
      <c r="Q948" s="5">
        <v>3893966.46</v>
      </c>
      <c r="R948" s="5">
        <v>5.2039451699999999</v>
      </c>
      <c r="S948" s="5">
        <v>49541.558019999997</v>
      </c>
      <c r="T948" s="5">
        <v>1426749.3</v>
      </c>
    </row>
    <row r="949" spans="1:20" ht="57.6" x14ac:dyDescent="0.3">
      <c r="A949" s="7" t="s">
        <v>196</v>
      </c>
      <c r="B949" s="2" t="s">
        <v>1452</v>
      </c>
      <c r="C949" s="5" t="s">
        <v>198</v>
      </c>
      <c r="D949" s="5" t="s">
        <v>171</v>
      </c>
      <c r="E949" s="2" t="s">
        <v>1462</v>
      </c>
      <c r="F949" s="2"/>
      <c r="G949" s="2"/>
      <c r="H949" s="2"/>
      <c r="I949" s="2"/>
      <c r="J949" s="2"/>
      <c r="K949" s="2"/>
      <c r="L949" s="2"/>
      <c r="M949" s="2"/>
      <c r="N949" s="5">
        <v>2310</v>
      </c>
      <c r="O949" s="2" t="s">
        <v>200</v>
      </c>
      <c r="P949" s="5">
        <v>577.51823379999996</v>
      </c>
      <c r="Q949" s="5">
        <v>1334067.1200000001</v>
      </c>
      <c r="R949" s="5">
        <v>7.3475602259999997</v>
      </c>
      <c r="S949" s="5">
        <v>16972.864119999998</v>
      </c>
      <c r="T949" s="5">
        <v>488802.1</v>
      </c>
    </row>
    <row r="950" spans="1:20" ht="72" x14ac:dyDescent="0.3">
      <c r="A950" s="7" t="s">
        <v>196</v>
      </c>
      <c r="B950" s="2" t="s">
        <v>1452</v>
      </c>
      <c r="C950" s="5" t="s">
        <v>198</v>
      </c>
      <c r="D950" s="5" t="s">
        <v>171</v>
      </c>
      <c r="E950" s="2" t="s">
        <v>1463</v>
      </c>
      <c r="F950" s="2"/>
      <c r="G950" s="2"/>
      <c r="H950" s="2"/>
      <c r="I950" s="2"/>
      <c r="J950" s="2"/>
      <c r="K950" s="2"/>
      <c r="L950" s="2"/>
      <c r="M950" s="2"/>
      <c r="N950" s="5">
        <v>1452</v>
      </c>
      <c r="O950" s="2" t="s">
        <v>200</v>
      </c>
      <c r="P950" s="5">
        <v>587.86486909999996</v>
      </c>
      <c r="Q950" s="5">
        <v>853579.79</v>
      </c>
      <c r="R950" s="5">
        <v>7.4791968080000002</v>
      </c>
      <c r="S950" s="5">
        <v>10859.79377</v>
      </c>
      <c r="T950" s="5">
        <v>312751.7</v>
      </c>
    </row>
    <row r="951" spans="1:20" ht="72" x14ac:dyDescent="0.3">
      <c r="A951" s="7" t="s">
        <v>196</v>
      </c>
      <c r="B951" s="2" t="s">
        <v>1464</v>
      </c>
      <c r="C951" s="5" t="s">
        <v>198</v>
      </c>
      <c r="D951" s="5" t="s">
        <v>171</v>
      </c>
      <c r="E951" s="2" t="s">
        <v>1465</v>
      </c>
      <c r="F951" s="2"/>
      <c r="G951" s="2"/>
      <c r="H951" s="2"/>
      <c r="I951" s="2"/>
      <c r="J951" s="2"/>
      <c r="K951" s="2"/>
      <c r="L951" s="2"/>
      <c r="M951" s="2"/>
      <c r="N951" s="5">
        <v>3893.4</v>
      </c>
      <c r="O951" s="2" t="s">
        <v>200</v>
      </c>
      <c r="P951" s="5">
        <v>558.33801300000005</v>
      </c>
      <c r="Q951" s="5">
        <v>2173833.2200000002</v>
      </c>
      <c r="R951" s="5">
        <v>7.103537062</v>
      </c>
      <c r="S951" s="5">
        <v>27656.911199999999</v>
      </c>
      <c r="T951" s="5">
        <v>796492.5</v>
      </c>
    </row>
    <row r="952" spans="1:20" ht="72" x14ac:dyDescent="0.3">
      <c r="A952" s="7" t="s">
        <v>196</v>
      </c>
      <c r="B952" s="2" t="s">
        <v>1464</v>
      </c>
      <c r="C952" s="5" t="s">
        <v>198</v>
      </c>
      <c r="D952" s="5" t="s">
        <v>171</v>
      </c>
      <c r="E952" s="2" t="s">
        <v>1466</v>
      </c>
      <c r="F952" s="2"/>
      <c r="G952" s="2"/>
      <c r="H952" s="2"/>
      <c r="I952" s="2"/>
      <c r="J952" s="2"/>
      <c r="K952" s="2"/>
      <c r="L952" s="2"/>
      <c r="M952" s="2"/>
      <c r="N952" s="5">
        <v>2473.1999999999998</v>
      </c>
      <c r="O952" s="2" t="s">
        <v>200</v>
      </c>
      <c r="P952" s="5">
        <v>651.39431909999996</v>
      </c>
      <c r="Q952" s="5">
        <v>1611028.43</v>
      </c>
      <c r="R952" s="5">
        <v>8.2874595309999997</v>
      </c>
      <c r="S952" s="5">
        <v>20496.544910000001</v>
      </c>
      <c r="T952" s="5">
        <v>590280.9</v>
      </c>
    </row>
    <row r="953" spans="1:20" ht="57.6" x14ac:dyDescent="0.3">
      <c r="A953" s="7" t="s">
        <v>196</v>
      </c>
      <c r="B953" s="2" t="s">
        <v>1464</v>
      </c>
      <c r="C953" s="5" t="s">
        <v>198</v>
      </c>
      <c r="D953" s="5" t="s">
        <v>163</v>
      </c>
      <c r="E953" s="2" t="s">
        <v>1467</v>
      </c>
      <c r="F953" s="2"/>
      <c r="G953" s="2"/>
      <c r="H953" s="2"/>
      <c r="I953" s="2"/>
      <c r="J953" s="2"/>
      <c r="K953" s="2"/>
      <c r="L953" s="2"/>
      <c r="M953" s="2"/>
      <c r="N953" s="5">
        <v>4830</v>
      </c>
      <c r="O953" s="2" t="s">
        <v>200</v>
      </c>
      <c r="P953" s="5">
        <v>511.82937470000002</v>
      </c>
      <c r="Q953" s="5">
        <v>2472135.88</v>
      </c>
      <c r="R953" s="5">
        <v>6.5118241059999997</v>
      </c>
      <c r="S953" s="5">
        <v>31452.110430000001</v>
      </c>
      <c r="T953" s="5">
        <v>1086750.8999999999</v>
      </c>
    </row>
    <row r="954" spans="1:20" ht="86.4" x14ac:dyDescent="0.3">
      <c r="A954" s="7" t="s">
        <v>196</v>
      </c>
      <c r="B954" s="2" t="s">
        <v>1464</v>
      </c>
      <c r="C954" s="5" t="s">
        <v>198</v>
      </c>
      <c r="D954" s="5" t="s">
        <v>171</v>
      </c>
      <c r="E954" s="2" t="s">
        <v>1468</v>
      </c>
      <c r="F954" s="2"/>
      <c r="G954" s="2"/>
      <c r="H954" s="2"/>
      <c r="I954" s="2"/>
      <c r="J954" s="2"/>
      <c r="K954" s="2"/>
      <c r="L954" s="2"/>
      <c r="M954" s="2"/>
      <c r="N954" s="5">
        <v>980.4</v>
      </c>
      <c r="O954" s="2" t="s">
        <v>200</v>
      </c>
      <c r="P954" s="5">
        <v>652.29641979999997</v>
      </c>
      <c r="Q954" s="5">
        <v>639511.41</v>
      </c>
      <c r="R954" s="5">
        <v>8.2989366390000008</v>
      </c>
      <c r="S954" s="5">
        <v>8136.2774810000001</v>
      </c>
      <c r="T954" s="5">
        <v>234317</v>
      </c>
    </row>
    <row r="955" spans="1:20" ht="57.6" x14ac:dyDescent="0.3">
      <c r="A955" s="7" t="s">
        <v>196</v>
      </c>
      <c r="B955" s="2" t="s">
        <v>1464</v>
      </c>
      <c r="C955" s="5" t="s">
        <v>198</v>
      </c>
      <c r="D955" s="5" t="s">
        <v>171</v>
      </c>
      <c r="E955" s="2" t="s">
        <v>1469</v>
      </c>
      <c r="F955" s="2"/>
      <c r="G955" s="2"/>
      <c r="H955" s="2"/>
      <c r="I955" s="2"/>
      <c r="J955" s="2"/>
      <c r="K955" s="2"/>
      <c r="L955" s="2"/>
      <c r="M955" s="2"/>
      <c r="N955" s="5">
        <v>10836</v>
      </c>
      <c r="O955" s="2" t="s">
        <v>200</v>
      </c>
      <c r="P955" s="5">
        <v>592.34257290000005</v>
      </c>
      <c r="Q955" s="5">
        <v>6418624.1200000001</v>
      </c>
      <c r="R955" s="5">
        <v>7.5361650500000001</v>
      </c>
      <c r="S955" s="5">
        <v>81661.884479999993</v>
      </c>
      <c r="T955" s="5">
        <v>2351783.9</v>
      </c>
    </row>
    <row r="956" spans="1:20" ht="57.6" x14ac:dyDescent="0.3">
      <c r="A956" s="7" t="s">
        <v>196</v>
      </c>
      <c r="B956" s="2" t="s">
        <v>1470</v>
      </c>
      <c r="C956" s="5" t="s">
        <v>198</v>
      </c>
      <c r="D956" s="5" t="s">
        <v>171</v>
      </c>
      <c r="E956" s="2" t="s">
        <v>1471</v>
      </c>
      <c r="F956" s="2"/>
      <c r="G956" s="2"/>
      <c r="H956" s="2"/>
      <c r="I956" s="2"/>
      <c r="J956" s="2"/>
      <c r="K956" s="2"/>
      <c r="L956" s="2"/>
      <c r="M956" s="2"/>
      <c r="N956" s="5">
        <v>4042.1</v>
      </c>
      <c r="O956" s="2" t="s">
        <v>200</v>
      </c>
      <c r="P956" s="5">
        <v>703.61633800000004</v>
      </c>
      <c r="Q956" s="5">
        <v>2844087.6</v>
      </c>
      <c r="R956" s="5">
        <v>9.1319446860000006</v>
      </c>
      <c r="S956" s="5">
        <v>36912.233610000003</v>
      </c>
      <c r="T956" s="5">
        <v>1042073.7</v>
      </c>
    </row>
    <row r="957" spans="1:20" ht="57.6" x14ac:dyDescent="0.3">
      <c r="A957" s="7" t="s">
        <v>196</v>
      </c>
      <c r="B957" s="2" t="s">
        <v>1470</v>
      </c>
      <c r="C957" s="5" t="s">
        <v>198</v>
      </c>
      <c r="D957" s="5" t="s">
        <v>171</v>
      </c>
      <c r="E957" s="2" t="s">
        <v>1472</v>
      </c>
      <c r="F957" s="2"/>
      <c r="G957" s="2"/>
      <c r="H957" s="2"/>
      <c r="I957" s="2"/>
      <c r="J957" s="2"/>
      <c r="K957" s="2"/>
      <c r="L957" s="2"/>
      <c r="M957" s="2"/>
      <c r="N957" s="5">
        <v>2048</v>
      </c>
      <c r="O957" s="2" t="s">
        <v>200</v>
      </c>
      <c r="P957" s="5">
        <v>653.63113280000005</v>
      </c>
      <c r="Q957" s="5">
        <v>1338636.56</v>
      </c>
      <c r="R957" s="5">
        <v>8.4832074340000005</v>
      </c>
      <c r="S957" s="5">
        <v>17373.608830000001</v>
      </c>
      <c r="T957" s="5">
        <v>490476.4</v>
      </c>
    </row>
    <row r="958" spans="1:20" ht="57.6" x14ac:dyDescent="0.3">
      <c r="A958" s="7" t="s">
        <v>196</v>
      </c>
      <c r="B958" s="2" t="s">
        <v>1470</v>
      </c>
      <c r="C958" s="5" t="s">
        <v>198</v>
      </c>
      <c r="D958" s="5" t="s">
        <v>171</v>
      </c>
      <c r="E958" s="2" t="s">
        <v>1473</v>
      </c>
      <c r="F958" s="2"/>
      <c r="G958" s="2"/>
      <c r="H958" s="2"/>
      <c r="I958" s="2"/>
      <c r="J958" s="2"/>
      <c r="K958" s="2"/>
      <c r="L958" s="2"/>
      <c r="M958" s="2"/>
      <c r="N958" s="5">
        <v>4260</v>
      </c>
      <c r="O958" s="2" t="s">
        <v>200</v>
      </c>
      <c r="P958" s="5">
        <v>548.04569949999996</v>
      </c>
      <c r="Q958" s="5">
        <v>2334674.6800000002</v>
      </c>
      <c r="R958" s="5">
        <v>7.1128578779999998</v>
      </c>
      <c r="S958" s="5">
        <v>30300.774560000002</v>
      </c>
      <c r="T958" s="5">
        <v>855424.8</v>
      </c>
    </row>
    <row r="959" spans="1:20" ht="72" x14ac:dyDescent="0.3">
      <c r="A959" s="7" t="s">
        <v>196</v>
      </c>
      <c r="B959" s="2" t="s">
        <v>1470</v>
      </c>
      <c r="C959" s="5" t="s">
        <v>198</v>
      </c>
      <c r="D959" s="5" t="s">
        <v>171</v>
      </c>
      <c r="E959" s="2" t="s">
        <v>1474</v>
      </c>
      <c r="F959" s="2"/>
      <c r="G959" s="2"/>
      <c r="H959" s="2"/>
      <c r="I959" s="2"/>
      <c r="J959" s="2"/>
      <c r="K959" s="2"/>
      <c r="L959" s="2"/>
      <c r="M959" s="2"/>
      <c r="N959" s="5">
        <v>8888.1</v>
      </c>
      <c r="O959" s="2" t="s">
        <v>200</v>
      </c>
      <c r="P959" s="5">
        <v>538.34421980000002</v>
      </c>
      <c r="Q959" s="5">
        <v>4784857.26</v>
      </c>
      <c r="R959" s="5">
        <v>6.9869463959999996</v>
      </c>
      <c r="S959" s="5">
        <v>62100.678260000001</v>
      </c>
      <c r="T959" s="5">
        <v>1753171.7</v>
      </c>
    </row>
    <row r="960" spans="1:20" ht="57.6" x14ac:dyDescent="0.3">
      <c r="A960" s="7" t="s">
        <v>196</v>
      </c>
      <c r="B960" s="2" t="s">
        <v>1470</v>
      </c>
      <c r="C960" s="5" t="s">
        <v>198</v>
      </c>
      <c r="D960" s="5" t="s">
        <v>171</v>
      </c>
      <c r="E960" s="2" t="s">
        <v>1475</v>
      </c>
      <c r="F960" s="2"/>
      <c r="G960" s="2"/>
      <c r="H960" s="2"/>
      <c r="I960" s="2"/>
      <c r="J960" s="2"/>
      <c r="K960" s="2"/>
      <c r="L960" s="2"/>
      <c r="M960" s="2"/>
      <c r="N960" s="5">
        <v>10561.6</v>
      </c>
      <c r="O960" s="2" t="s">
        <v>200</v>
      </c>
      <c r="P960" s="5">
        <v>474.47092300000003</v>
      </c>
      <c r="Q960" s="5">
        <v>5011172.0999999996</v>
      </c>
      <c r="R960" s="5">
        <v>6.157961362</v>
      </c>
      <c r="S960" s="5">
        <v>65037.924720000003</v>
      </c>
      <c r="T960" s="5">
        <v>1836093.4</v>
      </c>
    </row>
    <row r="961" spans="1:20" ht="57.6" x14ac:dyDescent="0.3">
      <c r="A961" s="7" t="s">
        <v>196</v>
      </c>
      <c r="B961" s="2" t="s">
        <v>1470</v>
      </c>
      <c r="C961" s="5" t="s">
        <v>198</v>
      </c>
      <c r="D961" s="5" t="s">
        <v>171</v>
      </c>
      <c r="E961" s="2" t="s">
        <v>1476</v>
      </c>
      <c r="F961" s="2"/>
      <c r="G961" s="2"/>
      <c r="H961" s="2"/>
      <c r="I961" s="2"/>
      <c r="J961" s="2"/>
      <c r="K961" s="2"/>
      <c r="L961" s="2"/>
      <c r="M961" s="2"/>
      <c r="N961" s="5">
        <v>3809.7</v>
      </c>
      <c r="O961" s="2" t="s">
        <v>200</v>
      </c>
      <c r="P961" s="5">
        <v>550.1945849</v>
      </c>
      <c r="Q961" s="5">
        <v>2096076.31</v>
      </c>
      <c r="R961" s="5">
        <v>7.1407473699999997</v>
      </c>
      <c r="S961" s="5">
        <v>27204.10526</v>
      </c>
      <c r="T961" s="5">
        <v>768002.4</v>
      </c>
    </row>
    <row r="962" spans="1:20" ht="72" x14ac:dyDescent="0.3">
      <c r="A962" s="7" t="s">
        <v>196</v>
      </c>
      <c r="B962" s="2" t="s">
        <v>1470</v>
      </c>
      <c r="C962" s="5" t="s">
        <v>198</v>
      </c>
      <c r="D962" s="5" t="s">
        <v>171</v>
      </c>
      <c r="E962" s="2" t="s">
        <v>1477</v>
      </c>
      <c r="F962" s="2"/>
      <c r="G962" s="2"/>
      <c r="H962" s="2"/>
      <c r="I962" s="2"/>
      <c r="J962" s="2"/>
      <c r="K962" s="2"/>
      <c r="L962" s="2"/>
      <c r="M962" s="2"/>
      <c r="N962" s="5">
        <v>2947.5</v>
      </c>
      <c r="O962" s="2" t="s">
        <v>200</v>
      </c>
      <c r="P962" s="5">
        <v>540.02551649999998</v>
      </c>
      <c r="Q962" s="5">
        <v>1591725.21</v>
      </c>
      <c r="R962" s="5">
        <v>7.0087672489999999</v>
      </c>
      <c r="S962" s="5">
        <v>20658.341469999999</v>
      </c>
      <c r="T962" s="5">
        <v>583208.1</v>
      </c>
    </row>
    <row r="963" spans="1:20" ht="86.4" x14ac:dyDescent="0.3">
      <c r="A963" s="7" t="s">
        <v>196</v>
      </c>
      <c r="B963" s="2" t="s">
        <v>1470</v>
      </c>
      <c r="C963" s="5" t="s">
        <v>198</v>
      </c>
      <c r="D963" s="5" t="s">
        <v>171</v>
      </c>
      <c r="E963" s="2" t="s">
        <v>1478</v>
      </c>
      <c r="F963" s="2"/>
      <c r="G963" s="2"/>
      <c r="H963" s="2"/>
      <c r="I963" s="2"/>
      <c r="J963" s="2"/>
      <c r="K963" s="2"/>
      <c r="L963" s="2"/>
      <c r="M963" s="2"/>
      <c r="N963" s="5">
        <v>4457.3999999999996</v>
      </c>
      <c r="O963" s="2" t="s">
        <v>200</v>
      </c>
      <c r="P963" s="5">
        <v>640.13675909999995</v>
      </c>
      <c r="Q963" s="5">
        <v>2853345.59</v>
      </c>
      <c r="R963" s="5">
        <v>8.3080695539999994</v>
      </c>
      <c r="S963" s="5">
        <v>37032.389230000001</v>
      </c>
      <c r="T963" s="5">
        <v>1045465.8</v>
      </c>
    </row>
    <row r="964" spans="1:20" ht="57.6" x14ac:dyDescent="0.3">
      <c r="A964" s="7" t="s">
        <v>196</v>
      </c>
      <c r="B964" s="2" t="s">
        <v>1470</v>
      </c>
      <c r="C964" s="5" t="s">
        <v>198</v>
      </c>
      <c r="D964" s="5" t="s">
        <v>171</v>
      </c>
      <c r="E964" s="2" t="s">
        <v>1479</v>
      </c>
      <c r="F964" s="2"/>
      <c r="G964" s="2"/>
      <c r="H964" s="2"/>
      <c r="I964" s="2"/>
      <c r="J964" s="2"/>
      <c r="K964" s="2"/>
      <c r="L964" s="2"/>
      <c r="M964" s="2"/>
      <c r="N964" s="5">
        <v>135</v>
      </c>
      <c r="O964" s="2" t="s">
        <v>200</v>
      </c>
      <c r="P964" s="5">
        <v>639.25140739999995</v>
      </c>
      <c r="Q964" s="5">
        <v>86298.94</v>
      </c>
      <c r="R964" s="5">
        <v>8.2965789409999999</v>
      </c>
      <c r="S964" s="5">
        <v>1120.038157</v>
      </c>
      <c r="T964" s="5">
        <v>31620</v>
      </c>
    </row>
    <row r="965" spans="1:20" ht="72" x14ac:dyDescent="0.3">
      <c r="A965" s="7" t="s">
        <v>196</v>
      </c>
      <c r="B965" s="2" t="s">
        <v>1470</v>
      </c>
      <c r="C965" s="5" t="s">
        <v>198</v>
      </c>
      <c r="D965" s="5" t="s">
        <v>171</v>
      </c>
      <c r="E965" s="2" t="s">
        <v>1480</v>
      </c>
      <c r="F965" s="2"/>
      <c r="G965" s="2"/>
      <c r="H965" s="2"/>
      <c r="I965" s="2"/>
      <c r="J965" s="2"/>
      <c r="K965" s="2"/>
      <c r="L965" s="2"/>
      <c r="M965" s="2"/>
      <c r="N965" s="5">
        <v>3132</v>
      </c>
      <c r="O965" s="2" t="s">
        <v>200</v>
      </c>
      <c r="P965" s="5">
        <v>546.7281673</v>
      </c>
      <c r="Q965" s="5">
        <v>1712352.62</v>
      </c>
      <c r="R965" s="5">
        <v>7.0957581740000002</v>
      </c>
      <c r="S965" s="5">
        <v>22223.9146</v>
      </c>
      <c r="T965" s="5">
        <v>627406</v>
      </c>
    </row>
    <row r="966" spans="1:20" ht="57.6" x14ac:dyDescent="0.3">
      <c r="A966" s="7" t="s">
        <v>196</v>
      </c>
      <c r="B966" s="2" t="s">
        <v>1481</v>
      </c>
      <c r="C966" s="5" t="s">
        <v>198</v>
      </c>
      <c r="D966" s="5" t="s">
        <v>163</v>
      </c>
      <c r="E966" s="2" t="s">
        <v>1482</v>
      </c>
      <c r="F966" s="2"/>
      <c r="G966" s="2"/>
      <c r="H966" s="2"/>
      <c r="I966" s="2"/>
      <c r="J966" s="2"/>
      <c r="K966" s="2"/>
      <c r="L966" s="2"/>
      <c r="M966" s="2"/>
      <c r="N966" s="5">
        <v>7869.4</v>
      </c>
      <c r="O966" s="2" t="s">
        <v>200</v>
      </c>
      <c r="P966" s="5">
        <v>280.22419880000001</v>
      </c>
      <c r="Q966" s="5">
        <v>2205196.31</v>
      </c>
      <c r="R966" s="5">
        <v>3.6369136769999999</v>
      </c>
      <c r="S966" s="5">
        <v>28620.32849</v>
      </c>
      <c r="T966" s="5">
        <v>969404.3</v>
      </c>
    </row>
    <row r="967" spans="1:20" ht="72" x14ac:dyDescent="0.3">
      <c r="A967" s="7" t="s">
        <v>196</v>
      </c>
      <c r="B967" s="2" t="s">
        <v>1483</v>
      </c>
      <c r="C967" s="5" t="s">
        <v>198</v>
      </c>
      <c r="D967" s="5" t="s">
        <v>171</v>
      </c>
      <c r="E967" s="2" t="s">
        <v>1484</v>
      </c>
      <c r="F967" s="2"/>
      <c r="G967" s="2"/>
      <c r="H967" s="2"/>
      <c r="I967" s="2"/>
      <c r="J967" s="2"/>
      <c r="K967" s="2"/>
      <c r="L967" s="2"/>
      <c r="M967" s="2"/>
      <c r="N967" s="5">
        <v>5526.6</v>
      </c>
      <c r="O967" s="2" t="s">
        <v>200</v>
      </c>
      <c r="P967" s="5">
        <v>1060.0876539999999</v>
      </c>
      <c r="Q967" s="5">
        <v>5858680.4299999997</v>
      </c>
      <c r="R967" s="5">
        <v>13.758438079999999</v>
      </c>
      <c r="S967" s="5">
        <v>76037.383910000004</v>
      </c>
      <c r="T967" s="5">
        <v>2146620.5</v>
      </c>
    </row>
    <row r="968" spans="1:20" ht="72" x14ac:dyDescent="0.3">
      <c r="A968" s="7" t="s">
        <v>196</v>
      </c>
      <c r="B968" s="2" t="s">
        <v>1485</v>
      </c>
      <c r="C968" s="5" t="s">
        <v>198</v>
      </c>
      <c r="D968" s="5" t="s">
        <v>171</v>
      </c>
      <c r="E968" s="2" t="s">
        <v>1486</v>
      </c>
      <c r="F968" s="2"/>
      <c r="G968" s="2"/>
      <c r="H968" s="2"/>
      <c r="I968" s="2"/>
      <c r="J968" s="2"/>
      <c r="K968" s="2"/>
      <c r="L968" s="2"/>
      <c r="M968" s="2"/>
      <c r="N968" s="5">
        <v>4750</v>
      </c>
      <c r="O968" s="2" t="s">
        <v>200</v>
      </c>
      <c r="P968" s="5">
        <v>553.47512630000006</v>
      </c>
      <c r="Q968" s="5">
        <v>2629006.85</v>
      </c>
      <c r="R968" s="5">
        <v>7.1833241570000004</v>
      </c>
      <c r="S968" s="5">
        <v>34120.789750000004</v>
      </c>
      <c r="T968" s="5">
        <v>963268.1</v>
      </c>
    </row>
    <row r="969" spans="1:20" ht="57.6" x14ac:dyDescent="0.3">
      <c r="A969" s="7" t="s">
        <v>196</v>
      </c>
      <c r="B969" s="2" t="s">
        <v>1485</v>
      </c>
      <c r="C969" s="5" t="s">
        <v>198</v>
      </c>
      <c r="D969" s="5" t="s">
        <v>171</v>
      </c>
      <c r="E969" s="2" t="s">
        <v>1487</v>
      </c>
      <c r="F969" s="2"/>
      <c r="G969" s="2"/>
      <c r="H969" s="2"/>
      <c r="I969" s="2"/>
      <c r="J969" s="2"/>
      <c r="K969" s="2"/>
      <c r="L969" s="2"/>
      <c r="M969" s="2"/>
      <c r="N969" s="5">
        <v>2350</v>
      </c>
      <c r="O969" s="2" t="s">
        <v>200</v>
      </c>
      <c r="P969" s="5">
        <v>579.89734469999996</v>
      </c>
      <c r="Q969" s="5">
        <v>1362758.76</v>
      </c>
      <c r="R969" s="5">
        <v>7.5262471729999998</v>
      </c>
      <c r="S969" s="5">
        <v>17686.68086</v>
      </c>
      <c r="T969" s="5">
        <v>499314.9</v>
      </c>
    </row>
    <row r="970" spans="1:20" ht="72" x14ac:dyDescent="0.3">
      <c r="A970" s="7" t="s">
        <v>196</v>
      </c>
      <c r="B970" s="2" t="s">
        <v>1488</v>
      </c>
      <c r="C970" s="5" t="s">
        <v>198</v>
      </c>
      <c r="D970" s="5" t="s">
        <v>171</v>
      </c>
      <c r="E970" s="2" t="s">
        <v>1489</v>
      </c>
      <c r="F970" s="2"/>
      <c r="G970" s="2"/>
      <c r="H970" s="2"/>
      <c r="I970" s="2"/>
      <c r="J970" s="2"/>
      <c r="K970" s="2"/>
      <c r="L970" s="2"/>
      <c r="M970" s="2"/>
      <c r="N970" s="5">
        <v>10599.5</v>
      </c>
      <c r="O970" s="2" t="s">
        <v>200</v>
      </c>
      <c r="P970" s="5">
        <v>691.74993540000003</v>
      </c>
      <c r="Q970" s="5">
        <v>7332203.4400000004</v>
      </c>
      <c r="R970" s="5">
        <v>9.0071606170000003</v>
      </c>
      <c r="S970" s="5">
        <v>95471.398960000006</v>
      </c>
      <c r="T970" s="5">
        <v>2686519.4</v>
      </c>
    </row>
    <row r="971" spans="1:20" ht="57.6" x14ac:dyDescent="0.3">
      <c r="A971" s="7" t="s">
        <v>196</v>
      </c>
      <c r="B971" s="2" t="s">
        <v>1488</v>
      </c>
      <c r="C971" s="5" t="s">
        <v>198</v>
      </c>
      <c r="D971" s="5" t="s">
        <v>171</v>
      </c>
      <c r="E971" s="2" t="s">
        <v>1490</v>
      </c>
      <c r="F971" s="2"/>
      <c r="G971" s="2"/>
      <c r="H971" s="2"/>
      <c r="I971" s="2"/>
      <c r="J971" s="2"/>
      <c r="K971" s="2"/>
      <c r="L971" s="2"/>
      <c r="M971" s="2"/>
      <c r="N971" s="5">
        <v>10561.6</v>
      </c>
      <c r="O971" s="2" t="s">
        <v>200</v>
      </c>
      <c r="P971" s="5">
        <v>471.12676870000001</v>
      </c>
      <c r="Q971" s="5">
        <v>4975852.4800000004</v>
      </c>
      <c r="R971" s="5">
        <v>6.1344631339999998</v>
      </c>
      <c r="S971" s="5">
        <v>64789.74583</v>
      </c>
      <c r="T971" s="5">
        <v>1823152.3</v>
      </c>
    </row>
    <row r="972" spans="1:20" ht="86.4" x14ac:dyDescent="0.3">
      <c r="A972" s="7" t="s">
        <v>196</v>
      </c>
      <c r="B972" s="2" t="s">
        <v>1488</v>
      </c>
      <c r="C972" s="5" t="s">
        <v>198</v>
      </c>
      <c r="D972" s="5" t="s">
        <v>171</v>
      </c>
      <c r="E972" s="2" t="s">
        <v>1491</v>
      </c>
      <c r="F972" s="2"/>
      <c r="G972" s="2"/>
      <c r="H972" s="2"/>
      <c r="I972" s="2"/>
      <c r="J972" s="2"/>
      <c r="K972" s="2"/>
      <c r="L972" s="2"/>
      <c r="M972" s="2"/>
      <c r="N972" s="5">
        <v>5700</v>
      </c>
      <c r="O972" s="2" t="s">
        <v>200</v>
      </c>
      <c r="P972" s="5">
        <v>534.29772279999997</v>
      </c>
      <c r="Q972" s="5">
        <v>3045497.02</v>
      </c>
      <c r="R972" s="5">
        <v>6.9570015989999998</v>
      </c>
      <c r="S972" s="5">
        <v>39654.909110000001</v>
      </c>
      <c r="T972" s="5">
        <v>1115870.1000000001</v>
      </c>
    </row>
    <row r="973" spans="1:20" ht="57.6" x14ac:dyDescent="0.3">
      <c r="A973" s="7" t="s">
        <v>196</v>
      </c>
      <c r="B973" s="2" t="s">
        <v>1488</v>
      </c>
      <c r="C973" s="5" t="s">
        <v>198</v>
      </c>
      <c r="D973" s="5" t="s">
        <v>171</v>
      </c>
      <c r="E973" s="2" t="s">
        <v>1492</v>
      </c>
      <c r="F973" s="2"/>
      <c r="G973" s="2"/>
      <c r="H973" s="2"/>
      <c r="I973" s="2"/>
      <c r="J973" s="2"/>
      <c r="K973" s="2"/>
      <c r="L973" s="2"/>
      <c r="M973" s="2"/>
      <c r="N973" s="5">
        <v>5080</v>
      </c>
      <c r="O973" s="2" t="s">
        <v>200</v>
      </c>
      <c r="P973" s="5">
        <v>649.0242283</v>
      </c>
      <c r="Q973" s="5">
        <v>3297043.08</v>
      </c>
      <c r="R973" s="5">
        <v>8.4508363069999994</v>
      </c>
      <c r="S973" s="5">
        <v>42930.248440000003</v>
      </c>
      <c r="T973" s="5">
        <v>1208036.6000000001</v>
      </c>
    </row>
    <row r="974" spans="1:20" ht="43.2" x14ac:dyDescent="0.3">
      <c r="A974" s="7" t="s">
        <v>196</v>
      </c>
      <c r="B974" s="2" t="s">
        <v>1488</v>
      </c>
      <c r="C974" s="5" t="s">
        <v>198</v>
      </c>
      <c r="D974" s="5" t="s">
        <v>171</v>
      </c>
      <c r="E974" s="2" t="s">
        <v>1493</v>
      </c>
      <c r="F974" s="2"/>
      <c r="G974" s="2"/>
      <c r="H974" s="2"/>
      <c r="I974" s="2"/>
      <c r="J974" s="2"/>
      <c r="K974" s="2"/>
      <c r="L974" s="2"/>
      <c r="M974" s="2"/>
      <c r="N974" s="5">
        <v>9041.34</v>
      </c>
      <c r="O974" s="2" t="s">
        <v>200</v>
      </c>
      <c r="P974" s="5">
        <v>484.62737379999999</v>
      </c>
      <c r="Q974" s="5">
        <v>4381680.8600000003</v>
      </c>
      <c r="R974" s="5">
        <v>6.3102522629999998</v>
      </c>
      <c r="S974" s="5">
        <v>57053.136200000001</v>
      </c>
      <c r="T974" s="5">
        <v>1605447.9</v>
      </c>
    </row>
    <row r="975" spans="1:20" ht="57.6" x14ac:dyDescent="0.3">
      <c r="A975" s="7" t="s">
        <v>196</v>
      </c>
      <c r="B975" s="2" t="s">
        <v>1494</v>
      </c>
      <c r="C975" s="5" t="s">
        <v>198</v>
      </c>
      <c r="D975" s="5" t="s">
        <v>171</v>
      </c>
      <c r="E975" s="2" t="s">
        <v>1495</v>
      </c>
      <c r="F975" s="2"/>
      <c r="G975" s="2"/>
      <c r="H975" s="2"/>
      <c r="I975" s="2"/>
      <c r="J975" s="2"/>
      <c r="K975" s="2"/>
      <c r="L975" s="2"/>
      <c r="M975" s="2"/>
      <c r="N975" s="5">
        <v>5610</v>
      </c>
      <c r="O975" s="2" t="s">
        <v>200</v>
      </c>
      <c r="P975" s="5">
        <v>592.76961679999999</v>
      </c>
      <c r="Q975" s="5">
        <v>3325437.55</v>
      </c>
      <c r="R975" s="5">
        <v>7.7083175129999999</v>
      </c>
      <c r="S975" s="5">
        <v>43243.661249999997</v>
      </c>
      <c r="T975" s="5">
        <v>1218440.3999999999</v>
      </c>
    </row>
    <row r="976" spans="1:20" ht="57.6" x14ac:dyDescent="0.3">
      <c r="A976" s="7" t="s">
        <v>196</v>
      </c>
      <c r="B976" s="2" t="s">
        <v>1494</v>
      </c>
      <c r="C976" s="5" t="s">
        <v>198</v>
      </c>
      <c r="D976" s="5" t="s">
        <v>171</v>
      </c>
      <c r="E976" s="2" t="s">
        <v>1496</v>
      </c>
      <c r="F976" s="2"/>
      <c r="G976" s="2"/>
      <c r="H976" s="2"/>
      <c r="I976" s="2"/>
      <c r="J976" s="2"/>
      <c r="K976" s="2"/>
      <c r="L976" s="2"/>
      <c r="M976" s="2"/>
      <c r="N976" s="5">
        <v>1972.5</v>
      </c>
      <c r="O976" s="2" t="s">
        <v>200</v>
      </c>
      <c r="P976" s="5">
        <v>275.77152849999999</v>
      </c>
      <c r="Q976" s="5">
        <v>543959.34</v>
      </c>
      <c r="R976" s="5">
        <v>3.5861057019999998</v>
      </c>
      <c r="S976" s="5">
        <v>7073.5934980000002</v>
      </c>
      <c r="T976" s="5">
        <v>199306.8</v>
      </c>
    </row>
    <row r="977" spans="1:20" ht="72" x14ac:dyDescent="0.3">
      <c r="A977" s="7" t="s">
        <v>196</v>
      </c>
      <c r="B977" s="2" t="s">
        <v>1494</v>
      </c>
      <c r="C977" s="5" t="s">
        <v>198</v>
      </c>
      <c r="D977" s="5" t="s">
        <v>171</v>
      </c>
      <c r="E977" s="2" t="s">
        <v>1497</v>
      </c>
      <c r="F977" s="2"/>
      <c r="G977" s="2"/>
      <c r="H977" s="2"/>
      <c r="I977" s="2"/>
      <c r="J977" s="2"/>
      <c r="K977" s="2"/>
      <c r="L977" s="2"/>
      <c r="M977" s="2"/>
      <c r="N977" s="5">
        <v>5985</v>
      </c>
      <c r="O977" s="2" t="s">
        <v>200</v>
      </c>
      <c r="P977" s="5">
        <v>426.23565409999998</v>
      </c>
      <c r="Q977" s="5">
        <v>2551020.39</v>
      </c>
      <c r="R977" s="5">
        <v>5.542726322</v>
      </c>
      <c r="S977" s="5">
        <v>33173.217040000003</v>
      </c>
      <c r="T977" s="5">
        <v>934693.9</v>
      </c>
    </row>
    <row r="978" spans="1:20" ht="72" x14ac:dyDescent="0.3">
      <c r="A978" s="7" t="s">
        <v>196</v>
      </c>
      <c r="B978" s="2" t="s">
        <v>1494</v>
      </c>
      <c r="C978" s="5" t="s">
        <v>198</v>
      </c>
      <c r="D978" s="5" t="s">
        <v>171</v>
      </c>
      <c r="E978" s="2" t="s">
        <v>1498</v>
      </c>
      <c r="F978" s="2"/>
      <c r="G978" s="2"/>
      <c r="H978" s="2"/>
      <c r="I978" s="2"/>
      <c r="J978" s="2"/>
      <c r="K978" s="2"/>
      <c r="L978" s="2"/>
      <c r="M978" s="2"/>
      <c r="N978" s="5">
        <v>3356</v>
      </c>
      <c r="O978" s="2" t="s">
        <v>200</v>
      </c>
      <c r="P978" s="5">
        <v>595.47630509999999</v>
      </c>
      <c r="Q978" s="5">
        <v>1998418.48</v>
      </c>
      <c r="R978" s="5">
        <v>7.7435150210000003</v>
      </c>
      <c r="S978" s="5">
        <v>25987.236410000001</v>
      </c>
      <c r="T978" s="5">
        <v>732220.6</v>
      </c>
    </row>
    <row r="979" spans="1:20" ht="72" x14ac:dyDescent="0.3">
      <c r="A979" s="7" t="s">
        <v>196</v>
      </c>
      <c r="B979" s="2" t="s">
        <v>1499</v>
      </c>
      <c r="C979" s="5" t="s">
        <v>198</v>
      </c>
      <c r="D979" s="5" t="s">
        <v>171</v>
      </c>
      <c r="E979" s="2" t="s">
        <v>1500</v>
      </c>
      <c r="F979" s="2"/>
      <c r="G979" s="2"/>
      <c r="H979" s="2"/>
      <c r="I979" s="2"/>
      <c r="J979" s="2"/>
      <c r="K979" s="2"/>
      <c r="L979" s="2"/>
      <c r="M979" s="2"/>
      <c r="N979" s="5">
        <v>4352.3999999999996</v>
      </c>
      <c r="O979" s="2" t="s">
        <v>200</v>
      </c>
      <c r="P979" s="5">
        <v>644.38642130000005</v>
      </c>
      <c r="Q979" s="5">
        <v>2804627.46</v>
      </c>
      <c r="R979" s="5">
        <v>8.3795373380000004</v>
      </c>
      <c r="S979" s="5">
        <v>36471.098310000001</v>
      </c>
      <c r="T979" s="5">
        <v>1027615.5</v>
      </c>
    </row>
    <row r="980" spans="1:20" ht="72" x14ac:dyDescent="0.3">
      <c r="A980" s="7" t="s">
        <v>196</v>
      </c>
      <c r="B980" s="2" t="s">
        <v>1499</v>
      </c>
      <c r="C980" s="5" t="s">
        <v>198</v>
      </c>
      <c r="D980" s="5" t="s">
        <v>171</v>
      </c>
      <c r="E980" s="2" t="s">
        <v>1501</v>
      </c>
      <c r="F980" s="2"/>
      <c r="G980" s="2"/>
      <c r="H980" s="2"/>
      <c r="I980" s="2"/>
      <c r="J980" s="2"/>
      <c r="K980" s="2"/>
      <c r="L980" s="2"/>
      <c r="M980" s="2"/>
      <c r="N980" s="5">
        <v>2662.4</v>
      </c>
      <c r="O980" s="2" t="s">
        <v>200</v>
      </c>
      <c r="P980" s="5">
        <v>543.70104040000001</v>
      </c>
      <c r="Q980" s="5">
        <v>1447549.65</v>
      </c>
      <c r="R980" s="5">
        <v>7.0702345959999997</v>
      </c>
      <c r="S980" s="5">
        <v>18823.792590000001</v>
      </c>
      <c r="T980" s="5">
        <v>530382.19999999995</v>
      </c>
    </row>
    <row r="981" spans="1:20" ht="72" x14ac:dyDescent="0.3">
      <c r="A981" s="7" t="s">
        <v>196</v>
      </c>
      <c r="B981" s="2" t="s">
        <v>1502</v>
      </c>
      <c r="C981" s="5" t="s">
        <v>198</v>
      </c>
      <c r="D981" s="5" t="s">
        <v>171</v>
      </c>
      <c r="E981" s="2" t="s">
        <v>1503</v>
      </c>
      <c r="F981" s="2"/>
      <c r="G981" s="2"/>
      <c r="H981" s="2"/>
      <c r="I981" s="2"/>
      <c r="J981" s="2"/>
      <c r="K981" s="2"/>
      <c r="L981" s="2"/>
      <c r="M981" s="2"/>
      <c r="N981" s="5">
        <v>10892</v>
      </c>
      <c r="O981" s="2" t="s">
        <v>200</v>
      </c>
      <c r="P981" s="5">
        <v>486.89384139999999</v>
      </c>
      <c r="Q981" s="5">
        <v>5303247.72</v>
      </c>
      <c r="R981" s="5">
        <v>6.3315193929999998</v>
      </c>
      <c r="S981" s="5">
        <v>68962.909230000005</v>
      </c>
      <c r="T981" s="5">
        <v>1943110</v>
      </c>
    </row>
    <row r="982" spans="1:20" ht="43.2" x14ac:dyDescent="0.3">
      <c r="A982" s="7" t="s">
        <v>196</v>
      </c>
      <c r="B982" s="2" t="s">
        <v>1502</v>
      </c>
      <c r="C982" s="5" t="s">
        <v>198</v>
      </c>
      <c r="D982" s="5" t="s">
        <v>171</v>
      </c>
      <c r="E982" s="2" t="s">
        <v>1504</v>
      </c>
      <c r="F982" s="2"/>
      <c r="G982" s="2"/>
      <c r="H982" s="2"/>
      <c r="I982" s="2"/>
      <c r="J982" s="2"/>
      <c r="K982" s="2"/>
      <c r="L982" s="2"/>
      <c r="M982" s="2"/>
      <c r="N982" s="5">
        <v>8723.66</v>
      </c>
      <c r="O982" s="2" t="s">
        <v>200</v>
      </c>
      <c r="P982" s="5">
        <v>497.82139260000002</v>
      </c>
      <c r="Q982" s="5">
        <v>4342824.57</v>
      </c>
      <c r="R982" s="5">
        <v>6.4736201900000001</v>
      </c>
      <c r="S982" s="5">
        <v>56473.661509999998</v>
      </c>
      <c r="T982" s="5">
        <v>1591210.9</v>
      </c>
    </row>
    <row r="983" spans="1:20" ht="86.4" x14ac:dyDescent="0.3">
      <c r="A983" s="7" t="s">
        <v>196</v>
      </c>
      <c r="B983" s="2" t="s">
        <v>1502</v>
      </c>
      <c r="C983" s="5" t="s">
        <v>198</v>
      </c>
      <c r="D983" s="5" t="s">
        <v>171</v>
      </c>
      <c r="E983" s="2" t="s">
        <v>1505</v>
      </c>
      <c r="F983" s="2"/>
      <c r="G983" s="2"/>
      <c r="H983" s="2"/>
      <c r="I983" s="2"/>
      <c r="J983" s="2"/>
      <c r="K983" s="2"/>
      <c r="L983" s="2"/>
      <c r="M983" s="2"/>
      <c r="N983" s="5">
        <v>11202.2</v>
      </c>
      <c r="O983" s="2" t="s">
        <v>200</v>
      </c>
      <c r="P983" s="5">
        <v>512.90727979999997</v>
      </c>
      <c r="Q983" s="5">
        <v>5745689.9299999997</v>
      </c>
      <c r="R983" s="5">
        <v>6.6697955760000003</v>
      </c>
      <c r="S983" s="5">
        <v>74716.384009999994</v>
      </c>
      <c r="T983" s="5">
        <v>2105220.7999999998</v>
      </c>
    </row>
    <row r="984" spans="1:20" ht="72" x14ac:dyDescent="0.3">
      <c r="A984" s="7" t="s">
        <v>196</v>
      </c>
      <c r="B984" s="2" t="s">
        <v>1506</v>
      </c>
      <c r="C984" s="5" t="s">
        <v>198</v>
      </c>
      <c r="D984" s="5" t="s">
        <v>171</v>
      </c>
      <c r="E984" s="2" t="s">
        <v>1507</v>
      </c>
      <c r="F984" s="2"/>
      <c r="G984" s="2"/>
      <c r="H984" s="2"/>
      <c r="I984" s="2"/>
      <c r="J984" s="2"/>
      <c r="K984" s="2"/>
      <c r="L984" s="2"/>
      <c r="M984" s="2"/>
      <c r="N984" s="5">
        <v>7560</v>
      </c>
      <c r="O984" s="2" t="s">
        <v>200</v>
      </c>
      <c r="P984" s="5">
        <v>566.64178440000001</v>
      </c>
      <c r="Q984" s="5">
        <v>4283811.8899999997</v>
      </c>
      <c r="R984" s="5">
        <v>7.3446764020000002</v>
      </c>
      <c r="S984" s="5">
        <v>55525.753599999996</v>
      </c>
      <c r="T984" s="5">
        <v>1569588.7</v>
      </c>
    </row>
    <row r="985" spans="1:20" ht="72" x14ac:dyDescent="0.3">
      <c r="A985" s="7" t="s">
        <v>196</v>
      </c>
      <c r="B985" s="2" t="s">
        <v>1506</v>
      </c>
      <c r="C985" s="5" t="s">
        <v>198</v>
      </c>
      <c r="D985" s="5" t="s">
        <v>163</v>
      </c>
      <c r="E985" s="2" t="s">
        <v>1508</v>
      </c>
      <c r="F985" s="2"/>
      <c r="G985" s="2"/>
      <c r="H985" s="2"/>
      <c r="I985" s="2"/>
      <c r="J985" s="2"/>
      <c r="K985" s="2"/>
      <c r="L985" s="2"/>
      <c r="M985" s="2"/>
      <c r="N985" s="5">
        <v>4833</v>
      </c>
      <c r="O985" s="2" t="s">
        <v>200</v>
      </c>
      <c r="P985" s="5">
        <v>518.12282230000005</v>
      </c>
      <c r="Q985" s="5">
        <v>2504087.6</v>
      </c>
      <c r="R985" s="5">
        <v>6.7157851229999999</v>
      </c>
      <c r="S985" s="5">
        <v>32457.389500000001</v>
      </c>
      <c r="T985" s="5">
        <v>1100796.8999999999</v>
      </c>
    </row>
    <row r="986" spans="1:20" ht="86.4" x14ac:dyDescent="0.3">
      <c r="A986" s="7" t="s">
        <v>196</v>
      </c>
      <c r="B986" s="2" t="s">
        <v>1506</v>
      </c>
      <c r="C986" s="5" t="s">
        <v>198</v>
      </c>
      <c r="D986" s="5" t="s">
        <v>171</v>
      </c>
      <c r="E986" s="2" t="s">
        <v>1509</v>
      </c>
      <c r="F986" s="2"/>
      <c r="G986" s="2"/>
      <c r="H986" s="2"/>
      <c r="I986" s="2"/>
      <c r="J986" s="2"/>
      <c r="K986" s="2"/>
      <c r="L986" s="2"/>
      <c r="M986" s="2"/>
      <c r="N986" s="5">
        <v>7673.6</v>
      </c>
      <c r="O986" s="2" t="s">
        <v>200</v>
      </c>
      <c r="P986" s="5">
        <v>544.44838019999997</v>
      </c>
      <c r="Q986" s="5">
        <v>4177879.09</v>
      </c>
      <c r="R986" s="5">
        <v>7.0570107599999998</v>
      </c>
      <c r="S986" s="5">
        <v>54152.677770000002</v>
      </c>
      <c r="T986" s="5">
        <v>1530774.9</v>
      </c>
    </row>
    <row r="987" spans="1:20" ht="57.6" x14ac:dyDescent="0.3">
      <c r="A987" s="7" t="s">
        <v>196</v>
      </c>
      <c r="B987" s="2" t="s">
        <v>1510</v>
      </c>
      <c r="C987" s="5" t="s">
        <v>198</v>
      </c>
      <c r="D987" s="5" t="s">
        <v>163</v>
      </c>
      <c r="E987" s="2" t="s">
        <v>1511</v>
      </c>
      <c r="F987" s="2"/>
      <c r="G987" s="2"/>
      <c r="H987" s="2"/>
      <c r="I987" s="2"/>
      <c r="J987" s="2"/>
      <c r="K987" s="2"/>
      <c r="L987" s="2"/>
      <c r="M987" s="2"/>
      <c r="N987" s="5">
        <v>6953.1</v>
      </c>
      <c r="O987" s="2" t="s">
        <v>200</v>
      </c>
      <c r="P987" s="5">
        <v>286.66003649999999</v>
      </c>
      <c r="Q987" s="5">
        <v>1993175.9</v>
      </c>
      <c r="R987" s="5">
        <v>3.7156193979999999</v>
      </c>
      <c r="S987" s="5">
        <v>25835.073230000002</v>
      </c>
      <c r="T987" s="5">
        <v>876200.1</v>
      </c>
    </row>
    <row r="988" spans="1:20" ht="72" x14ac:dyDescent="0.3">
      <c r="A988" s="7" t="s">
        <v>196</v>
      </c>
      <c r="B988" s="2" t="s">
        <v>1512</v>
      </c>
      <c r="C988" s="5" t="s">
        <v>198</v>
      </c>
      <c r="D988" s="5" t="s">
        <v>171</v>
      </c>
      <c r="E988" s="2" t="s">
        <v>1513</v>
      </c>
      <c r="F988" s="2"/>
      <c r="G988" s="2"/>
      <c r="H988" s="2"/>
      <c r="I988" s="2"/>
      <c r="J988" s="2"/>
      <c r="K988" s="2"/>
      <c r="L988" s="2"/>
      <c r="M988" s="2"/>
      <c r="N988" s="5">
        <v>5849.6</v>
      </c>
      <c r="O988" s="2" t="s">
        <v>200</v>
      </c>
      <c r="P988" s="5">
        <v>531.52306309999994</v>
      </c>
      <c r="Q988" s="5">
        <v>3109197.31</v>
      </c>
      <c r="R988" s="5">
        <v>6.9208732179999997</v>
      </c>
      <c r="S988" s="5">
        <v>40484.339970000001</v>
      </c>
      <c r="T988" s="5">
        <v>1139209.8999999999</v>
      </c>
    </row>
    <row r="989" spans="1:20" ht="72" x14ac:dyDescent="0.3">
      <c r="A989" s="7" t="s">
        <v>196</v>
      </c>
      <c r="B989" s="2" t="s">
        <v>1512</v>
      </c>
      <c r="C989" s="5" t="s">
        <v>198</v>
      </c>
      <c r="D989" s="5" t="s">
        <v>171</v>
      </c>
      <c r="E989" s="2" t="s">
        <v>1514</v>
      </c>
      <c r="F989" s="2"/>
      <c r="G989" s="2"/>
      <c r="H989" s="2"/>
      <c r="I989" s="2"/>
      <c r="J989" s="2"/>
      <c r="K989" s="2"/>
      <c r="L989" s="2"/>
      <c r="M989" s="2"/>
      <c r="N989" s="5">
        <v>1516.8</v>
      </c>
      <c r="O989" s="2" t="s">
        <v>200</v>
      </c>
      <c r="P989" s="5">
        <v>544.41706880000004</v>
      </c>
      <c r="Q989" s="5">
        <v>825771.81</v>
      </c>
      <c r="R989" s="5">
        <v>7.0887639169999996</v>
      </c>
      <c r="S989" s="5">
        <v>10752.23711</v>
      </c>
      <c r="T989" s="5">
        <v>302562.8</v>
      </c>
    </row>
    <row r="990" spans="1:20" ht="72" x14ac:dyDescent="0.3">
      <c r="A990" s="7" t="s">
        <v>196</v>
      </c>
      <c r="B990" s="2" t="s">
        <v>1515</v>
      </c>
      <c r="C990" s="5" t="s">
        <v>198</v>
      </c>
      <c r="D990" s="5" t="s">
        <v>171</v>
      </c>
      <c r="E990" s="2" t="s">
        <v>1516</v>
      </c>
      <c r="F990" s="2"/>
      <c r="G990" s="2"/>
      <c r="H990" s="2"/>
      <c r="I990" s="2"/>
      <c r="J990" s="2"/>
      <c r="K990" s="2"/>
      <c r="L990" s="2"/>
      <c r="M990" s="2"/>
      <c r="N990" s="5">
        <v>3443.2</v>
      </c>
      <c r="O990" s="2" t="s">
        <v>200</v>
      </c>
      <c r="P990" s="5">
        <v>545.41563080000003</v>
      </c>
      <c r="Q990" s="5">
        <v>1877975.1</v>
      </c>
      <c r="R990" s="5">
        <v>7.101766026</v>
      </c>
      <c r="S990" s="5">
        <v>24452.800780000001</v>
      </c>
      <c r="T990" s="5">
        <v>688090.1</v>
      </c>
    </row>
    <row r="991" spans="1:20" ht="57.6" x14ac:dyDescent="0.3">
      <c r="A991" s="7" t="s">
        <v>196</v>
      </c>
      <c r="B991" s="2" t="s">
        <v>1515</v>
      </c>
      <c r="C991" s="5" t="s">
        <v>198</v>
      </c>
      <c r="D991" s="5" t="s">
        <v>163</v>
      </c>
      <c r="E991" s="2" t="s">
        <v>1517</v>
      </c>
      <c r="F991" s="2"/>
      <c r="G991" s="2"/>
      <c r="H991" s="2"/>
      <c r="I991" s="2"/>
      <c r="J991" s="2"/>
      <c r="K991" s="2"/>
      <c r="L991" s="2"/>
      <c r="M991" s="2"/>
      <c r="N991" s="5">
        <v>8537.7999999999993</v>
      </c>
      <c r="O991" s="2" t="s">
        <v>200</v>
      </c>
      <c r="P991" s="5">
        <v>283.94763289999997</v>
      </c>
      <c r="Q991" s="5">
        <v>2424288.1</v>
      </c>
      <c r="R991" s="5">
        <v>3.6972348030000002</v>
      </c>
      <c r="S991" s="5">
        <v>31566.2513</v>
      </c>
      <c r="T991" s="5">
        <v>1065717.1000000001</v>
      </c>
    </row>
    <row r="992" spans="1:20" ht="72" x14ac:dyDescent="0.3">
      <c r="A992" s="7" t="s">
        <v>196</v>
      </c>
      <c r="B992" s="2" t="s">
        <v>1515</v>
      </c>
      <c r="C992" s="5" t="s">
        <v>198</v>
      </c>
      <c r="D992" s="5" t="s">
        <v>171</v>
      </c>
      <c r="E992" s="2" t="s">
        <v>1518</v>
      </c>
      <c r="F992" s="2"/>
      <c r="G992" s="2"/>
      <c r="H992" s="2"/>
      <c r="I992" s="2"/>
      <c r="J992" s="2"/>
      <c r="K992" s="2"/>
      <c r="L992" s="2"/>
      <c r="M992" s="2"/>
      <c r="N992" s="5">
        <v>4041.3</v>
      </c>
      <c r="O992" s="2" t="s">
        <v>200</v>
      </c>
      <c r="P992" s="5">
        <v>647.31381490000001</v>
      </c>
      <c r="Q992" s="5">
        <v>2615989.3199999998</v>
      </c>
      <c r="R992" s="5">
        <v>8.4285652980000005</v>
      </c>
      <c r="S992" s="5">
        <v>34062.360939999999</v>
      </c>
      <c r="T992" s="5">
        <v>958498.5</v>
      </c>
    </row>
    <row r="993" spans="1:20" ht="57.6" x14ac:dyDescent="0.3">
      <c r="A993" s="7" t="s">
        <v>196</v>
      </c>
      <c r="B993" s="2" t="s">
        <v>1519</v>
      </c>
      <c r="C993" s="5" t="s">
        <v>198</v>
      </c>
      <c r="D993" s="5" t="s">
        <v>171</v>
      </c>
      <c r="E993" s="2" t="s">
        <v>1520</v>
      </c>
      <c r="F993" s="2"/>
      <c r="G993" s="2"/>
      <c r="H993" s="2"/>
      <c r="I993" s="2"/>
      <c r="J993" s="2"/>
      <c r="K993" s="2"/>
      <c r="L993" s="2"/>
      <c r="M993" s="2"/>
      <c r="N993" s="5">
        <v>4057.5</v>
      </c>
      <c r="O993" s="2" t="s">
        <v>200</v>
      </c>
      <c r="P993" s="5">
        <v>295.66248919999998</v>
      </c>
      <c r="Q993" s="5">
        <v>1199650.55</v>
      </c>
      <c r="R993" s="5">
        <v>3.8447657899999998</v>
      </c>
      <c r="S993" s="5">
        <v>15600.137189999999</v>
      </c>
      <c r="T993" s="5">
        <v>439551.9</v>
      </c>
    </row>
    <row r="994" spans="1:20" ht="72" x14ac:dyDescent="0.3">
      <c r="A994" s="7" t="s">
        <v>196</v>
      </c>
      <c r="B994" s="2" t="s">
        <v>1519</v>
      </c>
      <c r="C994" s="5" t="s">
        <v>198</v>
      </c>
      <c r="D994" s="5" t="s">
        <v>171</v>
      </c>
      <c r="E994" s="2" t="s">
        <v>1521</v>
      </c>
      <c r="F994" s="2"/>
      <c r="G994" s="2"/>
      <c r="H994" s="2"/>
      <c r="I994" s="2"/>
      <c r="J994" s="2"/>
      <c r="K994" s="2"/>
      <c r="L994" s="2"/>
      <c r="M994" s="2"/>
      <c r="N994" s="5">
        <v>5017.6000000000004</v>
      </c>
      <c r="O994" s="2" t="s">
        <v>200</v>
      </c>
      <c r="P994" s="5">
        <v>536.30138910000005</v>
      </c>
      <c r="Q994" s="5">
        <v>2690945.85</v>
      </c>
      <c r="R994" s="5">
        <v>6.9740102620000002</v>
      </c>
      <c r="S994" s="5">
        <v>34992.793890000001</v>
      </c>
      <c r="T994" s="5">
        <v>985962.6</v>
      </c>
    </row>
    <row r="995" spans="1:20" ht="72" x14ac:dyDescent="0.3">
      <c r="A995" s="7" t="s">
        <v>196</v>
      </c>
      <c r="B995" s="2" t="s">
        <v>1519</v>
      </c>
      <c r="C995" s="5" t="s">
        <v>198</v>
      </c>
      <c r="D995" s="5" t="s">
        <v>171</v>
      </c>
      <c r="E995" s="2" t="s">
        <v>1522</v>
      </c>
      <c r="F995" s="2"/>
      <c r="G995" s="2"/>
      <c r="H995" s="2"/>
      <c r="I995" s="2"/>
      <c r="J995" s="2"/>
      <c r="K995" s="2"/>
      <c r="L995" s="2"/>
      <c r="M995" s="2"/>
      <c r="N995" s="5">
        <v>2700.8</v>
      </c>
      <c r="O995" s="2" t="s">
        <v>200</v>
      </c>
      <c r="P995" s="5">
        <v>549.31139659999997</v>
      </c>
      <c r="Q995" s="5">
        <v>1483580.22</v>
      </c>
      <c r="R995" s="5">
        <v>7.1431911130000003</v>
      </c>
      <c r="S995" s="5">
        <v>19292.330559999999</v>
      </c>
      <c r="T995" s="5">
        <v>543583.69999999995</v>
      </c>
    </row>
    <row r="996" spans="1:20" ht="72" x14ac:dyDescent="0.3">
      <c r="A996" s="7" t="s">
        <v>196</v>
      </c>
      <c r="B996" s="2" t="s">
        <v>1519</v>
      </c>
      <c r="C996" s="5" t="s">
        <v>198</v>
      </c>
      <c r="D996" s="5" t="s">
        <v>171</v>
      </c>
      <c r="E996" s="2" t="s">
        <v>1523</v>
      </c>
      <c r="F996" s="2"/>
      <c r="G996" s="2"/>
      <c r="H996" s="2"/>
      <c r="I996" s="2"/>
      <c r="J996" s="2"/>
      <c r="K996" s="2"/>
      <c r="L996" s="2"/>
      <c r="M996" s="2"/>
      <c r="N996" s="5">
        <v>7639.2</v>
      </c>
      <c r="O996" s="2" t="s">
        <v>200</v>
      </c>
      <c r="P996" s="5">
        <v>556.80687379999995</v>
      </c>
      <c r="Q996" s="5">
        <v>4253559.07</v>
      </c>
      <c r="R996" s="5">
        <v>7.2406615570000001</v>
      </c>
      <c r="S996" s="5">
        <v>55312.861770000003</v>
      </c>
      <c r="T996" s="5">
        <v>1558504.1</v>
      </c>
    </row>
    <row r="997" spans="1:20" ht="57.6" x14ac:dyDescent="0.3">
      <c r="A997" s="7" t="s">
        <v>196</v>
      </c>
      <c r="B997" s="2" t="s">
        <v>1519</v>
      </c>
      <c r="C997" s="5" t="s">
        <v>198</v>
      </c>
      <c r="D997" s="5" t="s">
        <v>171</v>
      </c>
      <c r="E997" s="2" t="s">
        <v>1524</v>
      </c>
      <c r="F997" s="2"/>
      <c r="G997" s="2"/>
      <c r="H997" s="2"/>
      <c r="I997" s="2"/>
      <c r="J997" s="2"/>
      <c r="K997" s="2"/>
      <c r="L997" s="2"/>
      <c r="M997" s="2"/>
      <c r="N997" s="5">
        <v>5985</v>
      </c>
      <c r="O997" s="2" t="s">
        <v>200</v>
      </c>
      <c r="P997" s="5">
        <v>456.59004179999999</v>
      </c>
      <c r="Q997" s="5">
        <v>2732691.4</v>
      </c>
      <c r="R997" s="5">
        <v>5.9374517789999999</v>
      </c>
      <c r="S997" s="5">
        <v>35535.648889999997</v>
      </c>
      <c r="T997" s="5">
        <v>1001258.1</v>
      </c>
    </row>
    <row r="998" spans="1:20" ht="72" x14ac:dyDescent="0.3">
      <c r="A998" s="7" t="s">
        <v>196</v>
      </c>
      <c r="B998" s="2" t="s">
        <v>1525</v>
      </c>
      <c r="C998" s="5" t="s">
        <v>198</v>
      </c>
      <c r="D998" s="5" t="s">
        <v>171</v>
      </c>
      <c r="E998" s="2" t="s">
        <v>1526</v>
      </c>
      <c r="F998" s="2"/>
      <c r="G998" s="2"/>
      <c r="H998" s="2"/>
      <c r="I998" s="2"/>
      <c r="J998" s="2"/>
      <c r="K998" s="2"/>
      <c r="L998" s="2"/>
      <c r="M998" s="2"/>
      <c r="N998" s="5">
        <v>2210.1</v>
      </c>
      <c r="O998" s="2" t="s">
        <v>200</v>
      </c>
      <c r="P998" s="5">
        <v>399.90557439999998</v>
      </c>
      <c r="Q998" s="5">
        <v>883831.31</v>
      </c>
      <c r="R998" s="5">
        <v>5.2003325670000002</v>
      </c>
      <c r="S998" s="5">
        <v>11493.255010000001</v>
      </c>
      <c r="T998" s="5">
        <v>323835.8</v>
      </c>
    </row>
    <row r="999" spans="1:20" ht="86.4" x14ac:dyDescent="0.3">
      <c r="A999" s="7" t="s">
        <v>196</v>
      </c>
      <c r="B999" s="2" t="s">
        <v>1525</v>
      </c>
      <c r="C999" s="5" t="s">
        <v>198</v>
      </c>
      <c r="D999" s="5" t="s">
        <v>171</v>
      </c>
      <c r="E999" s="2" t="s">
        <v>1527</v>
      </c>
      <c r="F999" s="2"/>
      <c r="G999" s="2"/>
      <c r="H999" s="2"/>
      <c r="I999" s="2"/>
      <c r="J999" s="2"/>
      <c r="K999" s="2"/>
      <c r="L999" s="2"/>
      <c r="M999" s="2"/>
      <c r="N999" s="5">
        <v>6862.8</v>
      </c>
      <c r="O999" s="2" t="s">
        <v>200</v>
      </c>
      <c r="P999" s="5">
        <v>382.46604880000001</v>
      </c>
      <c r="Q999" s="5">
        <v>2624788</v>
      </c>
      <c r="R999" s="5">
        <v>4.9735506999999997</v>
      </c>
      <c r="S999" s="5">
        <v>34132.483749999999</v>
      </c>
      <c r="T999" s="5">
        <v>961722.4</v>
      </c>
    </row>
    <row r="1000" spans="1:20" ht="57.6" x14ac:dyDescent="0.3">
      <c r="A1000" s="7" t="s">
        <v>196</v>
      </c>
      <c r="B1000" s="2" t="s">
        <v>1528</v>
      </c>
      <c r="C1000" s="5" t="s">
        <v>198</v>
      </c>
      <c r="D1000" s="5" t="s">
        <v>171</v>
      </c>
      <c r="E1000" s="2" t="s">
        <v>1529</v>
      </c>
      <c r="F1000" s="2"/>
      <c r="G1000" s="2"/>
      <c r="H1000" s="2"/>
      <c r="I1000" s="2"/>
      <c r="J1000" s="2"/>
      <c r="K1000" s="2"/>
      <c r="L1000" s="2"/>
      <c r="M1000" s="2"/>
      <c r="N1000" s="5">
        <v>11.6</v>
      </c>
      <c r="O1000" s="2" t="s">
        <v>200</v>
      </c>
      <c r="P1000" s="5">
        <v>687.95172409999998</v>
      </c>
      <c r="Q1000" s="5">
        <v>7980.24</v>
      </c>
      <c r="R1000" s="5">
        <v>8.946056231</v>
      </c>
      <c r="S1000" s="5">
        <v>103.7742523</v>
      </c>
      <c r="T1000" s="5">
        <v>2923.9</v>
      </c>
    </row>
    <row r="1001" spans="1:20" ht="57.6" x14ac:dyDescent="0.3">
      <c r="A1001" s="7" t="s">
        <v>196</v>
      </c>
      <c r="B1001" s="2" t="s">
        <v>1528</v>
      </c>
      <c r="C1001" s="5" t="s">
        <v>198</v>
      </c>
      <c r="D1001" s="5" t="s">
        <v>171</v>
      </c>
      <c r="E1001" s="2" t="s">
        <v>1530</v>
      </c>
      <c r="F1001" s="2"/>
      <c r="G1001" s="2"/>
      <c r="H1001" s="2"/>
      <c r="I1001" s="2"/>
      <c r="J1001" s="2"/>
      <c r="K1001" s="2"/>
      <c r="L1001" s="2"/>
      <c r="M1001" s="2"/>
      <c r="N1001" s="5">
        <v>5250</v>
      </c>
      <c r="O1001" s="2" t="s">
        <v>200</v>
      </c>
      <c r="P1001" s="5">
        <v>288.867501</v>
      </c>
      <c r="Q1001" s="5">
        <v>1516554.38</v>
      </c>
      <c r="R1001" s="5">
        <v>3.7564044339999998</v>
      </c>
      <c r="S1001" s="5">
        <v>19721.12328</v>
      </c>
      <c r="T1001" s="5">
        <v>555665.6</v>
      </c>
    </row>
    <row r="1002" spans="1:20" ht="57.6" x14ac:dyDescent="0.3">
      <c r="A1002" s="7" t="s">
        <v>196</v>
      </c>
      <c r="B1002" s="2" t="s">
        <v>1531</v>
      </c>
      <c r="C1002" s="5" t="s">
        <v>198</v>
      </c>
      <c r="D1002" s="5" t="s">
        <v>163</v>
      </c>
      <c r="E1002" s="2" t="s">
        <v>1532</v>
      </c>
      <c r="F1002" s="2"/>
      <c r="G1002" s="2"/>
      <c r="H1002" s="2"/>
      <c r="I1002" s="2"/>
      <c r="J1002" s="2"/>
      <c r="K1002" s="2"/>
      <c r="L1002" s="2"/>
      <c r="M1002" s="2"/>
      <c r="N1002" s="5">
        <v>4809</v>
      </c>
      <c r="O1002" s="2" t="s">
        <v>200</v>
      </c>
      <c r="P1002" s="5">
        <v>544.13516949999996</v>
      </c>
      <c r="Q1002" s="5">
        <v>2616746.0299999998</v>
      </c>
      <c r="R1002" s="5">
        <v>7.0758799669999997</v>
      </c>
      <c r="S1002" s="5">
        <v>34027.906759999998</v>
      </c>
      <c r="T1002" s="5">
        <v>1150321.5</v>
      </c>
    </row>
    <row r="1003" spans="1:20" ht="57.6" x14ac:dyDescent="0.3">
      <c r="A1003" s="7" t="s">
        <v>196</v>
      </c>
      <c r="B1003" s="2" t="s">
        <v>1533</v>
      </c>
      <c r="C1003" s="5" t="s">
        <v>198</v>
      </c>
      <c r="D1003" s="5" t="s">
        <v>171</v>
      </c>
      <c r="E1003" s="2" t="s">
        <v>1534</v>
      </c>
      <c r="F1003" s="2"/>
      <c r="G1003" s="2"/>
      <c r="H1003" s="2"/>
      <c r="I1003" s="2"/>
      <c r="J1003" s="2"/>
      <c r="K1003" s="2"/>
      <c r="L1003" s="2"/>
      <c r="M1003" s="2"/>
      <c r="N1003" s="5">
        <v>8094.8</v>
      </c>
      <c r="O1003" s="2" t="s">
        <v>200</v>
      </c>
      <c r="P1003" s="5">
        <v>602.09423089999996</v>
      </c>
      <c r="Q1003" s="5">
        <v>4873832.38</v>
      </c>
      <c r="R1003" s="5">
        <v>7.8295738730000002</v>
      </c>
      <c r="S1003" s="5">
        <v>63378.834589999999</v>
      </c>
      <c r="T1003" s="5">
        <v>1785772.2</v>
      </c>
    </row>
    <row r="1004" spans="1:20" ht="57.6" x14ac:dyDescent="0.3">
      <c r="A1004" s="7" t="s">
        <v>196</v>
      </c>
      <c r="B1004" s="2" t="s">
        <v>1533</v>
      </c>
      <c r="C1004" s="5" t="s">
        <v>198</v>
      </c>
      <c r="D1004" s="5" t="s">
        <v>171</v>
      </c>
      <c r="E1004" s="2" t="s">
        <v>1535</v>
      </c>
      <c r="F1004" s="2"/>
      <c r="G1004" s="2"/>
      <c r="H1004" s="2"/>
      <c r="I1004" s="2"/>
      <c r="J1004" s="2"/>
      <c r="K1004" s="2"/>
      <c r="L1004" s="2"/>
      <c r="M1004" s="2"/>
      <c r="N1004" s="5">
        <v>10892</v>
      </c>
      <c r="O1004" s="2" t="s">
        <v>200</v>
      </c>
      <c r="P1004" s="5">
        <v>482.63226129999998</v>
      </c>
      <c r="Q1004" s="5">
        <v>5256830.59</v>
      </c>
      <c r="R1004" s="5">
        <v>6.276102227</v>
      </c>
      <c r="S1004" s="5">
        <v>68359.305460000003</v>
      </c>
      <c r="T1004" s="5">
        <v>1926102.7</v>
      </c>
    </row>
    <row r="1005" spans="1:20" ht="86.4" x14ac:dyDescent="0.3">
      <c r="A1005" s="7" t="s">
        <v>196</v>
      </c>
      <c r="B1005" s="2" t="s">
        <v>1536</v>
      </c>
      <c r="C1005" s="5" t="s">
        <v>198</v>
      </c>
      <c r="D1005" s="5" t="s">
        <v>171</v>
      </c>
      <c r="E1005" s="2" t="s">
        <v>1537</v>
      </c>
      <c r="F1005" s="2"/>
      <c r="G1005" s="2"/>
      <c r="H1005" s="2"/>
      <c r="I1005" s="2"/>
      <c r="J1005" s="2"/>
      <c r="K1005" s="2"/>
      <c r="L1005" s="2"/>
      <c r="M1005" s="2"/>
      <c r="N1005" s="5">
        <v>19008</v>
      </c>
      <c r="O1005" s="2" t="s">
        <v>200</v>
      </c>
      <c r="P1005" s="5">
        <v>280.44345120000003</v>
      </c>
      <c r="Q1005" s="5">
        <v>5330669.12</v>
      </c>
      <c r="R1005" s="5">
        <v>3.6587534399999999</v>
      </c>
      <c r="S1005" s="5">
        <v>69545.585389999993</v>
      </c>
      <c r="T1005" s="5">
        <v>1953157.2</v>
      </c>
    </row>
    <row r="1006" spans="1:20" ht="86.4" x14ac:dyDescent="0.3">
      <c r="A1006" s="7" t="s">
        <v>196</v>
      </c>
      <c r="B1006" s="2" t="s">
        <v>1536</v>
      </c>
      <c r="C1006" s="5" t="s">
        <v>198</v>
      </c>
      <c r="D1006" s="5" t="s">
        <v>171</v>
      </c>
      <c r="E1006" s="2" t="s">
        <v>1538</v>
      </c>
      <c r="F1006" s="2"/>
      <c r="G1006" s="2"/>
      <c r="H1006" s="2"/>
      <c r="I1006" s="2"/>
      <c r="J1006" s="2"/>
      <c r="K1006" s="2"/>
      <c r="L1006" s="2"/>
      <c r="M1006" s="2"/>
      <c r="N1006" s="5">
        <v>8008</v>
      </c>
      <c r="O1006" s="2" t="s">
        <v>200</v>
      </c>
      <c r="P1006" s="5">
        <v>514.98784969999997</v>
      </c>
      <c r="Q1006" s="5">
        <v>4124022.7</v>
      </c>
      <c r="R1006" s="5">
        <v>6.718693407</v>
      </c>
      <c r="S1006" s="5">
        <v>53803.296799999996</v>
      </c>
      <c r="T1006" s="5">
        <v>1511041.9</v>
      </c>
    </row>
    <row r="1007" spans="1:20" ht="86.4" x14ac:dyDescent="0.3">
      <c r="A1007" s="7" t="s">
        <v>196</v>
      </c>
      <c r="B1007" s="2" t="s">
        <v>1539</v>
      </c>
      <c r="C1007" s="5" t="s">
        <v>198</v>
      </c>
      <c r="D1007" s="5" t="s">
        <v>171</v>
      </c>
      <c r="E1007" s="2" t="s">
        <v>1540</v>
      </c>
      <c r="F1007" s="2"/>
      <c r="G1007" s="2"/>
      <c r="H1007" s="2"/>
      <c r="I1007" s="2"/>
      <c r="J1007" s="2"/>
      <c r="K1007" s="2"/>
      <c r="L1007" s="2"/>
      <c r="M1007" s="2"/>
      <c r="N1007" s="5">
        <v>9348</v>
      </c>
      <c r="O1007" s="2" t="s">
        <v>200</v>
      </c>
      <c r="P1007" s="5">
        <v>384.14494120000001</v>
      </c>
      <c r="Q1007" s="5">
        <v>3590986.91</v>
      </c>
      <c r="R1007" s="5">
        <v>5.0512155310000004</v>
      </c>
      <c r="S1007" s="5">
        <v>47218.762790000001</v>
      </c>
      <c r="T1007" s="5">
        <v>1315737.6000000001</v>
      </c>
    </row>
    <row r="1008" spans="1:20" ht="57.6" x14ac:dyDescent="0.3">
      <c r="A1008" s="7" t="s">
        <v>196</v>
      </c>
      <c r="B1008" s="2" t="s">
        <v>1541</v>
      </c>
      <c r="C1008" s="5" t="s">
        <v>198</v>
      </c>
      <c r="D1008" s="5" t="s">
        <v>171</v>
      </c>
      <c r="E1008" s="2" t="s">
        <v>1542</v>
      </c>
      <c r="F1008" s="2"/>
      <c r="G1008" s="2"/>
      <c r="H1008" s="2"/>
      <c r="I1008" s="2"/>
      <c r="J1008" s="2"/>
      <c r="K1008" s="2"/>
      <c r="L1008" s="2"/>
      <c r="M1008" s="2"/>
      <c r="N1008" s="5">
        <v>15568</v>
      </c>
      <c r="O1008" s="2" t="s">
        <v>200</v>
      </c>
      <c r="P1008" s="5">
        <v>418.61682939999997</v>
      </c>
      <c r="Q1008" s="5">
        <v>6517026.7999999998</v>
      </c>
      <c r="R1008" s="5">
        <v>5.5467977919999996</v>
      </c>
      <c r="S1008" s="5">
        <v>86352.548030000005</v>
      </c>
      <c r="T1008" s="5">
        <v>2387838.6</v>
      </c>
    </row>
    <row r="1009" spans="1:20" ht="72" x14ac:dyDescent="0.3">
      <c r="A1009" s="7" t="s">
        <v>196</v>
      </c>
      <c r="B1009" s="2" t="s">
        <v>1543</v>
      </c>
      <c r="C1009" s="5" t="s">
        <v>198</v>
      </c>
      <c r="D1009" s="5" t="s">
        <v>171</v>
      </c>
      <c r="E1009" s="2" t="s">
        <v>1544</v>
      </c>
      <c r="F1009" s="2"/>
      <c r="G1009" s="2"/>
      <c r="H1009" s="2"/>
      <c r="I1009" s="2"/>
      <c r="J1009" s="2"/>
      <c r="K1009" s="2"/>
      <c r="L1009" s="2"/>
      <c r="M1009" s="2"/>
      <c r="N1009" s="5">
        <v>8892</v>
      </c>
      <c r="O1009" s="2" t="s">
        <v>200</v>
      </c>
      <c r="P1009" s="5">
        <v>569.87375729999997</v>
      </c>
      <c r="Q1009" s="5">
        <v>5067317.45</v>
      </c>
      <c r="R1009" s="5">
        <v>7.5509971819999997</v>
      </c>
      <c r="S1009" s="5">
        <v>67143.466939999998</v>
      </c>
      <c r="T1009" s="5">
        <v>1856665.1</v>
      </c>
    </row>
    <row r="1010" spans="1:20" ht="57.6" x14ac:dyDescent="0.3">
      <c r="A1010" s="7" t="s">
        <v>196</v>
      </c>
      <c r="B1010" s="2" t="s">
        <v>1543</v>
      </c>
      <c r="C1010" s="5" t="s">
        <v>198</v>
      </c>
      <c r="D1010" s="5" t="s">
        <v>171</v>
      </c>
      <c r="E1010" s="2" t="s">
        <v>1545</v>
      </c>
      <c r="F1010" s="2"/>
      <c r="G1010" s="2"/>
      <c r="H1010" s="2"/>
      <c r="I1010" s="2"/>
      <c r="J1010" s="2"/>
      <c r="K1010" s="2"/>
      <c r="L1010" s="2"/>
      <c r="M1010" s="2"/>
      <c r="N1010" s="5">
        <v>10561.6</v>
      </c>
      <c r="O1010" s="2" t="s">
        <v>200</v>
      </c>
      <c r="P1010" s="5">
        <v>502.25955440000001</v>
      </c>
      <c r="Q1010" s="5">
        <v>5304664.51</v>
      </c>
      <c r="R1010" s="5">
        <v>6.655088836</v>
      </c>
      <c r="S1010" s="5">
        <v>70288.386249999996</v>
      </c>
      <c r="T1010" s="5">
        <v>1943629.1</v>
      </c>
    </row>
    <row r="1011" spans="1:20" ht="86.4" x14ac:dyDescent="0.3">
      <c r="A1011" s="7" t="s">
        <v>196</v>
      </c>
      <c r="B1011" s="2" t="s">
        <v>1546</v>
      </c>
      <c r="C1011" s="5" t="s">
        <v>198</v>
      </c>
      <c r="D1011" s="5" t="s">
        <v>171</v>
      </c>
      <c r="E1011" s="2" t="s">
        <v>1547</v>
      </c>
      <c r="F1011" s="2"/>
      <c r="G1011" s="2"/>
      <c r="H1011" s="2"/>
      <c r="I1011" s="2"/>
      <c r="J1011" s="2"/>
      <c r="K1011" s="2"/>
      <c r="L1011" s="2"/>
      <c r="M1011" s="2"/>
      <c r="N1011" s="5">
        <v>5100</v>
      </c>
      <c r="O1011" s="2" t="s">
        <v>200</v>
      </c>
      <c r="P1011" s="5">
        <v>549.26239410000005</v>
      </c>
      <c r="Q1011" s="5">
        <v>2801238.21</v>
      </c>
      <c r="R1011" s="5">
        <v>7.2778904750000004</v>
      </c>
      <c r="S1011" s="5">
        <v>37117.241419999998</v>
      </c>
      <c r="T1011" s="5">
        <v>1026373.7</v>
      </c>
    </row>
    <row r="1012" spans="1:20" ht="72" x14ac:dyDescent="0.3">
      <c r="A1012" s="7" t="s">
        <v>196</v>
      </c>
      <c r="B1012" s="2" t="s">
        <v>1546</v>
      </c>
      <c r="C1012" s="5" t="s">
        <v>198</v>
      </c>
      <c r="D1012" s="5" t="s">
        <v>171</v>
      </c>
      <c r="E1012" s="2" t="s">
        <v>1548</v>
      </c>
      <c r="F1012" s="2"/>
      <c r="G1012" s="2"/>
      <c r="H1012" s="2"/>
      <c r="I1012" s="2"/>
      <c r="J1012" s="2"/>
      <c r="K1012" s="2"/>
      <c r="L1012" s="2"/>
      <c r="M1012" s="2"/>
      <c r="N1012" s="5">
        <v>10561.6</v>
      </c>
      <c r="O1012" s="2" t="s">
        <v>200</v>
      </c>
      <c r="P1012" s="5">
        <v>484.32214149999999</v>
      </c>
      <c r="Q1012" s="5">
        <v>5115216.7300000004</v>
      </c>
      <c r="R1012" s="5">
        <v>6.4174127670000001</v>
      </c>
      <c r="S1012" s="5">
        <v>67778.146680000005</v>
      </c>
      <c r="T1012" s="5">
        <v>1874215.3</v>
      </c>
    </row>
    <row r="1013" spans="1:20" ht="86.4" x14ac:dyDescent="0.3">
      <c r="A1013" s="7" t="s">
        <v>196</v>
      </c>
      <c r="B1013" s="2" t="s">
        <v>1546</v>
      </c>
      <c r="C1013" s="5" t="s">
        <v>198</v>
      </c>
      <c r="D1013" s="5" t="s">
        <v>171</v>
      </c>
      <c r="E1013" s="2" t="s">
        <v>1549</v>
      </c>
      <c r="F1013" s="2"/>
      <c r="G1013" s="2"/>
      <c r="H1013" s="2"/>
      <c r="I1013" s="2"/>
      <c r="J1013" s="2"/>
      <c r="K1013" s="2"/>
      <c r="L1013" s="2"/>
      <c r="M1013" s="2"/>
      <c r="N1013" s="5">
        <v>11202.2</v>
      </c>
      <c r="O1013" s="2" t="s">
        <v>200</v>
      </c>
      <c r="P1013" s="5">
        <v>513.29826019999996</v>
      </c>
      <c r="Q1013" s="5">
        <v>5750069.7699999996</v>
      </c>
      <c r="R1013" s="5">
        <v>6.801354978</v>
      </c>
      <c r="S1013" s="5">
        <v>76190.138730000006</v>
      </c>
      <c r="T1013" s="5">
        <v>2106825.6</v>
      </c>
    </row>
    <row r="1014" spans="1:20" ht="72" x14ac:dyDescent="0.3">
      <c r="A1014" s="7" t="s">
        <v>196</v>
      </c>
      <c r="B1014" s="2" t="s">
        <v>1550</v>
      </c>
      <c r="C1014" s="5" t="s">
        <v>198</v>
      </c>
      <c r="D1014" s="5" t="s">
        <v>171</v>
      </c>
      <c r="E1014" s="2" t="s">
        <v>1551</v>
      </c>
      <c r="F1014" s="2"/>
      <c r="G1014" s="2"/>
      <c r="H1014" s="2"/>
      <c r="I1014" s="2"/>
      <c r="J1014" s="2"/>
      <c r="K1014" s="2"/>
      <c r="L1014" s="2"/>
      <c r="M1014" s="2"/>
      <c r="N1014" s="5">
        <v>2432</v>
      </c>
      <c r="O1014" s="2" t="s">
        <v>200</v>
      </c>
      <c r="P1014" s="5">
        <v>560.84125819999997</v>
      </c>
      <c r="Q1014" s="5">
        <v>1363965.94</v>
      </c>
      <c r="R1014" s="5">
        <v>7.4313138759999999</v>
      </c>
      <c r="S1014" s="5">
        <v>18072.95535</v>
      </c>
      <c r="T1014" s="5">
        <v>499757.1</v>
      </c>
    </row>
    <row r="1015" spans="1:20" ht="43.2" x14ac:dyDescent="0.3">
      <c r="A1015" s="7" t="s">
        <v>196</v>
      </c>
      <c r="B1015" s="2" t="s">
        <v>1550</v>
      </c>
      <c r="C1015" s="5" t="s">
        <v>198</v>
      </c>
      <c r="D1015" s="5" t="s">
        <v>171</v>
      </c>
      <c r="E1015" s="2" t="s">
        <v>1552</v>
      </c>
      <c r="F1015" s="2"/>
      <c r="G1015" s="2"/>
      <c r="H1015" s="2"/>
      <c r="I1015" s="2"/>
      <c r="J1015" s="2"/>
      <c r="K1015" s="2"/>
      <c r="L1015" s="2"/>
      <c r="M1015" s="2"/>
      <c r="N1015" s="5">
        <v>10024</v>
      </c>
      <c r="O1015" s="2" t="s">
        <v>200</v>
      </c>
      <c r="P1015" s="5">
        <v>434.8732961</v>
      </c>
      <c r="Q1015" s="5">
        <v>4359169.92</v>
      </c>
      <c r="R1015" s="5">
        <v>5.7622008229999997</v>
      </c>
      <c r="S1015" s="5">
        <v>57760.301050000002</v>
      </c>
      <c r="T1015" s="5">
        <v>1597199.9</v>
      </c>
    </row>
    <row r="1016" spans="1:20" ht="72" x14ac:dyDescent="0.3">
      <c r="A1016" s="7" t="s">
        <v>196</v>
      </c>
      <c r="B1016" s="2" t="s">
        <v>1550</v>
      </c>
      <c r="C1016" s="5" t="s">
        <v>198</v>
      </c>
      <c r="D1016" s="5" t="s">
        <v>171</v>
      </c>
      <c r="E1016" s="2" t="s">
        <v>1553</v>
      </c>
      <c r="F1016" s="2"/>
      <c r="G1016" s="2"/>
      <c r="H1016" s="2"/>
      <c r="I1016" s="2"/>
      <c r="J1016" s="2"/>
      <c r="K1016" s="2"/>
      <c r="L1016" s="2"/>
      <c r="M1016" s="2"/>
      <c r="N1016" s="5">
        <v>4536</v>
      </c>
      <c r="O1016" s="2" t="s">
        <v>200</v>
      </c>
      <c r="P1016" s="5">
        <v>659.62211420000006</v>
      </c>
      <c r="Q1016" s="5">
        <v>2992045.91</v>
      </c>
      <c r="R1016" s="5">
        <v>8.7401896669999992</v>
      </c>
      <c r="S1016" s="5">
        <v>39645.500330000003</v>
      </c>
      <c r="T1016" s="5">
        <v>1096285.6000000001</v>
      </c>
    </row>
    <row r="1017" spans="1:20" ht="72" x14ac:dyDescent="0.3">
      <c r="A1017" s="7" t="s">
        <v>196</v>
      </c>
      <c r="B1017" s="2" t="s">
        <v>1550</v>
      </c>
      <c r="C1017" s="5" t="s">
        <v>198</v>
      </c>
      <c r="D1017" s="5" t="s">
        <v>171</v>
      </c>
      <c r="E1017" s="2" t="s">
        <v>1554</v>
      </c>
      <c r="F1017" s="2"/>
      <c r="G1017" s="2"/>
      <c r="H1017" s="2"/>
      <c r="I1017" s="2"/>
      <c r="J1017" s="2"/>
      <c r="K1017" s="2"/>
      <c r="L1017" s="2"/>
      <c r="M1017" s="2"/>
      <c r="N1017" s="5">
        <v>2224.8000000000002</v>
      </c>
      <c r="O1017" s="2" t="s">
        <v>200</v>
      </c>
      <c r="P1017" s="5">
        <v>568.49406239999996</v>
      </c>
      <c r="Q1017" s="5">
        <v>1264785.5900000001</v>
      </c>
      <c r="R1017" s="5">
        <v>7.5327158130000003</v>
      </c>
      <c r="S1017" s="5">
        <v>16758.78614</v>
      </c>
      <c r="T1017" s="5">
        <v>463417.4</v>
      </c>
    </row>
    <row r="1018" spans="1:20" ht="72" x14ac:dyDescent="0.3">
      <c r="A1018" s="7" t="s">
        <v>196</v>
      </c>
      <c r="B1018" s="2" t="s">
        <v>1550</v>
      </c>
      <c r="C1018" s="5" t="s">
        <v>198</v>
      </c>
      <c r="D1018" s="5" t="s">
        <v>171</v>
      </c>
      <c r="E1018" s="2" t="s">
        <v>1555</v>
      </c>
      <c r="F1018" s="2"/>
      <c r="G1018" s="2"/>
      <c r="H1018" s="2"/>
      <c r="I1018" s="2"/>
      <c r="J1018" s="2"/>
      <c r="K1018" s="2"/>
      <c r="L1018" s="2"/>
      <c r="M1018" s="2"/>
      <c r="N1018" s="5">
        <v>2867.2</v>
      </c>
      <c r="O1018" s="2" t="s">
        <v>200</v>
      </c>
      <c r="P1018" s="5">
        <v>547.558088</v>
      </c>
      <c r="Q1018" s="5">
        <v>1569958.55</v>
      </c>
      <c r="R1018" s="5">
        <v>7.2553079110000001</v>
      </c>
      <c r="S1018" s="5">
        <v>20802.418839999998</v>
      </c>
      <c r="T1018" s="5">
        <v>575232.80000000005</v>
      </c>
    </row>
    <row r="1019" spans="1:20" ht="57.6" x14ac:dyDescent="0.3">
      <c r="A1019" s="7" t="s">
        <v>196</v>
      </c>
      <c r="B1019" s="2" t="s">
        <v>1550</v>
      </c>
      <c r="C1019" s="5" t="s">
        <v>198</v>
      </c>
      <c r="D1019" s="5" t="s">
        <v>171</v>
      </c>
      <c r="E1019" s="2" t="s">
        <v>1556</v>
      </c>
      <c r="F1019" s="2"/>
      <c r="G1019" s="2"/>
      <c r="H1019" s="2"/>
      <c r="I1019" s="2"/>
      <c r="J1019" s="2"/>
      <c r="K1019" s="2"/>
      <c r="L1019" s="2"/>
      <c r="M1019" s="2"/>
      <c r="N1019" s="5">
        <v>2450</v>
      </c>
      <c r="O1019" s="2" t="s">
        <v>200</v>
      </c>
      <c r="P1019" s="5">
        <v>531.68963670000005</v>
      </c>
      <c r="Q1019" s="5">
        <v>1302639.6100000001</v>
      </c>
      <c r="R1019" s="5">
        <v>7.0450461999999998</v>
      </c>
      <c r="S1019" s="5">
        <v>17260.36319</v>
      </c>
      <c r="T1019" s="5">
        <v>477287.1</v>
      </c>
    </row>
    <row r="1020" spans="1:20" ht="57.6" x14ac:dyDescent="0.3">
      <c r="A1020" s="7" t="s">
        <v>196</v>
      </c>
      <c r="B1020" s="2" t="s">
        <v>1550</v>
      </c>
      <c r="C1020" s="5" t="s">
        <v>198</v>
      </c>
      <c r="D1020" s="5" t="s">
        <v>171</v>
      </c>
      <c r="E1020" s="2" t="s">
        <v>1557</v>
      </c>
      <c r="F1020" s="2"/>
      <c r="G1020" s="2"/>
      <c r="H1020" s="2"/>
      <c r="I1020" s="2"/>
      <c r="J1020" s="2"/>
      <c r="K1020" s="2"/>
      <c r="L1020" s="2"/>
      <c r="M1020" s="2"/>
      <c r="N1020" s="5">
        <v>4088</v>
      </c>
      <c r="O1020" s="2" t="s">
        <v>200</v>
      </c>
      <c r="P1020" s="5">
        <v>458.66747800000002</v>
      </c>
      <c r="Q1020" s="5">
        <v>1875032.65</v>
      </c>
      <c r="R1020" s="5">
        <v>6.0774808269999996</v>
      </c>
      <c r="S1020" s="5">
        <v>24844.741620000001</v>
      </c>
      <c r="T1020" s="5">
        <v>687012</v>
      </c>
    </row>
    <row r="1021" spans="1:20" ht="72" x14ac:dyDescent="0.3">
      <c r="A1021" s="7" t="s">
        <v>196</v>
      </c>
      <c r="B1021" s="2" t="s">
        <v>1550</v>
      </c>
      <c r="C1021" s="5" t="s">
        <v>198</v>
      </c>
      <c r="D1021" s="5" t="s">
        <v>171</v>
      </c>
      <c r="E1021" s="2" t="s">
        <v>1558</v>
      </c>
      <c r="F1021" s="2"/>
      <c r="G1021" s="2"/>
      <c r="H1021" s="2"/>
      <c r="I1021" s="2"/>
      <c r="J1021" s="2"/>
      <c r="K1021" s="2"/>
      <c r="L1021" s="2"/>
      <c r="M1021" s="2"/>
      <c r="N1021" s="5">
        <v>2991.6</v>
      </c>
      <c r="O1021" s="2" t="s">
        <v>200</v>
      </c>
      <c r="P1021" s="5">
        <v>685.2819561</v>
      </c>
      <c r="Q1021" s="5">
        <v>2050089.5</v>
      </c>
      <c r="R1021" s="5">
        <v>9.0801902230000007</v>
      </c>
      <c r="S1021" s="5">
        <v>27164.297070000001</v>
      </c>
      <c r="T1021" s="5">
        <v>751152.8</v>
      </c>
    </row>
    <row r="1022" spans="1:20" ht="43.2" x14ac:dyDescent="0.3">
      <c r="A1022" s="7" t="s">
        <v>196</v>
      </c>
      <c r="B1022" s="2" t="s">
        <v>1550</v>
      </c>
      <c r="C1022" s="5" t="s">
        <v>198</v>
      </c>
      <c r="D1022" s="5" t="s">
        <v>171</v>
      </c>
      <c r="E1022" s="2" t="s">
        <v>1559</v>
      </c>
      <c r="F1022" s="2"/>
      <c r="G1022" s="2"/>
      <c r="H1022" s="2"/>
      <c r="I1022" s="2"/>
      <c r="J1022" s="2"/>
      <c r="K1022" s="2"/>
      <c r="L1022" s="2"/>
      <c r="M1022" s="2"/>
      <c r="N1022" s="5">
        <v>4894.3999999999996</v>
      </c>
      <c r="O1022" s="2" t="s">
        <v>200</v>
      </c>
      <c r="P1022" s="5">
        <v>433.3478465</v>
      </c>
      <c r="Q1022" s="5">
        <v>2120977.7000000002</v>
      </c>
      <c r="R1022" s="5">
        <v>5.7419881610000001</v>
      </c>
      <c r="S1022" s="5">
        <v>28103.586859999999</v>
      </c>
      <c r="T1022" s="5">
        <v>777126.2</v>
      </c>
    </row>
    <row r="1023" spans="1:20" ht="72" x14ac:dyDescent="0.3">
      <c r="A1023" s="7" t="s">
        <v>196</v>
      </c>
      <c r="B1023" s="2" t="s">
        <v>1550</v>
      </c>
      <c r="C1023" s="5" t="s">
        <v>198</v>
      </c>
      <c r="D1023" s="5" t="s">
        <v>171</v>
      </c>
      <c r="E1023" s="2" t="s">
        <v>1560</v>
      </c>
      <c r="F1023" s="2"/>
      <c r="G1023" s="2"/>
      <c r="H1023" s="2"/>
      <c r="I1023" s="2"/>
      <c r="J1023" s="2"/>
      <c r="K1023" s="2"/>
      <c r="L1023" s="2"/>
      <c r="M1023" s="2"/>
      <c r="N1023" s="5">
        <v>2440.8000000000002</v>
      </c>
      <c r="O1023" s="2" t="s">
        <v>200</v>
      </c>
      <c r="P1023" s="5">
        <v>564.15049160000001</v>
      </c>
      <c r="Q1023" s="5">
        <v>1376978.52</v>
      </c>
      <c r="R1023" s="5">
        <v>7.4751622050000002</v>
      </c>
      <c r="S1023" s="5">
        <v>18245.375909999999</v>
      </c>
      <c r="T1023" s="5">
        <v>504525</v>
      </c>
    </row>
    <row r="1024" spans="1:20" ht="57.6" x14ac:dyDescent="0.3">
      <c r="A1024" s="7" t="s">
        <v>196</v>
      </c>
      <c r="B1024" s="2" t="s">
        <v>1550</v>
      </c>
      <c r="C1024" s="5" t="s">
        <v>198</v>
      </c>
      <c r="D1024" s="5" t="s">
        <v>171</v>
      </c>
      <c r="E1024" s="2" t="s">
        <v>1561</v>
      </c>
      <c r="F1024" s="2"/>
      <c r="G1024" s="2"/>
      <c r="H1024" s="2"/>
      <c r="I1024" s="2"/>
      <c r="J1024" s="2"/>
      <c r="K1024" s="2"/>
      <c r="L1024" s="2"/>
      <c r="M1024" s="2"/>
      <c r="N1024" s="5">
        <v>4620</v>
      </c>
      <c r="O1024" s="2" t="s">
        <v>200</v>
      </c>
      <c r="P1024" s="5">
        <v>609.14446320000002</v>
      </c>
      <c r="Q1024" s="5">
        <v>2814247.42</v>
      </c>
      <c r="R1024" s="5">
        <v>8.0713457430000002</v>
      </c>
      <c r="S1024" s="5">
        <v>37289.617330000001</v>
      </c>
      <c r="T1024" s="5">
        <v>1031140.2</v>
      </c>
    </row>
    <row r="1025" spans="1:20" ht="57.6" x14ac:dyDescent="0.3">
      <c r="A1025" s="7" t="s">
        <v>196</v>
      </c>
      <c r="B1025" s="2" t="s">
        <v>1550</v>
      </c>
      <c r="C1025" s="5" t="s">
        <v>198</v>
      </c>
      <c r="D1025" s="5" t="s">
        <v>171</v>
      </c>
      <c r="E1025" s="2" t="s">
        <v>1562</v>
      </c>
      <c r="F1025" s="2"/>
      <c r="G1025" s="2"/>
      <c r="H1025" s="2"/>
      <c r="I1025" s="2"/>
      <c r="J1025" s="2"/>
      <c r="K1025" s="2"/>
      <c r="L1025" s="2"/>
      <c r="M1025" s="2"/>
      <c r="N1025" s="5">
        <v>2923.2</v>
      </c>
      <c r="O1025" s="2" t="s">
        <v>200</v>
      </c>
      <c r="P1025" s="5">
        <v>669.60224410000001</v>
      </c>
      <c r="Q1025" s="5">
        <v>1957381.28</v>
      </c>
      <c r="R1025" s="5">
        <v>8.8724293640000003</v>
      </c>
      <c r="S1025" s="5">
        <v>25935.88552</v>
      </c>
      <c r="T1025" s="5">
        <v>717184.5</v>
      </c>
    </row>
    <row r="1026" spans="1:20" ht="72" x14ac:dyDescent="0.3">
      <c r="A1026" s="7" t="s">
        <v>196</v>
      </c>
      <c r="B1026" s="2" t="s">
        <v>1550</v>
      </c>
      <c r="C1026" s="5" t="s">
        <v>198</v>
      </c>
      <c r="D1026" s="5" t="s">
        <v>171</v>
      </c>
      <c r="E1026" s="2" t="s">
        <v>1563</v>
      </c>
      <c r="F1026" s="2"/>
      <c r="G1026" s="2"/>
      <c r="H1026" s="2"/>
      <c r="I1026" s="2"/>
      <c r="J1026" s="2"/>
      <c r="K1026" s="2"/>
      <c r="L1026" s="2"/>
      <c r="M1026" s="2"/>
      <c r="N1026" s="5">
        <v>166.4</v>
      </c>
      <c r="O1026" s="2" t="s">
        <v>200</v>
      </c>
      <c r="P1026" s="5">
        <v>543.37560099999996</v>
      </c>
      <c r="Q1026" s="5">
        <v>90417.7</v>
      </c>
      <c r="R1026" s="5">
        <v>7.1998887099999997</v>
      </c>
      <c r="S1026" s="5">
        <v>1198.061481</v>
      </c>
      <c r="T1026" s="5">
        <v>33129.1</v>
      </c>
    </row>
    <row r="1027" spans="1:20" ht="57.6" x14ac:dyDescent="0.3">
      <c r="A1027" s="7" t="s">
        <v>196</v>
      </c>
      <c r="B1027" s="2" t="s">
        <v>1550</v>
      </c>
      <c r="C1027" s="5" t="s">
        <v>198</v>
      </c>
      <c r="D1027" s="5" t="s">
        <v>171</v>
      </c>
      <c r="E1027" s="2" t="s">
        <v>1564</v>
      </c>
      <c r="F1027" s="2"/>
      <c r="G1027" s="2"/>
      <c r="H1027" s="2"/>
      <c r="I1027" s="2"/>
      <c r="J1027" s="2"/>
      <c r="K1027" s="2"/>
      <c r="L1027" s="2"/>
      <c r="M1027" s="2"/>
      <c r="N1027" s="5">
        <v>9508.7999999999993</v>
      </c>
      <c r="O1027" s="2" t="s">
        <v>200</v>
      </c>
      <c r="P1027" s="5">
        <v>442.2558009</v>
      </c>
      <c r="Q1027" s="5">
        <v>4205321.96</v>
      </c>
      <c r="R1027" s="5">
        <v>5.8600212129999996</v>
      </c>
      <c r="S1027" s="5">
        <v>55721.76971</v>
      </c>
      <c r="T1027" s="5">
        <v>1540829.9</v>
      </c>
    </row>
    <row r="1028" spans="1:20" ht="57.6" x14ac:dyDescent="0.3">
      <c r="A1028" s="7" t="s">
        <v>196</v>
      </c>
      <c r="B1028" s="2" t="s">
        <v>1565</v>
      </c>
      <c r="C1028" s="5" t="s">
        <v>198</v>
      </c>
      <c r="D1028" s="5" t="s">
        <v>171</v>
      </c>
      <c r="E1028" s="2" t="s">
        <v>1566</v>
      </c>
      <c r="F1028" s="2"/>
      <c r="G1028" s="2"/>
      <c r="H1028" s="2"/>
      <c r="I1028" s="2"/>
      <c r="J1028" s="2"/>
      <c r="K1028" s="2"/>
      <c r="L1028" s="2"/>
      <c r="M1028" s="2"/>
      <c r="N1028" s="5">
        <v>6975</v>
      </c>
      <c r="O1028" s="2" t="s">
        <v>200</v>
      </c>
      <c r="P1028" s="5">
        <v>550.69450040000004</v>
      </c>
      <c r="Q1028" s="5">
        <v>3841094.14</v>
      </c>
      <c r="R1028" s="5">
        <v>7.3133399780000001</v>
      </c>
      <c r="S1028" s="5">
        <v>51010.546349999997</v>
      </c>
      <c r="T1028" s="5">
        <v>1407376.9</v>
      </c>
    </row>
    <row r="1029" spans="1:20" ht="72" x14ac:dyDescent="0.3">
      <c r="A1029" s="7" t="s">
        <v>196</v>
      </c>
      <c r="B1029" s="2" t="s">
        <v>1567</v>
      </c>
      <c r="C1029" s="5" t="s">
        <v>198</v>
      </c>
      <c r="D1029" s="5" t="s">
        <v>171</v>
      </c>
      <c r="E1029" s="2" t="s">
        <v>1568</v>
      </c>
      <c r="F1029" s="2"/>
      <c r="G1029" s="2"/>
      <c r="H1029" s="2"/>
      <c r="I1029" s="2"/>
      <c r="J1029" s="2"/>
      <c r="K1029" s="2"/>
      <c r="L1029" s="2"/>
      <c r="M1029" s="2"/>
      <c r="N1029" s="5">
        <v>4620</v>
      </c>
      <c r="O1029" s="2" t="s">
        <v>200</v>
      </c>
      <c r="P1029" s="5">
        <v>591.30821209999999</v>
      </c>
      <c r="Q1029" s="5">
        <v>2731843.94</v>
      </c>
      <c r="R1029" s="5">
        <v>7.8526987000000004</v>
      </c>
      <c r="S1029" s="5">
        <v>36279.467989999997</v>
      </c>
      <c r="T1029" s="5">
        <v>1000947.7</v>
      </c>
    </row>
    <row r="1030" spans="1:20" ht="57.6" x14ac:dyDescent="0.3">
      <c r="A1030" s="7" t="s">
        <v>196</v>
      </c>
      <c r="B1030" s="2" t="s">
        <v>1567</v>
      </c>
      <c r="C1030" s="5" t="s">
        <v>198</v>
      </c>
      <c r="D1030" s="5" t="s">
        <v>171</v>
      </c>
      <c r="E1030" s="2" t="s">
        <v>1569</v>
      </c>
      <c r="F1030" s="2"/>
      <c r="G1030" s="2"/>
      <c r="H1030" s="2"/>
      <c r="I1030" s="2"/>
      <c r="J1030" s="2"/>
      <c r="K1030" s="2"/>
      <c r="L1030" s="2"/>
      <c r="M1030" s="2"/>
      <c r="N1030" s="5">
        <v>2988</v>
      </c>
      <c r="O1030" s="2" t="s">
        <v>200</v>
      </c>
      <c r="P1030" s="5">
        <v>634.15889890000005</v>
      </c>
      <c r="Q1030" s="5">
        <v>1894866.79</v>
      </c>
      <c r="R1030" s="5">
        <v>8.4217649259999998</v>
      </c>
      <c r="S1030" s="5">
        <v>25164.2336</v>
      </c>
      <c r="T1030" s="5">
        <v>694279.2</v>
      </c>
    </row>
    <row r="1031" spans="1:20" ht="57.6" x14ac:dyDescent="0.3">
      <c r="A1031" s="7" t="s">
        <v>196</v>
      </c>
      <c r="B1031" s="2" t="s">
        <v>1567</v>
      </c>
      <c r="C1031" s="5" t="s">
        <v>198</v>
      </c>
      <c r="D1031" s="5" t="s">
        <v>171</v>
      </c>
      <c r="E1031" s="2" t="s">
        <v>1570</v>
      </c>
      <c r="F1031" s="2"/>
      <c r="G1031" s="2"/>
      <c r="H1031" s="2"/>
      <c r="I1031" s="2"/>
      <c r="J1031" s="2"/>
      <c r="K1031" s="2"/>
      <c r="L1031" s="2"/>
      <c r="M1031" s="2"/>
      <c r="N1031" s="5">
        <v>18524.8</v>
      </c>
      <c r="O1031" s="2" t="s">
        <v>200</v>
      </c>
      <c r="P1031" s="5">
        <v>411.59141099999999</v>
      </c>
      <c r="Q1031" s="5">
        <v>7624648.5700000003</v>
      </c>
      <c r="R1031" s="5">
        <v>5.4660213940000002</v>
      </c>
      <c r="S1031" s="5">
        <v>101256.9531</v>
      </c>
      <c r="T1031" s="5">
        <v>2793671.3</v>
      </c>
    </row>
    <row r="1032" spans="1:20" ht="57.6" x14ac:dyDescent="0.3">
      <c r="A1032" s="7" t="s">
        <v>196</v>
      </c>
      <c r="B1032" s="2" t="s">
        <v>1571</v>
      </c>
      <c r="C1032" s="5" t="s">
        <v>198</v>
      </c>
      <c r="D1032" s="5" t="s">
        <v>171</v>
      </c>
      <c r="E1032" s="2" t="s">
        <v>1572</v>
      </c>
      <c r="F1032" s="2"/>
      <c r="G1032" s="2"/>
      <c r="H1032" s="2"/>
      <c r="I1032" s="2"/>
      <c r="J1032" s="2"/>
      <c r="K1032" s="2"/>
      <c r="L1032" s="2"/>
      <c r="M1032" s="2"/>
      <c r="N1032" s="5">
        <v>6790</v>
      </c>
      <c r="O1032" s="2" t="s">
        <v>200</v>
      </c>
      <c r="P1032" s="5">
        <v>629.22725330000003</v>
      </c>
      <c r="Q1032" s="5">
        <v>4272453.05</v>
      </c>
      <c r="R1032" s="5">
        <v>8.3451890360000007</v>
      </c>
      <c r="S1032" s="5">
        <v>56663.833550000003</v>
      </c>
      <c r="T1032" s="5">
        <v>1565426.8</v>
      </c>
    </row>
    <row r="1033" spans="1:20" ht="86.4" x14ac:dyDescent="0.3">
      <c r="A1033" s="7" t="s">
        <v>196</v>
      </c>
      <c r="B1033" s="2" t="s">
        <v>1571</v>
      </c>
      <c r="C1033" s="5" t="s">
        <v>198</v>
      </c>
      <c r="D1033" s="5" t="s">
        <v>171</v>
      </c>
      <c r="E1033" s="2" t="s">
        <v>1573</v>
      </c>
      <c r="F1033" s="2"/>
      <c r="G1033" s="2"/>
      <c r="H1033" s="2"/>
      <c r="I1033" s="2"/>
      <c r="J1033" s="2"/>
      <c r="K1033" s="2"/>
      <c r="L1033" s="2"/>
      <c r="M1033" s="2"/>
      <c r="N1033" s="5">
        <v>3609.6</v>
      </c>
      <c r="O1033" s="2" t="s">
        <v>200</v>
      </c>
      <c r="P1033" s="5">
        <v>547.17682009999999</v>
      </c>
      <c r="Q1033" s="5">
        <v>1975089.45</v>
      </c>
      <c r="R1033" s="5">
        <v>7.256987005</v>
      </c>
      <c r="S1033" s="5">
        <v>26194.82029</v>
      </c>
      <c r="T1033" s="5">
        <v>723672.8</v>
      </c>
    </row>
    <row r="1034" spans="1:20" ht="72" x14ac:dyDescent="0.3">
      <c r="A1034" s="7" t="s">
        <v>196</v>
      </c>
      <c r="B1034" s="2" t="s">
        <v>1571</v>
      </c>
      <c r="C1034" s="5" t="s">
        <v>198</v>
      </c>
      <c r="D1034" s="5" t="s">
        <v>171</v>
      </c>
      <c r="E1034" s="2" t="s">
        <v>1574</v>
      </c>
      <c r="F1034" s="2"/>
      <c r="G1034" s="2"/>
      <c r="H1034" s="2"/>
      <c r="I1034" s="2"/>
      <c r="J1034" s="2"/>
      <c r="K1034" s="2"/>
      <c r="L1034" s="2"/>
      <c r="M1034" s="2"/>
      <c r="N1034" s="5">
        <v>2338.1999999999998</v>
      </c>
      <c r="O1034" s="2" t="s">
        <v>200</v>
      </c>
      <c r="P1034" s="5">
        <v>658.69290479999995</v>
      </c>
      <c r="Q1034" s="5">
        <v>1540155.75</v>
      </c>
      <c r="R1034" s="5">
        <v>8.7359801699999995</v>
      </c>
      <c r="S1034" s="5">
        <v>20426.468830000002</v>
      </c>
      <c r="T1034" s="5">
        <v>564313.1</v>
      </c>
    </row>
    <row r="1035" spans="1:20" ht="72" x14ac:dyDescent="0.3">
      <c r="A1035" s="7" t="s">
        <v>196</v>
      </c>
      <c r="B1035" s="2" t="s">
        <v>1571</v>
      </c>
      <c r="C1035" s="5" t="s">
        <v>198</v>
      </c>
      <c r="D1035" s="5" t="s">
        <v>171</v>
      </c>
      <c r="E1035" s="2" t="s">
        <v>1574</v>
      </c>
      <c r="F1035" s="2"/>
      <c r="G1035" s="2"/>
      <c r="H1035" s="2"/>
      <c r="I1035" s="2"/>
      <c r="J1035" s="2"/>
      <c r="K1035" s="2"/>
      <c r="L1035" s="2"/>
      <c r="M1035" s="2"/>
      <c r="N1035" s="5">
        <v>2338.1999999999998</v>
      </c>
      <c r="O1035" s="2" t="s">
        <v>200</v>
      </c>
      <c r="P1035" s="5">
        <v>658.69290479999995</v>
      </c>
      <c r="Q1035" s="5">
        <v>1540155.75</v>
      </c>
      <c r="R1035" s="5">
        <v>8.7359801699999995</v>
      </c>
      <c r="S1035" s="5">
        <v>20426.468830000002</v>
      </c>
      <c r="T1035" s="5">
        <v>564313.1</v>
      </c>
    </row>
    <row r="1036" spans="1:20" ht="72" x14ac:dyDescent="0.3">
      <c r="A1036" s="7" t="s">
        <v>196</v>
      </c>
      <c r="B1036" s="2" t="s">
        <v>1571</v>
      </c>
      <c r="C1036" s="5" t="s">
        <v>198</v>
      </c>
      <c r="D1036" s="5" t="s">
        <v>171</v>
      </c>
      <c r="E1036" s="2" t="s">
        <v>1575</v>
      </c>
      <c r="F1036" s="2"/>
      <c r="G1036" s="2"/>
      <c r="H1036" s="2"/>
      <c r="I1036" s="2"/>
      <c r="J1036" s="2"/>
      <c r="K1036" s="2"/>
      <c r="L1036" s="2"/>
      <c r="M1036" s="2"/>
      <c r="N1036" s="5">
        <v>2980.8</v>
      </c>
      <c r="O1036" s="2" t="s">
        <v>200</v>
      </c>
      <c r="P1036" s="5">
        <v>568.09821520000003</v>
      </c>
      <c r="Q1036" s="5">
        <v>1693387.16</v>
      </c>
      <c r="R1036" s="5">
        <v>7.5344590880000002</v>
      </c>
      <c r="S1036" s="5">
        <v>22458.715649999998</v>
      </c>
      <c r="T1036" s="5">
        <v>620457</v>
      </c>
    </row>
    <row r="1037" spans="1:20" ht="72" x14ac:dyDescent="0.3">
      <c r="A1037" s="7" t="s">
        <v>196</v>
      </c>
      <c r="B1037" s="2" t="s">
        <v>1571</v>
      </c>
      <c r="C1037" s="5" t="s">
        <v>198</v>
      </c>
      <c r="D1037" s="5" t="s">
        <v>171</v>
      </c>
      <c r="E1037" s="2" t="s">
        <v>1576</v>
      </c>
      <c r="F1037" s="2"/>
      <c r="G1037" s="2"/>
      <c r="H1037" s="2"/>
      <c r="I1037" s="2"/>
      <c r="J1037" s="2"/>
      <c r="K1037" s="2"/>
      <c r="L1037" s="2"/>
      <c r="M1037" s="2"/>
      <c r="N1037" s="5">
        <v>864</v>
      </c>
      <c r="O1037" s="2" t="s">
        <v>200</v>
      </c>
      <c r="P1037" s="5">
        <v>560.45074069999998</v>
      </c>
      <c r="Q1037" s="5">
        <v>484229.44</v>
      </c>
      <c r="R1037" s="5">
        <v>7.4330336969999999</v>
      </c>
      <c r="S1037" s="5">
        <v>6422.141114</v>
      </c>
      <c r="T1037" s="5">
        <v>177421.7</v>
      </c>
    </row>
    <row r="1038" spans="1:20" ht="86.4" x14ac:dyDescent="0.3">
      <c r="A1038" s="7" t="s">
        <v>196</v>
      </c>
      <c r="B1038" s="2" t="s">
        <v>1571</v>
      </c>
      <c r="C1038" s="5" t="s">
        <v>198</v>
      </c>
      <c r="D1038" s="5" t="s">
        <v>171</v>
      </c>
      <c r="E1038" s="2" t="s">
        <v>1577</v>
      </c>
      <c r="F1038" s="2"/>
      <c r="G1038" s="2"/>
      <c r="H1038" s="2"/>
      <c r="I1038" s="2"/>
      <c r="J1038" s="2"/>
      <c r="K1038" s="2"/>
      <c r="L1038" s="2"/>
      <c r="M1038" s="2"/>
      <c r="N1038" s="5">
        <v>4192</v>
      </c>
      <c r="O1038" s="2" t="s">
        <v>200</v>
      </c>
      <c r="P1038" s="5">
        <v>555.77213979999999</v>
      </c>
      <c r="Q1038" s="5">
        <v>2329796.81</v>
      </c>
      <c r="R1038" s="5">
        <v>7.3709832860000004</v>
      </c>
      <c r="S1038" s="5">
        <v>30899.161940000002</v>
      </c>
      <c r="T1038" s="5">
        <v>853637.6</v>
      </c>
    </row>
    <row r="1039" spans="1:20" ht="72" x14ac:dyDescent="0.3">
      <c r="A1039" s="7" t="s">
        <v>196</v>
      </c>
      <c r="B1039" s="2" t="s">
        <v>1571</v>
      </c>
      <c r="C1039" s="5" t="s">
        <v>198</v>
      </c>
      <c r="D1039" s="5" t="s">
        <v>171</v>
      </c>
      <c r="E1039" s="2" t="s">
        <v>1576</v>
      </c>
      <c r="F1039" s="2"/>
      <c r="G1039" s="2"/>
      <c r="H1039" s="2"/>
      <c r="I1039" s="2"/>
      <c r="J1039" s="2"/>
      <c r="K1039" s="2"/>
      <c r="L1039" s="2"/>
      <c r="M1039" s="2"/>
      <c r="N1039" s="5">
        <v>864</v>
      </c>
      <c r="O1039" s="2" t="s">
        <v>200</v>
      </c>
      <c r="P1039" s="5">
        <v>560.45074069999998</v>
      </c>
      <c r="Q1039" s="5">
        <v>484229.44</v>
      </c>
      <c r="R1039" s="5">
        <v>7.4330336969999999</v>
      </c>
      <c r="S1039" s="5">
        <v>6422.141114</v>
      </c>
      <c r="T1039" s="5">
        <v>177421.7</v>
      </c>
    </row>
    <row r="1040" spans="1:20" ht="86.4" x14ac:dyDescent="0.3">
      <c r="A1040" s="7" t="s">
        <v>196</v>
      </c>
      <c r="B1040" s="2" t="s">
        <v>1571</v>
      </c>
      <c r="C1040" s="5" t="s">
        <v>198</v>
      </c>
      <c r="D1040" s="5" t="s">
        <v>171</v>
      </c>
      <c r="E1040" s="2" t="s">
        <v>1578</v>
      </c>
      <c r="F1040" s="2"/>
      <c r="G1040" s="2"/>
      <c r="H1040" s="2"/>
      <c r="I1040" s="2"/>
      <c r="J1040" s="2"/>
      <c r="K1040" s="2"/>
      <c r="L1040" s="2"/>
      <c r="M1040" s="2"/>
      <c r="N1040" s="5">
        <v>843.6</v>
      </c>
      <c r="O1040" s="2" t="s">
        <v>200</v>
      </c>
      <c r="P1040" s="5">
        <v>659.60519199999999</v>
      </c>
      <c r="Q1040" s="5">
        <v>556442.93999999994</v>
      </c>
      <c r="R1040" s="5">
        <v>8.7480794700000004</v>
      </c>
      <c r="S1040" s="5">
        <v>7379.8798409999999</v>
      </c>
      <c r="T1040" s="5">
        <v>203880.8</v>
      </c>
    </row>
    <row r="1041" spans="1:20" ht="86.4" x14ac:dyDescent="0.3">
      <c r="A1041" s="7" t="s">
        <v>196</v>
      </c>
      <c r="B1041" s="2" t="s">
        <v>1571</v>
      </c>
      <c r="C1041" s="5" t="s">
        <v>198</v>
      </c>
      <c r="D1041" s="5" t="s">
        <v>171</v>
      </c>
      <c r="E1041" s="2" t="s">
        <v>1577</v>
      </c>
      <c r="F1041" s="2"/>
      <c r="G1041" s="2"/>
      <c r="H1041" s="2"/>
      <c r="I1041" s="2"/>
      <c r="J1041" s="2"/>
      <c r="K1041" s="2"/>
      <c r="L1041" s="2"/>
      <c r="M1041" s="2"/>
      <c r="N1041" s="5">
        <v>4192</v>
      </c>
      <c r="O1041" s="2" t="s">
        <v>200</v>
      </c>
      <c r="P1041" s="5">
        <v>555.77213979999999</v>
      </c>
      <c r="Q1041" s="5">
        <v>2329796.81</v>
      </c>
      <c r="R1041" s="5">
        <v>7.3709832860000004</v>
      </c>
      <c r="S1041" s="5">
        <v>30899.161940000002</v>
      </c>
      <c r="T1041" s="5">
        <v>853637.6</v>
      </c>
    </row>
    <row r="1042" spans="1:20" ht="57.6" x14ac:dyDescent="0.3">
      <c r="A1042" s="7" t="s">
        <v>196</v>
      </c>
      <c r="B1042" s="2" t="s">
        <v>1571</v>
      </c>
      <c r="C1042" s="5" t="s">
        <v>198</v>
      </c>
      <c r="D1042" s="5" t="s">
        <v>163</v>
      </c>
      <c r="E1042" s="2" t="s">
        <v>1579</v>
      </c>
      <c r="F1042" s="2"/>
      <c r="G1042" s="2"/>
      <c r="H1042" s="2"/>
      <c r="I1042" s="2"/>
      <c r="J1042" s="2"/>
      <c r="K1042" s="2"/>
      <c r="L1042" s="2"/>
      <c r="M1042" s="2"/>
      <c r="N1042" s="5">
        <v>8537.7999999999993</v>
      </c>
      <c r="O1042" s="2" t="s">
        <v>200</v>
      </c>
      <c r="P1042" s="5">
        <v>296.34684700000003</v>
      </c>
      <c r="Q1042" s="5">
        <v>2530150.11</v>
      </c>
      <c r="R1042" s="5">
        <v>3.9303295349999998</v>
      </c>
      <c r="S1042" s="5">
        <v>33556.367509999996</v>
      </c>
      <c r="T1042" s="5">
        <v>1112254</v>
      </c>
    </row>
    <row r="1043" spans="1:20" ht="86.4" x14ac:dyDescent="0.3">
      <c r="A1043" s="7" t="s">
        <v>196</v>
      </c>
      <c r="B1043" s="2" t="s">
        <v>1571</v>
      </c>
      <c r="C1043" s="5" t="s">
        <v>198</v>
      </c>
      <c r="D1043" s="5" t="s">
        <v>171</v>
      </c>
      <c r="E1043" s="2" t="s">
        <v>1573</v>
      </c>
      <c r="F1043" s="2"/>
      <c r="G1043" s="2"/>
      <c r="H1043" s="2"/>
      <c r="I1043" s="2"/>
      <c r="J1043" s="2"/>
      <c r="K1043" s="2"/>
      <c r="L1043" s="2"/>
      <c r="M1043" s="2"/>
      <c r="N1043" s="5">
        <v>3609.6</v>
      </c>
      <c r="O1043" s="2" t="s">
        <v>200</v>
      </c>
      <c r="P1043" s="5">
        <v>547.17682009999999</v>
      </c>
      <c r="Q1043" s="5">
        <v>1975089.45</v>
      </c>
      <c r="R1043" s="5">
        <v>7.256987005</v>
      </c>
      <c r="S1043" s="5">
        <v>26194.82029</v>
      </c>
      <c r="T1043" s="5">
        <v>723672.8</v>
      </c>
    </row>
    <row r="1044" spans="1:20" ht="57.6" x14ac:dyDescent="0.3">
      <c r="A1044" s="7" t="s">
        <v>196</v>
      </c>
      <c r="B1044" s="2" t="s">
        <v>1571</v>
      </c>
      <c r="C1044" s="5" t="s">
        <v>198</v>
      </c>
      <c r="D1044" s="5" t="s">
        <v>163</v>
      </c>
      <c r="E1044" s="2" t="s">
        <v>1579</v>
      </c>
      <c r="F1044" s="2"/>
      <c r="G1044" s="2"/>
      <c r="H1044" s="2"/>
      <c r="I1044" s="2"/>
      <c r="J1044" s="2"/>
      <c r="K1044" s="2"/>
      <c r="L1044" s="2"/>
      <c r="M1044" s="2"/>
      <c r="N1044" s="5">
        <v>8537.7999999999993</v>
      </c>
      <c r="O1044" s="2" t="s">
        <v>200</v>
      </c>
      <c r="P1044" s="5">
        <v>296.34684700000003</v>
      </c>
      <c r="Q1044" s="5">
        <v>2530150.11</v>
      </c>
      <c r="R1044" s="5">
        <v>3.9303295349999998</v>
      </c>
      <c r="S1044" s="5">
        <v>33556.367509999996</v>
      </c>
      <c r="T1044" s="5">
        <v>1112254</v>
      </c>
    </row>
    <row r="1045" spans="1:20" ht="86.4" x14ac:dyDescent="0.3">
      <c r="A1045" s="7" t="s">
        <v>196</v>
      </c>
      <c r="B1045" s="2" t="s">
        <v>1571</v>
      </c>
      <c r="C1045" s="5" t="s">
        <v>198</v>
      </c>
      <c r="D1045" s="5" t="s">
        <v>171</v>
      </c>
      <c r="E1045" s="2" t="s">
        <v>1578</v>
      </c>
      <c r="F1045" s="2"/>
      <c r="G1045" s="2"/>
      <c r="H1045" s="2"/>
      <c r="I1045" s="2"/>
      <c r="J1045" s="2"/>
      <c r="K1045" s="2"/>
      <c r="L1045" s="2"/>
      <c r="M1045" s="2"/>
      <c r="N1045" s="5">
        <v>843.6</v>
      </c>
      <c r="O1045" s="2" t="s">
        <v>200</v>
      </c>
      <c r="P1045" s="5">
        <v>659.60519199999999</v>
      </c>
      <c r="Q1045" s="5">
        <v>556442.93999999994</v>
      </c>
      <c r="R1045" s="5">
        <v>8.7480794700000004</v>
      </c>
      <c r="S1045" s="5">
        <v>7379.8798409999999</v>
      </c>
      <c r="T1045" s="5">
        <v>203880.8</v>
      </c>
    </row>
    <row r="1046" spans="1:20" ht="57.6" x14ac:dyDescent="0.3">
      <c r="A1046" s="7" t="s">
        <v>196</v>
      </c>
      <c r="B1046" s="2" t="s">
        <v>1571</v>
      </c>
      <c r="C1046" s="5" t="s">
        <v>198</v>
      </c>
      <c r="D1046" s="5" t="s">
        <v>171</v>
      </c>
      <c r="E1046" s="2" t="s">
        <v>1572</v>
      </c>
      <c r="F1046" s="2"/>
      <c r="G1046" s="2"/>
      <c r="H1046" s="2"/>
      <c r="I1046" s="2"/>
      <c r="J1046" s="2"/>
      <c r="K1046" s="2"/>
      <c r="L1046" s="2"/>
      <c r="M1046" s="2"/>
      <c r="N1046" s="5">
        <v>6790</v>
      </c>
      <c r="O1046" s="2" t="s">
        <v>200</v>
      </c>
      <c r="P1046" s="5">
        <v>629.22725330000003</v>
      </c>
      <c r="Q1046" s="5">
        <v>4272453.05</v>
      </c>
      <c r="R1046" s="5">
        <v>8.3451890360000007</v>
      </c>
      <c r="S1046" s="5">
        <v>56663.833550000003</v>
      </c>
      <c r="T1046" s="5">
        <v>1565426.8</v>
      </c>
    </row>
    <row r="1047" spans="1:20" ht="72" x14ac:dyDescent="0.3">
      <c r="A1047" s="7" t="s">
        <v>196</v>
      </c>
      <c r="B1047" s="2" t="s">
        <v>1571</v>
      </c>
      <c r="C1047" s="5" t="s">
        <v>198</v>
      </c>
      <c r="D1047" s="5" t="s">
        <v>171</v>
      </c>
      <c r="E1047" s="2" t="s">
        <v>1575</v>
      </c>
      <c r="F1047" s="2"/>
      <c r="G1047" s="2"/>
      <c r="H1047" s="2"/>
      <c r="I1047" s="2"/>
      <c r="J1047" s="2"/>
      <c r="K1047" s="2"/>
      <c r="L1047" s="2"/>
      <c r="M1047" s="2"/>
      <c r="N1047" s="5">
        <v>2980.8</v>
      </c>
      <c r="O1047" s="2" t="s">
        <v>200</v>
      </c>
      <c r="P1047" s="5">
        <v>568.09821520000003</v>
      </c>
      <c r="Q1047" s="5">
        <v>1693387.16</v>
      </c>
      <c r="R1047" s="5">
        <v>7.5344590880000002</v>
      </c>
      <c r="S1047" s="5">
        <v>22458.715649999998</v>
      </c>
      <c r="T1047" s="5">
        <v>620457</v>
      </c>
    </row>
    <row r="1048" spans="1:20" ht="72" x14ac:dyDescent="0.3">
      <c r="A1048" s="7" t="s">
        <v>196</v>
      </c>
      <c r="B1048" s="2" t="s">
        <v>1580</v>
      </c>
      <c r="C1048" s="5" t="s">
        <v>198</v>
      </c>
      <c r="D1048" s="5" t="s">
        <v>171</v>
      </c>
      <c r="E1048" s="2" t="s">
        <v>1581</v>
      </c>
      <c r="F1048" s="2"/>
      <c r="G1048" s="2"/>
      <c r="H1048" s="2"/>
      <c r="I1048" s="2"/>
      <c r="J1048" s="2"/>
      <c r="K1048" s="2"/>
      <c r="L1048" s="2"/>
      <c r="M1048" s="2"/>
      <c r="N1048" s="5">
        <v>5673</v>
      </c>
      <c r="O1048" s="2" t="s">
        <v>200</v>
      </c>
      <c r="P1048" s="5">
        <v>1068.739716</v>
      </c>
      <c r="Q1048" s="5">
        <v>6062960.4100000001</v>
      </c>
      <c r="R1048" s="5">
        <v>14.174266790000001</v>
      </c>
      <c r="S1048" s="5">
        <v>80410.615520000007</v>
      </c>
      <c r="T1048" s="5">
        <v>2221468.7000000002</v>
      </c>
    </row>
    <row r="1049" spans="1:20" ht="72" x14ac:dyDescent="0.3">
      <c r="A1049" s="7" t="s">
        <v>196</v>
      </c>
      <c r="B1049" s="2" t="s">
        <v>1580</v>
      </c>
      <c r="C1049" s="5" t="s">
        <v>198</v>
      </c>
      <c r="D1049" s="5" t="s">
        <v>171</v>
      </c>
      <c r="E1049" s="2" t="s">
        <v>1581</v>
      </c>
      <c r="F1049" s="2"/>
      <c r="G1049" s="2"/>
      <c r="H1049" s="2"/>
      <c r="I1049" s="2"/>
      <c r="J1049" s="2"/>
      <c r="K1049" s="2"/>
      <c r="L1049" s="2"/>
      <c r="M1049" s="2"/>
      <c r="N1049" s="5">
        <v>5673</v>
      </c>
      <c r="O1049" s="2" t="s">
        <v>200</v>
      </c>
      <c r="P1049" s="5">
        <v>1068.739716</v>
      </c>
      <c r="Q1049" s="5">
        <v>6062960.4100000001</v>
      </c>
      <c r="R1049" s="5">
        <v>14.174266790000001</v>
      </c>
      <c r="S1049" s="5">
        <v>80410.615520000007</v>
      </c>
      <c r="T1049" s="5">
        <v>2221468.7000000002</v>
      </c>
    </row>
    <row r="1050" spans="1:20" ht="86.4" x14ac:dyDescent="0.3">
      <c r="A1050" s="7" t="s">
        <v>196</v>
      </c>
      <c r="B1050" s="2" t="s">
        <v>1582</v>
      </c>
      <c r="C1050" s="5" t="s">
        <v>198</v>
      </c>
      <c r="D1050" s="5" t="s">
        <v>171</v>
      </c>
      <c r="E1050" s="2" t="s">
        <v>1583</v>
      </c>
      <c r="F1050" s="2"/>
      <c r="G1050" s="2"/>
      <c r="H1050" s="2"/>
      <c r="I1050" s="2"/>
      <c r="J1050" s="2"/>
      <c r="K1050" s="2"/>
      <c r="L1050" s="2"/>
      <c r="M1050" s="2"/>
      <c r="N1050" s="5">
        <v>723.2</v>
      </c>
      <c r="O1050" s="2" t="s">
        <v>200</v>
      </c>
      <c r="P1050" s="5">
        <v>537.87432249999995</v>
      </c>
      <c r="Q1050" s="5">
        <v>388990.71</v>
      </c>
      <c r="R1050" s="5">
        <v>7.1336117039999998</v>
      </c>
      <c r="S1050" s="5">
        <v>5159.0279840000003</v>
      </c>
      <c r="T1050" s="5">
        <v>142526.1</v>
      </c>
    </row>
    <row r="1051" spans="1:20" ht="86.4" x14ac:dyDescent="0.3">
      <c r="A1051" s="7" t="s">
        <v>196</v>
      </c>
      <c r="B1051" s="2" t="s">
        <v>1582</v>
      </c>
      <c r="C1051" s="5" t="s">
        <v>198</v>
      </c>
      <c r="D1051" s="5" t="s">
        <v>171</v>
      </c>
      <c r="E1051" s="2" t="s">
        <v>1584</v>
      </c>
      <c r="F1051" s="2"/>
      <c r="G1051" s="2"/>
      <c r="H1051" s="2"/>
      <c r="I1051" s="2"/>
      <c r="J1051" s="2"/>
      <c r="K1051" s="2"/>
      <c r="L1051" s="2"/>
      <c r="M1051" s="2"/>
      <c r="N1051" s="5">
        <v>6680.4</v>
      </c>
      <c r="O1051" s="2" t="s">
        <v>200</v>
      </c>
      <c r="P1051" s="5">
        <v>653.84981889999995</v>
      </c>
      <c r="Q1051" s="5">
        <v>4367978.33</v>
      </c>
      <c r="R1051" s="5">
        <v>8.6717482609999994</v>
      </c>
      <c r="S1051" s="5">
        <v>57930.747080000001</v>
      </c>
      <c r="T1051" s="5">
        <v>1600427.3</v>
      </c>
    </row>
    <row r="1052" spans="1:20" ht="57.6" x14ac:dyDescent="0.3">
      <c r="A1052" s="7" t="s">
        <v>196</v>
      </c>
      <c r="B1052" s="2" t="s">
        <v>1585</v>
      </c>
      <c r="C1052" s="5" t="s">
        <v>198</v>
      </c>
      <c r="D1052" s="5" t="s">
        <v>171</v>
      </c>
      <c r="E1052" s="2" t="s">
        <v>1469</v>
      </c>
      <c r="F1052" s="2"/>
      <c r="G1052" s="2"/>
      <c r="H1052" s="2"/>
      <c r="I1052" s="2"/>
      <c r="J1052" s="2"/>
      <c r="K1052" s="2"/>
      <c r="L1052" s="2"/>
      <c r="M1052" s="2"/>
      <c r="N1052" s="5">
        <v>10836</v>
      </c>
      <c r="O1052" s="2" t="s">
        <v>200</v>
      </c>
      <c r="P1052" s="5">
        <v>573.60709489999999</v>
      </c>
      <c r="Q1052" s="5">
        <v>6215606.4800000004</v>
      </c>
      <c r="R1052" s="5">
        <v>7.4349591039999998</v>
      </c>
      <c r="S1052" s="5">
        <v>80565.216849999997</v>
      </c>
      <c r="T1052" s="5">
        <v>2277398.2000000002</v>
      </c>
    </row>
    <row r="1053" spans="1:20" ht="57.6" x14ac:dyDescent="0.3">
      <c r="A1053" s="7" t="s">
        <v>196</v>
      </c>
      <c r="B1053" s="2" t="s">
        <v>1585</v>
      </c>
      <c r="C1053" s="5" t="s">
        <v>198</v>
      </c>
      <c r="D1053" s="5" t="s">
        <v>171</v>
      </c>
      <c r="E1053" s="2" t="s">
        <v>1586</v>
      </c>
      <c r="F1053" s="2"/>
      <c r="G1053" s="2"/>
      <c r="H1053" s="2"/>
      <c r="I1053" s="2"/>
      <c r="J1053" s="2"/>
      <c r="K1053" s="2"/>
      <c r="L1053" s="2"/>
      <c r="M1053" s="2"/>
      <c r="N1053" s="5">
        <v>2900</v>
      </c>
      <c r="O1053" s="2" t="s">
        <v>200</v>
      </c>
      <c r="P1053" s="5">
        <v>698.44138620000001</v>
      </c>
      <c r="Q1053" s="5">
        <v>2025480.02</v>
      </c>
      <c r="R1053" s="5">
        <v>9.0530315780000006</v>
      </c>
      <c r="S1053" s="5">
        <v>26253.791570000001</v>
      </c>
      <c r="T1053" s="5">
        <v>742135.9</v>
      </c>
    </row>
    <row r="1054" spans="1:20" ht="57.6" x14ac:dyDescent="0.3">
      <c r="A1054" s="7" t="s">
        <v>196</v>
      </c>
      <c r="B1054" s="2" t="s">
        <v>1585</v>
      </c>
      <c r="C1054" s="5" t="s">
        <v>198</v>
      </c>
      <c r="D1054" s="5" t="s">
        <v>171</v>
      </c>
      <c r="E1054" s="2" t="s">
        <v>1587</v>
      </c>
      <c r="F1054" s="2"/>
      <c r="G1054" s="2"/>
      <c r="H1054" s="2"/>
      <c r="I1054" s="2"/>
      <c r="J1054" s="2"/>
      <c r="K1054" s="2"/>
      <c r="L1054" s="2"/>
      <c r="M1054" s="2"/>
      <c r="N1054" s="5">
        <v>3554.1</v>
      </c>
      <c r="O1054" s="2" t="s">
        <v>200</v>
      </c>
      <c r="P1054" s="5">
        <v>622.66732509999997</v>
      </c>
      <c r="Q1054" s="5">
        <v>2213021.94</v>
      </c>
      <c r="R1054" s="5">
        <v>8.0708661710000005</v>
      </c>
      <c r="S1054" s="5">
        <v>28684.66546</v>
      </c>
      <c r="T1054" s="5">
        <v>810851.2</v>
      </c>
    </row>
    <row r="1055" spans="1:20" ht="72" x14ac:dyDescent="0.3">
      <c r="A1055" s="7" t="s">
        <v>196</v>
      </c>
      <c r="B1055" s="2" t="s">
        <v>1585</v>
      </c>
      <c r="C1055" s="5" t="s">
        <v>198</v>
      </c>
      <c r="D1055" s="5" t="s">
        <v>163</v>
      </c>
      <c r="E1055" s="2" t="s">
        <v>1588</v>
      </c>
      <c r="F1055" s="2"/>
      <c r="G1055" s="2"/>
      <c r="H1055" s="2"/>
      <c r="I1055" s="2"/>
      <c r="J1055" s="2"/>
      <c r="K1055" s="2"/>
      <c r="L1055" s="2"/>
      <c r="M1055" s="2"/>
      <c r="N1055" s="5">
        <v>4795</v>
      </c>
      <c r="O1055" s="2" t="s">
        <v>200</v>
      </c>
      <c r="P1055" s="5">
        <v>485.1613097</v>
      </c>
      <c r="Q1055" s="5">
        <v>2326348.48</v>
      </c>
      <c r="R1055" s="5">
        <v>6.2885458160000001</v>
      </c>
      <c r="S1055" s="5">
        <v>30153.57719</v>
      </c>
      <c r="T1055" s="5">
        <v>1022662.8</v>
      </c>
    </row>
    <row r="1056" spans="1:20" ht="57.6" x14ac:dyDescent="0.3">
      <c r="A1056" s="7" t="s">
        <v>196</v>
      </c>
      <c r="B1056" s="2" t="s">
        <v>1585</v>
      </c>
      <c r="C1056" s="5" t="s">
        <v>198</v>
      </c>
      <c r="D1056" s="5" t="s">
        <v>171</v>
      </c>
      <c r="E1056" s="2" t="s">
        <v>1589</v>
      </c>
      <c r="F1056" s="2"/>
      <c r="G1056" s="2"/>
      <c r="H1056" s="2"/>
      <c r="I1056" s="2"/>
      <c r="J1056" s="2"/>
      <c r="K1056" s="2"/>
      <c r="L1056" s="2"/>
      <c r="M1056" s="2"/>
      <c r="N1056" s="5">
        <v>1402.5</v>
      </c>
      <c r="O1056" s="2" t="s">
        <v>200</v>
      </c>
      <c r="P1056" s="5">
        <v>673.75078069999995</v>
      </c>
      <c r="Q1056" s="5">
        <v>944935.47</v>
      </c>
      <c r="R1056" s="5">
        <v>8.7329978060000002</v>
      </c>
      <c r="S1056" s="5">
        <v>12248.029420000001</v>
      </c>
      <c r="T1056" s="5">
        <v>346224.4</v>
      </c>
    </row>
    <row r="1057" spans="1:20" ht="57.6" x14ac:dyDescent="0.3">
      <c r="A1057" s="7" t="s">
        <v>196</v>
      </c>
      <c r="B1057" s="2" t="s">
        <v>1585</v>
      </c>
      <c r="C1057" s="5" t="s">
        <v>198</v>
      </c>
      <c r="D1057" s="5" t="s">
        <v>171</v>
      </c>
      <c r="E1057" s="2" t="s">
        <v>1590</v>
      </c>
      <c r="F1057" s="2"/>
      <c r="G1057" s="2"/>
      <c r="H1057" s="2"/>
      <c r="I1057" s="2"/>
      <c r="J1057" s="2"/>
      <c r="K1057" s="2"/>
      <c r="L1057" s="2"/>
      <c r="M1057" s="2"/>
      <c r="N1057" s="5">
        <v>1695</v>
      </c>
      <c r="O1057" s="2" t="s">
        <v>200</v>
      </c>
      <c r="P1057" s="5">
        <v>281.06259590000002</v>
      </c>
      <c r="Q1057" s="5">
        <v>476401.1</v>
      </c>
      <c r="R1057" s="5">
        <v>3.6430666999999999</v>
      </c>
      <c r="S1057" s="5">
        <v>6174.9980560000004</v>
      </c>
      <c r="T1057" s="5">
        <v>174553.3</v>
      </c>
    </row>
    <row r="1058" spans="1:20" ht="72" x14ac:dyDescent="0.3">
      <c r="A1058" s="7" t="s">
        <v>196</v>
      </c>
      <c r="B1058" s="2" t="s">
        <v>1585</v>
      </c>
      <c r="C1058" s="5" t="s">
        <v>198</v>
      </c>
      <c r="D1058" s="5" t="s">
        <v>171</v>
      </c>
      <c r="E1058" s="2" t="s">
        <v>1591</v>
      </c>
      <c r="F1058" s="2"/>
      <c r="G1058" s="2"/>
      <c r="H1058" s="2"/>
      <c r="I1058" s="2"/>
      <c r="J1058" s="2"/>
      <c r="K1058" s="2"/>
      <c r="L1058" s="2"/>
      <c r="M1058" s="2"/>
      <c r="N1058" s="5">
        <v>8607.5</v>
      </c>
      <c r="O1058" s="2" t="s">
        <v>200</v>
      </c>
      <c r="P1058" s="5">
        <v>405.10683239999997</v>
      </c>
      <c r="Q1058" s="5">
        <v>3486957.06</v>
      </c>
      <c r="R1058" s="5">
        <v>5.2508986699999998</v>
      </c>
      <c r="S1058" s="5">
        <v>45197.1103</v>
      </c>
      <c r="T1058" s="5">
        <v>1277621</v>
      </c>
    </row>
    <row r="1059" spans="1:20" ht="72" x14ac:dyDescent="0.3">
      <c r="A1059" s="7" t="s">
        <v>196</v>
      </c>
      <c r="B1059" s="2" t="s">
        <v>1585</v>
      </c>
      <c r="C1059" s="5" t="s">
        <v>198</v>
      </c>
      <c r="D1059" s="5" t="s">
        <v>163</v>
      </c>
      <c r="E1059" s="2" t="s">
        <v>1592</v>
      </c>
      <c r="F1059" s="2"/>
      <c r="G1059" s="2"/>
      <c r="H1059" s="2"/>
      <c r="I1059" s="2"/>
      <c r="J1059" s="2"/>
      <c r="K1059" s="2"/>
      <c r="L1059" s="2"/>
      <c r="M1059" s="2"/>
      <c r="N1059" s="5">
        <v>4823</v>
      </c>
      <c r="O1059" s="2" t="s">
        <v>200</v>
      </c>
      <c r="P1059" s="5">
        <v>482.34467969999997</v>
      </c>
      <c r="Q1059" s="5">
        <v>2326348.39</v>
      </c>
      <c r="R1059" s="5">
        <v>6.2520373249999999</v>
      </c>
      <c r="S1059" s="5">
        <v>30153.57602</v>
      </c>
      <c r="T1059" s="5">
        <v>1022662.8</v>
      </c>
    </row>
    <row r="1060" spans="1:20" ht="86.4" x14ac:dyDescent="0.3">
      <c r="A1060" s="7" t="s">
        <v>196</v>
      </c>
      <c r="B1060" s="2" t="s">
        <v>1593</v>
      </c>
      <c r="C1060" s="5" t="s">
        <v>198</v>
      </c>
      <c r="D1060" s="5" t="s">
        <v>171</v>
      </c>
      <c r="E1060" s="2" t="s">
        <v>1594</v>
      </c>
      <c r="F1060" s="2"/>
      <c r="G1060" s="2"/>
      <c r="H1060" s="2"/>
      <c r="I1060" s="2"/>
      <c r="J1060" s="2"/>
      <c r="K1060" s="2"/>
      <c r="L1060" s="2"/>
      <c r="M1060" s="2"/>
      <c r="N1060" s="5">
        <v>14256</v>
      </c>
      <c r="O1060" s="2" t="s">
        <v>200</v>
      </c>
      <c r="P1060" s="5">
        <v>285.73869109999998</v>
      </c>
      <c r="Q1060" s="5">
        <v>4073490.78</v>
      </c>
      <c r="R1060" s="5">
        <v>3.703677136</v>
      </c>
      <c r="S1060" s="5">
        <v>52799.62126</v>
      </c>
      <c r="T1060" s="5">
        <v>1492527.1</v>
      </c>
    </row>
    <row r="1061" spans="1:20" ht="86.4" x14ac:dyDescent="0.3">
      <c r="A1061" s="7" t="s">
        <v>196</v>
      </c>
      <c r="B1061" s="2" t="s">
        <v>1593</v>
      </c>
      <c r="C1061" s="5" t="s">
        <v>198</v>
      </c>
      <c r="D1061" s="5" t="s">
        <v>171</v>
      </c>
      <c r="E1061" s="2" t="s">
        <v>1595</v>
      </c>
      <c r="F1061" s="2"/>
      <c r="G1061" s="2"/>
      <c r="H1061" s="2"/>
      <c r="I1061" s="2"/>
      <c r="J1061" s="2"/>
      <c r="K1061" s="2"/>
      <c r="L1061" s="2"/>
      <c r="M1061" s="2"/>
      <c r="N1061" s="5">
        <v>8008</v>
      </c>
      <c r="O1061" s="2" t="s">
        <v>200</v>
      </c>
      <c r="P1061" s="5">
        <v>524.71179070000005</v>
      </c>
      <c r="Q1061" s="5">
        <v>4201892.0199999996</v>
      </c>
      <c r="R1061" s="5">
        <v>6.8011897689999996</v>
      </c>
      <c r="S1061" s="5">
        <v>54463.927669999997</v>
      </c>
      <c r="T1061" s="5">
        <v>1539573.2</v>
      </c>
    </row>
    <row r="1062" spans="1:20" ht="57.6" x14ac:dyDescent="0.3">
      <c r="A1062" s="7" t="s">
        <v>196</v>
      </c>
      <c r="B1062" s="2" t="s">
        <v>1596</v>
      </c>
      <c r="C1062" s="5" t="s">
        <v>198</v>
      </c>
      <c r="D1062" s="5" t="s">
        <v>171</v>
      </c>
      <c r="E1062" s="2" t="s">
        <v>1597</v>
      </c>
      <c r="F1062" s="2"/>
      <c r="G1062" s="2"/>
      <c r="H1062" s="2"/>
      <c r="I1062" s="2"/>
      <c r="J1062" s="2"/>
      <c r="K1062" s="2"/>
      <c r="L1062" s="2"/>
      <c r="M1062" s="2"/>
      <c r="N1062" s="5">
        <v>2453.5</v>
      </c>
      <c r="O1062" s="2" t="s">
        <v>200</v>
      </c>
      <c r="P1062" s="5">
        <v>544.39904220000005</v>
      </c>
      <c r="Q1062" s="5">
        <v>1335683.05</v>
      </c>
      <c r="R1062" s="5">
        <v>7.056371253</v>
      </c>
      <c r="S1062" s="5">
        <v>17312.80687</v>
      </c>
      <c r="T1062" s="5">
        <v>489394.3</v>
      </c>
    </row>
    <row r="1063" spans="1:20" ht="57.6" x14ac:dyDescent="0.3">
      <c r="A1063" s="7" t="s">
        <v>196</v>
      </c>
      <c r="B1063" s="2" t="s">
        <v>1598</v>
      </c>
      <c r="C1063" s="5" t="s">
        <v>198</v>
      </c>
      <c r="D1063" s="5" t="s">
        <v>163</v>
      </c>
      <c r="E1063" s="2" t="s">
        <v>1599</v>
      </c>
      <c r="F1063" s="2"/>
      <c r="G1063" s="2"/>
      <c r="H1063" s="2"/>
      <c r="I1063" s="2"/>
      <c r="J1063" s="2"/>
      <c r="K1063" s="2"/>
      <c r="L1063" s="2"/>
      <c r="M1063" s="2"/>
      <c r="N1063" s="5">
        <v>7931</v>
      </c>
      <c r="O1063" s="2" t="s">
        <v>200</v>
      </c>
      <c r="P1063" s="5">
        <v>293.8736313</v>
      </c>
      <c r="Q1063" s="5">
        <v>2330711.77</v>
      </c>
      <c r="R1063" s="5">
        <v>3.8718528499999998</v>
      </c>
      <c r="S1063" s="5">
        <v>30707.664949999998</v>
      </c>
      <c r="T1063" s="5">
        <v>1024580.9</v>
      </c>
    </row>
    <row r="1064" spans="1:20" ht="72" x14ac:dyDescent="0.3">
      <c r="A1064" s="7" t="s">
        <v>196</v>
      </c>
      <c r="B1064" s="2" t="s">
        <v>1600</v>
      </c>
      <c r="C1064" s="5" t="s">
        <v>198</v>
      </c>
      <c r="D1064" s="5" t="s">
        <v>163</v>
      </c>
      <c r="E1064" s="2" t="s">
        <v>1601</v>
      </c>
      <c r="F1064" s="2"/>
      <c r="G1064" s="2"/>
      <c r="H1064" s="2"/>
      <c r="I1064" s="2"/>
      <c r="J1064" s="2"/>
      <c r="K1064" s="2"/>
      <c r="L1064" s="2"/>
      <c r="M1064" s="2"/>
      <c r="N1064" s="5">
        <v>4823</v>
      </c>
      <c r="O1064" s="2" t="s">
        <v>200</v>
      </c>
      <c r="P1064" s="5">
        <v>477.07021150000003</v>
      </c>
      <c r="Q1064" s="5">
        <v>2300909.63</v>
      </c>
      <c r="R1064" s="5">
        <v>6.2855100330000004</v>
      </c>
      <c r="S1064" s="5">
        <v>30315.014889999999</v>
      </c>
      <c r="T1064" s="5">
        <v>1011479.9</v>
      </c>
    </row>
    <row r="1065" spans="1:20" ht="57.6" x14ac:dyDescent="0.3">
      <c r="A1065" s="7" t="s">
        <v>196</v>
      </c>
      <c r="B1065" s="2" t="s">
        <v>1602</v>
      </c>
      <c r="C1065" s="5" t="s">
        <v>198</v>
      </c>
      <c r="D1065" s="5" t="s">
        <v>171</v>
      </c>
      <c r="E1065" s="2" t="s">
        <v>1603</v>
      </c>
      <c r="F1065" s="2"/>
      <c r="G1065" s="2"/>
      <c r="H1065" s="2"/>
      <c r="I1065" s="2"/>
      <c r="J1065" s="2"/>
      <c r="K1065" s="2"/>
      <c r="L1065" s="2"/>
      <c r="M1065" s="2"/>
      <c r="N1065" s="5">
        <v>6217.5</v>
      </c>
      <c r="O1065" s="2" t="s">
        <v>200</v>
      </c>
      <c r="P1065" s="5">
        <v>273.28523360000003</v>
      </c>
      <c r="Q1065" s="5">
        <v>1699150.94</v>
      </c>
      <c r="R1065" s="5">
        <v>3.600595963</v>
      </c>
      <c r="S1065" s="5">
        <v>22386.705399999999</v>
      </c>
      <c r="T1065" s="5">
        <v>622568.9</v>
      </c>
    </row>
    <row r="1066" spans="1:20" ht="43.2" x14ac:dyDescent="0.3">
      <c r="A1066" s="7" t="s">
        <v>196</v>
      </c>
      <c r="B1066" s="2" t="s">
        <v>1602</v>
      </c>
      <c r="C1066" s="5" t="s">
        <v>198</v>
      </c>
      <c r="D1066" s="5" t="s">
        <v>171</v>
      </c>
      <c r="E1066" s="2" t="s">
        <v>1604</v>
      </c>
      <c r="F1066" s="2"/>
      <c r="G1066" s="2"/>
      <c r="H1066" s="2"/>
      <c r="I1066" s="2"/>
      <c r="J1066" s="2"/>
      <c r="K1066" s="2"/>
      <c r="L1066" s="2"/>
      <c r="M1066" s="2"/>
      <c r="N1066" s="5">
        <v>291.2</v>
      </c>
      <c r="O1066" s="2" t="s">
        <v>200</v>
      </c>
      <c r="P1066" s="5">
        <v>433.62256180000003</v>
      </c>
      <c r="Q1066" s="5">
        <v>126270.89</v>
      </c>
      <c r="R1066" s="5">
        <v>5.7130772309999998</v>
      </c>
      <c r="S1066" s="5">
        <v>1663.6480899999999</v>
      </c>
      <c r="T1066" s="5">
        <v>46265.7</v>
      </c>
    </row>
    <row r="1067" spans="1:20" ht="57.6" x14ac:dyDescent="0.3">
      <c r="A1067" s="7" t="s">
        <v>196</v>
      </c>
      <c r="B1067" s="2" t="s">
        <v>1602</v>
      </c>
      <c r="C1067" s="5" t="s">
        <v>198</v>
      </c>
      <c r="D1067" s="5" t="s">
        <v>171</v>
      </c>
      <c r="E1067" s="2" t="s">
        <v>1605</v>
      </c>
      <c r="F1067" s="2"/>
      <c r="G1067" s="2"/>
      <c r="H1067" s="2"/>
      <c r="I1067" s="2"/>
      <c r="J1067" s="2"/>
      <c r="K1067" s="2"/>
      <c r="L1067" s="2"/>
      <c r="M1067" s="2"/>
      <c r="N1067" s="5">
        <v>7125</v>
      </c>
      <c r="O1067" s="2" t="s">
        <v>200</v>
      </c>
      <c r="P1067" s="5">
        <v>440.45632280000001</v>
      </c>
      <c r="Q1067" s="5">
        <v>3138251.3</v>
      </c>
      <c r="R1067" s="5">
        <v>5.8031136070000002</v>
      </c>
      <c r="S1067" s="5">
        <v>41347.184450000001</v>
      </c>
      <c r="T1067" s="5">
        <v>1149855.3</v>
      </c>
    </row>
    <row r="1068" spans="1:20" ht="57.6" x14ac:dyDescent="0.3">
      <c r="A1068" s="7" t="s">
        <v>196</v>
      </c>
      <c r="B1068" s="2" t="s">
        <v>1602</v>
      </c>
      <c r="C1068" s="5" t="s">
        <v>198</v>
      </c>
      <c r="D1068" s="5" t="s">
        <v>171</v>
      </c>
      <c r="E1068" s="2" t="s">
        <v>1606</v>
      </c>
      <c r="F1068" s="2"/>
      <c r="G1068" s="2"/>
      <c r="H1068" s="2"/>
      <c r="I1068" s="2"/>
      <c r="J1068" s="2"/>
      <c r="K1068" s="2"/>
      <c r="L1068" s="2"/>
      <c r="M1068" s="2"/>
      <c r="N1068" s="5">
        <v>17964.8</v>
      </c>
      <c r="O1068" s="2" t="s">
        <v>200</v>
      </c>
      <c r="P1068" s="5">
        <v>428.90874100000002</v>
      </c>
      <c r="Q1068" s="5">
        <v>7705259.75</v>
      </c>
      <c r="R1068" s="5">
        <v>5.6509715539999998</v>
      </c>
      <c r="S1068" s="5">
        <v>101518.5738</v>
      </c>
      <c r="T1068" s="5">
        <v>2823207.2</v>
      </c>
    </row>
    <row r="1069" spans="1:20" ht="57.6" x14ac:dyDescent="0.3">
      <c r="A1069" s="7" t="s">
        <v>196</v>
      </c>
      <c r="B1069" s="2" t="s">
        <v>1602</v>
      </c>
      <c r="C1069" s="5" t="s">
        <v>198</v>
      </c>
      <c r="D1069" s="5" t="s">
        <v>163</v>
      </c>
      <c r="E1069" s="2" t="s">
        <v>1607</v>
      </c>
      <c r="F1069" s="2"/>
      <c r="G1069" s="2"/>
      <c r="H1069" s="2"/>
      <c r="I1069" s="2"/>
      <c r="J1069" s="2"/>
      <c r="K1069" s="2"/>
      <c r="L1069" s="2"/>
      <c r="M1069" s="2"/>
      <c r="N1069" s="5">
        <v>8537.7999999999993</v>
      </c>
      <c r="O1069" s="2" t="s">
        <v>200</v>
      </c>
      <c r="P1069" s="5">
        <v>296.53366319999998</v>
      </c>
      <c r="Q1069" s="5">
        <v>2531745.11</v>
      </c>
      <c r="R1069" s="5">
        <v>3.9068993839999999</v>
      </c>
      <c r="S1069" s="5">
        <v>33356.325559999997</v>
      </c>
      <c r="T1069" s="5">
        <v>1112955.1000000001</v>
      </c>
    </row>
    <row r="1070" spans="1:20" ht="57.6" x14ac:dyDescent="0.3">
      <c r="A1070" s="7" t="s">
        <v>196</v>
      </c>
      <c r="B1070" s="2" t="s">
        <v>1608</v>
      </c>
      <c r="C1070" s="5" t="s">
        <v>198</v>
      </c>
      <c r="D1070" s="5" t="s">
        <v>171</v>
      </c>
      <c r="E1070" s="2" t="s">
        <v>1609</v>
      </c>
      <c r="F1070" s="2"/>
      <c r="G1070" s="2"/>
      <c r="H1070" s="2"/>
      <c r="I1070" s="2"/>
      <c r="J1070" s="2"/>
      <c r="K1070" s="2"/>
      <c r="L1070" s="2"/>
      <c r="M1070" s="2"/>
      <c r="N1070" s="5">
        <v>5641.28</v>
      </c>
      <c r="O1070" s="2" t="s">
        <v>200</v>
      </c>
      <c r="P1070" s="5">
        <v>1076.269045</v>
      </c>
      <c r="Q1070" s="5">
        <v>6071535.04</v>
      </c>
      <c r="R1070" s="5">
        <v>14.18009282</v>
      </c>
      <c r="S1070" s="5">
        <v>79993.874039999995</v>
      </c>
      <c r="T1070" s="5">
        <v>2224610.4</v>
      </c>
    </row>
    <row r="1071" spans="1:20" ht="72" x14ac:dyDescent="0.3">
      <c r="A1071" s="7" t="s">
        <v>196</v>
      </c>
      <c r="B1071" s="2" t="s">
        <v>1610</v>
      </c>
      <c r="C1071" s="5" t="s">
        <v>198</v>
      </c>
      <c r="D1071" s="5" t="s">
        <v>171</v>
      </c>
      <c r="E1071" s="2" t="s">
        <v>1611</v>
      </c>
      <c r="F1071" s="2"/>
      <c r="G1071" s="2"/>
      <c r="H1071" s="2"/>
      <c r="I1071" s="2"/>
      <c r="J1071" s="2"/>
      <c r="K1071" s="2"/>
      <c r="L1071" s="2"/>
      <c r="M1071" s="2"/>
      <c r="N1071" s="5">
        <v>3340</v>
      </c>
      <c r="O1071" s="2" t="s">
        <v>200</v>
      </c>
      <c r="P1071" s="5">
        <v>597.02765269999998</v>
      </c>
      <c r="Q1071" s="5">
        <v>1994072.36</v>
      </c>
      <c r="R1071" s="5">
        <v>7.9497690109999999</v>
      </c>
      <c r="S1071" s="5">
        <v>26552.228500000001</v>
      </c>
      <c r="T1071" s="5">
        <v>730628.1</v>
      </c>
    </row>
    <row r="1072" spans="1:20" ht="57.6" x14ac:dyDescent="0.3">
      <c r="A1072" s="7" t="s">
        <v>196</v>
      </c>
      <c r="B1072" s="2" t="s">
        <v>1612</v>
      </c>
      <c r="C1072" s="5" t="s">
        <v>198</v>
      </c>
      <c r="D1072" s="5" t="s">
        <v>171</v>
      </c>
      <c r="E1072" s="2" t="s">
        <v>1613</v>
      </c>
      <c r="F1072" s="2"/>
      <c r="G1072" s="2"/>
      <c r="H1072" s="2"/>
      <c r="I1072" s="2"/>
      <c r="J1072" s="2"/>
      <c r="K1072" s="2"/>
      <c r="L1072" s="2"/>
      <c r="M1072" s="2"/>
      <c r="N1072" s="5">
        <v>3000</v>
      </c>
      <c r="O1072" s="2" t="s">
        <v>200</v>
      </c>
      <c r="P1072" s="5">
        <v>619.23315000000002</v>
      </c>
      <c r="Q1072" s="5">
        <v>1857699.45</v>
      </c>
      <c r="R1072" s="5">
        <v>8.245448069</v>
      </c>
      <c r="S1072" s="5">
        <v>24736.344209999999</v>
      </c>
      <c r="T1072" s="5">
        <v>680661.1</v>
      </c>
    </row>
    <row r="1073" spans="1:20" ht="57.6" x14ac:dyDescent="0.3">
      <c r="A1073" s="7" t="s">
        <v>196</v>
      </c>
      <c r="B1073" s="2" t="s">
        <v>1612</v>
      </c>
      <c r="C1073" s="5" t="s">
        <v>198</v>
      </c>
      <c r="D1073" s="5" t="s">
        <v>171</v>
      </c>
      <c r="E1073" s="2" t="s">
        <v>1614</v>
      </c>
      <c r="F1073" s="2"/>
      <c r="G1073" s="2"/>
      <c r="H1073" s="2"/>
      <c r="I1073" s="2"/>
      <c r="J1073" s="2"/>
      <c r="K1073" s="2"/>
      <c r="L1073" s="2"/>
      <c r="M1073" s="2"/>
      <c r="N1073" s="5">
        <v>3465</v>
      </c>
      <c r="O1073" s="2" t="s">
        <v>200</v>
      </c>
      <c r="P1073" s="5">
        <v>577.38356710000005</v>
      </c>
      <c r="Q1073" s="5">
        <v>2000634.06</v>
      </c>
      <c r="R1073" s="5">
        <v>7.6881966320000004</v>
      </c>
      <c r="S1073" s="5">
        <v>26639.601330000001</v>
      </c>
      <c r="T1073" s="5">
        <v>733032.3</v>
      </c>
    </row>
    <row r="1074" spans="1:20" ht="72" x14ac:dyDescent="0.3">
      <c r="A1074" s="7" t="s">
        <v>196</v>
      </c>
      <c r="B1074" s="2" t="s">
        <v>1615</v>
      </c>
      <c r="C1074" s="5" t="s">
        <v>198</v>
      </c>
      <c r="D1074" s="5" t="s">
        <v>171</v>
      </c>
      <c r="E1074" s="2" t="s">
        <v>1616</v>
      </c>
      <c r="F1074" s="2"/>
      <c r="G1074" s="2"/>
      <c r="H1074" s="2"/>
      <c r="I1074" s="2"/>
      <c r="J1074" s="2"/>
      <c r="K1074" s="2"/>
      <c r="L1074" s="2"/>
      <c r="M1074" s="2"/>
      <c r="N1074" s="5">
        <v>6975</v>
      </c>
      <c r="O1074" s="2" t="s">
        <v>200</v>
      </c>
      <c r="P1074" s="5">
        <v>551.38553979999995</v>
      </c>
      <c r="Q1074" s="5">
        <v>3845914.14</v>
      </c>
      <c r="R1074" s="5">
        <v>7.3420178399999996</v>
      </c>
      <c r="S1074" s="5">
        <v>51210.574430000001</v>
      </c>
      <c r="T1074" s="5">
        <v>1409142.9</v>
      </c>
    </row>
    <row r="1075" spans="1:20" ht="86.4" x14ac:dyDescent="0.3">
      <c r="A1075" s="7" t="s">
        <v>196</v>
      </c>
      <c r="B1075" s="2" t="s">
        <v>1617</v>
      </c>
      <c r="C1075" s="5" t="s">
        <v>198</v>
      </c>
      <c r="D1075" s="5" t="s">
        <v>171</v>
      </c>
      <c r="E1075" s="2" t="s">
        <v>1618</v>
      </c>
      <c r="F1075" s="2"/>
      <c r="G1075" s="2"/>
      <c r="H1075" s="2"/>
      <c r="I1075" s="2"/>
      <c r="J1075" s="2"/>
      <c r="K1075" s="2"/>
      <c r="L1075" s="2"/>
      <c r="M1075" s="2"/>
      <c r="N1075" s="5">
        <v>9840</v>
      </c>
      <c r="O1075" s="2" t="s">
        <v>200</v>
      </c>
      <c r="P1075" s="5">
        <v>377.7894268</v>
      </c>
      <c r="Q1075" s="5">
        <v>3717447.96</v>
      </c>
      <c r="R1075" s="5">
        <v>5.0304850439999997</v>
      </c>
      <c r="S1075" s="5">
        <v>49499.972840000002</v>
      </c>
      <c r="T1075" s="5">
        <v>1362073</v>
      </c>
    </row>
    <row r="1076" spans="1:20" ht="72" x14ac:dyDescent="0.3">
      <c r="A1076" s="7" t="s">
        <v>196</v>
      </c>
      <c r="B1076" s="2" t="s">
        <v>1619</v>
      </c>
      <c r="C1076" s="5" t="s">
        <v>198</v>
      </c>
      <c r="D1076" s="5" t="s">
        <v>171</v>
      </c>
      <c r="E1076" s="2" t="s">
        <v>1620</v>
      </c>
      <c r="F1076" s="2"/>
      <c r="G1076" s="2"/>
      <c r="H1076" s="2"/>
      <c r="I1076" s="2"/>
      <c r="J1076" s="2"/>
      <c r="K1076" s="2"/>
      <c r="L1076" s="2"/>
      <c r="M1076" s="2"/>
      <c r="N1076" s="5">
        <v>3951.5</v>
      </c>
      <c r="O1076" s="2" t="s">
        <v>200</v>
      </c>
      <c r="P1076" s="5">
        <v>506.94440850000001</v>
      </c>
      <c r="Q1076" s="5">
        <v>2003190.83</v>
      </c>
      <c r="R1076" s="5">
        <v>6.7100517330000002</v>
      </c>
      <c r="S1076" s="5">
        <v>26514.769420000001</v>
      </c>
      <c r="T1076" s="5">
        <v>733969.1</v>
      </c>
    </row>
    <row r="1077" spans="1:20" ht="57.6" x14ac:dyDescent="0.3">
      <c r="A1077" s="7" t="s">
        <v>196</v>
      </c>
      <c r="B1077" s="2" t="s">
        <v>1621</v>
      </c>
      <c r="C1077" s="5" t="s">
        <v>198</v>
      </c>
      <c r="D1077" s="5" t="s">
        <v>171</v>
      </c>
      <c r="E1077" s="2" t="s">
        <v>1622</v>
      </c>
      <c r="F1077" s="2"/>
      <c r="G1077" s="2"/>
      <c r="H1077" s="2"/>
      <c r="I1077" s="2"/>
      <c r="J1077" s="2"/>
      <c r="K1077" s="2"/>
      <c r="L1077" s="2"/>
      <c r="M1077" s="2"/>
      <c r="N1077" s="5">
        <v>255.42</v>
      </c>
      <c r="O1077" s="2" t="s">
        <v>200</v>
      </c>
      <c r="P1077" s="5">
        <v>672.69548199999997</v>
      </c>
      <c r="Q1077" s="5">
        <v>171819.88</v>
      </c>
      <c r="R1077" s="5">
        <v>8.8746105800000006</v>
      </c>
      <c r="S1077" s="5">
        <v>2266.7530339999998</v>
      </c>
      <c r="T1077" s="5">
        <v>62954.8</v>
      </c>
    </row>
    <row r="1078" spans="1:20" ht="57.6" x14ac:dyDescent="0.3">
      <c r="A1078" s="7" t="s">
        <v>196</v>
      </c>
      <c r="B1078" s="2" t="s">
        <v>1621</v>
      </c>
      <c r="C1078" s="5" t="s">
        <v>198</v>
      </c>
      <c r="D1078" s="5" t="s">
        <v>171</v>
      </c>
      <c r="E1078" s="2" t="s">
        <v>1623</v>
      </c>
      <c r="F1078" s="2"/>
      <c r="G1078" s="2"/>
      <c r="H1078" s="2"/>
      <c r="I1078" s="2"/>
      <c r="J1078" s="2"/>
      <c r="K1078" s="2"/>
      <c r="L1078" s="2"/>
      <c r="M1078" s="2"/>
      <c r="N1078" s="5">
        <v>9212.7000000000007</v>
      </c>
      <c r="O1078" s="2" t="s">
        <v>200</v>
      </c>
      <c r="P1078" s="5">
        <v>471.02571339999997</v>
      </c>
      <c r="Q1078" s="5">
        <v>4339418.59</v>
      </c>
      <c r="R1078" s="5">
        <v>6.2140595440000004</v>
      </c>
      <c r="S1078" s="5">
        <v>57248.266360000001</v>
      </c>
      <c r="T1078" s="5">
        <v>1589963</v>
      </c>
    </row>
    <row r="1079" spans="1:20" ht="72" x14ac:dyDescent="0.3">
      <c r="A1079" s="7" t="s">
        <v>196</v>
      </c>
      <c r="B1079" s="2" t="s">
        <v>1624</v>
      </c>
      <c r="C1079" s="5" t="s">
        <v>198</v>
      </c>
      <c r="D1079" s="5" t="s">
        <v>171</v>
      </c>
      <c r="E1079" s="2" t="s">
        <v>1625</v>
      </c>
      <c r="F1079" s="2"/>
      <c r="G1079" s="2"/>
      <c r="H1079" s="2"/>
      <c r="I1079" s="2"/>
      <c r="J1079" s="2"/>
      <c r="K1079" s="2"/>
      <c r="L1079" s="2"/>
      <c r="M1079" s="2"/>
      <c r="N1079" s="5">
        <v>7560</v>
      </c>
      <c r="O1079" s="2" t="s">
        <v>200</v>
      </c>
      <c r="P1079" s="5">
        <v>525.74460320000003</v>
      </c>
      <c r="Q1079" s="5">
        <v>3974629.2</v>
      </c>
      <c r="R1079" s="5">
        <v>6.9359446330000001</v>
      </c>
      <c r="S1079" s="5">
        <v>52435.741419999998</v>
      </c>
      <c r="T1079" s="5">
        <v>1456304.1</v>
      </c>
    </row>
    <row r="1080" spans="1:20" ht="57.6" x14ac:dyDescent="0.3">
      <c r="A1080" s="7" t="s">
        <v>196</v>
      </c>
      <c r="B1080" s="2" t="s">
        <v>1626</v>
      </c>
      <c r="C1080" s="5" t="s">
        <v>198</v>
      </c>
      <c r="D1080" s="5" t="s">
        <v>163</v>
      </c>
      <c r="E1080" s="2" t="s">
        <v>1627</v>
      </c>
      <c r="F1080" s="2"/>
      <c r="G1080" s="2"/>
      <c r="H1080" s="2"/>
      <c r="I1080" s="2"/>
      <c r="J1080" s="2"/>
      <c r="K1080" s="2"/>
      <c r="L1080" s="2"/>
      <c r="M1080" s="2"/>
      <c r="N1080" s="5">
        <v>7700</v>
      </c>
      <c r="O1080" s="2" t="s">
        <v>200</v>
      </c>
      <c r="P1080" s="5">
        <v>298.33065319999997</v>
      </c>
      <c r="Q1080" s="5">
        <v>2297146.0299999998</v>
      </c>
      <c r="R1080" s="5">
        <v>3.9357605969999998</v>
      </c>
      <c r="S1080" s="5">
        <v>30305.356599999999</v>
      </c>
      <c r="T1080" s="5">
        <v>1009825.4</v>
      </c>
    </row>
    <row r="1081" spans="1:20" ht="57.6" x14ac:dyDescent="0.3">
      <c r="A1081" s="7" t="s">
        <v>196</v>
      </c>
      <c r="B1081" s="2" t="s">
        <v>1628</v>
      </c>
      <c r="C1081" s="5" t="s">
        <v>198</v>
      </c>
      <c r="D1081" s="5" t="s">
        <v>171</v>
      </c>
      <c r="E1081" s="2" t="s">
        <v>1629</v>
      </c>
      <c r="F1081" s="2"/>
      <c r="G1081" s="2"/>
      <c r="H1081" s="2"/>
      <c r="I1081" s="2"/>
      <c r="J1081" s="2"/>
      <c r="K1081" s="2"/>
      <c r="L1081" s="2"/>
      <c r="M1081" s="2"/>
      <c r="N1081" s="5">
        <v>142.5</v>
      </c>
      <c r="O1081" s="2" t="s">
        <v>200</v>
      </c>
      <c r="P1081" s="5">
        <v>409.11242110000001</v>
      </c>
      <c r="Q1081" s="5">
        <v>58298.52</v>
      </c>
      <c r="R1081" s="5">
        <v>5.4043912949999999</v>
      </c>
      <c r="S1081" s="5">
        <v>770.12575960000004</v>
      </c>
      <c r="T1081" s="5">
        <v>21360.6</v>
      </c>
    </row>
    <row r="1082" spans="1:20" ht="72" x14ac:dyDescent="0.3">
      <c r="A1082" s="7" t="s">
        <v>196</v>
      </c>
      <c r="B1082" s="2" t="s">
        <v>1628</v>
      </c>
      <c r="C1082" s="5" t="s">
        <v>198</v>
      </c>
      <c r="D1082" s="5" t="s">
        <v>171</v>
      </c>
      <c r="E1082" s="2" t="s">
        <v>1630</v>
      </c>
      <c r="F1082" s="2"/>
      <c r="G1082" s="2"/>
      <c r="H1082" s="2"/>
      <c r="I1082" s="2"/>
      <c r="J1082" s="2"/>
      <c r="K1082" s="2"/>
      <c r="L1082" s="2"/>
      <c r="M1082" s="2"/>
      <c r="N1082" s="5">
        <v>3340</v>
      </c>
      <c r="O1082" s="2" t="s">
        <v>200</v>
      </c>
      <c r="P1082" s="5">
        <v>561.03269760000001</v>
      </c>
      <c r="Q1082" s="5">
        <v>1873849.21</v>
      </c>
      <c r="R1082" s="5">
        <v>7.4112641689999998</v>
      </c>
      <c r="S1082" s="5">
        <v>24753.622319999999</v>
      </c>
      <c r="T1082" s="5">
        <v>686578.3</v>
      </c>
    </row>
    <row r="1083" spans="1:20" ht="57.6" x14ac:dyDescent="0.3">
      <c r="A1083" s="7" t="s">
        <v>196</v>
      </c>
      <c r="B1083" s="2" t="s">
        <v>1631</v>
      </c>
      <c r="C1083" s="5" t="s">
        <v>198</v>
      </c>
      <c r="D1083" s="5" t="s">
        <v>171</v>
      </c>
      <c r="E1083" s="2" t="s">
        <v>1632</v>
      </c>
      <c r="F1083" s="2"/>
      <c r="G1083" s="2"/>
      <c r="H1083" s="2"/>
      <c r="I1083" s="2"/>
      <c r="J1083" s="2"/>
      <c r="K1083" s="2"/>
      <c r="L1083" s="2"/>
      <c r="M1083" s="2"/>
      <c r="N1083" s="5">
        <v>5791.2</v>
      </c>
      <c r="O1083" s="2" t="s">
        <v>200</v>
      </c>
      <c r="P1083" s="5">
        <v>414.9579569</v>
      </c>
      <c r="Q1083" s="5">
        <v>2403104.52</v>
      </c>
      <c r="R1083" s="5">
        <v>5.4816110550000001</v>
      </c>
      <c r="S1083" s="5">
        <v>31745.105940000001</v>
      </c>
      <c r="T1083" s="5">
        <v>880497.5</v>
      </c>
    </row>
    <row r="1084" spans="1:20" ht="57.6" x14ac:dyDescent="0.3">
      <c r="A1084" s="7" t="s">
        <v>196</v>
      </c>
      <c r="B1084" s="2" t="s">
        <v>1633</v>
      </c>
      <c r="C1084" s="5" t="s">
        <v>198</v>
      </c>
      <c r="D1084" s="5" t="s">
        <v>163</v>
      </c>
      <c r="E1084" s="2" t="s">
        <v>1517</v>
      </c>
      <c r="F1084" s="2"/>
      <c r="G1084" s="2"/>
      <c r="H1084" s="2"/>
      <c r="I1084" s="2"/>
      <c r="J1084" s="2"/>
      <c r="K1084" s="2"/>
      <c r="L1084" s="2"/>
      <c r="M1084" s="2"/>
      <c r="N1084" s="5">
        <v>8537.7999999999993</v>
      </c>
      <c r="O1084" s="2" t="s">
        <v>200</v>
      </c>
      <c r="P1084" s="5">
        <v>256.73265830000003</v>
      </c>
      <c r="Q1084" s="5">
        <v>2191932.09</v>
      </c>
      <c r="R1084" s="5">
        <v>3.450707773</v>
      </c>
      <c r="S1084" s="5">
        <v>29461.452819999999</v>
      </c>
      <c r="T1084" s="5">
        <v>963573.3</v>
      </c>
    </row>
    <row r="1085" spans="1:20" ht="57.6" x14ac:dyDescent="0.3">
      <c r="A1085" s="7" t="s">
        <v>196</v>
      </c>
      <c r="B1085" s="2" t="s">
        <v>1634</v>
      </c>
      <c r="C1085" s="5" t="s">
        <v>198</v>
      </c>
      <c r="D1085" s="5" t="s">
        <v>171</v>
      </c>
      <c r="E1085" s="2" t="s">
        <v>1635</v>
      </c>
      <c r="F1085" s="2"/>
      <c r="G1085" s="2"/>
      <c r="H1085" s="2"/>
      <c r="I1085" s="2"/>
      <c r="J1085" s="2"/>
      <c r="K1085" s="2"/>
      <c r="L1085" s="2"/>
      <c r="M1085" s="2"/>
      <c r="N1085" s="5">
        <v>15568</v>
      </c>
      <c r="O1085" s="2" t="s">
        <v>200</v>
      </c>
      <c r="P1085" s="5">
        <v>400.8235573</v>
      </c>
      <c r="Q1085" s="5">
        <v>6240021.1399999997</v>
      </c>
      <c r="R1085" s="5">
        <v>5.4201968530000002</v>
      </c>
      <c r="S1085" s="5">
        <v>84381.624609999999</v>
      </c>
      <c r="T1085" s="5">
        <v>2286343.7000000002</v>
      </c>
    </row>
    <row r="1086" spans="1:20" ht="57.6" x14ac:dyDescent="0.3">
      <c r="A1086" s="7" t="s">
        <v>196</v>
      </c>
      <c r="B1086" s="2" t="s">
        <v>1636</v>
      </c>
      <c r="C1086" s="5" t="s">
        <v>198</v>
      </c>
      <c r="D1086" s="5" t="s">
        <v>171</v>
      </c>
      <c r="E1086" s="2" t="s">
        <v>1637</v>
      </c>
      <c r="F1086" s="2"/>
      <c r="G1086" s="2"/>
      <c r="H1086" s="2"/>
      <c r="I1086" s="2"/>
      <c r="J1086" s="2"/>
      <c r="K1086" s="2"/>
      <c r="L1086" s="2"/>
      <c r="M1086" s="2"/>
      <c r="N1086" s="5">
        <v>4843.2</v>
      </c>
      <c r="O1086" s="2" t="s">
        <v>200</v>
      </c>
      <c r="P1086" s="5">
        <v>606.35990249999998</v>
      </c>
      <c r="Q1086" s="5">
        <v>2936722.28</v>
      </c>
      <c r="R1086" s="5">
        <v>8.1995930030000004</v>
      </c>
      <c r="S1086" s="5">
        <v>39712.268830000001</v>
      </c>
      <c r="T1086" s="5">
        <v>1076015</v>
      </c>
    </row>
    <row r="1087" spans="1:20" ht="57.6" x14ac:dyDescent="0.3">
      <c r="A1087" s="7" t="s">
        <v>196</v>
      </c>
      <c r="B1087" s="2" t="s">
        <v>1636</v>
      </c>
      <c r="C1087" s="5" t="s">
        <v>198</v>
      </c>
      <c r="D1087" s="5" t="s">
        <v>171</v>
      </c>
      <c r="E1087" s="2" t="s">
        <v>1638</v>
      </c>
      <c r="F1087" s="2"/>
      <c r="G1087" s="2"/>
      <c r="H1087" s="2"/>
      <c r="I1087" s="2"/>
      <c r="J1087" s="2"/>
      <c r="K1087" s="2"/>
      <c r="L1087" s="2"/>
      <c r="M1087" s="2"/>
      <c r="N1087" s="5">
        <v>5962.2</v>
      </c>
      <c r="O1087" s="2" t="s">
        <v>200</v>
      </c>
      <c r="P1087" s="5">
        <v>397.40672069999999</v>
      </c>
      <c r="Q1087" s="5">
        <v>2369418.35</v>
      </c>
      <c r="R1087" s="5">
        <v>5.3739921659999998</v>
      </c>
      <c r="S1087" s="5">
        <v>32040.81609</v>
      </c>
      <c r="T1087" s="5">
        <v>868155</v>
      </c>
    </row>
    <row r="1088" spans="1:20" ht="57.6" x14ac:dyDescent="0.3">
      <c r="A1088" s="7" t="s">
        <v>196</v>
      </c>
      <c r="B1088" s="2" t="s">
        <v>1636</v>
      </c>
      <c r="C1088" s="5" t="s">
        <v>198</v>
      </c>
      <c r="D1088" s="5" t="s">
        <v>171</v>
      </c>
      <c r="E1088" s="2" t="s">
        <v>1639</v>
      </c>
      <c r="F1088" s="2"/>
      <c r="G1088" s="2"/>
      <c r="H1088" s="2"/>
      <c r="I1088" s="2"/>
      <c r="J1088" s="2"/>
      <c r="K1088" s="2"/>
      <c r="L1088" s="2"/>
      <c r="M1088" s="2"/>
      <c r="N1088" s="5">
        <v>1995</v>
      </c>
      <c r="O1088" s="2" t="s">
        <v>200</v>
      </c>
      <c r="P1088" s="5">
        <v>406.58050630000002</v>
      </c>
      <c r="Q1088" s="5">
        <v>811128.11</v>
      </c>
      <c r="R1088" s="5">
        <v>5.4980460620000002</v>
      </c>
      <c r="S1088" s="5">
        <v>10968.60189</v>
      </c>
      <c r="T1088" s="5">
        <v>297197.40000000002</v>
      </c>
    </row>
    <row r="1089" spans="1:20" ht="57.6" x14ac:dyDescent="0.3">
      <c r="A1089" s="7" t="s">
        <v>196</v>
      </c>
      <c r="B1089" s="2" t="s">
        <v>1636</v>
      </c>
      <c r="C1089" s="5" t="s">
        <v>198</v>
      </c>
      <c r="D1089" s="5" t="s">
        <v>171</v>
      </c>
      <c r="E1089" s="2" t="s">
        <v>1640</v>
      </c>
      <c r="F1089" s="2"/>
      <c r="G1089" s="2"/>
      <c r="H1089" s="2"/>
      <c r="I1089" s="2"/>
      <c r="J1089" s="2"/>
      <c r="K1089" s="2"/>
      <c r="L1089" s="2"/>
      <c r="M1089" s="2"/>
      <c r="N1089" s="5">
        <v>4620</v>
      </c>
      <c r="O1089" s="2" t="s">
        <v>200</v>
      </c>
      <c r="P1089" s="5">
        <v>552.55492419999996</v>
      </c>
      <c r="Q1089" s="5">
        <v>2552803.75</v>
      </c>
      <c r="R1089" s="5">
        <v>7.4720070889999999</v>
      </c>
      <c r="S1089" s="5">
        <v>34520.672749999998</v>
      </c>
      <c r="T1089" s="5">
        <v>935347.3</v>
      </c>
    </row>
    <row r="1090" spans="1:20" ht="43.2" x14ac:dyDescent="0.3">
      <c r="A1090" s="7" t="s">
        <v>196</v>
      </c>
      <c r="B1090" s="2" t="s">
        <v>1636</v>
      </c>
      <c r="C1090" s="5" t="s">
        <v>198</v>
      </c>
      <c r="D1090" s="5" t="s">
        <v>171</v>
      </c>
      <c r="E1090" s="2" t="s">
        <v>1641</v>
      </c>
      <c r="F1090" s="2"/>
      <c r="G1090" s="2"/>
      <c r="H1090" s="2"/>
      <c r="I1090" s="2"/>
      <c r="J1090" s="2"/>
      <c r="K1090" s="2"/>
      <c r="L1090" s="2"/>
      <c r="M1090" s="2"/>
      <c r="N1090" s="5">
        <v>23520</v>
      </c>
      <c r="O1090" s="2" t="s">
        <v>200</v>
      </c>
      <c r="P1090" s="5">
        <v>391.42767559999999</v>
      </c>
      <c r="Q1090" s="5">
        <v>9206378.9299999997</v>
      </c>
      <c r="R1090" s="5">
        <v>5.2931396289999997</v>
      </c>
      <c r="S1090" s="5">
        <v>124494.6441</v>
      </c>
      <c r="T1090" s="5">
        <v>3373217.3</v>
      </c>
    </row>
    <row r="1091" spans="1:20" ht="57.6" x14ac:dyDescent="0.3">
      <c r="A1091" s="7" t="s">
        <v>196</v>
      </c>
      <c r="B1091" s="2" t="s">
        <v>1642</v>
      </c>
      <c r="C1091" s="5" t="s">
        <v>198</v>
      </c>
      <c r="D1091" s="5" t="s">
        <v>163</v>
      </c>
      <c r="E1091" s="2" t="s">
        <v>1643</v>
      </c>
      <c r="F1091" s="2"/>
      <c r="G1091" s="2"/>
      <c r="H1091" s="2"/>
      <c r="I1091" s="2"/>
      <c r="J1091" s="2"/>
      <c r="K1091" s="2"/>
      <c r="L1091" s="2"/>
      <c r="M1091" s="2"/>
      <c r="N1091" s="5">
        <v>7507.5</v>
      </c>
      <c r="O1091" s="2" t="s">
        <v>200</v>
      </c>
      <c r="P1091" s="5">
        <v>269.1878868</v>
      </c>
      <c r="Q1091" s="5">
        <v>2020928.06</v>
      </c>
      <c r="R1091" s="5">
        <v>3.6401336949999998</v>
      </c>
      <c r="S1091" s="5">
        <v>27328.30372</v>
      </c>
      <c r="T1091" s="5">
        <v>888400</v>
      </c>
    </row>
    <row r="1092" spans="1:20" ht="57.6" x14ac:dyDescent="0.3">
      <c r="A1092" s="7" t="s">
        <v>196</v>
      </c>
      <c r="B1092" s="2" t="s">
        <v>1644</v>
      </c>
      <c r="C1092" s="5" t="s">
        <v>198</v>
      </c>
      <c r="D1092" s="5" t="s">
        <v>171</v>
      </c>
      <c r="E1092" s="2" t="s">
        <v>1645</v>
      </c>
      <c r="F1092" s="2"/>
      <c r="G1092" s="2"/>
      <c r="H1092" s="2"/>
      <c r="I1092" s="2"/>
      <c r="J1092" s="2"/>
      <c r="K1092" s="2"/>
      <c r="L1092" s="2"/>
      <c r="M1092" s="2"/>
      <c r="N1092" s="5">
        <v>4642.5</v>
      </c>
      <c r="O1092" s="2" t="s">
        <v>200</v>
      </c>
      <c r="P1092" s="5">
        <v>257.9022186322025</v>
      </c>
      <c r="Q1092" s="5">
        <v>1197311.05</v>
      </c>
      <c r="R1092" s="5">
        <v>3.4295507796835438</v>
      </c>
      <c r="S1092" s="5">
        <v>15921.68949468085</v>
      </c>
      <c r="T1092" s="5">
        <v>438694.7</v>
      </c>
    </row>
    <row r="1093" spans="1:20" ht="72" x14ac:dyDescent="0.3">
      <c r="A1093" s="7" t="s">
        <v>196</v>
      </c>
      <c r="B1093" s="2" t="s">
        <v>1644</v>
      </c>
      <c r="C1093" s="5" t="s">
        <v>198</v>
      </c>
      <c r="D1093" s="5" t="s">
        <v>171</v>
      </c>
      <c r="E1093" s="2" t="s">
        <v>1646</v>
      </c>
      <c r="F1093" s="2"/>
      <c r="G1093" s="2"/>
      <c r="H1093" s="2"/>
      <c r="I1093" s="2"/>
      <c r="J1093" s="2"/>
      <c r="K1093" s="2"/>
      <c r="L1093" s="2"/>
      <c r="M1093" s="2"/>
      <c r="N1093" s="5">
        <v>1414.4</v>
      </c>
      <c r="O1093" s="2" t="s">
        <v>200</v>
      </c>
      <c r="P1093" s="5">
        <v>502.72243354072401</v>
      </c>
      <c r="Q1093" s="5">
        <v>711050.61</v>
      </c>
      <c r="R1093" s="5">
        <v>6.6851387438926064</v>
      </c>
      <c r="S1093" s="5">
        <v>9455.4602393617024</v>
      </c>
      <c r="T1093" s="5">
        <v>260528.9</v>
      </c>
    </row>
    <row r="1094" spans="1:20" ht="57.6" x14ac:dyDescent="0.3">
      <c r="A1094" s="7" t="s">
        <v>196</v>
      </c>
      <c r="B1094" s="2" t="s">
        <v>1644</v>
      </c>
      <c r="C1094" s="5" t="s">
        <v>198</v>
      </c>
      <c r="D1094" s="5" t="s">
        <v>171</v>
      </c>
      <c r="E1094" s="2" t="s">
        <v>1647</v>
      </c>
      <c r="F1094" s="2"/>
      <c r="G1094" s="2"/>
      <c r="H1094" s="2"/>
      <c r="I1094" s="2"/>
      <c r="J1094" s="2"/>
      <c r="K1094" s="2"/>
      <c r="L1094" s="2"/>
      <c r="M1094" s="2"/>
      <c r="N1094" s="5">
        <v>1156.8</v>
      </c>
      <c r="O1094" s="2" t="s">
        <v>200</v>
      </c>
      <c r="P1094" s="5">
        <v>612.86681362378977</v>
      </c>
      <c r="Q1094" s="5">
        <v>708964.33</v>
      </c>
      <c r="R1094" s="5">
        <v>8.1498246492525226</v>
      </c>
      <c r="S1094" s="5">
        <v>9427.7171542553206</v>
      </c>
      <c r="T1094" s="5">
        <v>259764.6</v>
      </c>
    </row>
    <row r="1095" spans="1:20" ht="57.6" x14ac:dyDescent="0.3">
      <c r="A1095" s="7" t="s">
        <v>196</v>
      </c>
      <c r="B1095" s="2" t="s">
        <v>1644</v>
      </c>
      <c r="C1095" s="5" t="s">
        <v>198</v>
      </c>
      <c r="D1095" s="5" t="s">
        <v>171</v>
      </c>
      <c r="E1095" s="2" t="s">
        <v>1648</v>
      </c>
      <c r="F1095" s="2"/>
      <c r="G1095" s="2"/>
      <c r="H1095" s="2"/>
      <c r="I1095" s="2"/>
      <c r="J1095" s="2"/>
      <c r="K1095" s="2"/>
      <c r="L1095" s="2"/>
      <c r="M1095" s="2"/>
      <c r="N1095" s="5">
        <v>2310</v>
      </c>
      <c r="O1095" s="2" t="s">
        <v>200</v>
      </c>
      <c r="P1095" s="5">
        <v>568.5403116883117</v>
      </c>
      <c r="Q1095" s="5">
        <v>1313328.1200000001</v>
      </c>
      <c r="R1095" s="5">
        <v>7.5603764852169109</v>
      </c>
      <c r="S1095" s="5">
        <v>17464.46968085106</v>
      </c>
      <c r="T1095" s="5">
        <v>481203.4</v>
      </c>
    </row>
    <row r="1096" spans="1:20" ht="72" x14ac:dyDescent="0.3">
      <c r="A1096" s="7" t="s">
        <v>196</v>
      </c>
      <c r="B1096" s="2" t="s">
        <v>1644</v>
      </c>
      <c r="C1096" s="5" t="s">
        <v>198</v>
      </c>
      <c r="D1096" s="5" t="s">
        <v>171</v>
      </c>
      <c r="E1096" s="2" t="s">
        <v>1649</v>
      </c>
      <c r="F1096" s="2"/>
      <c r="G1096" s="2"/>
      <c r="H1096" s="2"/>
      <c r="I1096" s="2"/>
      <c r="J1096" s="2"/>
      <c r="K1096" s="2"/>
      <c r="L1096" s="2"/>
      <c r="M1096" s="2"/>
      <c r="N1096" s="5">
        <v>4881.6000000000004</v>
      </c>
      <c r="O1096" s="2" t="s">
        <v>200</v>
      </c>
      <c r="P1096" s="5">
        <v>501.21275811209438</v>
      </c>
      <c r="Q1096" s="5">
        <v>2446720.2000000002</v>
      </c>
      <c r="R1096" s="5">
        <v>6.6650632727672123</v>
      </c>
      <c r="S1096" s="5">
        <v>32536.17287234043</v>
      </c>
      <c r="T1096" s="5">
        <v>896478.2</v>
      </c>
    </row>
    <row r="1097" spans="1:20" ht="57.6" x14ac:dyDescent="0.3">
      <c r="A1097" s="7" t="s">
        <v>196</v>
      </c>
      <c r="B1097" s="2" t="s">
        <v>1644</v>
      </c>
      <c r="C1097" s="5" t="s">
        <v>198</v>
      </c>
      <c r="D1097" s="5" t="s">
        <v>171</v>
      </c>
      <c r="E1097" s="2" t="s">
        <v>1650</v>
      </c>
      <c r="F1097" s="2"/>
      <c r="G1097" s="2"/>
      <c r="H1097" s="2"/>
      <c r="I1097" s="2"/>
      <c r="J1097" s="2"/>
      <c r="K1097" s="2"/>
      <c r="L1097" s="2"/>
      <c r="M1097" s="2"/>
      <c r="N1097" s="5">
        <v>2677.5</v>
      </c>
      <c r="O1097" s="2" t="s">
        <v>200</v>
      </c>
      <c r="P1097" s="5">
        <v>256.61948832866477</v>
      </c>
      <c r="Q1097" s="5">
        <v>687098.68</v>
      </c>
      <c r="R1097" s="5">
        <v>3.4124931958599038</v>
      </c>
      <c r="S1097" s="5">
        <v>9136.9505319148939</v>
      </c>
      <c r="T1097" s="5">
        <v>251753</v>
      </c>
    </row>
    <row r="1098" spans="1:20" ht="57.6" x14ac:dyDescent="0.3">
      <c r="A1098" s="7" t="s">
        <v>196</v>
      </c>
      <c r="B1098" s="2" t="s">
        <v>1644</v>
      </c>
      <c r="C1098" s="5" t="s">
        <v>198</v>
      </c>
      <c r="D1098" s="5" t="s">
        <v>171</v>
      </c>
      <c r="E1098" s="2" t="s">
        <v>1651</v>
      </c>
      <c r="F1098" s="2"/>
      <c r="G1098" s="2"/>
      <c r="H1098" s="2"/>
      <c r="I1098" s="2"/>
      <c r="J1098" s="2"/>
      <c r="K1098" s="2"/>
      <c r="L1098" s="2"/>
      <c r="M1098" s="2"/>
      <c r="N1098" s="5">
        <v>3705</v>
      </c>
      <c r="O1098" s="2" t="s">
        <v>200</v>
      </c>
      <c r="P1098" s="5">
        <v>410.9383562753037</v>
      </c>
      <c r="Q1098" s="5">
        <v>1522526.61</v>
      </c>
      <c r="R1098" s="5">
        <v>5.4646058015332928</v>
      </c>
      <c r="S1098" s="5">
        <v>20246.364494680849</v>
      </c>
      <c r="T1098" s="5">
        <v>557853.69999999995</v>
      </c>
    </row>
    <row r="1099" spans="1:20" ht="43.2" x14ac:dyDescent="0.3">
      <c r="A1099" s="7" t="s">
        <v>196</v>
      </c>
      <c r="B1099" s="2" t="s">
        <v>1644</v>
      </c>
      <c r="C1099" s="5" t="s">
        <v>198</v>
      </c>
      <c r="D1099" s="5" t="s">
        <v>171</v>
      </c>
      <c r="E1099" s="2" t="s">
        <v>1652</v>
      </c>
      <c r="F1099" s="2"/>
      <c r="G1099" s="2"/>
      <c r="H1099" s="2"/>
      <c r="I1099" s="2"/>
      <c r="J1099" s="2"/>
      <c r="K1099" s="2"/>
      <c r="L1099" s="2"/>
      <c r="M1099" s="2"/>
      <c r="N1099" s="5">
        <v>5936</v>
      </c>
      <c r="O1099" s="2" t="s">
        <v>200</v>
      </c>
      <c r="P1099" s="5">
        <v>393.31951314016169</v>
      </c>
      <c r="Q1099" s="5">
        <v>2334744.63</v>
      </c>
      <c r="R1099" s="5">
        <v>5.2303126747361928</v>
      </c>
      <c r="S1099" s="5">
        <v>31047.136037234039</v>
      </c>
      <c r="T1099" s="5">
        <v>855450.4</v>
      </c>
    </row>
    <row r="1100" spans="1:20" ht="57.6" x14ac:dyDescent="0.3">
      <c r="A1100" s="7" t="s">
        <v>196</v>
      </c>
      <c r="B1100" s="2" t="s">
        <v>1644</v>
      </c>
      <c r="C1100" s="5" t="s">
        <v>198</v>
      </c>
      <c r="D1100" s="5" t="s">
        <v>171</v>
      </c>
      <c r="E1100" s="2" t="s">
        <v>1653</v>
      </c>
      <c r="F1100" s="2"/>
      <c r="G1100" s="2"/>
      <c r="H1100" s="2"/>
      <c r="I1100" s="2"/>
      <c r="J1100" s="2"/>
      <c r="K1100" s="2"/>
      <c r="L1100" s="2"/>
      <c r="M1100" s="2"/>
      <c r="N1100" s="5">
        <v>2895</v>
      </c>
      <c r="O1100" s="2" t="s">
        <v>200</v>
      </c>
      <c r="P1100" s="5">
        <v>609.26152331606227</v>
      </c>
      <c r="Q1100" s="5">
        <v>1763812.11</v>
      </c>
      <c r="R1100" s="5">
        <v>8.1018819589901891</v>
      </c>
      <c r="S1100" s="5">
        <v>23454.9482712766</v>
      </c>
      <c r="T1100" s="5">
        <v>646260.69999999995</v>
      </c>
    </row>
    <row r="1101" spans="1:20" ht="57.6" x14ac:dyDescent="0.3">
      <c r="A1101" s="7" t="s">
        <v>196</v>
      </c>
      <c r="B1101" s="2" t="s">
        <v>1644</v>
      </c>
      <c r="C1101" s="5" t="s">
        <v>198</v>
      </c>
      <c r="D1101" s="5" t="s">
        <v>171</v>
      </c>
      <c r="E1101" s="2" t="s">
        <v>1648</v>
      </c>
      <c r="F1101" s="2"/>
      <c r="G1101" s="2"/>
      <c r="H1101" s="2"/>
      <c r="I1101" s="2"/>
      <c r="J1101" s="2"/>
      <c r="K1101" s="2"/>
      <c r="L1101" s="2"/>
      <c r="M1101" s="2"/>
      <c r="N1101" s="5">
        <v>2310</v>
      </c>
      <c r="O1101" s="2" t="s">
        <v>200</v>
      </c>
      <c r="P1101" s="5">
        <v>571.38201731601725</v>
      </c>
      <c r="Q1101" s="5">
        <v>1319892.46</v>
      </c>
      <c r="R1101" s="5">
        <v>7.5981651238832066</v>
      </c>
      <c r="S1101" s="5">
        <v>17551.761436170211</v>
      </c>
      <c r="T1101" s="5">
        <v>483608.6</v>
      </c>
    </row>
    <row r="1102" spans="1:20" ht="86.4" x14ac:dyDescent="0.3">
      <c r="A1102" s="7" t="s">
        <v>196</v>
      </c>
      <c r="B1102" s="2" t="s">
        <v>1644</v>
      </c>
      <c r="C1102" s="5" t="s">
        <v>198</v>
      </c>
      <c r="D1102" s="5" t="s">
        <v>171</v>
      </c>
      <c r="E1102" s="2" t="s">
        <v>1654</v>
      </c>
      <c r="F1102" s="2"/>
      <c r="G1102" s="2"/>
      <c r="H1102" s="2"/>
      <c r="I1102" s="2"/>
      <c r="J1102" s="2"/>
      <c r="K1102" s="2"/>
      <c r="L1102" s="2"/>
      <c r="M1102" s="2"/>
      <c r="N1102" s="5">
        <v>1436.4</v>
      </c>
      <c r="O1102" s="2" t="s">
        <v>200</v>
      </c>
      <c r="P1102" s="5">
        <v>584.80119743803948</v>
      </c>
      <c r="Q1102" s="5">
        <v>840008.44</v>
      </c>
      <c r="R1102" s="5">
        <v>7.7766116680590356</v>
      </c>
      <c r="S1102" s="5">
        <v>11170.325000000001</v>
      </c>
      <c r="T1102" s="5">
        <v>307779.09999999998</v>
      </c>
    </row>
    <row r="1103" spans="1:20" ht="57.6" x14ac:dyDescent="0.3">
      <c r="A1103" s="7" t="s">
        <v>196</v>
      </c>
      <c r="B1103" s="2" t="s">
        <v>1644</v>
      </c>
      <c r="C1103" s="5" t="s">
        <v>198</v>
      </c>
      <c r="D1103" s="5" t="s">
        <v>171</v>
      </c>
      <c r="E1103" s="2" t="s">
        <v>1655</v>
      </c>
      <c r="F1103" s="2"/>
      <c r="G1103" s="2"/>
      <c r="H1103" s="2"/>
      <c r="I1103" s="2"/>
      <c r="J1103" s="2"/>
      <c r="K1103" s="2"/>
      <c r="L1103" s="2"/>
      <c r="M1103" s="2"/>
      <c r="N1103" s="5">
        <v>14560</v>
      </c>
      <c r="O1103" s="2" t="s">
        <v>200</v>
      </c>
      <c r="P1103" s="5">
        <v>406.50141414835161</v>
      </c>
      <c r="Q1103" s="5">
        <v>5918660.5899999999</v>
      </c>
      <c r="R1103" s="5">
        <v>5.405603911547229</v>
      </c>
      <c r="S1103" s="5">
        <v>78705.592952127656</v>
      </c>
      <c r="T1103" s="5">
        <v>2168597.2000000002</v>
      </c>
    </row>
    <row r="1104" spans="1:20" ht="57.6" x14ac:dyDescent="0.3">
      <c r="A1104" s="7" t="s">
        <v>196</v>
      </c>
      <c r="B1104" s="2" t="s">
        <v>1644</v>
      </c>
      <c r="C1104" s="5" t="s">
        <v>198</v>
      </c>
      <c r="D1104" s="5" t="s">
        <v>171</v>
      </c>
      <c r="E1104" s="2" t="s">
        <v>1656</v>
      </c>
      <c r="F1104" s="2"/>
      <c r="G1104" s="2"/>
      <c r="H1104" s="2"/>
      <c r="I1104" s="2"/>
      <c r="J1104" s="2"/>
      <c r="K1104" s="2"/>
      <c r="L1104" s="2"/>
      <c r="M1104" s="2"/>
      <c r="N1104" s="5">
        <v>4152</v>
      </c>
      <c r="O1104" s="2" t="s">
        <v>200</v>
      </c>
      <c r="P1104" s="5">
        <v>609.8190245664739</v>
      </c>
      <c r="Q1104" s="5">
        <v>2531968.59</v>
      </c>
      <c r="R1104" s="5">
        <v>8.1092955394477908</v>
      </c>
      <c r="S1104" s="5">
        <v>33669.795079787233</v>
      </c>
      <c r="T1104" s="5">
        <v>927713.3</v>
      </c>
    </row>
    <row r="1105" spans="1:20" ht="57.6" x14ac:dyDescent="0.3">
      <c r="A1105" s="7" t="s">
        <v>196</v>
      </c>
      <c r="B1105" s="2" t="s">
        <v>1644</v>
      </c>
      <c r="C1105" s="5" t="s">
        <v>198</v>
      </c>
      <c r="D1105" s="5" t="s">
        <v>171</v>
      </c>
      <c r="E1105" s="2" t="s">
        <v>1657</v>
      </c>
      <c r="F1105" s="2"/>
      <c r="G1105" s="2"/>
      <c r="H1105" s="2"/>
      <c r="I1105" s="2"/>
      <c r="J1105" s="2"/>
      <c r="K1105" s="2"/>
      <c r="L1105" s="2"/>
      <c r="M1105" s="2"/>
      <c r="N1105" s="5">
        <v>6270</v>
      </c>
      <c r="O1105" s="2" t="s">
        <v>200</v>
      </c>
      <c r="P1105" s="5">
        <v>408.89459649122813</v>
      </c>
      <c r="Q1105" s="5">
        <v>2563769.12</v>
      </c>
      <c r="R1105" s="5">
        <v>5.43742814483016</v>
      </c>
      <c r="S1105" s="5">
        <v>34092.674468085097</v>
      </c>
      <c r="T1105" s="5">
        <v>939365</v>
      </c>
    </row>
    <row r="1106" spans="1:20" ht="57.6" x14ac:dyDescent="0.3">
      <c r="A1106" s="7" t="s">
        <v>196</v>
      </c>
      <c r="B1106" s="2" t="s">
        <v>1658</v>
      </c>
      <c r="C1106" s="5" t="s">
        <v>198</v>
      </c>
      <c r="D1106" s="5" t="s">
        <v>171</v>
      </c>
      <c r="E1106" s="2" t="s">
        <v>1659</v>
      </c>
      <c r="F1106" s="2"/>
      <c r="G1106" s="2"/>
      <c r="H1106" s="2"/>
      <c r="I1106" s="2"/>
      <c r="J1106" s="2"/>
      <c r="K1106" s="2"/>
      <c r="L1106" s="2"/>
      <c r="M1106" s="2"/>
      <c r="N1106" s="5">
        <v>6975</v>
      </c>
      <c r="O1106" s="2" t="s">
        <v>200</v>
      </c>
      <c r="P1106" s="5">
        <v>449.03381935483873</v>
      </c>
      <c r="Q1106" s="5">
        <v>3132010.89</v>
      </c>
      <c r="R1106" s="5">
        <v>5.9711944063143454</v>
      </c>
      <c r="S1106" s="5">
        <v>41649.08098404255</v>
      </c>
      <c r="T1106" s="5">
        <v>1147568.8</v>
      </c>
    </row>
    <row r="1107" spans="1:20" ht="57.6" x14ac:dyDescent="0.3">
      <c r="A1107" s="7" t="s">
        <v>196</v>
      </c>
      <c r="B1107" s="2" t="s">
        <v>1660</v>
      </c>
      <c r="C1107" s="5" t="s">
        <v>198</v>
      </c>
      <c r="D1107" s="5" t="s">
        <v>163</v>
      </c>
      <c r="E1107" s="2" t="s">
        <v>1517</v>
      </c>
      <c r="F1107" s="2"/>
      <c r="G1107" s="2"/>
      <c r="H1107" s="2"/>
      <c r="I1107" s="2"/>
      <c r="J1107" s="2"/>
      <c r="K1107" s="2"/>
      <c r="L1107" s="2"/>
      <c r="M1107" s="2"/>
      <c r="N1107" s="5">
        <v>8537.7999999999993</v>
      </c>
      <c r="O1107" s="2" t="s">
        <v>200</v>
      </c>
      <c r="P1107" s="5">
        <v>260.18261027430952</v>
      </c>
      <c r="Q1107" s="5">
        <v>2221387.09</v>
      </c>
      <c r="R1107" s="5">
        <v>3.4506977489961468</v>
      </c>
      <c r="S1107" s="5">
        <v>29461.36724137931</v>
      </c>
      <c r="T1107" s="5">
        <v>976521.7</v>
      </c>
    </row>
    <row r="1108" spans="1:20" ht="57.6" x14ac:dyDescent="0.3">
      <c r="A1108" s="7" t="s">
        <v>196</v>
      </c>
      <c r="B1108" s="2" t="s">
        <v>1661</v>
      </c>
      <c r="C1108" s="5" t="s">
        <v>198</v>
      </c>
      <c r="D1108" s="5" t="s">
        <v>163</v>
      </c>
      <c r="E1108" s="2" t="s">
        <v>1662</v>
      </c>
      <c r="F1108" s="2"/>
      <c r="G1108" s="2"/>
      <c r="H1108" s="2"/>
      <c r="I1108" s="2"/>
      <c r="J1108" s="2"/>
      <c r="K1108" s="2"/>
      <c r="L1108" s="2"/>
      <c r="M1108" s="2"/>
      <c r="N1108" s="5">
        <v>8537.7999999999993</v>
      </c>
      <c r="O1108" s="2" t="s">
        <v>200</v>
      </c>
      <c r="P1108" s="5">
        <v>265.05183888121059</v>
      </c>
      <c r="Q1108" s="5">
        <v>2262959.59</v>
      </c>
      <c r="R1108" s="5">
        <v>3.5152763777348892</v>
      </c>
      <c r="S1108" s="5">
        <v>30012.726657824929</v>
      </c>
      <c r="T1108" s="5">
        <v>994797</v>
      </c>
    </row>
    <row r="1109" spans="1:20" ht="57.6" x14ac:dyDescent="0.3">
      <c r="A1109" s="7" t="s">
        <v>196</v>
      </c>
      <c r="B1109" s="2" t="s">
        <v>1663</v>
      </c>
      <c r="C1109" s="5" t="s">
        <v>198</v>
      </c>
      <c r="D1109" s="5" t="s">
        <v>171</v>
      </c>
      <c r="E1109" s="2" t="s">
        <v>1664</v>
      </c>
      <c r="F1109" s="2"/>
      <c r="G1109" s="2"/>
      <c r="H1109" s="2"/>
      <c r="I1109" s="2"/>
      <c r="J1109" s="2"/>
      <c r="K1109" s="2"/>
      <c r="L1109" s="2"/>
      <c r="M1109" s="2"/>
      <c r="N1109" s="5">
        <v>21784</v>
      </c>
      <c r="O1109" s="2" t="s">
        <v>200</v>
      </c>
      <c r="P1109" s="5">
        <v>424.819838872567</v>
      </c>
      <c r="Q1109" s="5">
        <v>9254275.3699999992</v>
      </c>
      <c r="R1109" s="5">
        <v>5.6342153696626918</v>
      </c>
      <c r="S1109" s="5">
        <v>122735.7476127321</v>
      </c>
      <c r="T1109" s="5">
        <v>3390766.5</v>
      </c>
    </row>
    <row r="1110" spans="1:20" ht="43.2" x14ac:dyDescent="0.3">
      <c r="A1110" s="7" t="s">
        <v>196</v>
      </c>
      <c r="B1110" s="2" t="s">
        <v>1663</v>
      </c>
      <c r="C1110" s="5" t="s">
        <v>198</v>
      </c>
      <c r="D1110" s="5" t="s">
        <v>171</v>
      </c>
      <c r="E1110" s="2" t="s">
        <v>1665</v>
      </c>
      <c r="F1110" s="2"/>
      <c r="G1110" s="2"/>
      <c r="H1110" s="2"/>
      <c r="I1110" s="2"/>
      <c r="J1110" s="2"/>
      <c r="K1110" s="2"/>
      <c r="L1110" s="2"/>
      <c r="M1110" s="2"/>
      <c r="N1110" s="5">
        <v>8094.8</v>
      </c>
      <c r="O1110" s="2" t="s">
        <v>200</v>
      </c>
      <c r="P1110" s="5">
        <v>532.06676261303551</v>
      </c>
      <c r="Q1110" s="5">
        <v>4306974.03</v>
      </c>
      <c r="R1110" s="5">
        <v>7.0565883635681086</v>
      </c>
      <c r="S1110" s="5">
        <v>57121.671485411141</v>
      </c>
      <c r="T1110" s="5">
        <v>1578075.3</v>
      </c>
    </row>
    <row r="1111" spans="1:20" ht="57.6" x14ac:dyDescent="0.3">
      <c r="A1111" s="7" t="s">
        <v>196</v>
      </c>
      <c r="B1111" s="2" t="s">
        <v>1663</v>
      </c>
      <c r="C1111" s="5" t="s">
        <v>198</v>
      </c>
      <c r="D1111" s="5" t="s">
        <v>171</v>
      </c>
      <c r="E1111" s="2" t="s">
        <v>1666</v>
      </c>
      <c r="F1111" s="2"/>
      <c r="G1111" s="2"/>
      <c r="H1111" s="2"/>
      <c r="I1111" s="2"/>
      <c r="J1111" s="2"/>
      <c r="K1111" s="2"/>
      <c r="L1111" s="2"/>
      <c r="M1111" s="2"/>
      <c r="N1111" s="5">
        <v>11325.02</v>
      </c>
      <c r="O1111" s="2" t="s">
        <v>200</v>
      </c>
      <c r="P1111" s="5">
        <v>415.57817734538207</v>
      </c>
      <c r="Q1111" s="5">
        <v>4706431.17</v>
      </c>
      <c r="R1111" s="5">
        <v>5.511646914394988</v>
      </c>
      <c r="S1111" s="5">
        <v>62419.511538461527</v>
      </c>
      <c r="T1111" s="5">
        <v>1724436.3</v>
      </c>
    </row>
    <row r="1112" spans="1:20" ht="43.2" x14ac:dyDescent="0.3">
      <c r="A1112" s="7" t="s">
        <v>196</v>
      </c>
      <c r="B1112" s="2" t="s">
        <v>1667</v>
      </c>
      <c r="C1112" s="5" t="s">
        <v>198</v>
      </c>
      <c r="D1112" s="5" t="s">
        <v>171</v>
      </c>
      <c r="E1112" s="2" t="s">
        <v>1668</v>
      </c>
      <c r="F1112" s="2"/>
      <c r="G1112" s="2"/>
      <c r="H1112" s="2"/>
      <c r="I1112" s="2"/>
      <c r="J1112" s="2"/>
      <c r="K1112" s="2"/>
      <c r="L1112" s="2"/>
      <c r="M1112" s="2"/>
      <c r="N1112" s="5">
        <v>16800</v>
      </c>
      <c r="O1112" s="2" t="s">
        <v>200</v>
      </c>
      <c r="P1112" s="5">
        <v>391.96862083333332</v>
      </c>
      <c r="Q1112" s="5">
        <v>6585072.8300000001</v>
      </c>
      <c r="R1112" s="5">
        <v>5.1985228227232536</v>
      </c>
      <c r="S1112" s="5">
        <v>87335.183421750655</v>
      </c>
      <c r="T1112" s="5">
        <v>2412770.7999999998</v>
      </c>
    </row>
    <row r="1113" spans="1:20" ht="72" x14ac:dyDescent="0.3">
      <c r="A1113" s="7" t="s">
        <v>196</v>
      </c>
      <c r="B1113" s="2" t="s">
        <v>1667</v>
      </c>
      <c r="C1113" s="5" t="s">
        <v>198</v>
      </c>
      <c r="D1113" s="5" t="s">
        <v>171</v>
      </c>
      <c r="E1113" s="2" t="s">
        <v>1625</v>
      </c>
      <c r="F1113" s="2"/>
      <c r="G1113" s="2"/>
      <c r="H1113" s="2"/>
      <c r="I1113" s="2"/>
      <c r="J1113" s="2"/>
      <c r="K1113" s="2"/>
      <c r="L1113" s="2"/>
      <c r="M1113" s="2"/>
      <c r="N1113" s="5">
        <v>7560</v>
      </c>
      <c r="O1113" s="2" t="s">
        <v>200</v>
      </c>
      <c r="P1113" s="5">
        <v>530.67042328042328</v>
      </c>
      <c r="Q1113" s="5">
        <v>4011868.4</v>
      </c>
      <c r="R1113" s="5">
        <v>7.0380692742761699</v>
      </c>
      <c r="S1113" s="5">
        <v>53207.803713527843</v>
      </c>
      <c r="T1113" s="5">
        <v>1469948.6</v>
      </c>
    </row>
    <row r="1114" spans="1:20" ht="57.6" x14ac:dyDescent="0.3">
      <c r="A1114" s="7" t="s">
        <v>196</v>
      </c>
      <c r="B1114" s="2" t="s">
        <v>1667</v>
      </c>
      <c r="C1114" s="5" t="s">
        <v>198</v>
      </c>
      <c r="D1114" s="5" t="s">
        <v>171</v>
      </c>
      <c r="E1114" s="2" t="s">
        <v>1669</v>
      </c>
      <c r="F1114" s="2"/>
      <c r="G1114" s="2"/>
      <c r="H1114" s="2"/>
      <c r="I1114" s="2"/>
      <c r="J1114" s="2"/>
      <c r="K1114" s="2"/>
      <c r="L1114" s="2"/>
      <c r="M1114" s="2"/>
      <c r="N1114" s="5">
        <v>90</v>
      </c>
      <c r="O1114" s="2" t="s">
        <v>200</v>
      </c>
      <c r="P1114" s="5">
        <v>541.6734444444445</v>
      </c>
      <c r="Q1114" s="5">
        <v>48750.61</v>
      </c>
      <c r="R1114" s="5">
        <v>7.1839979369289724</v>
      </c>
      <c r="S1114" s="5">
        <v>646.55981432360738</v>
      </c>
      <c r="T1114" s="5">
        <v>17862.2</v>
      </c>
    </row>
    <row r="1115" spans="1:20" ht="57.6" x14ac:dyDescent="0.3">
      <c r="A1115" s="7" t="s">
        <v>196</v>
      </c>
      <c r="B1115" s="2" t="s">
        <v>1667</v>
      </c>
      <c r="C1115" s="5" t="s">
        <v>198</v>
      </c>
      <c r="D1115" s="5" t="s">
        <v>171</v>
      </c>
      <c r="E1115" s="2" t="s">
        <v>1670</v>
      </c>
      <c r="F1115" s="2"/>
      <c r="G1115" s="2"/>
      <c r="H1115" s="2"/>
      <c r="I1115" s="2"/>
      <c r="J1115" s="2"/>
      <c r="K1115" s="2"/>
      <c r="L1115" s="2"/>
      <c r="M1115" s="2"/>
      <c r="N1115" s="5">
        <v>4620</v>
      </c>
      <c r="O1115" s="2" t="s">
        <v>200</v>
      </c>
      <c r="P1115" s="5">
        <v>566.58760389610393</v>
      </c>
      <c r="Q1115" s="5">
        <v>2617634.73</v>
      </c>
      <c r="R1115" s="5">
        <v>7.5144244548554893</v>
      </c>
      <c r="S1115" s="5">
        <v>34716.640981432363</v>
      </c>
      <c r="T1115" s="5">
        <v>959101.3</v>
      </c>
    </row>
    <row r="1116" spans="1:20" ht="57.6" x14ac:dyDescent="0.3">
      <c r="A1116" s="7" t="s">
        <v>196</v>
      </c>
      <c r="B1116" s="2" t="s">
        <v>1667</v>
      </c>
      <c r="C1116" s="5" t="s">
        <v>198</v>
      </c>
      <c r="D1116" s="5" t="s">
        <v>171</v>
      </c>
      <c r="E1116" s="2" t="s">
        <v>1671</v>
      </c>
      <c r="F1116" s="2"/>
      <c r="G1116" s="2"/>
      <c r="H1116" s="2"/>
      <c r="I1116" s="2"/>
      <c r="J1116" s="2"/>
      <c r="K1116" s="2"/>
      <c r="L1116" s="2"/>
      <c r="M1116" s="2"/>
      <c r="N1116" s="5">
        <v>3000</v>
      </c>
      <c r="O1116" s="2" t="s">
        <v>200</v>
      </c>
      <c r="P1116" s="5">
        <v>607.72454333333326</v>
      </c>
      <c r="Q1116" s="5">
        <v>1823173.63</v>
      </c>
      <c r="R1116" s="5">
        <v>8.0600072060123775</v>
      </c>
      <c r="S1116" s="5">
        <v>24180.021618037132</v>
      </c>
      <c r="T1116" s="5">
        <v>668010.80000000005</v>
      </c>
    </row>
    <row r="1117" spans="1:20" ht="86.4" x14ac:dyDescent="0.3">
      <c r="A1117" s="7" t="s">
        <v>196</v>
      </c>
      <c r="B1117" s="2" t="s">
        <v>1667</v>
      </c>
      <c r="C1117" s="5" t="s">
        <v>198</v>
      </c>
      <c r="D1117" s="5" t="s">
        <v>171</v>
      </c>
      <c r="E1117" s="2" t="s">
        <v>1672</v>
      </c>
      <c r="F1117" s="2"/>
      <c r="G1117" s="2"/>
      <c r="H1117" s="2"/>
      <c r="I1117" s="2"/>
      <c r="J1117" s="2"/>
      <c r="K1117" s="2"/>
      <c r="L1117" s="2"/>
      <c r="M1117" s="2"/>
      <c r="N1117" s="5">
        <v>23760</v>
      </c>
      <c r="O1117" s="2" t="s">
        <v>200</v>
      </c>
      <c r="P1117" s="5">
        <v>236.7723308080808</v>
      </c>
      <c r="Q1117" s="5">
        <v>5625710.5800000001</v>
      </c>
      <c r="R1117" s="5">
        <v>3.140216588966589</v>
      </c>
      <c r="S1117" s="5">
        <v>74611.546153846153</v>
      </c>
      <c r="T1117" s="5">
        <v>2061260.3</v>
      </c>
    </row>
    <row r="1118" spans="1:20" ht="57.6" x14ac:dyDescent="0.3">
      <c r="A1118" s="7" t="s">
        <v>196</v>
      </c>
      <c r="B1118" s="2" t="s">
        <v>1667</v>
      </c>
      <c r="C1118" s="5" t="s">
        <v>198</v>
      </c>
      <c r="D1118" s="5" t="s">
        <v>171</v>
      </c>
      <c r="E1118" s="2" t="s">
        <v>1673</v>
      </c>
      <c r="F1118" s="2"/>
      <c r="G1118" s="2"/>
      <c r="H1118" s="2"/>
      <c r="I1118" s="2"/>
      <c r="J1118" s="2"/>
      <c r="K1118" s="2"/>
      <c r="L1118" s="2"/>
      <c r="M1118" s="2"/>
      <c r="N1118" s="5">
        <v>4102.5</v>
      </c>
      <c r="O1118" s="2" t="s">
        <v>200</v>
      </c>
      <c r="P1118" s="5">
        <v>255.73818403412551</v>
      </c>
      <c r="Q1118" s="5">
        <v>1049165.8999999999</v>
      </c>
      <c r="R1118" s="5">
        <v>3.3917531039008679</v>
      </c>
      <c r="S1118" s="5">
        <v>13914.66710875331</v>
      </c>
      <c r="T1118" s="5">
        <v>384414.4</v>
      </c>
    </row>
    <row r="1119" spans="1:20" ht="72" x14ac:dyDescent="0.3">
      <c r="A1119" s="7" t="s">
        <v>196</v>
      </c>
      <c r="B1119" s="2" t="s">
        <v>1674</v>
      </c>
      <c r="C1119" s="5" t="s">
        <v>198</v>
      </c>
      <c r="D1119" s="5" t="s">
        <v>171</v>
      </c>
      <c r="E1119" s="2" t="s">
        <v>1675</v>
      </c>
      <c r="F1119" s="2"/>
      <c r="G1119" s="2"/>
      <c r="H1119" s="2"/>
      <c r="I1119" s="2"/>
      <c r="J1119" s="2"/>
      <c r="K1119" s="2"/>
      <c r="L1119" s="2"/>
      <c r="M1119" s="2"/>
      <c r="N1119" s="5">
        <v>2095.1999999999998</v>
      </c>
      <c r="O1119" s="2" t="s">
        <v>200</v>
      </c>
      <c r="P1119" s="5">
        <v>502.49506491027108</v>
      </c>
      <c r="Q1119" s="5">
        <v>1052827.6599999999</v>
      </c>
      <c r="R1119" s="5">
        <v>6.6643907813033296</v>
      </c>
      <c r="S1119" s="5">
        <v>13963.23156498674</v>
      </c>
      <c r="T1119" s="5">
        <v>385756.1</v>
      </c>
    </row>
    <row r="1120" spans="1:20" ht="72" x14ac:dyDescent="0.3">
      <c r="A1120" s="7" t="s">
        <v>196</v>
      </c>
      <c r="B1120" s="2" t="s">
        <v>1674</v>
      </c>
      <c r="C1120" s="5" t="s">
        <v>198</v>
      </c>
      <c r="D1120" s="5" t="s">
        <v>171</v>
      </c>
      <c r="E1120" s="2" t="s">
        <v>1676</v>
      </c>
      <c r="F1120" s="2"/>
      <c r="G1120" s="2"/>
      <c r="H1120" s="2"/>
      <c r="I1120" s="2"/>
      <c r="J1120" s="2"/>
      <c r="K1120" s="2"/>
      <c r="L1120" s="2"/>
      <c r="M1120" s="2"/>
      <c r="N1120" s="5">
        <v>7680</v>
      </c>
      <c r="O1120" s="2" t="s">
        <v>200</v>
      </c>
      <c r="P1120" s="5">
        <v>504.00860286458328</v>
      </c>
      <c r="Q1120" s="5">
        <v>3870786.07</v>
      </c>
      <c r="R1120" s="5">
        <v>6.684464228973253</v>
      </c>
      <c r="S1120" s="5">
        <v>51336.685278514582</v>
      </c>
      <c r="T1120" s="5">
        <v>1418256</v>
      </c>
    </row>
    <row r="1121" spans="1:20" ht="72" x14ac:dyDescent="0.3">
      <c r="A1121" s="7" t="s">
        <v>196</v>
      </c>
      <c r="B1121" s="2" t="s">
        <v>1674</v>
      </c>
      <c r="C1121" s="5" t="s">
        <v>198</v>
      </c>
      <c r="D1121" s="5" t="s">
        <v>171</v>
      </c>
      <c r="E1121" s="2" t="s">
        <v>1677</v>
      </c>
      <c r="F1121" s="2"/>
      <c r="G1121" s="2"/>
      <c r="H1121" s="2"/>
      <c r="I1121" s="2"/>
      <c r="J1121" s="2"/>
      <c r="K1121" s="2"/>
      <c r="L1121" s="2"/>
      <c r="M1121" s="2"/>
      <c r="N1121" s="5">
        <v>3636.6</v>
      </c>
      <c r="O1121" s="2" t="s">
        <v>200</v>
      </c>
      <c r="P1121" s="5">
        <v>586.29735742176763</v>
      </c>
      <c r="Q1121" s="5">
        <v>2132128.9700000002</v>
      </c>
      <c r="R1121" s="5">
        <v>7.7758270215088539</v>
      </c>
      <c r="S1121" s="5">
        <v>28277.572546419098</v>
      </c>
      <c r="T1121" s="5">
        <v>781212.1</v>
      </c>
    </row>
    <row r="1122" spans="1:20" ht="72" x14ac:dyDescent="0.3">
      <c r="A1122" s="7" t="s">
        <v>196</v>
      </c>
      <c r="B1122" s="2" t="s">
        <v>1674</v>
      </c>
      <c r="C1122" s="5" t="s">
        <v>198</v>
      </c>
      <c r="D1122" s="5" t="s">
        <v>171</v>
      </c>
      <c r="E1122" s="2" t="s">
        <v>1678</v>
      </c>
      <c r="F1122" s="2"/>
      <c r="G1122" s="2"/>
      <c r="H1122" s="2"/>
      <c r="I1122" s="2"/>
      <c r="J1122" s="2"/>
      <c r="K1122" s="2"/>
      <c r="L1122" s="2"/>
      <c r="M1122" s="2"/>
      <c r="N1122" s="5">
        <v>1636.2</v>
      </c>
      <c r="O1122" s="2" t="s">
        <v>200</v>
      </c>
      <c r="P1122" s="5">
        <v>597.34352768610188</v>
      </c>
      <c r="Q1122" s="5">
        <v>977373.48</v>
      </c>
      <c r="R1122" s="5">
        <v>7.922327953396576</v>
      </c>
      <c r="S1122" s="5">
        <v>12962.51299734748</v>
      </c>
      <c r="T1122" s="5">
        <v>358109.7</v>
      </c>
    </row>
    <row r="1123" spans="1:20" ht="57.6" x14ac:dyDescent="0.3">
      <c r="A1123" s="7" t="s">
        <v>196</v>
      </c>
      <c r="B1123" s="2" t="s">
        <v>1679</v>
      </c>
      <c r="C1123" s="5" t="s">
        <v>198</v>
      </c>
      <c r="D1123" s="5" t="s">
        <v>171</v>
      </c>
      <c r="E1123" s="2" t="s">
        <v>1680</v>
      </c>
      <c r="F1123" s="2"/>
      <c r="G1123" s="2"/>
      <c r="H1123" s="2"/>
      <c r="I1123" s="2"/>
      <c r="J1123" s="2"/>
      <c r="K1123" s="2"/>
      <c r="L1123" s="2"/>
      <c r="M1123" s="2"/>
      <c r="N1123" s="5">
        <v>4950</v>
      </c>
      <c r="O1123" s="2" t="s">
        <v>200</v>
      </c>
      <c r="P1123" s="5">
        <v>255.4479737373737</v>
      </c>
      <c r="Q1123" s="5">
        <v>1264467.47</v>
      </c>
      <c r="R1123" s="5">
        <v>3.3924033696862379</v>
      </c>
      <c r="S1123" s="5">
        <v>16792.39667994688</v>
      </c>
      <c r="T1123" s="5">
        <v>463300.8</v>
      </c>
    </row>
    <row r="1124" spans="1:20" ht="72" x14ac:dyDescent="0.3">
      <c r="A1124" s="7" t="s">
        <v>196</v>
      </c>
      <c r="B1124" s="2" t="s">
        <v>1681</v>
      </c>
      <c r="C1124" s="5" t="s">
        <v>198</v>
      </c>
      <c r="D1124" s="5" t="s">
        <v>171</v>
      </c>
      <c r="E1124" s="2" t="s">
        <v>1682</v>
      </c>
      <c r="F1124" s="2"/>
      <c r="G1124" s="2"/>
      <c r="H1124" s="2"/>
      <c r="I1124" s="2"/>
      <c r="J1124" s="2"/>
      <c r="K1124" s="2"/>
      <c r="L1124" s="2"/>
      <c r="M1124" s="2"/>
      <c r="N1124" s="5">
        <v>663.68</v>
      </c>
      <c r="O1124" s="2" t="s">
        <v>200</v>
      </c>
      <c r="P1124" s="5">
        <v>1014.719021215043</v>
      </c>
      <c r="Q1124" s="5">
        <v>673448.72</v>
      </c>
      <c r="R1124" s="5">
        <v>13.475684212683181</v>
      </c>
      <c r="S1124" s="5">
        <v>8943.5420982735723</v>
      </c>
      <c r="T1124" s="5">
        <v>246751.6</v>
      </c>
    </row>
    <row r="1125" spans="1:20" ht="72" x14ac:dyDescent="0.3">
      <c r="A1125" s="7" t="s">
        <v>196</v>
      </c>
      <c r="B1125" s="2" t="s">
        <v>1683</v>
      </c>
      <c r="C1125" s="5" t="s">
        <v>198</v>
      </c>
      <c r="D1125" s="5" t="s">
        <v>171</v>
      </c>
      <c r="E1125" s="2" t="s">
        <v>1684</v>
      </c>
      <c r="F1125" s="2"/>
      <c r="G1125" s="2"/>
      <c r="H1125" s="2"/>
      <c r="I1125" s="2"/>
      <c r="J1125" s="2"/>
      <c r="K1125" s="2"/>
      <c r="L1125" s="2"/>
      <c r="M1125" s="2"/>
      <c r="N1125" s="5">
        <v>8008</v>
      </c>
      <c r="O1125" s="2" t="s">
        <v>200</v>
      </c>
      <c r="P1125" s="5">
        <v>395.84288336663337</v>
      </c>
      <c r="Q1125" s="5">
        <v>3169909.81</v>
      </c>
      <c r="R1125" s="5">
        <v>5.2568776011505101</v>
      </c>
      <c r="S1125" s="5">
        <v>42097.07583001328</v>
      </c>
      <c r="T1125" s="5">
        <v>1161455</v>
      </c>
    </row>
    <row r="1126" spans="1:20" ht="43.2" x14ac:dyDescent="0.3">
      <c r="A1126" s="7" t="s">
        <v>196</v>
      </c>
      <c r="B1126" s="2" t="s">
        <v>1685</v>
      </c>
      <c r="C1126" s="5" t="s">
        <v>198</v>
      </c>
      <c r="D1126" s="5" t="s">
        <v>171</v>
      </c>
      <c r="E1126" s="2" t="s">
        <v>1686</v>
      </c>
      <c r="F1126" s="2"/>
      <c r="G1126" s="2"/>
      <c r="H1126" s="2"/>
      <c r="I1126" s="2"/>
      <c r="J1126" s="2"/>
      <c r="K1126" s="2"/>
      <c r="L1126" s="2"/>
      <c r="M1126" s="2"/>
      <c r="N1126" s="5">
        <v>5600</v>
      </c>
      <c r="O1126" s="2" t="s">
        <v>200</v>
      </c>
      <c r="P1126" s="5">
        <v>389.15749464285722</v>
      </c>
      <c r="Q1126" s="5">
        <v>2179281.9700000002</v>
      </c>
      <c r="R1126" s="5">
        <v>5.22008711794577</v>
      </c>
      <c r="S1126" s="5">
        <v>29232.48786049632</v>
      </c>
      <c r="T1126" s="5">
        <v>798488.9</v>
      </c>
    </row>
    <row r="1127" spans="1:20" ht="72" x14ac:dyDescent="0.3">
      <c r="A1127" s="7" t="s">
        <v>196</v>
      </c>
      <c r="B1127" s="2" t="s">
        <v>1687</v>
      </c>
      <c r="C1127" s="5" t="s">
        <v>198</v>
      </c>
      <c r="D1127" s="5" t="s">
        <v>171</v>
      </c>
      <c r="E1127" s="2" t="s">
        <v>1688</v>
      </c>
      <c r="F1127" s="2"/>
      <c r="G1127" s="2"/>
      <c r="H1127" s="2"/>
      <c r="I1127" s="2"/>
      <c r="J1127" s="2"/>
      <c r="K1127" s="2"/>
      <c r="L1127" s="2"/>
      <c r="M1127" s="2"/>
      <c r="N1127" s="5">
        <v>23760</v>
      </c>
      <c r="O1127" s="2" t="s">
        <v>200</v>
      </c>
      <c r="P1127" s="5">
        <v>235.67244444444449</v>
      </c>
      <c r="Q1127" s="5">
        <v>5599577.2800000003</v>
      </c>
      <c r="R1127" s="5">
        <v>3.1612668604217911</v>
      </c>
      <c r="S1127" s="5">
        <v>75111.700603621735</v>
      </c>
      <c r="T1127" s="5">
        <v>2051685.1</v>
      </c>
    </row>
    <row r="1128" spans="1:20" ht="57.6" x14ac:dyDescent="0.3">
      <c r="A1128" s="7" t="s">
        <v>196</v>
      </c>
      <c r="B1128" s="2" t="s">
        <v>1689</v>
      </c>
      <c r="C1128" s="5" t="s">
        <v>198</v>
      </c>
      <c r="D1128" s="5" t="s">
        <v>171</v>
      </c>
      <c r="E1128" s="2" t="s">
        <v>1690</v>
      </c>
      <c r="F1128" s="2"/>
      <c r="G1128" s="2"/>
      <c r="H1128" s="2"/>
      <c r="I1128" s="2"/>
      <c r="J1128" s="2"/>
      <c r="K1128" s="2"/>
      <c r="L1128" s="2"/>
      <c r="M1128" s="2"/>
      <c r="N1128" s="5">
        <v>7582.5</v>
      </c>
      <c r="O1128" s="2" t="s">
        <v>200</v>
      </c>
      <c r="P1128" s="5">
        <v>260.18832443125621</v>
      </c>
      <c r="Q1128" s="5">
        <v>1972877.97</v>
      </c>
      <c r="R1128" s="5">
        <v>3.490118369299211</v>
      </c>
      <c r="S1128" s="5">
        <v>26463.822535211271</v>
      </c>
      <c r="T1128" s="5">
        <v>722862.5</v>
      </c>
    </row>
    <row r="1129" spans="1:20" ht="72" x14ac:dyDescent="0.3">
      <c r="A1129" s="7" t="s">
        <v>196</v>
      </c>
      <c r="B1129" s="2" t="s">
        <v>1689</v>
      </c>
      <c r="C1129" s="5" t="s">
        <v>198</v>
      </c>
      <c r="D1129" s="5" t="s">
        <v>171</v>
      </c>
      <c r="E1129" s="2" t="s">
        <v>1691</v>
      </c>
      <c r="F1129" s="2"/>
      <c r="G1129" s="2"/>
      <c r="H1129" s="2"/>
      <c r="I1129" s="2"/>
      <c r="J1129" s="2"/>
      <c r="K1129" s="2"/>
      <c r="L1129" s="2"/>
      <c r="M1129" s="2"/>
      <c r="N1129" s="5">
        <v>696</v>
      </c>
      <c r="O1129" s="2" t="s">
        <v>200</v>
      </c>
      <c r="P1129" s="5">
        <v>618.23403735632189</v>
      </c>
      <c r="Q1129" s="5">
        <v>430290.89</v>
      </c>
      <c r="R1129" s="5">
        <v>8.2928777646723262</v>
      </c>
      <c r="S1129" s="5">
        <v>5771.8429242119391</v>
      </c>
      <c r="T1129" s="5">
        <v>157658.6</v>
      </c>
    </row>
    <row r="1130" spans="1:20" ht="86.4" x14ac:dyDescent="0.3">
      <c r="A1130" s="7" t="s">
        <v>196</v>
      </c>
      <c r="B1130" s="2" t="s">
        <v>1689</v>
      </c>
      <c r="C1130" s="5" t="s">
        <v>198</v>
      </c>
      <c r="D1130" s="5" t="s">
        <v>171</v>
      </c>
      <c r="E1130" s="2" t="s">
        <v>1692</v>
      </c>
      <c r="F1130" s="2"/>
      <c r="G1130" s="2"/>
      <c r="H1130" s="2"/>
      <c r="I1130" s="2"/>
      <c r="J1130" s="2"/>
      <c r="K1130" s="2"/>
      <c r="L1130" s="2"/>
      <c r="M1130" s="2"/>
      <c r="N1130" s="5">
        <v>9714</v>
      </c>
      <c r="O1130" s="2" t="s">
        <v>200</v>
      </c>
      <c r="P1130" s="5">
        <v>323.36170681490631</v>
      </c>
      <c r="Q1130" s="5">
        <v>3141135.62</v>
      </c>
      <c r="R1130" s="5">
        <v>4.3375145112663489</v>
      </c>
      <c r="S1130" s="5">
        <v>42134.615962441319</v>
      </c>
      <c r="T1130" s="5">
        <v>1150912.1000000001</v>
      </c>
    </row>
    <row r="1131" spans="1:20" ht="86.4" x14ac:dyDescent="0.3">
      <c r="A1131" s="7" t="s">
        <v>196</v>
      </c>
      <c r="B1131" s="2" t="s">
        <v>1693</v>
      </c>
      <c r="C1131" s="5" t="s">
        <v>198</v>
      </c>
      <c r="D1131" s="5" t="s">
        <v>171</v>
      </c>
      <c r="E1131" s="2" t="s">
        <v>1694</v>
      </c>
      <c r="F1131" s="2"/>
      <c r="G1131" s="2"/>
      <c r="H1131" s="2"/>
      <c r="I1131" s="2"/>
      <c r="J1131" s="2"/>
      <c r="K1131" s="2"/>
      <c r="L1131" s="2"/>
      <c r="M1131" s="2"/>
      <c r="N1131" s="5">
        <v>4582.3999999999996</v>
      </c>
      <c r="O1131" s="2" t="s">
        <v>200</v>
      </c>
      <c r="P1131" s="5">
        <v>502.76091567737438</v>
      </c>
      <c r="Q1131" s="5">
        <v>2303851.62</v>
      </c>
      <c r="R1131" s="5">
        <v>6.7439425308836274</v>
      </c>
      <c r="S1131" s="5">
        <v>30903.442253521131</v>
      </c>
      <c r="T1131" s="5">
        <v>844131.2</v>
      </c>
    </row>
    <row r="1132" spans="1:20" ht="86.4" x14ac:dyDescent="0.3">
      <c r="A1132" s="7" t="s">
        <v>196</v>
      </c>
      <c r="B1132" s="2" t="s">
        <v>1693</v>
      </c>
      <c r="C1132" s="5" t="s">
        <v>198</v>
      </c>
      <c r="D1132" s="5" t="s">
        <v>171</v>
      </c>
      <c r="E1132" s="2" t="s">
        <v>1695</v>
      </c>
      <c r="F1132" s="2"/>
      <c r="G1132" s="2"/>
      <c r="H1132" s="2"/>
      <c r="I1132" s="2"/>
      <c r="J1132" s="2"/>
      <c r="K1132" s="2"/>
      <c r="L1132" s="2"/>
      <c r="M1132" s="2"/>
      <c r="N1132" s="5">
        <v>7273.2</v>
      </c>
      <c r="O1132" s="2" t="s">
        <v>200</v>
      </c>
      <c r="P1132" s="5">
        <v>584.84596051256665</v>
      </c>
      <c r="Q1132" s="5">
        <v>4253701.6399999997</v>
      </c>
      <c r="R1132" s="5">
        <v>7.8450162375931143</v>
      </c>
      <c r="S1132" s="5">
        <v>57058.37209926224</v>
      </c>
      <c r="T1132" s="5">
        <v>1558556.2</v>
      </c>
    </row>
    <row r="1133" spans="1:20" ht="72" x14ac:dyDescent="0.3">
      <c r="A1133" s="7" t="s">
        <v>196</v>
      </c>
      <c r="B1133" s="2" t="s">
        <v>1693</v>
      </c>
      <c r="C1133" s="5" t="s">
        <v>198</v>
      </c>
      <c r="D1133" s="5" t="s">
        <v>171</v>
      </c>
      <c r="E1133" s="2" t="s">
        <v>1696</v>
      </c>
      <c r="F1133" s="2"/>
      <c r="G1133" s="2"/>
      <c r="H1133" s="2"/>
      <c r="I1133" s="2"/>
      <c r="J1133" s="2"/>
      <c r="K1133" s="2"/>
      <c r="L1133" s="2"/>
      <c r="M1133" s="2"/>
      <c r="N1133" s="5">
        <v>2829.6</v>
      </c>
      <c r="O1133" s="2" t="s">
        <v>200</v>
      </c>
      <c r="P1133" s="5">
        <v>595.86479007633591</v>
      </c>
      <c r="Q1133" s="5">
        <v>1686059.01</v>
      </c>
      <c r="R1133" s="5">
        <v>7.9928207924391126</v>
      </c>
      <c r="S1133" s="5">
        <v>22616.485714285711</v>
      </c>
      <c r="T1133" s="5">
        <v>617772</v>
      </c>
    </row>
    <row r="1134" spans="1:20" ht="57.6" x14ac:dyDescent="0.3">
      <c r="A1134" s="7" t="s">
        <v>196</v>
      </c>
      <c r="B1134" s="2" t="s">
        <v>1697</v>
      </c>
      <c r="C1134" s="5" t="s">
        <v>198</v>
      </c>
      <c r="D1134" s="5" t="s">
        <v>171</v>
      </c>
      <c r="E1134" s="2" t="s">
        <v>1698</v>
      </c>
      <c r="F1134" s="2"/>
      <c r="G1134" s="2"/>
      <c r="H1134" s="2"/>
      <c r="I1134" s="2"/>
      <c r="J1134" s="2"/>
      <c r="K1134" s="2"/>
      <c r="L1134" s="2"/>
      <c r="M1134" s="2"/>
      <c r="N1134" s="5">
        <v>8094.8</v>
      </c>
      <c r="O1134" s="2" t="s">
        <v>200</v>
      </c>
      <c r="P1134" s="5">
        <v>525.65761105895149</v>
      </c>
      <c r="Q1134" s="5">
        <v>4255093.2300000004</v>
      </c>
      <c r="R1134" s="5">
        <v>7.1082841252055644</v>
      </c>
      <c r="S1134" s="5">
        <v>57540.138336714001</v>
      </c>
      <c r="T1134" s="5">
        <v>1559066.2</v>
      </c>
    </row>
    <row r="1135" spans="1:20" ht="72" x14ac:dyDescent="0.3">
      <c r="A1135" s="7" t="s">
        <v>196</v>
      </c>
      <c r="B1135" s="2" t="s">
        <v>1697</v>
      </c>
      <c r="C1135" s="5" t="s">
        <v>198</v>
      </c>
      <c r="D1135" s="5" t="s">
        <v>171</v>
      </c>
      <c r="E1135" s="2" t="s">
        <v>1699</v>
      </c>
      <c r="F1135" s="2"/>
      <c r="G1135" s="2"/>
      <c r="H1135" s="2"/>
      <c r="I1135" s="2"/>
      <c r="J1135" s="2"/>
      <c r="K1135" s="2"/>
      <c r="L1135" s="2"/>
      <c r="M1135" s="2"/>
      <c r="N1135" s="5">
        <v>10599.93</v>
      </c>
      <c r="O1135" s="2" t="s">
        <v>200</v>
      </c>
      <c r="P1135" s="5">
        <v>586.35880048264471</v>
      </c>
      <c r="Q1135" s="5">
        <v>6215362.2400000002</v>
      </c>
      <c r="R1135" s="5">
        <v>7.9291250910431996</v>
      </c>
      <c r="S1135" s="5">
        <v>84048.170926301551</v>
      </c>
      <c r="T1135" s="5">
        <v>2277308.6</v>
      </c>
    </row>
    <row r="1136" spans="1:20" ht="57.6" x14ac:dyDescent="0.3">
      <c r="A1136" s="7" t="s">
        <v>196</v>
      </c>
      <c r="B1136" s="2" t="s">
        <v>1697</v>
      </c>
      <c r="C1136" s="5" t="s">
        <v>198</v>
      </c>
      <c r="D1136" s="5" t="s">
        <v>171</v>
      </c>
      <c r="E1136" s="2" t="s">
        <v>1700</v>
      </c>
      <c r="F1136" s="2"/>
      <c r="G1136" s="2"/>
      <c r="H1136" s="2"/>
      <c r="I1136" s="2"/>
      <c r="J1136" s="2"/>
      <c r="K1136" s="2"/>
      <c r="L1136" s="2"/>
      <c r="M1136" s="2"/>
      <c r="N1136" s="5">
        <v>4304</v>
      </c>
      <c r="O1136" s="2" t="s">
        <v>200</v>
      </c>
      <c r="P1136" s="5">
        <v>577.34038104089223</v>
      </c>
      <c r="Q1136" s="5">
        <v>2484873</v>
      </c>
      <c r="R1136" s="5">
        <v>7.8071721574157156</v>
      </c>
      <c r="S1136" s="5">
        <v>33602.068965517239</v>
      </c>
      <c r="T1136" s="5">
        <v>910457.5</v>
      </c>
    </row>
    <row r="1137" spans="1:20" ht="57.6" x14ac:dyDescent="0.3">
      <c r="A1137" s="7" t="s">
        <v>196</v>
      </c>
      <c r="B1137" s="2" t="s">
        <v>1697</v>
      </c>
      <c r="C1137" s="5" t="s">
        <v>198</v>
      </c>
      <c r="D1137" s="5" t="s">
        <v>171</v>
      </c>
      <c r="E1137" s="2" t="s">
        <v>1701</v>
      </c>
      <c r="F1137" s="2"/>
      <c r="G1137" s="2"/>
      <c r="H1137" s="2"/>
      <c r="I1137" s="2"/>
      <c r="J1137" s="2"/>
      <c r="K1137" s="2"/>
      <c r="L1137" s="2"/>
      <c r="M1137" s="2"/>
      <c r="N1137" s="5">
        <v>8970</v>
      </c>
      <c r="O1137" s="2" t="s">
        <v>200</v>
      </c>
      <c r="P1137" s="5">
        <v>480.51030323299892</v>
      </c>
      <c r="Q1137" s="5">
        <v>4310177.42</v>
      </c>
      <c r="R1137" s="5">
        <v>6.4977728631913303</v>
      </c>
      <c r="S1137" s="5">
        <v>58285.022582826241</v>
      </c>
      <c r="T1137" s="5">
        <v>1579249</v>
      </c>
    </row>
    <row r="1138" spans="1:20" ht="57.6" x14ac:dyDescent="0.3">
      <c r="A1138" s="7" t="s">
        <v>196</v>
      </c>
      <c r="B1138" s="2" t="s">
        <v>1702</v>
      </c>
      <c r="C1138" s="5" t="s">
        <v>198</v>
      </c>
      <c r="D1138" s="5" t="s">
        <v>171</v>
      </c>
      <c r="E1138" s="2" t="s">
        <v>1703</v>
      </c>
      <c r="F1138" s="2"/>
      <c r="G1138" s="2"/>
      <c r="H1138" s="2"/>
      <c r="I1138" s="2"/>
      <c r="J1138" s="2"/>
      <c r="K1138" s="2"/>
      <c r="L1138" s="2"/>
      <c r="M1138" s="2"/>
      <c r="N1138" s="5">
        <v>1386</v>
      </c>
      <c r="O1138" s="2" t="s">
        <v>200</v>
      </c>
      <c r="P1138" s="5">
        <v>610.01272727272726</v>
      </c>
      <c r="Q1138" s="5">
        <v>845477.64</v>
      </c>
      <c r="R1138" s="5">
        <v>8.2489888745466828</v>
      </c>
      <c r="S1138" s="5">
        <v>11433.098580121699</v>
      </c>
      <c r="T1138" s="5">
        <v>309783</v>
      </c>
    </row>
    <row r="1139" spans="1:20" ht="72" x14ac:dyDescent="0.3">
      <c r="A1139" s="7" t="s">
        <v>196</v>
      </c>
      <c r="B1139" s="2" t="s">
        <v>1702</v>
      </c>
      <c r="C1139" s="5" t="s">
        <v>198</v>
      </c>
      <c r="D1139" s="5" t="s">
        <v>171</v>
      </c>
      <c r="E1139" s="2" t="s">
        <v>1704</v>
      </c>
      <c r="F1139" s="2"/>
      <c r="G1139" s="2"/>
      <c r="H1139" s="2"/>
      <c r="I1139" s="2"/>
      <c r="J1139" s="2"/>
      <c r="K1139" s="2"/>
      <c r="L1139" s="2"/>
      <c r="M1139" s="2"/>
      <c r="N1139" s="5">
        <v>708</v>
      </c>
      <c r="O1139" s="2" t="s">
        <v>200</v>
      </c>
      <c r="P1139" s="5">
        <v>544.25641242937854</v>
      </c>
      <c r="Q1139" s="5">
        <v>385333.54</v>
      </c>
      <c r="R1139" s="5">
        <v>7.3597892147312853</v>
      </c>
      <c r="S1139" s="5">
        <v>5210.7307640297486</v>
      </c>
      <c r="T1139" s="5">
        <v>141186.20000000001</v>
      </c>
    </row>
    <row r="1140" spans="1:20" ht="57.6" x14ac:dyDescent="0.3">
      <c r="A1140" s="7" t="s">
        <v>196</v>
      </c>
      <c r="B1140" s="2" t="s">
        <v>1702</v>
      </c>
      <c r="C1140" s="5" t="s">
        <v>198</v>
      </c>
      <c r="D1140" s="5" t="s">
        <v>163</v>
      </c>
      <c r="E1140" s="2" t="s">
        <v>1705</v>
      </c>
      <c r="F1140" s="2"/>
      <c r="G1140" s="2"/>
      <c r="H1140" s="2"/>
      <c r="I1140" s="2"/>
      <c r="J1140" s="2"/>
      <c r="K1140" s="2"/>
      <c r="L1140" s="2"/>
      <c r="M1140" s="2"/>
      <c r="N1140" s="5">
        <v>4823</v>
      </c>
      <c r="O1140" s="2" t="s">
        <v>200</v>
      </c>
      <c r="P1140" s="5">
        <v>463.3901617250674</v>
      </c>
      <c r="Q1140" s="5">
        <v>2234930.75</v>
      </c>
      <c r="R1140" s="5">
        <v>6.2662631741050356</v>
      </c>
      <c r="S1140" s="5">
        <v>30222.187288708581</v>
      </c>
      <c r="T1140" s="5">
        <v>982475.6</v>
      </c>
    </row>
    <row r="1141" spans="1:20" ht="72" x14ac:dyDescent="0.3">
      <c r="A1141" s="7" t="s">
        <v>196</v>
      </c>
      <c r="B1141" s="2" t="s">
        <v>1702</v>
      </c>
      <c r="C1141" s="5" t="s">
        <v>198</v>
      </c>
      <c r="D1141" s="5" t="s">
        <v>171</v>
      </c>
      <c r="E1141" s="2" t="s">
        <v>1706</v>
      </c>
      <c r="F1141" s="2"/>
      <c r="G1141" s="2"/>
      <c r="H1141" s="2"/>
      <c r="I1141" s="2"/>
      <c r="J1141" s="2"/>
      <c r="K1141" s="2"/>
      <c r="L1141" s="2"/>
      <c r="M1141" s="2"/>
      <c r="N1141" s="5">
        <v>2867.2</v>
      </c>
      <c r="O1141" s="2" t="s">
        <v>200</v>
      </c>
      <c r="P1141" s="5">
        <v>494.24788643973221</v>
      </c>
      <c r="Q1141" s="5">
        <v>1417107.54</v>
      </c>
      <c r="R1141" s="5">
        <v>6.6835413987793402</v>
      </c>
      <c r="S1141" s="5">
        <v>19163.04989858012</v>
      </c>
      <c r="T1141" s="5">
        <v>519228.2</v>
      </c>
    </row>
    <row r="1142" spans="1:20" ht="57.6" x14ac:dyDescent="0.3">
      <c r="A1142" s="7" t="s">
        <v>196</v>
      </c>
      <c r="B1142" s="2" t="s">
        <v>1702</v>
      </c>
      <c r="C1142" s="5" t="s">
        <v>198</v>
      </c>
      <c r="D1142" s="5" t="s">
        <v>171</v>
      </c>
      <c r="E1142" s="2" t="s">
        <v>1707</v>
      </c>
      <c r="F1142" s="2"/>
      <c r="G1142" s="2"/>
      <c r="H1142" s="2"/>
      <c r="I1142" s="2"/>
      <c r="J1142" s="2"/>
      <c r="K1142" s="2"/>
      <c r="L1142" s="2"/>
      <c r="M1142" s="2"/>
      <c r="N1142" s="5">
        <v>2304</v>
      </c>
      <c r="O1142" s="2" t="s">
        <v>200</v>
      </c>
      <c r="P1142" s="5">
        <v>604.72935329861104</v>
      </c>
      <c r="Q1142" s="5">
        <v>1393296.43</v>
      </c>
      <c r="R1142" s="5">
        <v>8.1775436551536309</v>
      </c>
      <c r="S1142" s="5">
        <v>18841.060581473968</v>
      </c>
      <c r="T1142" s="5">
        <v>510503.8</v>
      </c>
    </row>
    <row r="1143" spans="1:20" ht="72" x14ac:dyDescent="0.3">
      <c r="A1143" s="7" t="s">
        <v>196</v>
      </c>
      <c r="B1143" s="2" t="s">
        <v>1702</v>
      </c>
      <c r="C1143" s="5" t="s">
        <v>198</v>
      </c>
      <c r="D1143" s="5" t="s">
        <v>171</v>
      </c>
      <c r="E1143" s="2" t="s">
        <v>1708</v>
      </c>
      <c r="F1143" s="2"/>
      <c r="G1143" s="2"/>
      <c r="H1143" s="2"/>
      <c r="I1143" s="2"/>
      <c r="J1143" s="2"/>
      <c r="K1143" s="2"/>
      <c r="L1143" s="2"/>
      <c r="M1143" s="2"/>
      <c r="N1143" s="5">
        <v>4917.6000000000004</v>
      </c>
      <c r="O1143" s="2" t="s">
        <v>200</v>
      </c>
      <c r="P1143" s="5">
        <v>492.76365910200087</v>
      </c>
      <c r="Q1143" s="5">
        <v>2423214.5699999998</v>
      </c>
      <c r="R1143" s="5">
        <v>6.663470711318471</v>
      </c>
      <c r="S1143" s="5">
        <v>32768.283569979707</v>
      </c>
      <c r="T1143" s="5">
        <v>887865.8</v>
      </c>
    </row>
    <row r="1144" spans="1:20" ht="57.6" x14ac:dyDescent="0.3">
      <c r="A1144" s="7" t="s">
        <v>196</v>
      </c>
      <c r="B1144" s="2" t="s">
        <v>1702</v>
      </c>
      <c r="C1144" s="5" t="s">
        <v>198</v>
      </c>
      <c r="D1144" s="5" t="s">
        <v>171</v>
      </c>
      <c r="E1144" s="2" t="s">
        <v>1709</v>
      </c>
      <c r="F1144" s="2"/>
      <c r="G1144" s="2"/>
      <c r="H1144" s="2"/>
      <c r="I1144" s="2"/>
      <c r="J1144" s="2"/>
      <c r="K1144" s="2"/>
      <c r="L1144" s="2"/>
      <c r="M1144" s="2"/>
      <c r="N1144" s="5">
        <v>14000</v>
      </c>
      <c r="O1144" s="2" t="s">
        <v>200</v>
      </c>
      <c r="P1144" s="5">
        <v>390.10093214285712</v>
      </c>
      <c r="Q1144" s="5">
        <v>5461413.0499999998</v>
      </c>
      <c r="R1144" s="5">
        <v>5.2751985414855591</v>
      </c>
      <c r="S1144" s="5">
        <v>73852.779580797825</v>
      </c>
      <c r="T1144" s="5">
        <v>2001061.8</v>
      </c>
    </row>
    <row r="1145" spans="1:20" ht="57.6" x14ac:dyDescent="0.3">
      <c r="A1145" s="7" t="s">
        <v>196</v>
      </c>
      <c r="B1145" s="2" t="s">
        <v>1702</v>
      </c>
      <c r="C1145" s="5" t="s">
        <v>198</v>
      </c>
      <c r="D1145" s="5" t="s">
        <v>171</v>
      </c>
      <c r="E1145" s="2" t="s">
        <v>1710</v>
      </c>
      <c r="F1145" s="2"/>
      <c r="G1145" s="2"/>
      <c r="H1145" s="2"/>
      <c r="I1145" s="2"/>
      <c r="J1145" s="2"/>
      <c r="K1145" s="2"/>
      <c r="L1145" s="2"/>
      <c r="M1145" s="2"/>
      <c r="N1145" s="5">
        <v>2310</v>
      </c>
      <c r="O1145" s="2" t="s">
        <v>200</v>
      </c>
      <c r="P1145" s="5">
        <v>563.91907792207792</v>
      </c>
      <c r="Q1145" s="5">
        <v>1302653.07</v>
      </c>
      <c r="R1145" s="5">
        <v>7.6256805668976053</v>
      </c>
      <c r="S1145" s="5">
        <v>17615.32210953347</v>
      </c>
      <c r="T1145" s="5">
        <v>477292.1</v>
      </c>
    </row>
    <row r="1146" spans="1:20" ht="57.6" x14ac:dyDescent="0.3">
      <c r="A1146" s="7" t="s">
        <v>196</v>
      </c>
      <c r="B1146" s="2" t="s">
        <v>1702</v>
      </c>
      <c r="C1146" s="5" t="s">
        <v>198</v>
      </c>
      <c r="D1146" s="5" t="s">
        <v>171</v>
      </c>
      <c r="E1146" s="2" t="s">
        <v>1711</v>
      </c>
      <c r="F1146" s="2"/>
      <c r="G1146" s="2"/>
      <c r="H1146" s="2"/>
      <c r="I1146" s="2"/>
      <c r="J1146" s="2"/>
      <c r="K1146" s="2"/>
      <c r="L1146" s="2"/>
      <c r="M1146" s="2"/>
      <c r="N1146" s="5">
        <v>6285</v>
      </c>
      <c r="O1146" s="2" t="s">
        <v>200</v>
      </c>
      <c r="P1146" s="5">
        <v>254.48267780429589</v>
      </c>
      <c r="Q1146" s="5">
        <v>1599423.63</v>
      </c>
      <c r="R1146" s="5">
        <v>3.4412802948518721</v>
      </c>
      <c r="S1146" s="5">
        <v>21628.446653144008</v>
      </c>
      <c r="T1146" s="5">
        <v>586028.80000000005</v>
      </c>
    </row>
    <row r="1147" spans="1:20" ht="72" x14ac:dyDescent="0.3">
      <c r="A1147" s="7" t="s">
        <v>196</v>
      </c>
      <c r="B1147" s="2" t="s">
        <v>1712</v>
      </c>
      <c r="C1147" s="5" t="s">
        <v>198</v>
      </c>
      <c r="D1147" s="5" t="s">
        <v>163</v>
      </c>
      <c r="E1147" s="2" t="s">
        <v>1713</v>
      </c>
      <c r="F1147" s="2"/>
      <c r="G1147" s="2"/>
      <c r="H1147" s="2"/>
      <c r="I1147" s="2"/>
      <c r="J1147" s="2"/>
      <c r="K1147" s="2"/>
      <c r="L1147" s="2"/>
      <c r="M1147" s="2"/>
      <c r="N1147" s="5">
        <v>4837</v>
      </c>
      <c r="O1147" s="2" t="s">
        <v>200</v>
      </c>
      <c r="P1147" s="5">
        <v>463.28200744262972</v>
      </c>
      <c r="Q1147" s="5">
        <v>2240895.0699999998</v>
      </c>
      <c r="R1147" s="5">
        <v>6.2648006415500976</v>
      </c>
      <c r="S1147" s="5">
        <v>30302.840703177819</v>
      </c>
      <c r="T1147" s="5">
        <v>985097.5</v>
      </c>
    </row>
    <row r="1148" spans="1:20" ht="72" x14ac:dyDescent="0.3">
      <c r="A1148" s="7" t="s">
        <v>196</v>
      </c>
      <c r="B1148" s="2" t="s">
        <v>1714</v>
      </c>
      <c r="C1148" s="5" t="s">
        <v>198</v>
      </c>
      <c r="D1148" s="5" t="s">
        <v>171</v>
      </c>
      <c r="E1148" s="2" t="s">
        <v>1715</v>
      </c>
      <c r="F1148" s="2"/>
      <c r="G1148" s="2"/>
      <c r="H1148" s="2"/>
      <c r="I1148" s="2"/>
      <c r="J1148" s="2"/>
      <c r="K1148" s="2"/>
      <c r="L1148" s="2"/>
      <c r="M1148" s="2"/>
      <c r="N1148" s="5">
        <v>5002</v>
      </c>
      <c r="O1148" s="2" t="s">
        <v>200</v>
      </c>
      <c r="P1148" s="5">
        <v>1004.531041583367</v>
      </c>
      <c r="Q1148" s="5">
        <v>5024664.2699999996</v>
      </c>
      <c r="R1148" s="5">
        <v>13.58392213094478</v>
      </c>
      <c r="S1148" s="5">
        <v>67946.77849898579</v>
      </c>
      <c r="T1148" s="5">
        <v>1841037.1</v>
      </c>
    </row>
    <row r="1149" spans="1:20" ht="86.4" x14ac:dyDescent="0.3">
      <c r="A1149" s="7" t="s">
        <v>196</v>
      </c>
      <c r="B1149" s="2" t="s">
        <v>1716</v>
      </c>
      <c r="C1149" s="5" t="s">
        <v>198</v>
      </c>
      <c r="D1149" s="5" t="s">
        <v>171</v>
      </c>
      <c r="E1149" s="2" t="s">
        <v>1717</v>
      </c>
      <c r="F1149" s="2"/>
      <c r="G1149" s="2"/>
      <c r="H1149" s="2"/>
      <c r="I1149" s="2"/>
      <c r="J1149" s="2"/>
      <c r="K1149" s="2"/>
      <c r="L1149" s="2"/>
      <c r="M1149" s="2"/>
      <c r="N1149" s="5">
        <v>20976</v>
      </c>
      <c r="O1149" s="2" t="s">
        <v>200</v>
      </c>
      <c r="P1149" s="5">
        <v>187.00428966437829</v>
      </c>
      <c r="Q1149" s="5">
        <v>3922601.98</v>
      </c>
      <c r="R1149" s="5">
        <v>2.5287936398157989</v>
      </c>
      <c r="S1149" s="5">
        <v>53043.975388776198</v>
      </c>
      <c r="T1149" s="5">
        <v>1437241.3</v>
      </c>
    </row>
    <row r="1150" spans="1:20" ht="57.6" x14ac:dyDescent="0.3">
      <c r="A1150" s="7" t="s">
        <v>196</v>
      </c>
      <c r="B1150" s="2" t="s">
        <v>1718</v>
      </c>
      <c r="C1150" s="5" t="s">
        <v>198</v>
      </c>
      <c r="D1150" s="5" t="s">
        <v>171</v>
      </c>
      <c r="E1150" s="2" t="s">
        <v>1719</v>
      </c>
      <c r="F1150" s="2"/>
      <c r="G1150" s="2"/>
      <c r="H1150" s="2"/>
      <c r="I1150" s="2"/>
      <c r="J1150" s="2"/>
      <c r="K1150" s="2"/>
      <c r="L1150" s="2"/>
      <c r="M1150" s="2"/>
      <c r="N1150" s="5">
        <v>6975</v>
      </c>
      <c r="O1150" s="2" t="s">
        <v>200</v>
      </c>
      <c r="P1150" s="5">
        <v>441.5714537634409</v>
      </c>
      <c r="Q1150" s="5">
        <v>3079960.89</v>
      </c>
      <c r="R1150" s="5">
        <v>5.9712164132987269</v>
      </c>
      <c r="S1150" s="5">
        <v>41649.23448275862</v>
      </c>
      <c r="T1150" s="5">
        <v>1128497.7</v>
      </c>
    </row>
    <row r="1151" spans="1:20" ht="72" x14ac:dyDescent="0.3">
      <c r="A1151" s="7" t="s">
        <v>196</v>
      </c>
      <c r="B1151" s="2" t="s">
        <v>1718</v>
      </c>
      <c r="C1151" s="5" t="s">
        <v>198</v>
      </c>
      <c r="D1151" s="5" t="s">
        <v>171</v>
      </c>
      <c r="E1151" s="2" t="s">
        <v>1720</v>
      </c>
      <c r="F1151" s="2"/>
      <c r="G1151" s="2"/>
      <c r="H1151" s="2"/>
      <c r="I1151" s="2"/>
      <c r="J1151" s="2"/>
      <c r="K1151" s="2"/>
      <c r="L1151" s="2"/>
      <c r="M1151" s="2"/>
      <c r="N1151" s="5">
        <v>8008</v>
      </c>
      <c r="O1151" s="2" t="s">
        <v>200</v>
      </c>
      <c r="P1151" s="5">
        <v>387.82404095904087</v>
      </c>
      <c r="Q1151" s="5">
        <v>3105694.92</v>
      </c>
      <c r="R1151" s="5">
        <v>5.244408937918065</v>
      </c>
      <c r="S1151" s="5">
        <v>41997.22677484787</v>
      </c>
      <c r="T1151" s="5">
        <v>1137926.6000000001</v>
      </c>
    </row>
    <row r="1152" spans="1:20" ht="57.6" x14ac:dyDescent="0.3">
      <c r="A1152" s="7" t="s">
        <v>196</v>
      </c>
      <c r="B1152" s="2" t="s">
        <v>1718</v>
      </c>
      <c r="C1152" s="5" t="s">
        <v>198</v>
      </c>
      <c r="D1152" s="5" t="s">
        <v>163</v>
      </c>
      <c r="E1152" s="2" t="s">
        <v>1721</v>
      </c>
      <c r="F1152" s="2"/>
      <c r="G1152" s="2"/>
      <c r="H1152" s="2"/>
      <c r="I1152" s="2"/>
      <c r="J1152" s="2"/>
      <c r="K1152" s="2"/>
      <c r="L1152" s="2"/>
      <c r="M1152" s="2"/>
      <c r="N1152" s="5">
        <v>4833.5</v>
      </c>
      <c r="O1152" s="2" t="s">
        <v>200</v>
      </c>
      <c r="P1152" s="5">
        <v>427.10186200475852</v>
      </c>
      <c r="Q1152" s="5">
        <v>2064396.85</v>
      </c>
      <c r="R1152" s="5">
        <v>5.7755491819439948</v>
      </c>
      <c r="S1152" s="5">
        <v>27916.116970926301</v>
      </c>
      <c r="T1152" s="5">
        <v>907508.9</v>
      </c>
    </row>
    <row r="1153" spans="1:20" ht="72" x14ac:dyDescent="0.3">
      <c r="A1153" s="7" t="s">
        <v>196</v>
      </c>
      <c r="B1153" s="2" t="s">
        <v>1718</v>
      </c>
      <c r="C1153" s="5" t="s">
        <v>198</v>
      </c>
      <c r="D1153" s="5" t="s">
        <v>171</v>
      </c>
      <c r="E1153" s="2" t="s">
        <v>1722</v>
      </c>
      <c r="F1153" s="2"/>
      <c r="G1153" s="2"/>
      <c r="H1153" s="2"/>
      <c r="I1153" s="2"/>
      <c r="J1153" s="2"/>
      <c r="K1153" s="2"/>
      <c r="L1153" s="2"/>
      <c r="M1153" s="2"/>
      <c r="N1153" s="5">
        <v>3696</v>
      </c>
      <c r="O1153" s="2" t="s">
        <v>200</v>
      </c>
      <c r="P1153" s="5">
        <v>508.34200757575758</v>
      </c>
      <c r="Q1153" s="5">
        <v>1878832.06</v>
      </c>
      <c r="R1153" s="5">
        <v>6.8741312721535843</v>
      </c>
      <c r="S1153" s="5">
        <v>25406.789181879649</v>
      </c>
      <c r="T1153" s="5">
        <v>688404</v>
      </c>
    </row>
    <row r="1154" spans="1:20" ht="57.6" x14ac:dyDescent="0.3">
      <c r="A1154" s="7" t="s">
        <v>196</v>
      </c>
      <c r="B1154" s="2" t="s">
        <v>1718</v>
      </c>
      <c r="C1154" s="5" t="s">
        <v>198</v>
      </c>
      <c r="D1154" s="5" t="s">
        <v>171</v>
      </c>
      <c r="E1154" s="2" t="s">
        <v>1723</v>
      </c>
      <c r="F1154" s="2"/>
      <c r="G1154" s="2"/>
      <c r="H1154" s="2"/>
      <c r="I1154" s="2"/>
      <c r="J1154" s="2"/>
      <c r="K1154" s="2"/>
      <c r="L1154" s="2"/>
      <c r="M1154" s="2"/>
      <c r="N1154" s="5">
        <v>10777.5</v>
      </c>
      <c r="O1154" s="2" t="s">
        <v>200</v>
      </c>
      <c r="P1154" s="5">
        <v>494.04672976107628</v>
      </c>
      <c r="Q1154" s="5">
        <v>5324588.63</v>
      </c>
      <c r="R1154" s="5">
        <v>6.6808212273303074</v>
      </c>
      <c r="S1154" s="5">
        <v>72002.550777552402</v>
      </c>
      <c r="T1154" s="5">
        <v>1950929.3</v>
      </c>
    </row>
    <row r="1155" spans="1:20" ht="57.6" x14ac:dyDescent="0.3">
      <c r="A1155" s="7" t="s">
        <v>196</v>
      </c>
      <c r="B1155" s="2" t="s">
        <v>1718</v>
      </c>
      <c r="C1155" s="5" t="s">
        <v>198</v>
      </c>
      <c r="D1155" s="5" t="s">
        <v>171</v>
      </c>
      <c r="E1155" s="2" t="s">
        <v>1724</v>
      </c>
      <c r="F1155" s="2"/>
      <c r="G1155" s="2"/>
      <c r="H1155" s="2"/>
      <c r="I1155" s="2"/>
      <c r="J1155" s="2"/>
      <c r="K1155" s="2"/>
      <c r="L1155" s="2"/>
      <c r="M1155" s="2"/>
      <c r="N1155" s="5">
        <v>1792</v>
      </c>
      <c r="O1155" s="2" t="s">
        <v>200</v>
      </c>
      <c r="P1155" s="5">
        <v>524.22786272321423</v>
      </c>
      <c r="Q1155" s="5">
        <v>939416.33</v>
      </c>
      <c r="R1155" s="5">
        <v>7.088950138244952</v>
      </c>
      <c r="S1155" s="5">
        <v>12703.398647734961</v>
      </c>
      <c r="T1155" s="5">
        <v>344202.2</v>
      </c>
    </row>
    <row r="1156" spans="1:20" ht="86.4" x14ac:dyDescent="0.3">
      <c r="A1156" s="7" t="s">
        <v>196</v>
      </c>
      <c r="B1156" s="2" t="s">
        <v>1725</v>
      </c>
      <c r="C1156" s="5" t="s">
        <v>198</v>
      </c>
      <c r="D1156" s="5" t="s">
        <v>171</v>
      </c>
      <c r="E1156" s="2" t="s">
        <v>1726</v>
      </c>
      <c r="F1156" s="2"/>
      <c r="G1156" s="2"/>
      <c r="H1156" s="2"/>
      <c r="I1156" s="2"/>
      <c r="J1156" s="2"/>
      <c r="K1156" s="2"/>
      <c r="L1156" s="2"/>
      <c r="M1156" s="2"/>
      <c r="N1156" s="5">
        <v>10488</v>
      </c>
      <c r="O1156" s="2" t="s">
        <v>200</v>
      </c>
      <c r="P1156" s="5">
        <v>187.00390827612509</v>
      </c>
      <c r="Q1156" s="5">
        <v>1961296.99</v>
      </c>
      <c r="R1156" s="5">
        <v>2.5287884824357691</v>
      </c>
      <c r="S1156" s="5">
        <v>26521.93360378634</v>
      </c>
      <c r="T1156" s="5">
        <v>718619.2</v>
      </c>
    </row>
    <row r="1157" spans="1:20" ht="57.6" x14ac:dyDescent="0.3">
      <c r="A1157" s="7" t="s">
        <v>196</v>
      </c>
      <c r="B1157" s="2" t="s">
        <v>1727</v>
      </c>
      <c r="C1157" s="5" t="s">
        <v>198</v>
      </c>
      <c r="D1157" s="5" t="s">
        <v>163</v>
      </c>
      <c r="E1157" s="2" t="s">
        <v>1728</v>
      </c>
      <c r="F1157" s="2"/>
      <c r="G1157" s="2"/>
      <c r="H1157" s="2"/>
      <c r="I1157" s="2"/>
      <c r="J1157" s="2"/>
      <c r="K1157" s="2"/>
      <c r="L1157" s="2"/>
      <c r="M1157" s="2"/>
      <c r="N1157" s="5">
        <v>7717.5</v>
      </c>
      <c r="O1157" s="2" t="s">
        <v>200</v>
      </c>
      <c r="P1157" s="5">
        <v>262.48131130547449</v>
      </c>
      <c r="Q1157" s="5">
        <v>2025699.52</v>
      </c>
      <c r="R1157" s="5">
        <v>3.5422579123545832</v>
      </c>
      <c r="S1157" s="5">
        <v>27337.375438596489</v>
      </c>
      <c r="T1157" s="5">
        <v>890497.5</v>
      </c>
    </row>
    <row r="1158" spans="1:20" ht="57.6" x14ac:dyDescent="0.3">
      <c r="A1158" s="7" t="s">
        <v>196</v>
      </c>
      <c r="B1158" s="2" t="s">
        <v>1729</v>
      </c>
      <c r="C1158" s="5" t="s">
        <v>198</v>
      </c>
      <c r="D1158" s="5" t="s">
        <v>171</v>
      </c>
      <c r="E1158" s="2" t="s">
        <v>1730</v>
      </c>
      <c r="F1158" s="2"/>
      <c r="G1158" s="2"/>
      <c r="H1158" s="2"/>
      <c r="I1158" s="2"/>
      <c r="J1158" s="2"/>
      <c r="K1158" s="2"/>
      <c r="L1158" s="2"/>
      <c r="M1158" s="2"/>
      <c r="N1158" s="5">
        <v>2835</v>
      </c>
      <c r="O1158" s="2" t="s">
        <v>1731</v>
      </c>
      <c r="P1158" s="5">
        <v>557.89807054673724</v>
      </c>
      <c r="Q1158" s="5">
        <v>1581641.03</v>
      </c>
      <c r="R1158" s="5">
        <v>7.5289888062987487</v>
      </c>
      <c r="S1158" s="5">
        <v>21344.683265856951</v>
      </c>
      <c r="T1158" s="5">
        <v>579513.30000000005</v>
      </c>
    </row>
    <row r="1159" spans="1:20" ht="57.6" x14ac:dyDescent="0.3">
      <c r="A1159" s="7" t="s">
        <v>196</v>
      </c>
      <c r="B1159" s="2" t="s">
        <v>1732</v>
      </c>
      <c r="C1159" s="5" t="s">
        <v>198</v>
      </c>
      <c r="D1159" s="5" t="s">
        <v>171</v>
      </c>
      <c r="E1159" s="2" t="s">
        <v>1733</v>
      </c>
      <c r="F1159" s="2"/>
      <c r="G1159" s="2"/>
      <c r="H1159" s="2"/>
      <c r="I1159" s="2"/>
      <c r="J1159" s="2"/>
      <c r="K1159" s="2"/>
      <c r="L1159" s="2"/>
      <c r="M1159" s="2"/>
      <c r="N1159" s="5">
        <v>5600</v>
      </c>
      <c r="O1159" s="2" t="s">
        <v>1731</v>
      </c>
      <c r="P1159" s="5">
        <v>389.76584821428571</v>
      </c>
      <c r="Q1159" s="5">
        <v>2182688.75</v>
      </c>
      <c r="R1159" s="5">
        <v>5.2599979516097939</v>
      </c>
      <c r="S1159" s="5">
        <v>29455.988529014849</v>
      </c>
      <c r="T1159" s="5">
        <v>799737.1</v>
      </c>
    </row>
    <row r="1160" spans="1:20" ht="72" x14ac:dyDescent="0.3">
      <c r="A1160" s="7" t="s">
        <v>196</v>
      </c>
      <c r="B1160" s="2" t="s">
        <v>1732</v>
      </c>
      <c r="C1160" s="5" t="s">
        <v>198</v>
      </c>
      <c r="D1160" s="5" t="s">
        <v>171</v>
      </c>
      <c r="E1160" s="2" t="s">
        <v>1734</v>
      </c>
      <c r="F1160" s="2"/>
      <c r="G1160" s="2"/>
      <c r="H1160" s="2"/>
      <c r="I1160" s="2"/>
      <c r="J1160" s="2"/>
      <c r="K1160" s="2"/>
      <c r="L1160" s="2"/>
      <c r="M1160" s="2"/>
      <c r="N1160" s="5">
        <v>2692</v>
      </c>
      <c r="O1160" s="2" t="s">
        <v>1731</v>
      </c>
      <c r="P1160" s="5">
        <v>562.21484026745918</v>
      </c>
      <c r="Q1160" s="5">
        <v>1513482.35</v>
      </c>
      <c r="R1160" s="5">
        <v>7.5872448079279247</v>
      </c>
      <c r="S1160" s="5">
        <v>20424.863022941969</v>
      </c>
      <c r="T1160" s="5">
        <v>554539.9</v>
      </c>
    </row>
    <row r="1161" spans="1:20" ht="57.6" x14ac:dyDescent="0.3">
      <c r="A1161" s="7" t="s">
        <v>196</v>
      </c>
      <c r="B1161" s="2" t="s">
        <v>1732</v>
      </c>
      <c r="C1161" s="5" t="s">
        <v>198</v>
      </c>
      <c r="D1161" s="5" t="s">
        <v>171</v>
      </c>
      <c r="E1161" s="2" t="s">
        <v>1735</v>
      </c>
      <c r="F1161" s="2"/>
      <c r="G1161" s="2"/>
      <c r="H1161" s="2"/>
      <c r="I1161" s="2"/>
      <c r="J1161" s="2"/>
      <c r="K1161" s="2"/>
      <c r="L1161" s="2"/>
      <c r="M1161" s="2"/>
      <c r="N1161" s="5">
        <v>3000</v>
      </c>
      <c r="O1161" s="2" t="s">
        <v>1731</v>
      </c>
      <c r="P1161" s="5">
        <v>604.18665333333331</v>
      </c>
      <c r="Q1161" s="5">
        <v>1812559.96</v>
      </c>
      <c r="R1161" s="5">
        <v>8.1536660368870901</v>
      </c>
      <c r="S1161" s="5">
        <v>24460.998110661269</v>
      </c>
      <c r="T1161" s="5">
        <v>664122</v>
      </c>
    </row>
    <row r="1162" spans="1:20" ht="86.4" x14ac:dyDescent="0.3">
      <c r="A1162" s="7" t="s">
        <v>196</v>
      </c>
      <c r="B1162" s="2" t="s">
        <v>1736</v>
      </c>
      <c r="C1162" s="5" t="s">
        <v>198</v>
      </c>
      <c r="D1162" s="5" t="s">
        <v>171</v>
      </c>
      <c r="E1162" s="2" t="s">
        <v>1737</v>
      </c>
      <c r="F1162" s="2"/>
      <c r="G1162" s="2"/>
      <c r="H1162" s="2"/>
      <c r="I1162" s="2"/>
      <c r="J1162" s="2"/>
      <c r="K1162" s="2"/>
      <c r="L1162" s="2"/>
      <c r="M1162" s="2"/>
      <c r="N1162" s="5">
        <v>864</v>
      </c>
      <c r="O1162" s="2" t="s">
        <v>1731</v>
      </c>
      <c r="P1162" s="5">
        <v>477.59061342592588</v>
      </c>
      <c r="Q1162" s="5">
        <v>412638.29</v>
      </c>
      <c r="R1162" s="5">
        <v>6.4452174551407007</v>
      </c>
      <c r="S1162" s="5">
        <v>5568.6678812415657</v>
      </c>
      <c r="T1162" s="5">
        <v>151190.79999999999</v>
      </c>
    </row>
    <row r="1163" spans="1:20" ht="86.4" x14ac:dyDescent="0.3">
      <c r="A1163" s="7" t="s">
        <v>196</v>
      </c>
      <c r="B1163" s="2" t="s">
        <v>1736</v>
      </c>
      <c r="C1163" s="5" t="s">
        <v>198</v>
      </c>
      <c r="D1163" s="5" t="s">
        <v>171</v>
      </c>
      <c r="E1163" s="2" t="s">
        <v>1738</v>
      </c>
      <c r="F1163" s="2"/>
      <c r="G1163" s="2"/>
      <c r="H1163" s="2"/>
      <c r="I1163" s="2"/>
      <c r="J1163" s="2"/>
      <c r="K1163" s="2"/>
      <c r="L1163" s="2"/>
      <c r="M1163" s="2"/>
      <c r="N1163" s="5">
        <v>2844.3</v>
      </c>
      <c r="O1163" s="2" t="s">
        <v>1731</v>
      </c>
      <c r="P1163" s="5">
        <v>571.65429455402034</v>
      </c>
      <c r="Q1163" s="5">
        <v>1625956.31</v>
      </c>
      <c r="R1163" s="5">
        <v>7.7146328549800316</v>
      </c>
      <c r="S1163" s="5">
        <v>21942.730229419711</v>
      </c>
      <c r="T1163" s="5">
        <v>595750.40000000002</v>
      </c>
    </row>
    <row r="1164" spans="1:20" ht="72" x14ac:dyDescent="0.3">
      <c r="A1164" s="7" t="s">
        <v>196</v>
      </c>
      <c r="B1164" s="2" t="s">
        <v>1736</v>
      </c>
      <c r="C1164" s="5" t="s">
        <v>198</v>
      </c>
      <c r="D1164" s="5" t="s">
        <v>171</v>
      </c>
      <c r="E1164" s="2" t="s">
        <v>1739</v>
      </c>
      <c r="F1164" s="2"/>
      <c r="G1164" s="2"/>
      <c r="H1164" s="2"/>
      <c r="I1164" s="2"/>
      <c r="J1164" s="2"/>
      <c r="K1164" s="2"/>
      <c r="L1164" s="2"/>
      <c r="M1164" s="2"/>
      <c r="N1164" s="5">
        <v>3809</v>
      </c>
      <c r="O1164" s="2" t="s">
        <v>1731</v>
      </c>
      <c r="P1164" s="5">
        <v>506.62034917301128</v>
      </c>
      <c r="Q1164" s="5">
        <v>1929716.91</v>
      </c>
      <c r="R1164" s="5">
        <v>6.8369817702160773</v>
      </c>
      <c r="S1164" s="5">
        <v>26042.063562753039</v>
      </c>
      <c r="T1164" s="5">
        <v>707048.3</v>
      </c>
    </row>
    <row r="1165" spans="1:20" ht="72" x14ac:dyDescent="0.3">
      <c r="A1165" s="7" t="s">
        <v>196</v>
      </c>
      <c r="B1165" s="2" t="s">
        <v>1736</v>
      </c>
      <c r="C1165" s="5" t="s">
        <v>198</v>
      </c>
      <c r="D1165" s="5" t="s">
        <v>171</v>
      </c>
      <c r="E1165" s="2" t="s">
        <v>1740</v>
      </c>
      <c r="F1165" s="2"/>
      <c r="G1165" s="2"/>
      <c r="H1165" s="2"/>
      <c r="I1165" s="2"/>
      <c r="J1165" s="2"/>
      <c r="K1165" s="2"/>
      <c r="L1165" s="2"/>
      <c r="M1165" s="2"/>
      <c r="N1165" s="5">
        <v>7673.6</v>
      </c>
      <c r="O1165" s="2" t="s">
        <v>1731</v>
      </c>
      <c r="P1165" s="5">
        <v>500.11846981859878</v>
      </c>
      <c r="Q1165" s="5">
        <v>3837709.09</v>
      </c>
      <c r="R1165" s="5">
        <v>6.7492371095627366</v>
      </c>
      <c r="S1165" s="5">
        <v>51790.945883940622</v>
      </c>
      <c r="T1165" s="5">
        <v>1406136.6</v>
      </c>
    </row>
    <row r="1166" spans="1:20" ht="86.4" x14ac:dyDescent="0.3">
      <c r="A1166" s="7" t="s">
        <v>196</v>
      </c>
      <c r="B1166" s="2" t="s">
        <v>1741</v>
      </c>
      <c r="C1166" s="5" t="s">
        <v>198</v>
      </c>
      <c r="D1166" s="5" t="s">
        <v>171</v>
      </c>
      <c r="E1166" s="2" t="s">
        <v>1742</v>
      </c>
      <c r="F1166" s="2"/>
      <c r="G1166" s="2"/>
      <c r="H1166" s="2"/>
      <c r="I1166" s="2"/>
      <c r="J1166" s="2"/>
      <c r="K1166" s="2"/>
      <c r="L1166" s="2"/>
      <c r="M1166" s="2"/>
      <c r="N1166" s="5">
        <v>38016</v>
      </c>
      <c r="O1166" s="2" t="s">
        <v>1731</v>
      </c>
      <c r="P1166" s="5">
        <v>226.63152146464651</v>
      </c>
      <c r="Q1166" s="5">
        <v>8615623.9199999999</v>
      </c>
      <c r="R1166" s="5">
        <v>3.0584550804945541</v>
      </c>
      <c r="S1166" s="5">
        <v>116270.228340081</v>
      </c>
      <c r="T1166" s="5">
        <v>3156764.6</v>
      </c>
    </row>
    <row r="1167" spans="1:20" ht="86.4" x14ac:dyDescent="0.3">
      <c r="A1167" s="7" t="s">
        <v>196</v>
      </c>
      <c r="B1167" s="2" t="s">
        <v>1741</v>
      </c>
      <c r="C1167" s="5" t="s">
        <v>198</v>
      </c>
      <c r="D1167" s="5" t="s">
        <v>171</v>
      </c>
      <c r="E1167" s="2" t="s">
        <v>1743</v>
      </c>
      <c r="F1167" s="2"/>
      <c r="G1167" s="2"/>
      <c r="H1167" s="2"/>
      <c r="I1167" s="2"/>
      <c r="J1167" s="2"/>
      <c r="K1167" s="2"/>
      <c r="L1167" s="2"/>
      <c r="M1167" s="2"/>
      <c r="N1167" s="5">
        <v>12012</v>
      </c>
      <c r="O1167" s="2" t="s">
        <v>1731</v>
      </c>
      <c r="P1167" s="5">
        <v>410.25468198468201</v>
      </c>
      <c r="Q1167" s="5">
        <v>4927979.24</v>
      </c>
      <c r="R1167" s="5">
        <v>5.5365004316421329</v>
      </c>
      <c r="S1167" s="5">
        <v>66504.443184885298</v>
      </c>
      <c r="T1167" s="5">
        <v>1805611.6</v>
      </c>
    </row>
    <row r="1168" spans="1:20" ht="72" x14ac:dyDescent="0.3">
      <c r="A1168" s="7" t="s">
        <v>196</v>
      </c>
      <c r="B1168" s="2" t="s">
        <v>1744</v>
      </c>
      <c r="C1168" s="5" t="s">
        <v>198</v>
      </c>
      <c r="D1168" s="5" t="s">
        <v>171</v>
      </c>
      <c r="E1168" s="2" t="s">
        <v>1745</v>
      </c>
      <c r="F1168" s="2"/>
      <c r="G1168" s="2"/>
      <c r="H1168" s="2"/>
      <c r="I1168" s="2"/>
      <c r="J1168" s="2"/>
      <c r="K1168" s="2"/>
      <c r="L1168" s="2"/>
      <c r="M1168" s="2"/>
      <c r="N1168" s="5">
        <v>1022.7</v>
      </c>
      <c r="O1168" s="2" t="s">
        <v>1731</v>
      </c>
      <c r="P1168" s="5">
        <v>559.14055930380368</v>
      </c>
      <c r="Q1168" s="5">
        <v>571833.05000000005</v>
      </c>
      <c r="R1168" s="5">
        <v>7.5457565358138146</v>
      </c>
      <c r="S1168" s="5">
        <v>7717.0452091767893</v>
      </c>
      <c r="T1168" s="5">
        <v>209519.7</v>
      </c>
    </row>
    <row r="1169" spans="1:20" ht="72" x14ac:dyDescent="0.3">
      <c r="A1169" s="7" t="s">
        <v>196</v>
      </c>
      <c r="B1169" s="2" t="s">
        <v>1744</v>
      </c>
      <c r="C1169" s="5" t="s">
        <v>198</v>
      </c>
      <c r="D1169" s="5" t="s">
        <v>171</v>
      </c>
      <c r="E1169" s="2" t="s">
        <v>1746</v>
      </c>
      <c r="F1169" s="2"/>
      <c r="G1169" s="2"/>
      <c r="H1169" s="2"/>
      <c r="I1169" s="2"/>
      <c r="J1169" s="2"/>
      <c r="K1169" s="2"/>
      <c r="L1169" s="2"/>
      <c r="M1169" s="2"/>
      <c r="N1169" s="5">
        <v>10892</v>
      </c>
      <c r="O1169" s="2" t="s">
        <v>1731</v>
      </c>
      <c r="P1169" s="5">
        <v>416.38152772677188</v>
      </c>
      <c r="Q1169" s="5">
        <v>4535227.5999999996</v>
      </c>
      <c r="R1169" s="5">
        <v>5.6191839099429419</v>
      </c>
      <c r="S1169" s="5">
        <v>61204.151147098513</v>
      </c>
      <c r="T1169" s="5">
        <v>1661707.4</v>
      </c>
    </row>
    <row r="1170" spans="1:20" ht="72" x14ac:dyDescent="0.3">
      <c r="A1170" s="7" t="s">
        <v>196</v>
      </c>
      <c r="B1170" s="2" t="s">
        <v>1744</v>
      </c>
      <c r="C1170" s="5" t="s">
        <v>198</v>
      </c>
      <c r="D1170" s="5" t="s">
        <v>171</v>
      </c>
      <c r="E1170" s="2" t="s">
        <v>1747</v>
      </c>
      <c r="F1170" s="2"/>
      <c r="G1170" s="2"/>
      <c r="H1170" s="2"/>
      <c r="I1170" s="2"/>
      <c r="J1170" s="2"/>
      <c r="K1170" s="2"/>
      <c r="L1170" s="2"/>
      <c r="M1170" s="2"/>
      <c r="N1170" s="5">
        <v>10171.280000000001</v>
      </c>
      <c r="O1170" s="2" t="s">
        <v>1731</v>
      </c>
      <c r="P1170" s="5">
        <v>407.3234361850229</v>
      </c>
      <c r="Q1170" s="5">
        <v>4143000.72</v>
      </c>
      <c r="R1170" s="5">
        <v>5.4969424586372861</v>
      </c>
      <c r="S1170" s="5">
        <v>55910.940890688267</v>
      </c>
      <c r="T1170" s="5">
        <v>1517995.4</v>
      </c>
    </row>
    <row r="1171" spans="1:20" ht="72" x14ac:dyDescent="0.3">
      <c r="A1171" s="7" t="s">
        <v>196</v>
      </c>
      <c r="B1171" s="2" t="s">
        <v>1744</v>
      </c>
      <c r="C1171" s="5" t="s">
        <v>198</v>
      </c>
      <c r="D1171" s="5" t="s">
        <v>171</v>
      </c>
      <c r="E1171" s="2" t="s">
        <v>1748</v>
      </c>
      <c r="F1171" s="2"/>
      <c r="G1171" s="2"/>
      <c r="H1171" s="2"/>
      <c r="I1171" s="2"/>
      <c r="J1171" s="2"/>
      <c r="K1171" s="2"/>
      <c r="L1171" s="2"/>
      <c r="M1171" s="2"/>
      <c r="N1171" s="5">
        <v>11202.2</v>
      </c>
      <c r="O1171" s="2" t="s">
        <v>1731</v>
      </c>
      <c r="P1171" s="5">
        <v>439.68716591383833</v>
      </c>
      <c r="Q1171" s="5">
        <v>4925463.57</v>
      </c>
      <c r="R1171" s="5">
        <v>5.9336999448561194</v>
      </c>
      <c r="S1171" s="5">
        <v>66470.493522267221</v>
      </c>
      <c r="T1171" s="5">
        <v>1804689.9</v>
      </c>
    </row>
    <row r="1172" spans="1:20" ht="72" x14ac:dyDescent="0.3">
      <c r="A1172" s="7" t="s">
        <v>196</v>
      </c>
      <c r="B1172" s="2" t="s">
        <v>1744</v>
      </c>
      <c r="C1172" s="5" t="s">
        <v>198</v>
      </c>
      <c r="D1172" s="5" t="s">
        <v>171</v>
      </c>
      <c r="E1172" s="2" t="s">
        <v>1749</v>
      </c>
      <c r="F1172" s="2"/>
      <c r="G1172" s="2"/>
      <c r="H1172" s="2"/>
      <c r="I1172" s="2"/>
      <c r="J1172" s="2"/>
      <c r="K1172" s="2"/>
      <c r="L1172" s="2"/>
      <c r="M1172" s="2"/>
      <c r="N1172" s="5">
        <v>5100</v>
      </c>
      <c r="O1172" s="2" t="s">
        <v>1731</v>
      </c>
      <c r="P1172" s="5">
        <v>463.22543529411769</v>
      </c>
      <c r="Q1172" s="5">
        <v>2362449.7200000002</v>
      </c>
      <c r="R1172" s="5">
        <v>6.2513554020798612</v>
      </c>
      <c r="S1172" s="5">
        <v>31881.912550607289</v>
      </c>
      <c r="T1172" s="5">
        <v>865601.5</v>
      </c>
    </row>
    <row r="1173" spans="1:20" ht="72" x14ac:dyDescent="0.3">
      <c r="A1173" s="7" t="s">
        <v>196</v>
      </c>
      <c r="B1173" s="2" t="s">
        <v>1750</v>
      </c>
      <c r="C1173" s="5" t="s">
        <v>198</v>
      </c>
      <c r="D1173" s="5" t="s">
        <v>171</v>
      </c>
      <c r="E1173" s="2" t="s">
        <v>1751</v>
      </c>
      <c r="F1173" s="2"/>
      <c r="G1173" s="2"/>
      <c r="H1173" s="2"/>
      <c r="I1173" s="2"/>
      <c r="J1173" s="2"/>
      <c r="K1173" s="2"/>
      <c r="L1173" s="2"/>
      <c r="M1173" s="2"/>
      <c r="N1173" s="5">
        <v>1337.6</v>
      </c>
      <c r="O1173" s="2" t="s">
        <v>1731</v>
      </c>
      <c r="P1173" s="5">
        <v>509.04464712918661</v>
      </c>
      <c r="Q1173" s="5">
        <v>680898.12</v>
      </c>
      <c r="R1173" s="5">
        <v>6.8099618345041684</v>
      </c>
      <c r="S1173" s="5">
        <v>9109.0049498327753</v>
      </c>
      <c r="T1173" s="5">
        <v>249481.1</v>
      </c>
    </row>
    <row r="1174" spans="1:20" ht="72" x14ac:dyDescent="0.3">
      <c r="A1174" s="7" t="s">
        <v>196</v>
      </c>
      <c r="B1174" s="2" t="s">
        <v>1750</v>
      </c>
      <c r="C1174" s="5" t="s">
        <v>198</v>
      </c>
      <c r="D1174" s="5" t="s">
        <v>171</v>
      </c>
      <c r="E1174" s="2" t="s">
        <v>1752</v>
      </c>
      <c r="F1174" s="2"/>
      <c r="G1174" s="2"/>
      <c r="H1174" s="2"/>
      <c r="I1174" s="2"/>
      <c r="J1174" s="2"/>
      <c r="K1174" s="2"/>
      <c r="L1174" s="2"/>
      <c r="M1174" s="2"/>
      <c r="N1174" s="5">
        <v>1795.5</v>
      </c>
      <c r="O1174" s="2" t="s">
        <v>1731</v>
      </c>
      <c r="P1174" s="5">
        <v>581.85725424672796</v>
      </c>
      <c r="Q1174" s="5">
        <v>1044724.7</v>
      </c>
      <c r="R1174" s="5">
        <v>7.7840435350732839</v>
      </c>
      <c r="S1174" s="5">
        <v>13976.25016722408</v>
      </c>
      <c r="T1174" s="5">
        <v>382787.1</v>
      </c>
    </row>
    <row r="1175" spans="1:20" ht="72" x14ac:dyDescent="0.3">
      <c r="A1175" s="7" t="s">
        <v>196</v>
      </c>
      <c r="B1175" s="2" t="s">
        <v>1750</v>
      </c>
      <c r="C1175" s="5" t="s">
        <v>198</v>
      </c>
      <c r="D1175" s="5" t="s">
        <v>171</v>
      </c>
      <c r="E1175" s="2" t="s">
        <v>1753</v>
      </c>
      <c r="F1175" s="2"/>
      <c r="G1175" s="2"/>
      <c r="H1175" s="2"/>
      <c r="I1175" s="2"/>
      <c r="J1175" s="2"/>
      <c r="K1175" s="2"/>
      <c r="L1175" s="2"/>
      <c r="M1175" s="2"/>
      <c r="N1175" s="5">
        <v>4307.2</v>
      </c>
      <c r="O1175" s="2" t="s">
        <v>1731</v>
      </c>
      <c r="P1175" s="5">
        <v>486.11471257429417</v>
      </c>
      <c r="Q1175" s="5">
        <v>2093793.29</v>
      </c>
      <c r="R1175" s="5">
        <v>6.5032068571811941</v>
      </c>
      <c r="S1175" s="5">
        <v>28010.612575250841</v>
      </c>
      <c r="T1175" s="5">
        <v>767165.9</v>
      </c>
    </row>
    <row r="1176" spans="1:20" ht="57.6" x14ac:dyDescent="0.3">
      <c r="A1176" s="7" t="s">
        <v>196</v>
      </c>
      <c r="B1176" s="2" t="s">
        <v>1754</v>
      </c>
      <c r="C1176" s="5" t="s">
        <v>198</v>
      </c>
      <c r="D1176" s="5" t="s">
        <v>171</v>
      </c>
      <c r="E1176" s="2" t="s">
        <v>1755</v>
      </c>
      <c r="F1176" s="2"/>
      <c r="G1176" s="2"/>
      <c r="H1176" s="2"/>
      <c r="I1176" s="2"/>
      <c r="J1176" s="2"/>
      <c r="K1176" s="2"/>
      <c r="L1176" s="2"/>
      <c r="M1176" s="2"/>
      <c r="N1176" s="5">
        <v>924</v>
      </c>
      <c r="O1176" s="2" t="s">
        <v>1731</v>
      </c>
      <c r="P1176" s="5">
        <v>578.12591991341992</v>
      </c>
      <c r="Q1176" s="5">
        <v>534188.35</v>
      </c>
      <c r="R1176" s="5">
        <v>7.7341260189086274</v>
      </c>
      <c r="S1176" s="5">
        <v>7146.3324414715717</v>
      </c>
      <c r="T1176" s="5">
        <v>195726.7</v>
      </c>
    </row>
    <row r="1177" spans="1:20" ht="57.6" x14ac:dyDescent="0.3">
      <c r="A1177" s="7" t="s">
        <v>196</v>
      </c>
      <c r="B1177" s="2" t="s">
        <v>1754</v>
      </c>
      <c r="C1177" s="5" t="s">
        <v>198</v>
      </c>
      <c r="D1177" s="5" t="s">
        <v>171</v>
      </c>
      <c r="E1177" s="2" t="s">
        <v>1756</v>
      </c>
      <c r="F1177" s="2"/>
      <c r="G1177" s="2"/>
      <c r="H1177" s="2"/>
      <c r="I1177" s="2"/>
      <c r="J1177" s="2"/>
      <c r="K1177" s="2"/>
      <c r="L1177" s="2"/>
      <c r="M1177" s="2"/>
      <c r="N1177" s="5">
        <v>561.6</v>
      </c>
      <c r="O1177" s="2" t="s">
        <v>1731</v>
      </c>
      <c r="P1177" s="5">
        <v>620.10918803418804</v>
      </c>
      <c r="Q1177" s="5">
        <v>348253.32</v>
      </c>
      <c r="R1177" s="5">
        <v>8.2957750907583687</v>
      </c>
      <c r="S1177" s="5">
        <v>4658.9072909698998</v>
      </c>
      <c r="T1177" s="5">
        <v>127600.1</v>
      </c>
    </row>
    <row r="1178" spans="1:20" ht="86.4" x14ac:dyDescent="0.3">
      <c r="A1178" s="7" t="s">
        <v>196</v>
      </c>
      <c r="B1178" s="2" t="s">
        <v>1757</v>
      </c>
      <c r="C1178" s="5" t="s">
        <v>198</v>
      </c>
      <c r="D1178" s="5" t="s">
        <v>171</v>
      </c>
      <c r="E1178" s="2" t="s">
        <v>1726</v>
      </c>
      <c r="F1178" s="2"/>
      <c r="G1178" s="2"/>
      <c r="H1178" s="2"/>
      <c r="I1178" s="2"/>
      <c r="J1178" s="2"/>
      <c r="K1178" s="2"/>
      <c r="L1178" s="2"/>
      <c r="M1178" s="2"/>
      <c r="N1178" s="5">
        <v>10488</v>
      </c>
      <c r="O1178" s="2" t="s">
        <v>1731</v>
      </c>
      <c r="P1178" s="5">
        <v>184.2580205949657</v>
      </c>
      <c r="Q1178" s="5">
        <v>1932498.12</v>
      </c>
      <c r="R1178" s="5">
        <v>2.46499024207312</v>
      </c>
      <c r="S1178" s="5">
        <v>25852.817658862881</v>
      </c>
      <c r="T1178" s="5">
        <v>708067.3</v>
      </c>
    </row>
    <row r="1179" spans="1:20" ht="72" x14ac:dyDescent="0.3">
      <c r="A1179" s="7" t="s">
        <v>196</v>
      </c>
      <c r="B1179" s="2" t="s">
        <v>1758</v>
      </c>
      <c r="C1179" s="5" t="s">
        <v>198</v>
      </c>
      <c r="D1179" s="5" t="s">
        <v>171</v>
      </c>
      <c r="E1179" s="2" t="s">
        <v>1759</v>
      </c>
      <c r="F1179" s="2"/>
      <c r="G1179" s="2"/>
      <c r="H1179" s="2"/>
      <c r="I1179" s="2"/>
      <c r="J1179" s="2"/>
      <c r="K1179" s="2"/>
      <c r="L1179" s="2"/>
      <c r="M1179" s="2"/>
      <c r="N1179" s="5">
        <v>907.2</v>
      </c>
      <c r="O1179" s="2" t="s">
        <v>1731</v>
      </c>
      <c r="P1179" s="5">
        <v>596.85391313932973</v>
      </c>
      <c r="Q1179" s="5">
        <v>541465.87</v>
      </c>
      <c r="R1179" s="5">
        <v>7.9846677343054147</v>
      </c>
      <c r="S1179" s="5">
        <v>7243.6905685618731</v>
      </c>
      <c r="T1179" s="5">
        <v>198393.1</v>
      </c>
    </row>
    <row r="1180" spans="1:20" ht="72" x14ac:dyDescent="0.3">
      <c r="A1180" s="7" t="s">
        <v>196</v>
      </c>
      <c r="B1180" s="2" t="s">
        <v>1758</v>
      </c>
      <c r="C1180" s="5" t="s">
        <v>198</v>
      </c>
      <c r="D1180" s="5" t="s">
        <v>171</v>
      </c>
      <c r="E1180" s="2" t="s">
        <v>1760</v>
      </c>
      <c r="F1180" s="2"/>
      <c r="G1180" s="2"/>
      <c r="H1180" s="2"/>
      <c r="I1180" s="2"/>
      <c r="J1180" s="2"/>
      <c r="K1180" s="2"/>
      <c r="L1180" s="2"/>
      <c r="M1180" s="2"/>
      <c r="N1180" s="5">
        <v>3600</v>
      </c>
      <c r="O1180" s="2" t="s">
        <v>1731</v>
      </c>
      <c r="P1180" s="5">
        <v>502.08318888888891</v>
      </c>
      <c r="Q1180" s="5">
        <v>1807499.48</v>
      </c>
      <c r="R1180" s="5">
        <v>6.7168319583797844</v>
      </c>
      <c r="S1180" s="5">
        <v>24180.59505016722</v>
      </c>
      <c r="T1180" s="5">
        <v>662267.80000000005</v>
      </c>
    </row>
    <row r="1181" spans="1:20" ht="86.4" x14ac:dyDescent="0.3">
      <c r="A1181" s="7" t="s">
        <v>196</v>
      </c>
      <c r="B1181" s="2" t="s">
        <v>1758</v>
      </c>
      <c r="C1181" s="5" t="s">
        <v>198</v>
      </c>
      <c r="D1181" s="5" t="s">
        <v>171</v>
      </c>
      <c r="E1181" s="2" t="s">
        <v>1761</v>
      </c>
      <c r="F1181" s="2"/>
      <c r="G1181" s="2"/>
      <c r="H1181" s="2"/>
      <c r="I1181" s="2"/>
      <c r="J1181" s="2"/>
      <c r="K1181" s="2"/>
      <c r="L1181" s="2"/>
      <c r="M1181" s="2"/>
      <c r="N1181" s="5">
        <v>9744</v>
      </c>
      <c r="O1181" s="2" t="s">
        <v>1731</v>
      </c>
      <c r="P1181" s="5">
        <v>322.04662151067322</v>
      </c>
      <c r="Q1181" s="5">
        <v>3138022.28</v>
      </c>
      <c r="R1181" s="5">
        <v>4.308316006831749</v>
      </c>
      <c r="S1181" s="5">
        <v>41980.231170568557</v>
      </c>
      <c r="T1181" s="5">
        <v>1149771.3999999999</v>
      </c>
    </row>
    <row r="1182" spans="1:20" ht="72" x14ac:dyDescent="0.3">
      <c r="A1182" s="7" t="s">
        <v>196</v>
      </c>
      <c r="B1182" s="2" t="s">
        <v>1758</v>
      </c>
      <c r="C1182" s="5" t="s">
        <v>198</v>
      </c>
      <c r="D1182" s="5" t="s">
        <v>171</v>
      </c>
      <c r="E1182" s="2" t="s">
        <v>1762</v>
      </c>
      <c r="F1182" s="2"/>
      <c r="G1182" s="2"/>
      <c r="H1182" s="2"/>
      <c r="I1182" s="2"/>
      <c r="J1182" s="2"/>
      <c r="K1182" s="2"/>
      <c r="L1182" s="2"/>
      <c r="M1182" s="2"/>
      <c r="N1182" s="5">
        <v>3072.3</v>
      </c>
      <c r="O1182" s="2" t="s">
        <v>1731</v>
      </c>
      <c r="P1182" s="5">
        <v>575.6286560557237</v>
      </c>
      <c r="Q1182" s="5">
        <v>1768503.92</v>
      </c>
      <c r="R1182" s="5">
        <v>7.7007178067655344</v>
      </c>
      <c r="S1182" s="5">
        <v>23658.91531772575</v>
      </c>
      <c r="T1182" s="5">
        <v>647979.9</v>
      </c>
    </row>
    <row r="1183" spans="1:20" ht="72" x14ac:dyDescent="0.3">
      <c r="A1183" s="7" t="s">
        <v>196</v>
      </c>
      <c r="B1183" s="2" t="s">
        <v>1763</v>
      </c>
      <c r="C1183" s="5" t="s">
        <v>198</v>
      </c>
      <c r="D1183" s="5" t="s">
        <v>171</v>
      </c>
      <c r="E1183" s="2" t="s">
        <v>1764</v>
      </c>
      <c r="F1183" s="2"/>
      <c r="G1183" s="2"/>
      <c r="H1183" s="2"/>
      <c r="I1183" s="2"/>
      <c r="J1183" s="2"/>
      <c r="K1183" s="2"/>
      <c r="L1183" s="2"/>
      <c r="M1183" s="2"/>
      <c r="N1183" s="5">
        <v>1324.8</v>
      </c>
      <c r="O1183" s="2" t="s">
        <v>1731</v>
      </c>
      <c r="P1183" s="5">
        <v>516.25327596618354</v>
      </c>
      <c r="Q1183" s="5">
        <v>683932.34</v>
      </c>
      <c r="R1183" s="5">
        <v>6.7794258170214512</v>
      </c>
      <c r="S1183" s="5">
        <v>8981.3833223900183</v>
      </c>
      <c r="T1183" s="5">
        <v>250592.8</v>
      </c>
    </row>
    <row r="1184" spans="1:20" ht="72" x14ac:dyDescent="0.3">
      <c r="A1184" s="7" t="s">
        <v>196</v>
      </c>
      <c r="B1184" s="2" t="s">
        <v>1763</v>
      </c>
      <c r="C1184" s="5" t="s">
        <v>198</v>
      </c>
      <c r="D1184" s="5" t="s">
        <v>171</v>
      </c>
      <c r="E1184" s="2" t="s">
        <v>1765</v>
      </c>
      <c r="F1184" s="2"/>
      <c r="G1184" s="2"/>
      <c r="H1184" s="2"/>
      <c r="I1184" s="2"/>
      <c r="J1184" s="2"/>
      <c r="K1184" s="2"/>
      <c r="L1184" s="2"/>
      <c r="M1184" s="2"/>
      <c r="N1184" s="5">
        <v>2092.8000000000002</v>
      </c>
      <c r="O1184" s="2" t="s">
        <v>1731</v>
      </c>
      <c r="P1184" s="5">
        <v>492.99861907492351</v>
      </c>
      <c r="Q1184" s="5">
        <v>1031747.51</v>
      </c>
      <c r="R1184" s="5">
        <v>6.4740462124087124</v>
      </c>
      <c r="S1184" s="5">
        <v>13548.883913328949</v>
      </c>
      <c r="T1184" s="5">
        <v>378032.3</v>
      </c>
    </row>
    <row r="1185" spans="1:20" ht="72" x14ac:dyDescent="0.3">
      <c r="A1185" s="7" t="s">
        <v>196</v>
      </c>
      <c r="B1185" s="2" t="s">
        <v>1763</v>
      </c>
      <c r="C1185" s="5" t="s">
        <v>198</v>
      </c>
      <c r="D1185" s="5" t="s">
        <v>171</v>
      </c>
      <c r="E1185" s="2" t="s">
        <v>1766</v>
      </c>
      <c r="F1185" s="2"/>
      <c r="G1185" s="2"/>
      <c r="H1185" s="2"/>
      <c r="I1185" s="2"/>
      <c r="J1185" s="2"/>
      <c r="K1185" s="2"/>
      <c r="L1185" s="2"/>
      <c r="M1185" s="2"/>
      <c r="N1185" s="5">
        <v>3861</v>
      </c>
      <c r="O1185" s="2" t="s">
        <v>1731</v>
      </c>
      <c r="P1185" s="5">
        <v>522.96499870499872</v>
      </c>
      <c r="Q1185" s="5">
        <v>2019167.86</v>
      </c>
      <c r="R1185" s="5">
        <v>6.8675640013788399</v>
      </c>
      <c r="S1185" s="5">
        <v>26515.6646093237</v>
      </c>
      <c r="T1185" s="5">
        <v>739823.2</v>
      </c>
    </row>
    <row r="1186" spans="1:20" ht="72" x14ac:dyDescent="0.3">
      <c r="A1186" s="7" t="s">
        <v>196</v>
      </c>
      <c r="B1186" s="2" t="s">
        <v>1763</v>
      </c>
      <c r="C1186" s="5" t="s">
        <v>198</v>
      </c>
      <c r="D1186" s="5" t="s">
        <v>171</v>
      </c>
      <c r="E1186" s="2" t="s">
        <v>1767</v>
      </c>
      <c r="F1186" s="2"/>
      <c r="G1186" s="2"/>
      <c r="H1186" s="2"/>
      <c r="I1186" s="2"/>
      <c r="J1186" s="2"/>
      <c r="K1186" s="2"/>
      <c r="L1186" s="2"/>
      <c r="M1186" s="2"/>
      <c r="N1186" s="5">
        <v>2850</v>
      </c>
      <c r="O1186" s="2" t="s">
        <v>1731</v>
      </c>
      <c r="P1186" s="5">
        <v>590.09698245614027</v>
      </c>
      <c r="Q1186" s="5">
        <v>1681776.4</v>
      </c>
      <c r="R1186" s="5">
        <v>7.7491396251627078</v>
      </c>
      <c r="S1186" s="5">
        <v>22085.047931713721</v>
      </c>
      <c r="T1186" s="5">
        <v>616202.9</v>
      </c>
    </row>
    <row r="1187" spans="1:20" ht="72" x14ac:dyDescent="0.3">
      <c r="A1187" s="7" t="s">
        <v>196</v>
      </c>
      <c r="B1187" s="2" t="s">
        <v>1763</v>
      </c>
      <c r="C1187" s="5" t="s">
        <v>198</v>
      </c>
      <c r="D1187" s="5" t="s">
        <v>171</v>
      </c>
      <c r="E1187" s="2" t="s">
        <v>1768</v>
      </c>
      <c r="F1187" s="2"/>
      <c r="G1187" s="2"/>
      <c r="H1187" s="2"/>
      <c r="I1187" s="2"/>
      <c r="J1187" s="2"/>
      <c r="K1187" s="2"/>
      <c r="L1187" s="2"/>
      <c r="M1187" s="2"/>
      <c r="N1187" s="5">
        <v>1377</v>
      </c>
      <c r="O1187" s="2" t="s">
        <v>1731</v>
      </c>
      <c r="P1187" s="5">
        <v>611.85572984749456</v>
      </c>
      <c r="Q1187" s="5">
        <v>842525.34</v>
      </c>
      <c r="R1187" s="5">
        <v>8.0348749815823304</v>
      </c>
      <c r="S1187" s="5">
        <v>11064.02284963887</v>
      </c>
      <c r="T1187" s="5">
        <v>308701.3</v>
      </c>
    </row>
    <row r="1188" spans="1:20" ht="57.6" x14ac:dyDescent="0.3">
      <c r="A1188" s="7" t="s">
        <v>196</v>
      </c>
      <c r="B1188" s="2" t="s">
        <v>1769</v>
      </c>
      <c r="C1188" s="5" t="s">
        <v>198</v>
      </c>
      <c r="D1188" s="5" t="s">
        <v>171</v>
      </c>
      <c r="E1188" s="2" t="s">
        <v>1770</v>
      </c>
      <c r="F1188" s="2"/>
      <c r="G1188" s="2"/>
      <c r="H1188" s="2"/>
      <c r="I1188" s="2"/>
      <c r="J1188" s="2"/>
      <c r="K1188" s="2"/>
      <c r="L1188" s="2"/>
      <c r="M1188" s="2"/>
      <c r="N1188" s="5">
        <v>2438.4</v>
      </c>
      <c r="O1188" s="2" t="s">
        <v>1731</v>
      </c>
      <c r="P1188" s="5">
        <v>614.29622293307079</v>
      </c>
      <c r="Q1188" s="5">
        <v>1497899.91</v>
      </c>
      <c r="R1188" s="5">
        <v>8.0669234790948234</v>
      </c>
      <c r="S1188" s="5">
        <v>19670.386211424819</v>
      </c>
      <c r="T1188" s="5">
        <v>548830.6</v>
      </c>
    </row>
    <row r="1189" spans="1:20" ht="43.2" x14ac:dyDescent="0.3">
      <c r="A1189" s="7" t="s">
        <v>196</v>
      </c>
      <c r="B1189" s="2" t="s">
        <v>1769</v>
      </c>
      <c r="C1189" s="5" t="s">
        <v>198</v>
      </c>
      <c r="D1189" s="5" t="s">
        <v>171</v>
      </c>
      <c r="E1189" s="2" t="s">
        <v>1771</v>
      </c>
      <c r="F1189" s="2"/>
      <c r="G1189" s="2"/>
      <c r="H1189" s="2"/>
      <c r="I1189" s="2"/>
      <c r="J1189" s="2"/>
      <c r="K1189" s="2"/>
      <c r="L1189" s="2"/>
      <c r="M1189" s="2"/>
      <c r="N1189" s="5">
        <v>5600</v>
      </c>
      <c r="O1189" s="2" t="s">
        <v>1731</v>
      </c>
      <c r="P1189" s="5">
        <v>396.22130357142862</v>
      </c>
      <c r="Q1189" s="5">
        <v>2218839.2999999998</v>
      </c>
      <c r="R1189" s="5">
        <v>5.2031687927961734</v>
      </c>
      <c r="S1189" s="5">
        <v>29137.745239658561</v>
      </c>
      <c r="T1189" s="5">
        <v>812982.8</v>
      </c>
    </row>
    <row r="1190" spans="1:20" ht="57.6" x14ac:dyDescent="0.3">
      <c r="A1190" s="7" t="s">
        <v>196</v>
      </c>
      <c r="B1190" s="2" t="s">
        <v>1769</v>
      </c>
      <c r="C1190" s="5" t="s">
        <v>198</v>
      </c>
      <c r="D1190" s="5" t="s">
        <v>171</v>
      </c>
      <c r="E1190" s="2" t="s">
        <v>1772</v>
      </c>
      <c r="F1190" s="2"/>
      <c r="G1190" s="2"/>
      <c r="H1190" s="2"/>
      <c r="I1190" s="2"/>
      <c r="J1190" s="2"/>
      <c r="K1190" s="2"/>
      <c r="L1190" s="2"/>
      <c r="M1190" s="2"/>
      <c r="N1190" s="5">
        <v>3607.5</v>
      </c>
      <c r="O1190" s="2" t="s">
        <v>1731</v>
      </c>
      <c r="P1190" s="5">
        <v>258.48762855162857</v>
      </c>
      <c r="Q1190" s="5">
        <v>932494.12</v>
      </c>
      <c r="R1190" s="5">
        <v>3.394453428123815</v>
      </c>
      <c r="S1190" s="5">
        <v>12245.490741956661</v>
      </c>
      <c r="T1190" s="5">
        <v>341665.8</v>
      </c>
    </row>
    <row r="1191" spans="1:20" ht="57.6" x14ac:dyDescent="0.3">
      <c r="A1191" s="7" t="s">
        <v>196</v>
      </c>
      <c r="B1191" s="2" t="s">
        <v>1769</v>
      </c>
      <c r="C1191" s="5" t="s">
        <v>198</v>
      </c>
      <c r="D1191" s="5" t="s">
        <v>171</v>
      </c>
      <c r="E1191" s="2" t="s">
        <v>1773</v>
      </c>
      <c r="F1191" s="2"/>
      <c r="G1191" s="2"/>
      <c r="H1191" s="2"/>
      <c r="I1191" s="2"/>
      <c r="J1191" s="2"/>
      <c r="K1191" s="2"/>
      <c r="L1191" s="2"/>
      <c r="M1191" s="2"/>
      <c r="N1191" s="5">
        <v>1386</v>
      </c>
      <c r="O1191" s="2" t="s">
        <v>1731</v>
      </c>
      <c r="P1191" s="5">
        <v>572.69610389610398</v>
      </c>
      <c r="Q1191" s="5">
        <v>793756.8</v>
      </c>
      <c r="R1191" s="5">
        <v>7.5206316992265787</v>
      </c>
      <c r="S1191" s="5">
        <v>10423.595535128041</v>
      </c>
      <c r="T1191" s="5">
        <v>290832.5</v>
      </c>
    </row>
    <row r="1192" spans="1:20" ht="57.6" x14ac:dyDescent="0.3">
      <c r="A1192" s="7" t="s">
        <v>196</v>
      </c>
      <c r="B1192" s="2" t="s">
        <v>1774</v>
      </c>
      <c r="C1192" s="5" t="s">
        <v>198</v>
      </c>
      <c r="D1192" s="5" t="s">
        <v>163</v>
      </c>
      <c r="E1192" s="2" t="s">
        <v>1775</v>
      </c>
      <c r="F1192" s="2"/>
      <c r="G1192" s="2"/>
      <c r="H1192" s="2"/>
      <c r="I1192" s="2"/>
      <c r="J1192" s="2"/>
      <c r="K1192" s="2"/>
      <c r="L1192" s="2"/>
      <c r="M1192" s="2"/>
      <c r="N1192" s="5">
        <v>8537.7999999999993</v>
      </c>
      <c r="O1192" s="2" t="s">
        <v>1731</v>
      </c>
      <c r="P1192" s="5">
        <v>261.45895781114581</v>
      </c>
      <c r="Q1192" s="5">
        <v>2232284.29</v>
      </c>
      <c r="R1192" s="5">
        <v>3.4334728537248291</v>
      </c>
      <c r="S1192" s="5">
        <v>29314.304530531841</v>
      </c>
      <c r="T1192" s="5">
        <v>981312.2</v>
      </c>
    </row>
    <row r="1193" spans="1:20" ht="72" x14ac:dyDescent="0.3">
      <c r="A1193" s="7" t="s">
        <v>196</v>
      </c>
      <c r="B1193" s="2" t="s">
        <v>1776</v>
      </c>
      <c r="C1193" s="5" t="s">
        <v>198</v>
      </c>
      <c r="D1193" s="5" t="s">
        <v>171</v>
      </c>
      <c r="E1193" s="2" t="s">
        <v>1777</v>
      </c>
      <c r="F1193" s="2"/>
      <c r="G1193" s="2"/>
      <c r="H1193" s="2"/>
      <c r="I1193" s="2"/>
      <c r="J1193" s="2"/>
      <c r="K1193" s="2"/>
      <c r="L1193" s="2"/>
      <c r="M1193" s="2"/>
      <c r="N1193" s="5">
        <v>10488</v>
      </c>
      <c r="O1193" s="2" t="s">
        <v>1731</v>
      </c>
      <c r="P1193" s="5">
        <v>183.836135583524</v>
      </c>
      <c r="Q1193" s="5">
        <v>1928073.39</v>
      </c>
      <c r="R1193" s="5">
        <v>2.41413178704562</v>
      </c>
      <c r="S1193" s="5">
        <v>25319.41418253447</v>
      </c>
      <c r="T1193" s="5">
        <v>706446.1</v>
      </c>
    </row>
    <row r="1194" spans="1:20" ht="72" x14ac:dyDescent="0.3">
      <c r="A1194" s="7" t="s">
        <v>196</v>
      </c>
      <c r="B1194" s="2" t="s">
        <v>1778</v>
      </c>
      <c r="C1194" s="5" t="s">
        <v>198</v>
      </c>
      <c r="D1194" s="5" t="s">
        <v>171</v>
      </c>
      <c r="E1194" s="2" t="s">
        <v>1779</v>
      </c>
      <c r="F1194" s="2"/>
      <c r="G1194" s="2"/>
      <c r="H1194" s="2"/>
      <c r="I1194" s="2"/>
      <c r="J1194" s="2"/>
      <c r="K1194" s="2"/>
      <c r="L1194" s="2"/>
      <c r="M1194" s="2"/>
      <c r="N1194" s="5">
        <v>4004</v>
      </c>
      <c r="O1194" s="2" t="s">
        <v>1731</v>
      </c>
      <c r="P1194" s="5">
        <v>417.21414835164842</v>
      </c>
      <c r="Q1194" s="5">
        <v>1670525.45</v>
      </c>
      <c r="R1194" s="5">
        <v>5.4788463342304441</v>
      </c>
      <c r="S1194" s="5">
        <v>21937.3007222587</v>
      </c>
      <c r="T1194" s="5">
        <v>612080.5</v>
      </c>
    </row>
    <row r="1195" spans="1:20" ht="86.4" x14ac:dyDescent="0.3">
      <c r="A1195" s="7" t="s">
        <v>196</v>
      </c>
      <c r="B1195" s="2" t="s">
        <v>1778</v>
      </c>
      <c r="C1195" s="5" t="s">
        <v>198</v>
      </c>
      <c r="D1195" s="5" t="s">
        <v>171</v>
      </c>
      <c r="E1195" s="2" t="s">
        <v>1742</v>
      </c>
      <c r="F1195" s="2"/>
      <c r="G1195" s="2"/>
      <c r="H1195" s="2"/>
      <c r="I1195" s="2"/>
      <c r="J1195" s="2"/>
      <c r="K1195" s="2"/>
      <c r="L1195" s="2"/>
      <c r="M1195" s="2"/>
      <c r="N1195" s="5">
        <v>38016</v>
      </c>
      <c r="O1195" s="2" t="s">
        <v>1731</v>
      </c>
      <c r="P1195" s="5">
        <v>230.47604666456229</v>
      </c>
      <c r="Q1195" s="5">
        <v>8761777.3900000006</v>
      </c>
      <c r="R1195" s="5">
        <v>3.0266059969082382</v>
      </c>
      <c r="S1195" s="5">
        <v>115059.4535784636</v>
      </c>
      <c r="T1195" s="5">
        <v>3210315.2</v>
      </c>
    </row>
    <row r="1196" spans="1:20" ht="57.6" x14ac:dyDescent="0.3">
      <c r="A1196" s="7" t="s">
        <v>196</v>
      </c>
      <c r="B1196" s="2" t="s">
        <v>1780</v>
      </c>
      <c r="C1196" s="5" t="s">
        <v>198</v>
      </c>
      <c r="D1196" s="5" t="s">
        <v>171</v>
      </c>
      <c r="E1196" s="2" t="s">
        <v>1781</v>
      </c>
      <c r="F1196" s="2"/>
      <c r="G1196" s="2"/>
      <c r="H1196" s="2"/>
      <c r="I1196" s="2"/>
      <c r="J1196" s="2"/>
      <c r="K1196" s="2"/>
      <c r="L1196" s="2"/>
      <c r="M1196" s="2"/>
      <c r="N1196" s="5">
        <v>2310</v>
      </c>
      <c r="O1196" s="2" t="s">
        <v>1731</v>
      </c>
      <c r="P1196" s="5">
        <v>576.31947186147181</v>
      </c>
      <c r="Q1196" s="5">
        <v>1331297.98</v>
      </c>
      <c r="R1196" s="5">
        <v>7.5682136817002199</v>
      </c>
      <c r="S1196" s="5">
        <v>17482.57360472751</v>
      </c>
      <c r="T1196" s="5">
        <v>487787.6</v>
      </c>
    </row>
    <row r="1197" spans="1:20" ht="57.6" x14ac:dyDescent="0.3">
      <c r="A1197" s="7" t="s">
        <v>196</v>
      </c>
      <c r="B1197" s="2" t="s">
        <v>1782</v>
      </c>
      <c r="C1197" s="5" t="s">
        <v>198</v>
      </c>
      <c r="D1197" s="5" t="s">
        <v>163</v>
      </c>
      <c r="E1197" s="2" t="s">
        <v>1783</v>
      </c>
      <c r="F1197" s="2"/>
      <c r="G1197" s="2"/>
      <c r="H1197" s="2"/>
      <c r="I1197" s="2"/>
      <c r="J1197" s="2"/>
      <c r="K1197" s="2"/>
      <c r="L1197" s="2"/>
      <c r="M1197" s="2"/>
      <c r="N1197" s="5">
        <v>7785</v>
      </c>
      <c r="O1197" s="2" t="s">
        <v>1731</v>
      </c>
      <c r="P1197" s="5">
        <v>253.10191522157999</v>
      </c>
      <c r="Q1197" s="5">
        <v>1970398.41</v>
      </c>
      <c r="R1197" s="5">
        <v>3.3237283679787248</v>
      </c>
      <c r="S1197" s="5">
        <v>25875.225344714381</v>
      </c>
      <c r="T1197" s="5">
        <v>866187.2</v>
      </c>
    </row>
    <row r="1198" spans="1:20" ht="86.4" x14ac:dyDescent="0.3">
      <c r="A1198" s="7" t="s">
        <v>196</v>
      </c>
      <c r="B1198" s="2" t="s">
        <v>1784</v>
      </c>
      <c r="C1198" s="5" t="s">
        <v>198</v>
      </c>
      <c r="D1198" s="5" t="s">
        <v>171</v>
      </c>
      <c r="E1198" s="2" t="s">
        <v>1785</v>
      </c>
      <c r="F1198" s="2"/>
      <c r="G1198" s="2"/>
      <c r="H1198" s="2"/>
      <c r="I1198" s="2"/>
      <c r="J1198" s="2"/>
      <c r="K1198" s="2"/>
      <c r="L1198" s="2"/>
      <c r="M1198" s="2"/>
      <c r="N1198" s="5">
        <v>10488</v>
      </c>
      <c r="O1198" s="2" t="s">
        <v>1731</v>
      </c>
      <c r="P1198" s="5">
        <v>184.01803394355451</v>
      </c>
      <c r="Q1198" s="5">
        <v>1929981.14</v>
      </c>
      <c r="R1198" s="5">
        <v>2.4165204720099078</v>
      </c>
      <c r="S1198" s="5">
        <v>25344.46671043992</v>
      </c>
      <c r="T1198" s="5">
        <v>707145</v>
      </c>
    </row>
    <row r="1199" spans="1:20" ht="57.6" x14ac:dyDescent="0.3">
      <c r="A1199" s="7" t="s">
        <v>196</v>
      </c>
      <c r="B1199" s="2" t="s">
        <v>1786</v>
      </c>
      <c r="C1199" s="5" t="s">
        <v>198</v>
      </c>
      <c r="D1199" s="5" t="s">
        <v>171</v>
      </c>
      <c r="E1199" s="2" t="s">
        <v>1787</v>
      </c>
      <c r="F1199" s="2"/>
      <c r="G1199" s="2"/>
      <c r="H1199" s="2"/>
      <c r="I1199" s="2"/>
      <c r="J1199" s="2"/>
      <c r="K1199" s="2"/>
      <c r="L1199" s="2"/>
      <c r="M1199" s="2"/>
      <c r="N1199" s="5">
        <v>3772.5</v>
      </c>
      <c r="O1199" s="2" t="s">
        <v>1731</v>
      </c>
      <c r="P1199" s="5">
        <v>254.5175374420146</v>
      </c>
      <c r="Q1199" s="5">
        <v>960167.41</v>
      </c>
      <c r="R1199" s="5">
        <v>3.432468475280035</v>
      </c>
      <c r="S1199" s="5">
        <v>12948.987322993929</v>
      </c>
      <c r="T1199" s="5">
        <v>351805.3</v>
      </c>
    </row>
    <row r="1200" spans="1:20" ht="57.6" x14ac:dyDescent="0.3">
      <c r="A1200" s="7" t="s">
        <v>196</v>
      </c>
      <c r="B1200" s="2" t="s">
        <v>1786</v>
      </c>
      <c r="C1200" s="5" t="s">
        <v>198</v>
      </c>
      <c r="D1200" s="5" t="s">
        <v>171</v>
      </c>
      <c r="E1200" s="2" t="s">
        <v>1788</v>
      </c>
      <c r="F1200" s="2"/>
      <c r="G1200" s="2"/>
      <c r="H1200" s="2"/>
      <c r="I1200" s="2"/>
      <c r="J1200" s="2"/>
      <c r="K1200" s="2"/>
      <c r="L1200" s="2"/>
      <c r="M1200" s="2"/>
      <c r="N1200" s="5">
        <v>3360</v>
      </c>
      <c r="O1200" s="2" t="s">
        <v>1731</v>
      </c>
      <c r="P1200" s="5">
        <v>390.02115178571432</v>
      </c>
      <c r="Q1200" s="5">
        <v>1310471.07</v>
      </c>
      <c r="R1200" s="5">
        <v>5.2598941575956077</v>
      </c>
      <c r="S1200" s="5">
        <v>17673.244369521239</v>
      </c>
      <c r="T1200" s="5">
        <v>480156.6</v>
      </c>
    </row>
    <row r="1201" spans="1:20" ht="72" x14ac:dyDescent="0.3">
      <c r="A1201" s="7" t="s">
        <v>196</v>
      </c>
      <c r="B1201" s="2" t="s">
        <v>1789</v>
      </c>
      <c r="C1201" s="5" t="s">
        <v>198</v>
      </c>
      <c r="D1201" s="5" t="s">
        <v>171</v>
      </c>
      <c r="E1201" s="2" t="s">
        <v>1790</v>
      </c>
      <c r="F1201" s="2"/>
      <c r="G1201" s="2"/>
      <c r="H1201" s="2"/>
      <c r="I1201" s="2"/>
      <c r="J1201" s="2"/>
      <c r="K1201" s="2"/>
      <c r="L1201" s="2"/>
      <c r="M1201" s="2"/>
      <c r="N1201" s="5">
        <v>33264</v>
      </c>
      <c r="O1201" s="2" t="s">
        <v>1731</v>
      </c>
      <c r="P1201" s="5">
        <v>226.60232323232319</v>
      </c>
      <c r="Q1201" s="5">
        <v>7537699.6799999997</v>
      </c>
      <c r="R1201" s="5">
        <v>3.0559989646975478</v>
      </c>
      <c r="S1201" s="5">
        <v>101654.7495616993</v>
      </c>
      <c r="T1201" s="5">
        <v>2761813.1</v>
      </c>
    </row>
    <row r="1202" spans="1:20" ht="72" x14ac:dyDescent="0.3">
      <c r="A1202" s="7" t="s">
        <v>196</v>
      </c>
      <c r="B1202" s="2" t="s">
        <v>1789</v>
      </c>
      <c r="C1202" s="5" t="s">
        <v>198</v>
      </c>
      <c r="D1202" s="5" t="s">
        <v>171</v>
      </c>
      <c r="E1202" s="2" t="s">
        <v>1779</v>
      </c>
      <c r="F1202" s="2"/>
      <c r="G1202" s="2"/>
      <c r="H1202" s="2"/>
      <c r="I1202" s="2"/>
      <c r="J1202" s="2"/>
      <c r="K1202" s="2"/>
      <c r="L1202" s="2"/>
      <c r="M1202" s="2"/>
      <c r="N1202" s="5">
        <v>4004</v>
      </c>
      <c r="O1202" s="2" t="s">
        <v>1731</v>
      </c>
      <c r="P1202" s="5">
        <v>410.20182567432568</v>
      </c>
      <c r="Q1202" s="5">
        <v>1642448.11</v>
      </c>
      <c r="R1202" s="5">
        <v>5.5320542909551671</v>
      </c>
      <c r="S1202" s="5">
        <v>22150.34538098449</v>
      </c>
      <c r="T1202" s="5">
        <v>601793</v>
      </c>
    </row>
    <row r="1203" spans="1:20" ht="57.6" x14ac:dyDescent="0.3">
      <c r="A1203" s="7" t="s">
        <v>196</v>
      </c>
      <c r="B1203" s="2" t="s">
        <v>1789</v>
      </c>
      <c r="C1203" s="5" t="s">
        <v>198</v>
      </c>
      <c r="D1203" s="5" t="s">
        <v>171</v>
      </c>
      <c r="E1203" s="2" t="s">
        <v>1791</v>
      </c>
      <c r="F1203" s="2"/>
      <c r="G1203" s="2"/>
      <c r="H1203" s="2"/>
      <c r="I1203" s="2"/>
      <c r="J1203" s="2"/>
      <c r="K1203" s="2"/>
      <c r="L1203" s="2"/>
      <c r="M1203" s="2"/>
      <c r="N1203" s="5">
        <v>4759.5</v>
      </c>
      <c r="O1203" s="2" t="s">
        <v>1731</v>
      </c>
      <c r="P1203" s="5">
        <v>420.39731694505718</v>
      </c>
      <c r="Q1203" s="5">
        <v>2000881.03</v>
      </c>
      <c r="R1203" s="5">
        <v>5.6695524874586276</v>
      </c>
      <c r="S1203" s="5">
        <v>26984.235064059339</v>
      </c>
      <c r="T1203" s="5">
        <v>733122.8</v>
      </c>
    </row>
    <row r="1204" spans="1:20" ht="57.6" x14ac:dyDescent="0.3">
      <c r="A1204" s="7" t="s">
        <v>196</v>
      </c>
      <c r="B1204" s="2" t="s">
        <v>1789</v>
      </c>
      <c r="C1204" s="5" t="s">
        <v>198</v>
      </c>
      <c r="D1204" s="5" t="s">
        <v>171</v>
      </c>
      <c r="E1204" s="2" t="s">
        <v>1792</v>
      </c>
      <c r="F1204" s="2"/>
      <c r="G1204" s="2"/>
      <c r="H1204" s="2"/>
      <c r="I1204" s="2"/>
      <c r="J1204" s="2"/>
      <c r="K1204" s="2"/>
      <c r="L1204" s="2"/>
      <c r="M1204" s="2"/>
      <c r="N1204" s="5">
        <v>1489.2</v>
      </c>
      <c r="O1204" s="2" t="s">
        <v>1731</v>
      </c>
      <c r="P1204" s="5">
        <v>628.874288208434</v>
      </c>
      <c r="Q1204" s="5">
        <v>936519.59</v>
      </c>
      <c r="R1204" s="5">
        <v>8.4811097533167086</v>
      </c>
      <c r="S1204" s="5">
        <v>12630.068644639239</v>
      </c>
      <c r="T1204" s="5">
        <v>343140.8</v>
      </c>
    </row>
    <row r="1205" spans="1:20" ht="57.6" x14ac:dyDescent="0.3">
      <c r="A1205" s="7" t="s">
        <v>196</v>
      </c>
      <c r="B1205" s="2" t="s">
        <v>1789</v>
      </c>
      <c r="C1205" s="5" t="s">
        <v>198</v>
      </c>
      <c r="D1205" s="5" t="s">
        <v>171</v>
      </c>
      <c r="E1205" s="2" t="s">
        <v>1793</v>
      </c>
      <c r="F1205" s="2"/>
      <c r="G1205" s="2"/>
      <c r="H1205" s="2"/>
      <c r="I1205" s="2"/>
      <c r="J1205" s="2"/>
      <c r="K1205" s="2"/>
      <c r="L1205" s="2"/>
      <c r="M1205" s="2"/>
      <c r="N1205" s="5">
        <v>2647.5</v>
      </c>
      <c r="O1205" s="2" t="s">
        <v>1731</v>
      </c>
      <c r="P1205" s="5">
        <v>263.76978281397538</v>
      </c>
      <c r="Q1205" s="5">
        <v>698330.5</v>
      </c>
      <c r="R1205" s="5">
        <v>3.5572458909504441</v>
      </c>
      <c r="S1205" s="5">
        <v>9417.8084962912999</v>
      </c>
      <c r="T1205" s="5">
        <v>255868.3</v>
      </c>
    </row>
    <row r="1206" spans="1:20" ht="100.8" x14ac:dyDescent="0.3">
      <c r="A1206" s="7" t="s">
        <v>196</v>
      </c>
      <c r="B1206" s="2" t="s">
        <v>1794</v>
      </c>
      <c r="C1206" s="5" t="s">
        <v>198</v>
      </c>
      <c r="D1206" s="5" t="s">
        <v>171</v>
      </c>
      <c r="E1206" s="2" t="s">
        <v>1795</v>
      </c>
      <c r="F1206" s="2"/>
      <c r="G1206" s="2"/>
      <c r="H1206" s="2"/>
      <c r="I1206" s="2"/>
      <c r="J1206" s="2"/>
      <c r="K1206" s="2"/>
      <c r="L1206" s="2"/>
      <c r="M1206" s="2"/>
      <c r="N1206" s="5">
        <v>8635</v>
      </c>
      <c r="O1206" s="2" t="s">
        <v>1731</v>
      </c>
      <c r="P1206" s="5">
        <v>331.97845280833809</v>
      </c>
      <c r="Q1206" s="5">
        <v>2866633.94</v>
      </c>
      <c r="R1206" s="5">
        <v>4.5259502768689597</v>
      </c>
      <c r="S1206" s="5">
        <v>39081.580640763466</v>
      </c>
      <c r="T1206" s="5">
        <v>1050334.7</v>
      </c>
    </row>
    <row r="1207" spans="1:20" ht="43.2" x14ac:dyDescent="0.3">
      <c r="A1207" s="7" t="s">
        <v>196</v>
      </c>
      <c r="B1207" s="2" t="s">
        <v>1796</v>
      </c>
      <c r="C1207" s="5" t="s">
        <v>198</v>
      </c>
      <c r="D1207" s="5" t="s">
        <v>171</v>
      </c>
      <c r="E1207" s="2" t="s">
        <v>1797</v>
      </c>
      <c r="F1207" s="2"/>
      <c r="G1207" s="2"/>
      <c r="H1207" s="2"/>
      <c r="I1207" s="2"/>
      <c r="J1207" s="2"/>
      <c r="K1207" s="2"/>
      <c r="L1207" s="2"/>
      <c r="M1207" s="2"/>
      <c r="N1207" s="5">
        <v>10892</v>
      </c>
      <c r="O1207" s="2" t="s">
        <v>200</v>
      </c>
      <c r="P1207" s="5">
        <v>412.30138633859713</v>
      </c>
      <c r="Q1207" s="5">
        <v>4490786.7</v>
      </c>
      <c r="R1207" s="5">
        <v>5.6210141286788966</v>
      </c>
      <c r="S1207" s="5">
        <v>61224.085889570561</v>
      </c>
      <c r="T1207" s="5">
        <v>1645424.2</v>
      </c>
    </row>
    <row r="1208" spans="1:20" ht="72" x14ac:dyDescent="0.3">
      <c r="A1208" s="7" t="s">
        <v>196</v>
      </c>
      <c r="B1208" s="2" t="s">
        <v>1798</v>
      </c>
      <c r="C1208" s="5" t="s">
        <v>198</v>
      </c>
      <c r="D1208" s="5" t="s">
        <v>171</v>
      </c>
      <c r="E1208" s="2" t="s">
        <v>1799</v>
      </c>
      <c r="F1208" s="2"/>
      <c r="G1208" s="2"/>
      <c r="H1208" s="2"/>
      <c r="I1208" s="2"/>
      <c r="J1208" s="2"/>
      <c r="K1208" s="2"/>
      <c r="L1208" s="2"/>
      <c r="M1208" s="2"/>
      <c r="N1208" s="5">
        <v>10488</v>
      </c>
      <c r="O1208" s="2" t="s">
        <v>200</v>
      </c>
      <c r="P1208" s="5">
        <v>178.91352402746</v>
      </c>
      <c r="Q1208" s="5">
        <v>1876445.04</v>
      </c>
      <c r="R1208" s="5">
        <v>2.4391755150301289</v>
      </c>
      <c r="S1208" s="5">
        <v>25582.072801636001</v>
      </c>
      <c r="T1208" s="5">
        <v>687529.5</v>
      </c>
    </row>
    <row r="1209" spans="1:20" ht="72" x14ac:dyDescent="0.3">
      <c r="A1209" s="7" t="s">
        <v>196</v>
      </c>
      <c r="B1209" s="2" t="s">
        <v>1800</v>
      </c>
      <c r="C1209" s="5" t="s">
        <v>198</v>
      </c>
      <c r="D1209" s="5" t="s">
        <v>171</v>
      </c>
      <c r="E1209" s="2" t="s">
        <v>1801</v>
      </c>
      <c r="F1209" s="2"/>
      <c r="G1209" s="2"/>
      <c r="H1209" s="2"/>
      <c r="I1209" s="2"/>
      <c r="J1209" s="2"/>
      <c r="K1209" s="2"/>
      <c r="L1209" s="2"/>
      <c r="M1209" s="2"/>
      <c r="N1209" s="5">
        <v>12012</v>
      </c>
      <c r="O1209" s="2" t="s">
        <v>200</v>
      </c>
      <c r="P1209" s="5">
        <v>380.09835664335662</v>
      </c>
      <c r="Q1209" s="5">
        <v>4565741.46</v>
      </c>
      <c r="R1209" s="5">
        <v>5.1819816856626684</v>
      </c>
      <c r="S1209" s="5">
        <v>62245.964008179973</v>
      </c>
      <c r="T1209" s="5">
        <v>1672887.7</v>
      </c>
    </row>
    <row r="1210" spans="1:20" ht="57.6" x14ac:dyDescent="0.3">
      <c r="A1210" s="7" t="s">
        <v>196</v>
      </c>
      <c r="B1210" s="2" t="s">
        <v>1802</v>
      </c>
      <c r="C1210" s="5" t="s">
        <v>198</v>
      </c>
      <c r="D1210" s="5" t="s">
        <v>171</v>
      </c>
      <c r="E1210" s="2" t="s">
        <v>1803</v>
      </c>
      <c r="F1210" s="2"/>
      <c r="G1210" s="2"/>
      <c r="H1210" s="2"/>
      <c r="I1210" s="2"/>
      <c r="J1210" s="2"/>
      <c r="K1210" s="2"/>
      <c r="L1210" s="2"/>
      <c r="M1210" s="2"/>
      <c r="N1210" s="5">
        <v>1575</v>
      </c>
      <c r="O1210" s="2" t="s">
        <v>200</v>
      </c>
      <c r="P1210" s="5">
        <v>251.76855873015879</v>
      </c>
      <c r="Q1210" s="5">
        <v>396535.48</v>
      </c>
      <c r="R1210" s="5">
        <v>3.4324275218835552</v>
      </c>
      <c r="S1210" s="5">
        <v>5406.0733469665984</v>
      </c>
      <c r="T1210" s="5">
        <v>145290.6</v>
      </c>
    </row>
    <row r="1211" spans="1:20" ht="57.6" x14ac:dyDescent="0.3">
      <c r="A1211" s="7" t="s">
        <v>196</v>
      </c>
      <c r="B1211" s="2" t="s">
        <v>1802</v>
      </c>
      <c r="C1211" s="5" t="s">
        <v>198</v>
      </c>
      <c r="D1211" s="5" t="s">
        <v>171</v>
      </c>
      <c r="E1211" s="2" t="s">
        <v>1804</v>
      </c>
      <c r="F1211" s="2"/>
      <c r="G1211" s="2"/>
      <c r="H1211" s="2"/>
      <c r="I1211" s="2"/>
      <c r="J1211" s="2"/>
      <c r="K1211" s="2"/>
      <c r="L1211" s="2"/>
      <c r="M1211" s="2"/>
      <c r="N1211" s="5">
        <v>4839.3</v>
      </c>
      <c r="O1211" s="2" t="s">
        <v>200</v>
      </c>
      <c r="P1211" s="5">
        <v>401.17751121029897</v>
      </c>
      <c r="Q1211" s="5">
        <v>1941418.33</v>
      </c>
      <c r="R1211" s="5">
        <v>5.4693593893701307</v>
      </c>
      <c r="S1211" s="5">
        <v>26467.87089297887</v>
      </c>
      <c r="T1211" s="5">
        <v>711335.7</v>
      </c>
    </row>
    <row r="1212" spans="1:20" ht="72" x14ac:dyDescent="0.3">
      <c r="A1212" s="7" t="s">
        <v>196</v>
      </c>
      <c r="B1212" s="2" t="s">
        <v>1805</v>
      </c>
      <c r="C1212" s="5" t="s">
        <v>198</v>
      </c>
      <c r="D1212" s="5" t="s">
        <v>171</v>
      </c>
      <c r="E1212" s="2" t="s">
        <v>1806</v>
      </c>
      <c r="F1212" s="2"/>
      <c r="G1212" s="2"/>
      <c r="H1212" s="2"/>
      <c r="I1212" s="2"/>
      <c r="J1212" s="2"/>
      <c r="K1212" s="2"/>
      <c r="L1212" s="2"/>
      <c r="M1212" s="2"/>
      <c r="N1212" s="5">
        <v>14256</v>
      </c>
      <c r="O1212" s="2" t="s">
        <v>200</v>
      </c>
      <c r="P1212" s="5">
        <v>228.95265432098759</v>
      </c>
      <c r="Q1212" s="5">
        <v>3263949.04</v>
      </c>
      <c r="R1212" s="5">
        <v>3.0981414657779109</v>
      </c>
      <c r="S1212" s="5">
        <v>44167.104736129899</v>
      </c>
      <c r="T1212" s="5">
        <v>1195910.8999999999</v>
      </c>
    </row>
    <row r="1213" spans="1:20" ht="72" x14ac:dyDescent="0.3">
      <c r="A1213" s="7" t="s">
        <v>196</v>
      </c>
      <c r="B1213" s="2" t="s">
        <v>1805</v>
      </c>
      <c r="C1213" s="5" t="s">
        <v>198</v>
      </c>
      <c r="D1213" s="5" t="s">
        <v>171</v>
      </c>
      <c r="E1213" s="2" t="s">
        <v>1807</v>
      </c>
      <c r="F1213" s="2"/>
      <c r="G1213" s="2"/>
      <c r="H1213" s="2"/>
      <c r="I1213" s="2"/>
      <c r="J1213" s="2"/>
      <c r="K1213" s="2"/>
      <c r="L1213" s="2"/>
      <c r="M1213" s="2"/>
      <c r="N1213" s="5">
        <v>6950</v>
      </c>
      <c r="O1213" s="2" t="s">
        <v>200</v>
      </c>
      <c r="P1213" s="5">
        <v>359.45202589928061</v>
      </c>
      <c r="Q1213" s="5">
        <v>2498191.58</v>
      </c>
      <c r="R1213" s="5">
        <v>4.8640328267832276</v>
      </c>
      <c r="S1213" s="5">
        <v>33805.028146143442</v>
      </c>
      <c r="T1213" s="5">
        <v>915337.4</v>
      </c>
    </row>
    <row r="1214" spans="1:20" ht="57.6" x14ac:dyDescent="0.3">
      <c r="A1214" s="7" t="s">
        <v>196</v>
      </c>
      <c r="B1214" s="2" t="s">
        <v>1808</v>
      </c>
      <c r="C1214" s="5" t="s">
        <v>198</v>
      </c>
      <c r="D1214" s="5" t="s">
        <v>171</v>
      </c>
      <c r="E1214" s="2" t="s">
        <v>1809</v>
      </c>
      <c r="F1214" s="2"/>
      <c r="G1214" s="2"/>
      <c r="H1214" s="2"/>
      <c r="I1214" s="2"/>
      <c r="J1214" s="2"/>
      <c r="K1214" s="2"/>
      <c r="L1214" s="2"/>
      <c r="M1214" s="2"/>
      <c r="N1214" s="5">
        <v>2782.5</v>
      </c>
      <c r="O1214" s="2" t="s">
        <v>200</v>
      </c>
      <c r="P1214" s="5">
        <v>253.98707996406111</v>
      </c>
      <c r="Q1214" s="5">
        <v>706719.05</v>
      </c>
      <c r="R1214" s="5">
        <v>3.4462290361473689</v>
      </c>
      <c r="S1214" s="5">
        <v>9589.1322930800543</v>
      </c>
      <c r="T1214" s="5">
        <v>258941.9</v>
      </c>
    </row>
    <row r="1215" spans="1:20" ht="57.6" x14ac:dyDescent="0.3">
      <c r="A1215" s="7" t="s">
        <v>196</v>
      </c>
      <c r="B1215" s="2" t="s">
        <v>1808</v>
      </c>
      <c r="C1215" s="5" t="s">
        <v>198</v>
      </c>
      <c r="D1215" s="5" t="s">
        <v>171</v>
      </c>
      <c r="E1215" s="2" t="s">
        <v>1810</v>
      </c>
      <c r="F1215" s="2"/>
      <c r="G1215" s="2"/>
      <c r="H1215" s="2"/>
      <c r="I1215" s="2"/>
      <c r="J1215" s="2"/>
      <c r="K1215" s="2"/>
      <c r="L1215" s="2"/>
      <c r="M1215" s="2"/>
      <c r="N1215" s="5">
        <v>974.7</v>
      </c>
      <c r="O1215" s="2" t="s">
        <v>200</v>
      </c>
      <c r="P1215" s="5">
        <v>404.70005129783522</v>
      </c>
      <c r="Q1215" s="5">
        <v>394461.14</v>
      </c>
      <c r="R1215" s="5">
        <v>5.491181157365471</v>
      </c>
      <c r="S1215" s="5">
        <v>5352.2542740841254</v>
      </c>
      <c r="T1215" s="5">
        <v>144530.5</v>
      </c>
    </row>
    <row r="1216" spans="1:20" ht="57.6" x14ac:dyDescent="0.3">
      <c r="A1216" s="7" t="s">
        <v>196</v>
      </c>
      <c r="B1216" s="2" t="s">
        <v>1808</v>
      </c>
      <c r="C1216" s="5" t="s">
        <v>198</v>
      </c>
      <c r="D1216" s="5" t="s">
        <v>171</v>
      </c>
      <c r="E1216" s="2" t="s">
        <v>1811</v>
      </c>
      <c r="F1216" s="2"/>
      <c r="G1216" s="2"/>
      <c r="H1216" s="2"/>
      <c r="I1216" s="2"/>
      <c r="J1216" s="2"/>
      <c r="K1216" s="2"/>
      <c r="L1216" s="2"/>
      <c r="M1216" s="2"/>
      <c r="N1216" s="5">
        <v>1510.8</v>
      </c>
      <c r="O1216" s="2" t="s">
        <v>200</v>
      </c>
      <c r="P1216" s="5">
        <v>603.56286735504375</v>
      </c>
      <c r="Q1216" s="5">
        <v>911862.78</v>
      </c>
      <c r="R1216" s="5">
        <v>8.1894554593628737</v>
      </c>
      <c r="S1216" s="5">
        <v>12372.629308005429</v>
      </c>
      <c r="T1216" s="5">
        <v>334106.59999999998</v>
      </c>
    </row>
    <row r="1217" spans="1:20" ht="57.6" x14ac:dyDescent="0.3">
      <c r="A1217" s="7" t="s">
        <v>196</v>
      </c>
      <c r="B1217" s="2" t="s">
        <v>1808</v>
      </c>
      <c r="C1217" s="5" t="s">
        <v>198</v>
      </c>
      <c r="D1217" s="5" t="s">
        <v>171</v>
      </c>
      <c r="E1217" s="2" t="s">
        <v>1812</v>
      </c>
      <c r="F1217" s="2"/>
      <c r="G1217" s="2"/>
      <c r="H1217" s="2"/>
      <c r="I1217" s="2"/>
      <c r="J1217" s="2"/>
      <c r="K1217" s="2"/>
      <c r="L1217" s="2"/>
      <c r="M1217" s="2"/>
      <c r="N1217" s="5">
        <v>526.4</v>
      </c>
      <c r="O1217" s="2" t="s">
        <v>200</v>
      </c>
      <c r="P1217" s="5">
        <v>389.28459346504559</v>
      </c>
      <c r="Q1217" s="5">
        <v>204919.41</v>
      </c>
      <c r="R1217" s="5">
        <v>5.2820161935555712</v>
      </c>
      <c r="S1217" s="5">
        <v>2780.4533242876528</v>
      </c>
      <c r="T1217" s="5">
        <v>75082.5</v>
      </c>
    </row>
    <row r="1218" spans="1:20" ht="57.6" x14ac:dyDescent="0.3">
      <c r="A1218" s="7" t="s">
        <v>196</v>
      </c>
      <c r="B1218" s="2" t="s">
        <v>1813</v>
      </c>
      <c r="C1218" s="5" t="s">
        <v>198</v>
      </c>
      <c r="D1218" s="5" t="s">
        <v>171</v>
      </c>
      <c r="E1218" s="2" t="s">
        <v>1814</v>
      </c>
      <c r="F1218" s="2"/>
      <c r="G1218" s="2"/>
      <c r="H1218" s="2"/>
      <c r="I1218" s="2"/>
      <c r="J1218" s="2"/>
      <c r="K1218" s="2"/>
      <c r="L1218" s="2"/>
      <c r="M1218" s="2"/>
      <c r="N1218" s="5">
        <v>1875</v>
      </c>
      <c r="O1218" s="2" t="s">
        <v>1731</v>
      </c>
      <c r="P1218" s="5">
        <v>257.52486399999998</v>
      </c>
      <c r="Q1218" s="5">
        <v>482859.12</v>
      </c>
      <c r="R1218" s="5">
        <v>3.4942315332428762</v>
      </c>
      <c r="S1218" s="5">
        <v>6551.6841248303936</v>
      </c>
      <c r="T1218" s="5">
        <v>176919.6</v>
      </c>
    </row>
    <row r="1219" spans="1:20" ht="57.6" x14ac:dyDescent="0.3">
      <c r="A1219" s="7" t="s">
        <v>196</v>
      </c>
      <c r="B1219" s="2" t="s">
        <v>1813</v>
      </c>
      <c r="C1219" s="5" t="s">
        <v>198</v>
      </c>
      <c r="D1219" s="5" t="s">
        <v>171</v>
      </c>
      <c r="E1219" s="2" t="s">
        <v>1815</v>
      </c>
      <c r="F1219" s="2"/>
      <c r="G1219" s="2"/>
      <c r="H1219" s="2"/>
      <c r="I1219" s="2"/>
      <c r="J1219" s="2"/>
      <c r="K1219" s="2"/>
      <c r="L1219" s="2"/>
      <c r="M1219" s="2"/>
      <c r="N1219" s="5">
        <v>8097.6</v>
      </c>
      <c r="O1219" s="2" t="s">
        <v>1731</v>
      </c>
      <c r="P1219" s="5">
        <v>395.02408985378378</v>
      </c>
      <c r="Q1219" s="5">
        <v>3198747.07</v>
      </c>
      <c r="R1219" s="5">
        <v>5.3598926710147046</v>
      </c>
      <c r="S1219" s="5">
        <v>43402.266892808679</v>
      </c>
      <c r="T1219" s="5">
        <v>1172020.8999999999</v>
      </c>
    </row>
    <row r="1220" spans="1:20" ht="72" x14ac:dyDescent="0.3">
      <c r="A1220" s="7" t="s">
        <v>196</v>
      </c>
      <c r="B1220" s="2" t="s">
        <v>1813</v>
      </c>
      <c r="C1220" s="5" t="s">
        <v>198</v>
      </c>
      <c r="D1220" s="5" t="s">
        <v>171</v>
      </c>
      <c r="E1220" s="2" t="s">
        <v>1816</v>
      </c>
      <c r="F1220" s="2"/>
      <c r="G1220" s="2"/>
      <c r="H1220" s="2"/>
      <c r="I1220" s="2"/>
      <c r="J1220" s="2"/>
      <c r="K1220" s="2"/>
      <c r="L1220" s="2"/>
      <c r="M1220" s="2"/>
      <c r="N1220" s="5">
        <v>3705</v>
      </c>
      <c r="O1220" s="2" t="s">
        <v>1731</v>
      </c>
      <c r="P1220" s="5">
        <v>410.63265587044532</v>
      </c>
      <c r="Q1220" s="5">
        <v>1521393.99</v>
      </c>
      <c r="R1220" s="5">
        <v>5.5716778272787693</v>
      </c>
      <c r="S1220" s="5">
        <v>20643.066350067838</v>
      </c>
      <c r="T1220" s="5">
        <v>557438.80000000005</v>
      </c>
    </row>
    <row r="1221" spans="1:20" ht="57.6" x14ac:dyDescent="0.3">
      <c r="A1221" s="7" t="s">
        <v>196</v>
      </c>
      <c r="B1221" s="2" t="s">
        <v>1817</v>
      </c>
      <c r="C1221" s="5" t="s">
        <v>198</v>
      </c>
      <c r="D1221" s="5" t="s">
        <v>171</v>
      </c>
      <c r="E1221" s="2" t="s">
        <v>1818</v>
      </c>
      <c r="F1221" s="2"/>
      <c r="G1221" s="2"/>
      <c r="H1221" s="2"/>
      <c r="I1221" s="2"/>
      <c r="J1221" s="2"/>
      <c r="K1221" s="2"/>
      <c r="L1221" s="2"/>
      <c r="M1221" s="2"/>
      <c r="N1221" s="5">
        <v>2755.5</v>
      </c>
      <c r="O1221" s="2" t="s">
        <v>1731</v>
      </c>
      <c r="P1221" s="5">
        <v>585.76362547632004</v>
      </c>
      <c r="Q1221" s="5">
        <v>1614071.67</v>
      </c>
      <c r="R1221" s="5">
        <v>7.9371764969691068</v>
      </c>
      <c r="S1221" s="5">
        <v>21870.889837398368</v>
      </c>
      <c r="T1221" s="5">
        <v>591395.80000000005</v>
      </c>
    </row>
    <row r="1222" spans="1:20" ht="43.2" x14ac:dyDescent="0.3">
      <c r="A1222" s="7" t="s">
        <v>196</v>
      </c>
      <c r="B1222" s="2" t="s">
        <v>1817</v>
      </c>
      <c r="C1222" s="5" t="s">
        <v>198</v>
      </c>
      <c r="D1222" s="5" t="s">
        <v>171</v>
      </c>
      <c r="E1222" s="2" t="s">
        <v>1819</v>
      </c>
      <c r="F1222" s="2"/>
      <c r="G1222" s="2"/>
      <c r="H1222" s="2"/>
      <c r="I1222" s="2"/>
      <c r="J1222" s="2"/>
      <c r="K1222" s="2"/>
      <c r="L1222" s="2"/>
      <c r="M1222" s="2"/>
      <c r="N1222" s="5">
        <v>1680</v>
      </c>
      <c r="O1222" s="2" t="s">
        <v>1731</v>
      </c>
      <c r="P1222" s="5">
        <v>405.23464880952378</v>
      </c>
      <c r="Q1222" s="5">
        <v>680794.21</v>
      </c>
      <c r="R1222" s="5">
        <v>5.4909844012130593</v>
      </c>
      <c r="S1222" s="5">
        <v>9224.8537940379392</v>
      </c>
      <c r="T1222" s="5">
        <v>249443</v>
      </c>
    </row>
    <row r="1223" spans="1:20" ht="57.6" x14ac:dyDescent="0.3">
      <c r="A1223" s="7" t="s">
        <v>196</v>
      </c>
      <c r="B1223" s="2" t="s">
        <v>1817</v>
      </c>
      <c r="C1223" s="5" t="s">
        <v>198</v>
      </c>
      <c r="D1223" s="5" t="s">
        <v>171</v>
      </c>
      <c r="E1223" s="2" t="s">
        <v>1820</v>
      </c>
      <c r="F1223" s="2"/>
      <c r="G1223" s="2"/>
      <c r="H1223" s="2"/>
      <c r="I1223" s="2"/>
      <c r="J1223" s="2"/>
      <c r="K1223" s="2"/>
      <c r="L1223" s="2"/>
      <c r="M1223" s="2"/>
      <c r="N1223" s="5">
        <v>3765</v>
      </c>
      <c r="O1223" s="2" t="s">
        <v>1731</v>
      </c>
      <c r="P1223" s="5">
        <v>264.39362815405048</v>
      </c>
      <c r="Q1223" s="5">
        <v>995442.01</v>
      </c>
      <c r="R1223" s="5">
        <v>3.5825694871822562</v>
      </c>
      <c r="S1223" s="5">
        <v>13488.374119241191</v>
      </c>
      <c r="T1223" s="5">
        <v>364729.9</v>
      </c>
    </row>
    <row r="1224" spans="1:20" ht="57.6" x14ac:dyDescent="0.3">
      <c r="A1224" s="7" t="s">
        <v>196</v>
      </c>
      <c r="B1224" s="2" t="s">
        <v>1817</v>
      </c>
      <c r="C1224" s="5" t="s">
        <v>198</v>
      </c>
      <c r="D1224" s="5" t="s">
        <v>171</v>
      </c>
      <c r="E1224" s="2" t="s">
        <v>1821</v>
      </c>
      <c r="F1224" s="2"/>
      <c r="G1224" s="2"/>
      <c r="H1224" s="2"/>
      <c r="I1224" s="2"/>
      <c r="J1224" s="2"/>
      <c r="K1224" s="2"/>
      <c r="L1224" s="2"/>
      <c r="M1224" s="2"/>
      <c r="N1224" s="5">
        <v>3000</v>
      </c>
      <c r="O1224" s="2" t="s">
        <v>1731</v>
      </c>
      <c r="P1224" s="5">
        <v>628.29274333333331</v>
      </c>
      <c r="Q1224" s="5">
        <v>1884878.23</v>
      </c>
      <c r="R1224" s="5">
        <v>8.5134518066847331</v>
      </c>
      <c r="S1224" s="5">
        <v>25540.355420054198</v>
      </c>
      <c r="T1224" s="5">
        <v>690619.4</v>
      </c>
    </row>
    <row r="1225" spans="1:20" ht="72" x14ac:dyDescent="0.3">
      <c r="A1225" s="7" t="s">
        <v>196</v>
      </c>
      <c r="B1225" s="2" t="s">
        <v>1822</v>
      </c>
      <c r="C1225" s="5" t="s">
        <v>198</v>
      </c>
      <c r="D1225" s="5" t="s">
        <v>171</v>
      </c>
      <c r="E1225" s="2" t="s">
        <v>1823</v>
      </c>
      <c r="F1225" s="2"/>
      <c r="G1225" s="2"/>
      <c r="H1225" s="2"/>
      <c r="I1225" s="2"/>
      <c r="J1225" s="2"/>
      <c r="K1225" s="2"/>
      <c r="L1225" s="2"/>
      <c r="M1225" s="2"/>
      <c r="N1225" s="5">
        <v>9708.7999999999993</v>
      </c>
      <c r="O1225" s="2" t="s">
        <v>1731</v>
      </c>
      <c r="P1225" s="5">
        <v>477.89682556031647</v>
      </c>
      <c r="Q1225" s="5">
        <v>4639804.7</v>
      </c>
      <c r="R1225" s="5">
        <v>6.4755667420097076</v>
      </c>
      <c r="S1225" s="5">
        <v>62869.982384823852</v>
      </c>
      <c r="T1225" s="5">
        <v>1700024.4</v>
      </c>
    </row>
    <row r="1226" spans="1:20" ht="57.6" x14ac:dyDescent="0.3">
      <c r="A1226" s="7" t="s">
        <v>196</v>
      </c>
      <c r="B1226" s="2" t="s">
        <v>1822</v>
      </c>
      <c r="C1226" s="5" t="s">
        <v>198</v>
      </c>
      <c r="D1226" s="5" t="s">
        <v>163</v>
      </c>
      <c r="E1226" s="2" t="s">
        <v>1824</v>
      </c>
      <c r="F1226" s="2"/>
      <c r="G1226" s="2"/>
      <c r="H1226" s="2"/>
      <c r="I1226" s="2"/>
      <c r="J1226" s="2"/>
      <c r="K1226" s="2"/>
      <c r="L1226" s="2"/>
      <c r="M1226" s="2"/>
      <c r="N1226" s="5">
        <v>8537.7999999999993</v>
      </c>
      <c r="O1226" s="2" t="s">
        <v>1731</v>
      </c>
      <c r="P1226" s="5">
        <v>237.2931984820446</v>
      </c>
      <c r="Q1226" s="5">
        <v>2025961.87</v>
      </c>
      <c r="R1226" s="5">
        <v>3.2153549929816339</v>
      </c>
      <c r="S1226" s="5">
        <v>27452.057859078592</v>
      </c>
      <c r="T1226" s="5">
        <v>890612.8</v>
      </c>
    </row>
    <row r="1227" spans="1:20" ht="86.4" x14ac:dyDescent="0.3">
      <c r="A1227" s="7" t="s">
        <v>196</v>
      </c>
      <c r="B1227" s="2" t="s">
        <v>1822</v>
      </c>
      <c r="C1227" s="5" t="s">
        <v>198</v>
      </c>
      <c r="D1227" s="5" t="s">
        <v>171</v>
      </c>
      <c r="E1227" s="2" t="s">
        <v>1825</v>
      </c>
      <c r="F1227" s="2"/>
      <c r="G1227" s="2"/>
      <c r="H1227" s="2"/>
      <c r="I1227" s="2"/>
      <c r="J1227" s="2"/>
      <c r="K1227" s="2"/>
      <c r="L1227" s="2"/>
      <c r="M1227" s="2"/>
      <c r="N1227" s="5">
        <v>3430.4</v>
      </c>
      <c r="O1227" s="2" t="s">
        <v>1731</v>
      </c>
      <c r="P1227" s="5">
        <v>456.45846256996271</v>
      </c>
      <c r="Q1227" s="5">
        <v>1565835.11</v>
      </c>
      <c r="R1227" s="5">
        <v>6.1850740185631814</v>
      </c>
      <c r="S1227" s="5">
        <v>21217.27791327914</v>
      </c>
      <c r="T1227" s="5">
        <v>573722</v>
      </c>
    </row>
    <row r="1228" spans="1:20" ht="57.6" x14ac:dyDescent="0.3">
      <c r="A1228" s="7" t="s">
        <v>196</v>
      </c>
      <c r="B1228" s="2" t="s">
        <v>1826</v>
      </c>
      <c r="C1228" s="5" t="s">
        <v>198</v>
      </c>
      <c r="D1228" s="5" t="s">
        <v>163</v>
      </c>
      <c r="E1228" s="2" t="s">
        <v>1827</v>
      </c>
      <c r="F1228" s="2"/>
      <c r="G1228" s="2"/>
      <c r="H1228" s="2"/>
      <c r="I1228" s="2"/>
      <c r="J1228" s="2"/>
      <c r="K1228" s="2"/>
      <c r="L1228" s="2"/>
      <c r="M1228" s="2"/>
      <c r="N1228" s="5">
        <v>4813</v>
      </c>
      <c r="O1228" s="2" t="s">
        <v>1731</v>
      </c>
      <c r="P1228" s="5">
        <v>418.28202576355699</v>
      </c>
      <c r="Q1228" s="5">
        <v>2013191.39</v>
      </c>
      <c r="R1228" s="5">
        <v>5.6677781268774661</v>
      </c>
      <c r="S1228" s="5">
        <v>27279.016124661252</v>
      </c>
      <c r="T1228" s="5">
        <v>884998.9</v>
      </c>
    </row>
    <row r="1229" spans="1:20" ht="57.6" x14ac:dyDescent="0.3">
      <c r="A1229" s="7" t="s">
        <v>196</v>
      </c>
      <c r="B1229" s="2" t="s">
        <v>1828</v>
      </c>
      <c r="C1229" s="5" t="s">
        <v>198</v>
      </c>
      <c r="D1229" s="5" t="s">
        <v>171</v>
      </c>
      <c r="E1229" s="2" t="s">
        <v>1829</v>
      </c>
      <c r="F1229" s="2"/>
      <c r="G1229" s="2"/>
      <c r="H1229" s="2"/>
      <c r="I1229" s="2"/>
      <c r="J1229" s="2"/>
      <c r="K1229" s="2"/>
      <c r="L1229" s="2"/>
      <c r="M1229" s="2"/>
      <c r="N1229" s="5">
        <v>6750</v>
      </c>
      <c r="O1229" s="2" t="s">
        <v>1731</v>
      </c>
      <c r="P1229" s="5">
        <v>454.81851851851849</v>
      </c>
      <c r="Q1229" s="5">
        <v>3070025</v>
      </c>
      <c r="R1229" s="5">
        <v>6.1628525544514714</v>
      </c>
      <c r="S1229" s="5">
        <v>41599.254742547433</v>
      </c>
      <c r="T1229" s="5">
        <v>1124857.2</v>
      </c>
    </row>
    <row r="1230" spans="1:20" ht="72" x14ac:dyDescent="0.3">
      <c r="A1230" s="7" t="s">
        <v>196</v>
      </c>
      <c r="B1230" s="2" t="s">
        <v>1830</v>
      </c>
      <c r="C1230" s="5" t="s">
        <v>198</v>
      </c>
      <c r="D1230" s="5" t="s">
        <v>171</v>
      </c>
      <c r="E1230" s="2" t="s">
        <v>1831</v>
      </c>
      <c r="F1230" s="2"/>
      <c r="G1230" s="2"/>
      <c r="H1230" s="2"/>
      <c r="I1230" s="2"/>
      <c r="J1230" s="2"/>
      <c r="K1230" s="2"/>
      <c r="L1230" s="2"/>
      <c r="M1230" s="2"/>
      <c r="N1230" s="5">
        <v>5665.68</v>
      </c>
      <c r="O1230" s="2" t="s">
        <v>1731</v>
      </c>
      <c r="P1230" s="5">
        <v>1012.297895398258</v>
      </c>
      <c r="Q1230" s="5">
        <v>5735355.9400000004</v>
      </c>
      <c r="R1230" s="5">
        <v>13.716773650382899</v>
      </c>
      <c r="S1230" s="5">
        <v>77714.850135501358</v>
      </c>
      <c r="T1230" s="5">
        <v>2101434.4</v>
      </c>
    </row>
    <row r="1231" spans="1:20" ht="72" x14ac:dyDescent="0.3">
      <c r="A1231" s="7" t="s">
        <v>196</v>
      </c>
      <c r="B1231" s="2" t="s">
        <v>1832</v>
      </c>
      <c r="C1231" s="5" t="s">
        <v>198</v>
      </c>
      <c r="D1231" s="5" t="s">
        <v>171</v>
      </c>
      <c r="E1231" s="2" t="s">
        <v>1833</v>
      </c>
      <c r="F1231" s="2"/>
      <c r="G1231" s="2"/>
      <c r="H1231" s="2"/>
      <c r="I1231" s="2"/>
      <c r="J1231" s="2"/>
      <c r="K1231" s="2"/>
      <c r="L1231" s="2"/>
      <c r="M1231" s="2"/>
      <c r="N1231" s="5">
        <v>8008</v>
      </c>
      <c r="O1231" s="2" t="s">
        <v>1731</v>
      </c>
      <c r="P1231" s="5">
        <v>373.59745629370627</v>
      </c>
      <c r="Q1231" s="5">
        <v>2991768.43</v>
      </c>
      <c r="R1231" s="5">
        <v>5.0588687378971748</v>
      </c>
      <c r="S1231" s="5">
        <v>40511.420853080577</v>
      </c>
      <c r="T1231" s="5">
        <v>1096184</v>
      </c>
    </row>
    <row r="1232" spans="1:20" ht="72" x14ac:dyDescent="0.3">
      <c r="A1232" s="7" t="s">
        <v>196</v>
      </c>
      <c r="B1232" s="2" t="s">
        <v>1832</v>
      </c>
      <c r="C1232" s="5" t="s">
        <v>198</v>
      </c>
      <c r="D1232" s="5" t="s">
        <v>171</v>
      </c>
      <c r="E1232" s="2" t="s">
        <v>1834</v>
      </c>
      <c r="F1232" s="2"/>
      <c r="G1232" s="2"/>
      <c r="H1232" s="2"/>
      <c r="I1232" s="2"/>
      <c r="J1232" s="2"/>
      <c r="K1232" s="2"/>
      <c r="L1232" s="2"/>
      <c r="M1232" s="2"/>
      <c r="N1232" s="5">
        <v>9504</v>
      </c>
      <c r="O1232" s="2" t="s">
        <v>1731</v>
      </c>
      <c r="P1232" s="5">
        <v>228.7976210016835</v>
      </c>
      <c r="Q1232" s="5">
        <v>2174492.59</v>
      </c>
      <c r="R1232" s="5">
        <v>3.0981397562854909</v>
      </c>
      <c r="S1232" s="5">
        <v>29444.720243737309</v>
      </c>
      <c r="T1232" s="5">
        <v>796734.1</v>
      </c>
    </row>
    <row r="1233" spans="1:20" ht="86.4" x14ac:dyDescent="0.3">
      <c r="A1233" s="7" t="s">
        <v>196</v>
      </c>
      <c r="B1233" s="2" t="s">
        <v>1835</v>
      </c>
      <c r="C1233" s="5" t="s">
        <v>198</v>
      </c>
      <c r="D1233" s="5" t="s">
        <v>171</v>
      </c>
      <c r="E1233" s="2" t="s">
        <v>1836</v>
      </c>
      <c r="F1233" s="2"/>
      <c r="G1233" s="2"/>
      <c r="H1233" s="2"/>
      <c r="I1233" s="2"/>
      <c r="J1233" s="2"/>
      <c r="K1233" s="2"/>
      <c r="L1233" s="2"/>
      <c r="M1233" s="2"/>
      <c r="N1233" s="5">
        <v>1920</v>
      </c>
      <c r="O1233" s="2" t="s">
        <v>1731</v>
      </c>
      <c r="P1233" s="5">
        <v>456.57528124999999</v>
      </c>
      <c r="Q1233" s="5">
        <v>876624.54</v>
      </c>
      <c r="R1233" s="5">
        <v>6.1824682633717014</v>
      </c>
      <c r="S1233" s="5">
        <v>11870.339065673659</v>
      </c>
      <c r="T1233" s="5">
        <v>321195.2</v>
      </c>
    </row>
    <row r="1234" spans="1:20" ht="72" x14ac:dyDescent="0.3">
      <c r="A1234" s="7" t="s">
        <v>196</v>
      </c>
      <c r="B1234" s="2" t="s">
        <v>1835</v>
      </c>
      <c r="C1234" s="5" t="s">
        <v>198</v>
      </c>
      <c r="D1234" s="5" t="s">
        <v>171</v>
      </c>
      <c r="E1234" s="2" t="s">
        <v>1837</v>
      </c>
      <c r="F1234" s="2"/>
      <c r="G1234" s="2"/>
      <c r="H1234" s="2"/>
      <c r="I1234" s="2"/>
      <c r="J1234" s="2"/>
      <c r="K1234" s="2"/>
      <c r="L1234" s="2"/>
      <c r="M1234" s="2"/>
      <c r="N1234" s="5">
        <v>4800</v>
      </c>
      <c r="O1234" s="2" t="s">
        <v>1731</v>
      </c>
      <c r="P1234" s="5">
        <v>478.01913124999999</v>
      </c>
      <c r="Q1234" s="5">
        <v>2294491.83</v>
      </c>
      <c r="R1234" s="5">
        <v>6.4728386086662164</v>
      </c>
      <c r="S1234" s="5">
        <v>31069.62532159784</v>
      </c>
      <c r="T1234" s="5">
        <v>840701.8</v>
      </c>
    </row>
    <row r="1235" spans="1:20" ht="57.6" x14ac:dyDescent="0.3">
      <c r="A1235" s="7" t="s">
        <v>196</v>
      </c>
      <c r="B1235" s="2" t="s">
        <v>1835</v>
      </c>
      <c r="C1235" s="5" t="s">
        <v>198</v>
      </c>
      <c r="D1235" s="5" t="s">
        <v>171</v>
      </c>
      <c r="E1235" s="2" t="s">
        <v>1838</v>
      </c>
      <c r="F1235" s="2"/>
      <c r="G1235" s="2"/>
      <c r="H1235" s="2"/>
      <c r="I1235" s="2"/>
      <c r="J1235" s="2"/>
      <c r="K1235" s="2"/>
      <c r="L1235" s="2"/>
      <c r="M1235" s="2"/>
      <c r="N1235" s="5">
        <v>6750</v>
      </c>
      <c r="O1235" s="2" t="s">
        <v>1731</v>
      </c>
      <c r="P1235" s="5">
        <v>454.57955555555549</v>
      </c>
      <c r="Q1235" s="5">
        <v>3068412</v>
      </c>
      <c r="R1235" s="5">
        <v>6.1554442187617546</v>
      </c>
      <c r="S1235" s="5">
        <v>41549.248476641842</v>
      </c>
      <c r="T1235" s="5">
        <v>1124266.1000000001</v>
      </c>
    </row>
    <row r="1236" spans="1:20" ht="57.6" x14ac:dyDescent="0.3">
      <c r="A1236" s="7" t="s">
        <v>196</v>
      </c>
      <c r="B1236" s="2" t="s">
        <v>1835</v>
      </c>
      <c r="C1236" s="5" t="s">
        <v>198</v>
      </c>
      <c r="D1236" s="5" t="s">
        <v>171</v>
      </c>
      <c r="E1236" s="2" t="s">
        <v>1839</v>
      </c>
      <c r="F1236" s="2"/>
      <c r="G1236" s="2"/>
      <c r="H1236" s="2"/>
      <c r="I1236" s="2"/>
      <c r="J1236" s="2"/>
      <c r="K1236" s="2"/>
      <c r="L1236" s="2"/>
      <c r="M1236" s="2"/>
      <c r="N1236" s="5">
        <v>5160</v>
      </c>
      <c r="O1236" s="2" t="s">
        <v>1731</v>
      </c>
      <c r="P1236" s="5">
        <v>259.29615891472872</v>
      </c>
      <c r="Q1236" s="5">
        <v>1337968.18</v>
      </c>
      <c r="R1236" s="5">
        <v>3.5111192811743899</v>
      </c>
      <c r="S1236" s="5">
        <v>18117.375490859849</v>
      </c>
      <c r="T1236" s="5">
        <v>490231.5</v>
      </c>
    </row>
    <row r="1237" spans="1:20" ht="57.6" x14ac:dyDescent="0.3">
      <c r="A1237" s="7" t="s">
        <v>196</v>
      </c>
      <c r="B1237" s="2" t="s">
        <v>1835</v>
      </c>
      <c r="C1237" s="5" t="s">
        <v>198</v>
      </c>
      <c r="D1237" s="5" t="s">
        <v>171</v>
      </c>
      <c r="E1237" s="2" t="s">
        <v>1840</v>
      </c>
      <c r="F1237" s="2"/>
      <c r="G1237" s="2"/>
      <c r="H1237" s="2"/>
      <c r="I1237" s="2"/>
      <c r="J1237" s="2"/>
      <c r="K1237" s="2"/>
      <c r="L1237" s="2"/>
      <c r="M1237" s="2"/>
      <c r="N1237" s="5">
        <v>3006</v>
      </c>
      <c r="O1237" s="2" t="s">
        <v>1731</v>
      </c>
      <c r="P1237" s="5">
        <v>543.45398868928805</v>
      </c>
      <c r="Q1237" s="5">
        <v>1633622.69</v>
      </c>
      <c r="R1237" s="5">
        <v>7.3588894880066089</v>
      </c>
      <c r="S1237" s="5">
        <v>22120.82180094787</v>
      </c>
      <c r="T1237" s="5">
        <v>598559.4</v>
      </c>
    </row>
    <row r="1238" spans="1:20" ht="57.6" x14ac:dyDescent="0.3">
      <c r="A1238" s="7" t="s">
        <v>196</v>
      </c>
      <c r="B1238" s="2" t="s">
        <v>1841</v>
      </c>
      <c r="C1238" s="5" t="s">
        <v>198</v>
      </c>
      <c r="D1238" s="5" t="s">
        <v>171</v>
      </c>
      <c r="E1238" s="2" t="s">
        <v>1842</v>
      </c>
      <c r="F1238" s="2"/>
      <c r="G1238" s="2"/>
      <c r="H1238" s="2"/>
      <c r="I1238" s="2"/>
      <c r="J1238" s="2"/>
      <c r="K1238" s="2"/>
      <c r="L1238" s="2"/>
      <c r="M1238" s="2"/>
      <c r="N1238" s="5">
        <v>924</v>
      </c>
      <c r="O1238" s="2" t="s">
        <v>1731</v>
      </c>
      <c r="P1238" s="5">
        <v>480.46571428571428</v>
      </c>
      <c r="Q1238" s="5">
        <v>443950.32</v>
      </c>
      <c r="R1238" s="5">
        <v>6.4927799227799223</v>
      </c>
      <c r="S1238" s="5">
        <v>5999.3286486486486</v>
      </c>
      <c r="T1238" s="5">
        <v>162663.4</v>
      </c>
    </row>
    <row r="1239" spans="1:20" ht="57.6" x14ac:dyDescent="0.3">
      <c r="A1239" s="7" t="s">
        <v>196</v>
      </c>
      <c r="B1239" s="2" t="s">
        <v>1841</v>
      </c>
      <c r="C1239" s="5" t="s">
        <v>198</v>
      </c>
      <c r="D1239" s="5" t="s">
        <v>171</v>
      </c>
      <c r="E1239" s="2" t="s">
        <v>1843</v>
      </c>
      <c r="F1239" s="2"/>
      <c r="G1239" s="2"/>
      <c r="H1239" s="2"/>
      <c r="I1239" s="2"/>
      <c r="J1239" s="2"/>
      <c r="K1239" s="2"/>
      <c r="L1239" s="2"/>
      <c r="M1239" s="2"/>
      <c r="N1239" s="5">
        <v>2755.5</v>
      </c>
      <c r="O1239" s="2" t="s">
        <v>1731</v>
      </c>
      <c r="P1239" s="5">
        <v>567.62763563781527</v>
      </c>
      <c r="Q1239" s="5">
        <v>1564097.95</v>
      </c>
      <c r="R1239" s="5">
        <v>7.6706437248353412</v>
      </c>
      <c r="S1239" s="5">
        <v>21136.458783783779</v>
      </c>
      <c r="T1239" s="5">
        <v>573085.5</v>
      </c>
    </row>
    <row r="1240" spans="1:20" ht="57.6" x14ac:dyDescent="0.3">
      <c r="A1240" s="7" t="s">
        <v>196</v>
      </c>
      <c r="B1240" s="2" t="s">
        <v>1841</v>
      </c>
      <c r="C1240" s="5" t="s">
        <v>198</v>
      </c>
      <c r="D1240" s="5" t="s">
        <v>171</v>
      </c>
      <c r="E1240" s="2" t="s">
        <v>1844</v>
      </c>
      <c r="F1240" s="2"/>
      <c r="G1240" s="2"/>
      <c r="H1240" s="2"/>
      <c r="I1240" s="2"/>
      <c r="J1240" s="2"/>
      <c r="K1240" s="2"/>
      <c r="L1240" s="2"/>
      <c r="M1240" s="2"/>
      <c r="N1240" s="5">
        <v>7840</v>
      </c>
      <c r="O1240" s="2" t="s">
        <v>1731</v>
      </c>
      <c r="P1240" s="5">
        <v>392.71478316326528</v>
      </c>
      <c r="Q1240" s="5">
        <v>3078883.9</v>
      </c>
      <c r="R1240" s="5">
        <v>5.3069565292333154</v>
      </c>
      <c r="S1240" s="5">
        <v>41606.539189189178</v>
      </c>
      <c r="T1240" s="5">
        <v>1128103.1000000001</v>
      </c>
    </row>
    <row r="1241" spans="1:20" ht="57.6" x14ac:dyDescent="0.3">
      <c r="A1241" s="7" t="s">
        <v>196</v>
      </c>
      <c r="B1241" s="2" t="s">
        <v>1841</v>
      </c>
      <c r="C1241" s="5" t="s">
        <v>198</v>
      </c>
      <c r="D1241" s="5" t="s">
        <v>171</v>
      </c>
      <c r="E1241" s="2" t="s">
        <v>1845</v>
      </c>
      <c r="F1241" s="2"/>
      <c r="G1241" s="2"/>
      <c r="H1241" s="2"/>
      <c r="I1241" s="2"/>
      <c r="J1241" s="2"/>
      <c r="K1241" s="2"/>
      <c r="L1241" s="2"/>
      <c r="M1241" s="2"/>
      <c r="N1241" s="5">
        <v>4770</v>
      </c>
      <c r="O1241" s="2" t="s">
        <v>1731</v>
      </c>
      <c r="P1241" s="5">
        <v>490.50224947589101</v>
      </c>
      <c r="Q1241" s="5">
        <v>2339695.73</v>
      </c>
      <c r="R1241" s="5">
        <v>6.6284087767012299</v>
      </c>
      <c r="S1241" s="5">
        <v>31617.50986486486</v>
      </c>
      <c r="T1241" s="5">
        <v>857264.5</v>
      </c>
    </row>
    <row r="1242" spans="1:20" ht="57.6" x14ac:dyDescent="0.3">
      <c r="A1242" s="7" t="s">
        <v>196</v>
      </c>
      <c r="B1242" s="2" t="s">
        <v>1841</v>
      </c>
      <c r="C1242" s="5" t="s">
        <v>198</v>
      </c>
      <c r="D1242" s="5" t="s">
        <v>171</v>
      </c>
      <c r="E1242" s="2" t="s">
        <v>1846</v>
      </c>
      <c r="F1242" s="2"/>
      <c r="G1242" s="2"/>
      <c r="H1242" s="2"/>
      <c r="I1242" s="2"/>
      <c r="J1242" s="2"/>
      <c r="K1242" s="2"/>
      <c r="L1242" s="2"/>
      <c r="M1242" s="2"/>
      <c r="N1242" s="5">
        <v>3000</v>
      </c>
      <c r="O1242" s="2" t="s">
        <v>1731</v>
      </c>
      <c r="P1242" s="5">
        <v>608.85959666666668</v>
      </c>
      <c r="Q1242" s="5">
        <v>1826578.79</v>
      </c>
      <c r="R1242" s="5">
        <v>8.2278323873873873</v>
      </c>
      <c r="S1242" s="5">
        <v>24683.497162162159</v>
      </c>
      <c r="T1242" s="5">
        <v>669258.5</v>
      </c>
    </row>
    <row r="1243" spans="1:20" ht="57.6" x14ac:dyDescent="0.3">
      <c r="A1243" s="7" t="s">
        <v>196</v>
      </c>
      <c r="B1243" s="2" t="s">
        <v>1841</v>
      </c>
      <c r="C1243" s="5" t="s">
        <v>198</v>
      </c>
      <c r="D1243" s="5" t="s">
        <v>171</v>
      </c>
      <c r="E1243" s="2" t="s">
        <v>1847</v>
      </c>
      <c r="F1243" s="2"/>
      <c r="G1243" s="2"/>
      <c r="H1243" s="2"/>
      <c r="I1243" s="2"/>
      <c r="J1243" s="2"/>
      <c r="K1243" s="2"/>
      <c r="L1243" s="2"/>
      <c r="M1243" s="2"/>
      <c r="N1243" s="5">
        <v>1890.4</v>
      </c>
      <c r="O1243" s="2" t="s">
        <v>1731</v>
      </c>
      <c r="P1243" s="5">
        <v>466.3345746931866</v>
      </c>
      <c r="Q1243" s="5">
        <v>881558.88</v>
      </c>
      <c r="R1243" s="5">
        <v>6.301818576934954</v>
      </c>
      <c r="S1243" s="5">
        <v>11912.957837837839</v>
      </c>
      <c r="T1243" s="5">
        <v>323003.2</v>
      </c>
    </row>
    <row r="1244" spans="1:20" ht="72" x14ac:dyDescent="0.3">
      <c r="A1244" s="7" t="s">
        <v>196</v>
      </c>
      <c r="B1244" s="2" t="s">
        <v>1848</v>
      </c>
      <c r="C1244" s="5" t="s">
        <v>198</v>
      </c>
      <c r="D1244" s="5" t="s">
        <v>171</v>
      </c>
      <c r="E1244" s="2" t="s">
        <v>1849</v>
      </c>
      <c r="F1244" s="2"/>
      <c r="G1244" s="2"/>
      <c r="H1244" s="2"/>
      <c r="I1244" s="2"/>
      <c r="J1244" s="2"/>
      <c r="K1244" s="2"/>
      <c r="L1244" s="2"/>
      <c r="M1244" s="2"/>
      <c r="N1244" s="5">
        <v>3520</v>
      </c>
      <c r="O1244" s="2" t="s">
        <v>1731</v>
      </c>
      <c r="P1244" s="5">
        <v>466.44168181818179</v>
      </c>
      <c r="Q1244" s="5">
        <v>1641874.72</v>
      </c>
      <c r="R1244" s="5">
        <v>6.3032659705159704</v>
      </c>
      <c r="S1244" s="5">
        <v>22187.496216216219</v>
      </c>
      <c r="T1244" s="5">
        <v>601582.9</v>
      </c>
    </row>
    <row r="1245" spans="1:20" ht="86.4" x14ac:dyDescent="0.3">
      <c r="A1245" s="7" t="s">
        <v>196</v>
      </c>
      <c r="B1245" s="2" t="s">
        <v>1848</v>
      </c>
      <c r="C1245" s="5" t="s">
        <v>198</v>
      </c>
      <c r="D1245" s="5" t="s">
        <v>171</v>
      </c>
      <c r="E1245" s="2" t="s">
        <v>1850</v>
      </c>
      <c r="F1245" s="2"/>
      <c r="G1245" s="2"/>
      <c r="H1245" s="2"/>
      <c r="I1245" s="2"/>
      <c r="J1245" s="2"/>
      <c r="K1245" s="2"/>
      <c r="L1245" s="2"/>
      <c r="M1245" s="2"/>
      <c r="N1245" s="5">
        <v>2560</v>
      </c>
      <c r="O1245" s="2" t="s">
        <v>1731</v>
      </c>
      <c r="P1245" s="5">
        <v>445.51719531250001</v>
      </c>
      <c r="Q1245" s="5">
        <v>1140524.02</v>
      </c>
      <c r="R1245" s="5">
        <v>6.0205026393581083</v>
      </c>
      <c r="S1245" s="5">
        <v>15412.48675675676</v>
      </c>
      <c r="T1245" s="5">
        <v>417888</v>
      </c>
    </row>
    <row r="1246" spans="1:20" ht="72" x14ac:dyDescent="0.3">
      <c r="A1246" s="7" t="s">
        <v>196</v>
      </c>
      <c r="B1246" s="2" t="s">
        <v>1851</v>
      </c>
      <c r="C1246" s="5" t="s">
        <v>198</v>
      </c>
      <c r="D1246" s="5" t="s">
        <v>171</v>
      </c>
      <c r="E1246" s="2" t="s">
        <v>1852</v>
      </c>
      <c r="F1246" s="2"/>
      <c r="G1246" s="2"/>
      <c r="H1246" s="2"/>
      <c r="I1246" s="2"/>
      <c r="J1246" s="2"/>
      <c r="K1246" s="2"/>
      <c r="L1246" s="2"/>
      <c r="M1246" s="2"/>
      <c r="N1246" s="5">
        <v>5340</v>
      </c>
      <c r="O1246" s="2" t="s">
        <v>1731</v>
      </c>
      <c r="P1246" s="5">
        <v>530.653904494382</v>
      </c>
      <c r="Q1246" s="5">
        <v>2833691.85</v>
      </c>
      <c r="R1246" s="5">
        <v>7.1709987093835403</v>
      </c>
      <c r="S1246" s="5">
        <v>38293.133108108108</v>
      </c>
      <c r="T1246" s="5">
        <v>1038264.7</v>
      </c>
    </row>
    <row r="1247" spans="1:20" ht="57.6" x14ac:dyDescent="0.3">
      <c r="A1247" s="7" t="s">
        <v>196</v>
      </c>
      <c r="B1247" s="2" t="s">
        <v>1851</v>
      </c>
      <c r="C1247" s="5" t="s">
        <v>198</v>
      </c>
      <c r="D1247" s="5" t="s">
        <v>171</v>
      </c>
      <c r="E1247" s="2" t="s">
        <v>1853</v>
      </c>
      <c r="F1247" s="2"/>
      <c r="G1247" s="2"/>
      <c r="H1247" s="2"/>
      <c r="I1247" s="2"/>
      <c r="J1247" s="2"/>
      <c r="K1247" s="2"/>
      <c r="L1247" s="2"/>
      <c r="M1247" s="2"/>
      <c r="N1247" s="5">
        <v>5130</v>
      </c>
      <c r="O1247" s="2" t="s">
        <v>1731</v>
      </c>
      <c r="P1247" s="5">
        <v>253.3244444444444</v>
      </c>
      <c r="Q1247" s="5">
        <v>1299554.3999999999</v>
      </c>
      <c r="R1247" s="5">
        <v>3.4233033033033031</v>
      </c>
      <c r="S1247" s="5">
        <v>17561.545945945949</v>
      </c>
      <c r="T1247" s="5">
        <v>476156.8</v>
      </c>
    </row>
    <row r="1248" spans="1:20" ht="57.6" x14ac:dyDescent="0.3">
      <c r="A1248" s="7" t="s">
        <v>196</v>
      </c>
      <c r="B1248" s="2" t="s">
        <v>1851</v>
      </c>
      <c r="C1248" s="5" t="s">
        <v>198</v>
      </c>
      <c r="D1248" s="5" t="s">
        <v>171</v>
      </c>
      <c r="E1248" s="2" t="s">
        <v>1854</v>
      </c>
      <c r="F1248" s="2"/>
      <c r="G1248" s="2"/>
      <c r="H1248" s="2"/>
      <c r="I1248" s="2"/>
      <c r="J1248" s="2"/>
      <c r="K1248" s="2"/>
      <c r="L1248" s="2"/>
      <c r="M1248" s="2"/>
      <c r="N1248" s="5">
        <v>15568</v>
      </c>
      <c r="O1248" s="2" t="s">
        <v>1731</v>
      </c>
      <c r="P1248" s="5">
        <v>365.42023381294968</v>
      </c>
      <c r="Q1248" s="5">
        <v>5688862.2000000002</v>
      </c>
      <c r="R1248" s="5">
        <v>4.9381112677425634</v>
      </c>
      <c r="S1248" s="5">
        <v>76876.516216216216</v>
      </c>
      <c r="T1248" s="5">
        <v>2084399</v>
      </c>
    </row>
    <row r="1249" spans="1:20" ht="57.6" x14ac:dyDescent="0.3">
      <c r="A1249" s="7" t="s">
        <v>196</v>
      </c>
      <c r="B1249" s="2" t="s">
        <v>1851</v>
      </c>
      <c r="C1249" s="5" t="s">
        <v>198</v>
      </c>
      <c r="D1249" s="5" t="s">
        <v>171</v>
      </c>
      <c r="E1249" s="2" t="s">
        <v>1855</v>
      </c>
      <c r="F1249" s="2"/>
      <c r="G1249" s="2"/>
      <c r="H1249" s="2"/>
      <c r="I1249" s="2"/>
      <c r="J1249" s="2"/>
      <c r="K1249" s="2"/>
      <c r="L1249" s="2"/>
      <c r="M1249" s="2"/>
      <c r="N1249" s="5">
        <v>2822.4</v>
      </c>
      <c r="O1249" s="2" t="s">
        <v>1731</v>
      </c>
      <c r="P1249" s="5">
        <v>388.25606575963712</v>
      </c>
      <c r="Q1249" s="5">
        <v>1095813.92</v>
      </c>
      <c r="R1249" s="5">
        <v>5.2467035913464466</v>
      </c>
      <c r="S1249" s="5">
        <v>14808.296216216209</v>
      </c>
      <c r="T1249" s="5">
        <v>401506.3</v>
      </c>
    </row>
    <row r="1250" spans="1:20" ht="72" x14ac:dyDescent="0.3">
      <c r="A1250" s="7" t="s">
        <v>196</v>
      </c>
      <c r="B1250" s="2" t="s">
        <v>1856</v>
      </c>
      <c r="C1250" s="5" t="s">
        <v>198</v>
      </c>
      <c r="D1250" s="5" t="s">
        <v>163</v>
      </c>
      <c r="E1250" s="2" t="s">
        <v>1857</v>
      </c>
      <c r="F1250" s="2"/>
      <c r="G1250" s="2"/>
      <c r="H1250" s="2"/>
      <c r="I1250" s="2"/>
      <c r="J1250" s="2"/>
      <c r="K1250" s="2"/>
      <c r="L1250" s="2"/>
      <c r="M1250" s="2"/>
      <c r="N1250" s="5">
        <v>7500</v>
      </c>
      <c r="O1250" s="2" t="s">
        <v>1731</v>
      </c>
      <c r="P1250" s="5">
        <v>220.3412266666667</v>
      </c>
      <c r="Q1250" s="5">
        <v>1652559.2</v>
      </c>
      <c r="R1250" s="5">
        <v>2.977584144144144</v>
      </c>
      <c r="S1250" s="5">
        <v>22331.881081081079</v>
      </c>
      <c r="T1250" s="5">
        <v>726465</v>
      </c>
    </row>
    <row r="1251" spans="1:20" ht="100.8" x14ac:dyDescent="0.3">
      <c r="A1251" s="7" t="s">
        <v>196</v>
      </c>
      <c r="B1251" s="2" t="s">
        <v>1858</v>
      </c>
      <c r="C1251" s="5" t="s">
        <v>198</v>
      </c>
      <c r="D1251" s="5" t="s">
        <v>171</v>
      </c>
      <c r="E1251" s="2" t="s">
        <v>1859</v>
      </c>
      <c r="F1251" s="2"/>
      <c r="G1251" s="2"/>
      <c r="H1251" s="2"/>
      <c r="I1251" s="2"/>
      <c r="J1251" s="2"/>
      <c r="K1251" s="2"/>
      <c r="L1251" s="2"/>
      <c r="M1251" s="2"/>
      <c r="N1251" s="5">
        <v>8024.5</v>
      </c>
      <c r="O1251" s="2" t="s">
        <v>200</v>
      </c>
      <c r="P1251" s="5">
        <v>338.42545454545461</v>
      </c>
      <c r="Q1251" s="5">
        <v>2715695.06</v>
      </c>
      <c r="R1251" s="5">
        <v>4.5456743390927414</v>
      </c>
      <c r="S1251" s="5">
        <v>36476.763734049688</v>
      </c>
      <c r="T1251" s="5">
        <v>995030.7</v>
      </c>
    </row>
    <row r="1252" spans="1:20" ht="86.4" x14ac:dyDescent="0.3">
      <c r="A1252" s="7" t="s">
        <v>196</v>
      </c>
      <c r="B1252" s="2" t="s">
        <v>1858</v>
      </c>
      <c r="C1252" s="5" t="s">
        <v>198</v>
      </c>
      <c r="D1252" s="5" t="s">
        <v>171</v>
      </c>
      <c r="E1252" s="2" t="s">
        <v>1860</v>
      </c>
      <c r="F1252" s="2"/>
      <c r="G1252" s="2"/>
      <c r="H1252" s="2"/>
      <c r="I1252" s="2"/>
      <c r="J1252" s="2"/>
      <c r="K1252" s="2"/>
      <c r="L1252" s="2"/>
      <c r="M1252" s="2"/>
      <c r="N1252" s="5">
        <v>1012</v>
      </c>
      <c r="O1252" s="2" t="s">
        <v>200</v>
      </c>
      <c r="P1252" s="5">
        <v>373.02666996047429</v>
      </c>
      <c r="Q1252" s="5">
        <v>377502.99</v>
      </c>
      <c r="R1252" s="5">
        <v>5.0104321015510314</v>
      </c>
      <c r="S1252" s="5">
        <v>5070.5572867696437</v>
      </c>
      <c r="T1252" s="5">
        <v>138317.1</v>
      </c>
    </row>
    <row r="1253" spans="1:20" ht="72" x14ac:dyDescent="0.3">
      <c r="A1253" s="7" t="s">
        <v>196</v>
      </c>
      <c r="B1253" s="2" t="s">
        <v>1861</v>
      </c>
      <c r="C1253" s="5" t="s">
        <v>198</v>
      </c>
      <c r="D1253" s="5" t="s">
        <v>171</v>
      </c>
      <c r="E1253" s="2" t="s">
        <v>1862</v>
      </c>
      <c r="F1253" s="2"/>
      <c r="G1253" s="2"/>
      <c r="H1253" s="2"/>
      <c r="I1253" s="2"/>
      <c r="J1253" s="2"/>
      <c r="K1253" s="2"/>
      <c r="L1253" s="2"/>
      <c r="M1253" s="2"/>
      <c r="N1253" s="5">
        <v>1227.32</v>
      </c>
      <c r="O1253" s="2" t="s">
        <v>200</v>
      </c>
      <c r="P1253" s="5">
        <v>1006.84921617834</v>
      </c>
      <c r="Q1253" s="5">
        <v>1235726.18</v>
      </c>
      <c r="R1253" s="5">
        <v>13.52383097620335</v>
      </c>
      <c r="S1253" s="5">
        <v>16598.068233713901</v>
      </c>
      <c r="T1253" s="5">
        <v>452770</v>
      </c>
    </row>
    <row r="1254" spans="1:20" ht="57.6" x14ac:dyDescent="0.3">
      <c r="A1254" s="7" t="s">
        <v>196</v>
      </c>
      <c r="B1254" s="2" t="s">
        <v>1861</v>
      </c>
      <c r="C1254" s="5" t="s">
        <v>198</v>
      </c>
      <c r="D1254" s="5" t="s">
        <v>163</v>
      </c>
      <c r="E1254" s="2" t="s">
        <v>1824</v>
      </c>
      <c r="F1254" s="2"/>
      <c r="G1254" s="2"/>
      <c r="H1254" s="2"/>
      <c r="I1254" s="2"/>
      <c r="J1254" s="2"/>
      <c r="K1254" s="2"/>
      <c r="L1254" s="2"/>
      <c r="M1254" s="2"/>
      <c r="N1254" s="5">
        <v>8621.6</v>
      </c>
      <c r="O1254" s="2" t="s">
        <v>200</v>
      </c>
      <c r="P1254" s="5">
        <v>226.19279368098731</v>
      </c>
      <c r="Q1254" s="5">
        <v>1950143.79</v>
      </c>
      <c r="R1254" s="5">
        <v>3.038183931242274</v>
      </c>
      <c r="S1254" s="5">
        <v>26194.006581598391</v>
      </c>
      <c r="T1254" s="5">
        <v>857283.3</v>
      </c>
    </row>
    <row r="1255" spans="1:20" ht="57.6" x14ac:dyDescent="0.3">
      <c r="A1255" s="7" t="s">
        <v>196</v>
      </c>
      <c r="B1255" s="2" t="s">
        <v>1863</v>
      </c>
      <c r="C1255" s="5" t="s">
        <v>198</v>
      </c>
      <c r="D1255" s="5" t="s">
        <v>171</v>
      </c>
      <c r="E1255" s="2" t="s">
        <v>1864</v>
      </c>
      <c r="F1255" s="2"/>
      <c r="G1255" s="2"/>
      <c r="H1255" s="2"/>
      <c r="I1255" s="2"/>
      <c r="J1255" s="2"/>
      <c r="K1255" s="2"/>
      <c r="L1255" s="2"/>
      <c r="M1255" s="2"/>
      <c r="N1255" s="5">
        <v>3000</v>
      </c>
      <c r="O1255" s="2" t="s">
        <v>200</v>
      </c>
      <c r="P1255" s="5">
        <v>586.35154333333332</v>
      </c>
      <c r="Q1255" s="5">
        <v>1759054.63</v>
      </c>
      <c r="R1255" s="5">
        <v>7.8494182507809009</v>
      </c>
      <c r="S1255" s="5">
        <v>23548.254752342698</v>
      </c>
      <c r="T1255" s="5">
        <v>644517.6</v>
      </c>
    </row>
    <row r="1256" spans="1:20" ht="43.2" x14ac:dyDescent="0.3">
      <c r="A1256" s="7" t="s">
        <v>196</v>
      </c>
      <c r="B1256" s="2" t="s">
        <v>1863</v>
      </c>
      <c r="C1256" s="5" t="s">
        <v>198</v>
      </c>
      <c r="D1256" s="5" t="s">
        <v>171</v>
      </c>
      <c r="E1256" s="2" t="s">
        <v>1865</v>
      </c>
      <c r="F1256" s="2"/>
      <c r="G1256" s="2"/>
      <c r="H1256" s="2"/>
      <c r="I1256" s="2"/>
      <c r="J1256" s="2"/>
      <c r="K1256" s="2"/>
      <c r="L1256" s="2"/>
      <c r="M1256" s="2"/>
      <c r="N1256" s="5">
        <v>2394</v>
      </c>
      <c r="O1256" s="2" t="s">
        <v>200</v>
      </c>
      <c r="P1256" s="5">
        <v>393.20444026733497</v>
      </c>
      <c r="Q1256" s="5">
        <v>941331.43</v>
      </c>
      <c r="R1256" s="5">
        <v>5.2637809942079654</v>
      </c>
      <c r="S1256" s="5">
        <v>12601.491700133871</v>
      </c>
      <c r="T1256" s="5">
        <v>344903.8</v>
      </c>
    </row>
    <row r="1257" spans="1:20" ht="86.4" x14ac:dyDescent="0.3">
      <c r="A1257" s="7" t="s">
        <v>196</v>
      </c>
      <c r="B1257" s="2" t="s">
        <v>1863</v>
      </c>
      <c r="C1257" s="5" t="s">
        <v>198</v>
      </c>
      <c r="D1257" s="5" t="s">
        <v>171</v>
      </c>
      <c r="E1257" s="2" t="s">
        <v>1866</v>
      </c>
      <c r="F1257" s="2"/>
      <c r="G1257" s="2"/>
      <c r="H1257" s="2"/>
      <c r="I1257" s="2"/>
      <c r="J1257" s="2"/>
      <c r="K1257" s="2"/>
      <c r="L1257" s="2"/>
      <c r="M1257" s="2"/>
      <c r="N1257" s="5">
        <v>3829.1</v>
      </c>
      <c r="O1257" s="2" t="s">
        <v>200</v>
      </c>
      <c r="P1257" s="5">
        <v>527.52605050795228</v>
      </c>
      <c r="Q1257" s="5">
        <v>2019950</v>
      </c>
      <c r="R1257" s="5">
        <v>7.0619283869873124</v>
      </c>
      <c r="S1257" s="5">
        <v>27040.82998661312</v>
      </c>
      <c r="T1257" s="5">
        <v>740109.7</v>
      </c>
    </row>
    <row r="1258" spans="1:20" ht="57.6" x14ac:dyDescent="0.3">
      <c r="A1258" s="7" t="s">
        <v>196</v>
      </c>
      <c r="B1258" s="2" t="s">
        <v>1863</v>
      </c>
      <c r="C1258" s="5" t="s">
        <v>198</v>
      </c>
      <c r="D1258" s="5" t="s">
        <v>171</v>
      </c>
      <c r="E1258" s="2" t="s">
        <v>1867</v>
      </c>
      <c r="F1258" s="2"/>
      <c r="G1258" s="2"/>
      <c r="H1258" s="2"/>
      <c r="I1258" s="2"/>
      <c r="J1258" s="2"/>
      <c r="K1258" s="2"/>
      <c r="L1258" s="2"/>
      <c r="M1258" s="2"/>
      <c r="N1258" s="5">
        <v>5577.6</v>
      </c>
      <c r="O1258" s="2" t="s">
        <v>200</v>
      </c>
      <c r="P1258" s="5">
        <v>378.20491250717163</v>
      </c>
      <c r="Q1258" s="5">
        <v>2109475.7200000002</v>
      </c>
      <c r="R1258" s="5">
        <v>5.0629841031749869</v>
      </c>
      <c r="S1258" s="5">
        <v>28239.300133868808</v>
      </c>
      <c r="T1258" s="5">
        <v>772911.9</v>
      </c>
    </row>
    <row r="1259" spans="1:20" ht="72" x14ac:dyDescent="0.3">
      <c r="A1259" s="7" t="s">
        <v>196</v>
      </c>
      <c r="B1259" s="2" t="s">
        <v>1863</v>
      </c>
      <c r="C1259" s="5" t="s">
        <v>198</v>
      </c>
      <c r="D1259" s="5" t="s">
        <v>171</v>
      </c>
      <c r="E1259" s="2" t="s">
        <v>1868</v>
      </c>
      <c r="F1259" s="2"/>
      <c r="G1259" s="2"/>
      <c r="H1259" s="2"/>
      <c r="I1259" s="2"/>
      <c r="J1259" s="2"/>
      <c r="K1259" s="2"/>
      <c r="L1259" s="2"/>
      <c r="M1259" s="2"/>
      <c r="N1259" s="5">
        <v>3136</v>
      </c>
      <c r="O1259" s="2" t="s">
        <v>200</v>
      </c>
      <c r="P1259" s="5">
        <v>468.78830676020402</v>
      </c>
      <c r="Q1259" s="5">
        <v>1470120.13</v>
      </c>
      <c r="R1259" s="5">
        <v>6.2756132096412864</v>
      </c>
      <c r="S1259" s="5">
        <v>19680.323025435071</v>
      </c>
      <c r="T1259" s="5">
        <v>538652</v>
      </c>
    </row>
    <row r="1260" spans="1:20" ht="57.6" x14ac:dyDescent="0.3">
      <c r="A1260" s="7" t="s">
        <v>196</v>
      </c>
      <c r="B1260" s="2" t="s">
        <v>1869</v>
      </c>
      <c r="C1260" s="5" t="s">
        <v>198</v>
      </c>
      <c r="D1260" s="5" t="s">
        <v>171</v>
      </c>
      <c r="E1260" s="2" t="s">
        <v>1870</v>
      </c>
      <c r="F1260" s="2"/>
      <c r="G1260" s="2"/>
      <c r="H1260" s="2"/>
      <c r="I1260" s="2"/>
      <c r="J1260" s="2"/>
      <c r="K1260" s="2"/>
      <c r="L1260" s="2"/>
      <c r="M1260" s="2"/>
      <c r="N1260" s="5">
        <v>3183</v>
      </c>
      <c r="O1260" s="2" t="s">
        <v>200</v>
      </c>
      <c r="P1260" s="5">
        <v>435.22041470311029</v>
      </c>
      <c r="Q1260" s="5">
        <v>1385306.58</v>
      </c>
      <c r="R1260" s="5">
        <v>5.8262438380603783</v>
      </c>
      <c r="S1260" s="5">
        <v>18544.934136546181</v>
      </c>
      <c r="T1260" s="5">
        <v>507576.3</v>
      </c>
    </row>
    <row r="1261" spans="1:20" ht="72" x14ac:dyDescent="0.3">
      <c r="A1261" s="7" t="s">
        <v>196</v>
      </c>
      <c r="B1261" s="2" t="s">
        <v>1869</v>
      </c>
      <c r="C1261" s="5" t="s">
        <v>198</v>
      </c>
      <c r="D1261" s="5" t="s">
        <v>171</v>
      </c>
      <c r="E1261" s="2" t="s">
        <v>1871</v>
      </c>
      <c r="F1261" s="2"/>
      <c r="G1261" s="2"/>
      <c r="H1261" s="2"/>
      <c r="I1261" s="2"/>
      <c r="J1261" s="2"/>
      <c r="K1261" s="2"/>
      <c r="L1261" s="2"/>
      <c r="M1261" s="2"/>
      <c r="N1261" s="5">
        <v>4110</v>
      </c>
      <c r="O1261" s="2" t="s">
        <v>200</v>
      </c>
      <c r="P1261" s="5">
        <v>466.88093673965932</v>
      </c>
      <c r="Q1261" s="5">
        <v>1918880.65</v>
      </c>
      <c r="R1261" s="5">
        <v>6.2500794744264967</v>
      </c>
      <c r="S1261" s="5">
        <v>25687.826639892901</v>
      </c>
      <c r="T1261" s="5">
        <v>703077.8</v>
      </c>
    </row>
    <row r="1262" spans="1:20" ht="72" x14ac:dyDescent="0.3">
      <c r="A1262" s="7" t="s">
        <v>196</v>
      </c>
      <c r="B1262" s="2" t="s">
        <v>1872</v>
      </c>
      <c r="C1262" s="5" t="s">
        <v>198</v>
      </c>
      <c r="D1262" s="5" t="s">
        <v>171</v>
      </c>
      <c r="E1262" s="2" t="s">
        <v>1873</v>
      </c>
      <c r="F1262" s="2"/>
      <c r="G1262" s="2"/>
      <c r="H1262" s="2"/>
      <c r="I1262" s="2"/>
      <c r="J1262" s="2"/>
      <c r="K1262" s="2"/>
      <c r="L1262" s="2"/>
      <c r="M1262" s="2"/>
      <c r="N1262" s="5">
        <v>14256</v>
      </c>
      <c r="O1262" s="2" t="s">
        <v>200</v>
      </c>
      <c r="P1262" s="5">
        <v>226.33630541526381</v>
      </c>
      <c r="Q1262" s="5">
        <v>3226650.37</v>
      </c>
      <c r="R1262" s="5">
        <v>3.0299371541534641</v>
      </c>
      <c r="S1262" s="5">
        <v>43194.784069611778</v>
      </c>
      <c r="T1262" s="5">
        <v>1182244.7</v>
      </c>
    </row>
    <row r="1263" spans="1:20" ht="86.4" x14ac:dyDescent="0.3">
      <c r="A1263" s="7" t="s">
        <v>196</v>
      </c>
      <c r="B1263" s="2" t="s">
        <v>1874</v>
      </c>
      <c r="C1263" s="5" t="s">
        <v>198</v>
      </c>
      <c r="D1263" s="5" t="s">
        <v>171</v>
      </c>
      <c r="E1263" s="2" t="s">
        <v>1761</v>
      </c>
      <c r="F1263" s="2"/>
      <c r="G1263" s="2"/>
      <c r="H1263" s="2"/>
      <c r="I1263" s="2"/>
      <c r="J1263" s="2"/>
      <c r="K1263" s="2"/>
      <c r="L1263" s="2"/>
      <c r="M1263" s="2"/>
      <c r="N1263" s="5">
        <v>9744</v>
      </c>
      <c r="O1263" s="2" t="s">
        <v>200</v>
      </c>
      <c r="P1263" s="5">
        <v>324.56375000000003</v>
      </c>
      <c r="Q1263" s="5">
        <v>3162549.18</v>
      </c>
      <c r="R1263" s="5">
        <v>4.3160073138297879</v>
      </c>
      <c r="S1263" s="5">
        <v>42055.175265957449</v>
      </c>
      <c r="T1263" s="5">
        <v>1158758</v>
      </c>
    </row>
    <row r="1264" spans="1:20" ht="57.6" x14ac:dyDescent="0.3">
      <c r="A1264" s="7" t="s">
        <v>196</v>
      </c>
      <c r="B1264" s="2" t="s">
        <v>1874</v>
      </c>
      <c r="C1264" s="5" t="s">
        <v>198</v>
      </c>
      <c r="D1264" s="5" t="s">
        <v>171</v>
      </c>
      <c r="E1264" s="2" t="s">
        <v>1875</v>
      </c>
      <c r="F1264" s="2"/>
      <c r="G1264" s="2"/>
      <c r="H1264" s="2"/>
      <c r="I1264" s="2"/>
      <c r="J1264" s="2"/>
      <c r="K1264" s="2"/>
      <c r="L1264" s="2"/>
      <c r="M1264" s="2"/>
      <c r="N1264" s="5">
        <v>4704</v>
      </c>
      <c r="O1264" s="2" t="s">
        <v>200</v>
      </c>
      <c r="P1264" s="5">
        <v>381.59719600340128</v>
      </c>
      <c r="Q1264" s="5">
        <v>1795033.21</v>
      </c>
      <c r="R1264" s="5">
        <v>5.0744307979175707</v>
      </c>
      <c r="S1264" s="5">
        <v>23870.122473404259</v>
      </c>
      <c r="T1264" s="5">
        <v>657700.19999999995</v>
      </c>
    </row>
    <row r="1265" spans="1:20" ht="57.6" x14ac:dyDescent="0.3">
      <c r="A1265" s="7" t="s">
        <v>196</v>
      </c>
      <c r="B1265" s="2" t="s">
        <v>1874</v>
      </c>
      <c r="C1265" s="5" t="s">
        <v>198</v>
      </c>
      <c r="D1265" s="5" t="s">
        <v>171</v>
      </c>
      <c r="E1265" s="2" t="s">
        <v>1876</v>
      </c>
      <c r="F1265" s="2"/>
      <c r="G1265" s="2"/>
      <c r="H1265" s="2"/>
      <c r="I1265" s="2"/>
      <c r="J1265" s="2"/>
      <c r="K1265" s="2"/>
      <c r="L1265" s="2"/>
      <c r="M1265" s="2"/>
      <c r="N1265" s="5">
        <v>4687.5</v>
      </c>
      <c r="O1265" s="2" t="s">
        <v>200</v>
      </c>
      <c r="P1265" s="5">
        <v>248.8949397333333</v>
      </c>
      <c r="Q1265" s="5">
        <v>1166695.03</v>
      </c>
      <c r="R1265" s="5">
        <v>3.3097731347517731</v>
      </c>
      <c r="S1265" s="5">
        <v>15514.56156914894</v>
      </c>
      <c r="T1265" s="5">
        <v>427477.1</v>
      </c>
    </row>
    <row r="1266" spans="1:20" ht="57.6" x14ac:dyDescent="0.3">
      <c r="A1266" s="7" t="s">
        <v>196</v>
      </c>
      <c r="B1266" s="2" t="s">
        <v>1877</v>
      </c>
      <c r="C1266" s="5" t="s">
        <v>198</v>
      </c>
      <c r="D1266" s="5" t="s">
        <v>171</v>
      </c>
      <c r="E1266" s="2" t="s">
        <v>1878</v>
      </c>
      <c r="F1266" s="2"/>
      <c r="G1266" s="2"/>
      <c r="H1266" s="2"/>
      <c r="I1266" s="2"/>
      <c r="J1266" s="2"/>
      <c r="K1266" s="2"/>
      <c r="L1266" s="2"/>
      <c r="M1266" s="2"/>
      <c r="N1266" s="5">
        <v>817.4</v>
      </c>
      <c r="O1266" s="2" t="s">
        <v>200</v>
      </c>
      <c r="P1266" s="5">
        <v>1015.606581844874</v>
      </c>
      <c r="Q1266" s="5">
        <v>830156.82</v>
      </c>
      <c r="R1266" s="5">
        <v>13.50540667346907</v>
      </c>
      <c r="S1266" s="5">
        <v>11039.31941489362</v>
      </c>
      <c r="T1266" s="5">
        <v>304169.5</v>
      </c>
    </row>
    <row r="1267" spans="1:20" ht="72" x14ac:dyDescent="0.3">
      <c r="A1267" s="7" t="s">
        <v>196</v>
      </c>
      <c r="B1267" s="2" t="s">
        <v>1877</v>
      </c>
      <c r="C1267" s="5" t="s">
        <v>198</v>
      </c>
      <c r="D1267" s="5" t="s">
        <v>163</v>
      </c>
      <c r="E1267" s="2" t="s">
        <v>1879</v>
      </c>
      <c r="F1267" s="2"/>
      <c r="G1267" s="2"/>
      <c r="H1267" s="2"/>
      <c r="I1267" s="2"/>
      <c r="J1267" s="2"/>
      <c r="K1267" s="2"/>
      <c r="L1267" s="2"/>
      <c r="M1267" s="2"/>
      <c r="N1267" s="5">
        <v>7575</v>
      </c>
      <c r="O1267" s="2" t="s">
        <v>200</v>
      </c>
      <c r="P1267" s="5">
        <v>228.7038363036304</v>
      </c>
      <c r="Q1267" s="5">
        <v>1732431.56</v>
      </c>
      <c r="R1267" s="5">
        <v>3.0412744189312551</v>
      </c>
      <c r="S1267" s="5">
        <v>23037.653723404259</v>
      </c>
      <c r="T1267" s="5">
        <v>761576.9</v>
      </c>
    </row>
    <row r="1268" spans="1:20" ht="57.6" x14ac:dyDescent="0.3">
      <c r="A1268" s="7" t="s">
        <v>196</v>
      </c>
      <c r="B1268" s="2" t="s">
        <v>1880</v>
      </c>
      <c r="C1268" s="5" t="s">
        <v>198</v>
      </c>
      <c r="D1268" s="5" t="s">
        <v>171</v>
      </c>
      <c r="E1268" s="2" t="s">
        <v>1881</v>
      </c>
      <c r="F1268" s="2"/>
      <c r="G1268" s="2"/>
      <c r="H1268" s="2"/>
      <c r="I1268" s="2"/>
      <c r="J1268" s="2"/>
      <c r="K1268" s="2"/>
      <c r="L1268" s="2"/>
      <c r="M1268" s="2"/>
      <c r="N1268" s="5">
        <v>3000</v>
      </c>
      <c r="O1268" s="2" t="s">
        <v>200</v>
      </c>
      <c r="P1268" s="5">
        <v>587.57682666666665</v>
      </c>
      <c r="Q1268" s="5">
        <v>1762730.48</v>
      </c>
      <c r="R1268" s="5">
        <v>7.8135216312056732</v>
      </c>
      <c r="S1268" s="5">
        <v>23440.564893617018</v>
      </c>
      <c r="T1268" s="5">
        <v>645864.4</v>
      </c>
    </row>
    <row r="1269" spans="1:20" ht="57.6" x14ac:dyDescent="0.3">
      <c r="A1269" s="7" t="s">
        <v>196</v>
      </c>
      <c r="B1269" s="2" t="s">
        <v>1880</v>
      </c>
      <c r="C1269" s="5" t="s">
        <v>198</v>
      </c>
      <c r="D1269" s="5" t="s">
        <v>171</v>
      </c>
      <c r="E1269" s="2" t="s">
        <v>1882</v>
      </c>
      <c r="F1269" s="2"/>
      <c r="G1269" s="2"/>
      <c r="H1269" s="2"/>
      <c r="I1269" s="2"/>
      <c r="J1269" s="2"/>
      <c r="K1269" s="2"/>
      <c r="L1269" s="2"/>
      <c r="M1269" s="2"/>
      <c r="N1269" s="5">
        <v>5600</v>
      </c>
      <c r="O1269" s="2" t="s">
        <v>200</v>
      </c>
      <c r="P1269" s="5">
        <v>379.01657678571428</v>
      </c>
      <c r="Q1269" s="5">
        <v>2122492.83</v>
      </c>
      <c r="R1269" s="5">
        <v>5.0401140530015196</v>
      </c>
      <c r="S1269" s="5">
        <v>28224.63869680851</v>
      </c>
      <c r="T1269" s="5">
        <v>777681.5</v>
      </c>
    </row>
    <row r="1270" spans="1:20" ht="72" x14ac:dyDescent="0.3">
      <c r="A1270" s="7" t="s">
        <v>196</v>
      </c>
      <c r="B1270" s="2" t="s">
        <v>1880</v>
      </c>
      <c r="C1270" s="5" t="s">
        <v>198</v>
      </c>
      <c r="D1270" s="5" t="s">
        <v>171</v>
      </c>
      <c r="E1270" s="2" t="s">
        <v>1883</v>
      </c>
      <c r="F1270" s="2"/>
      <c r="G1270" s="2"/>
      <c r="H1270" s="2"/>
      <c r="I1270" s="2"/>
      <c r="J1270" s="2"/>
      <c r="K1270" s="2"/>
      <c r="L1270" s="2"/>
      <c r="M1270" s="2"/>
      <c r="N1270" s="5">
        <v>1680</v>
      </c>
      <c r="O1270" s="2" t="s">
        <v>200</v>
      </c>
      <c r="P1270" s="5">
        <v>517.87476190476184</v>
      </c>
      <c r="Q1270" s="5">
        <v>870029.6</v>
      </c>
      <c r="R1270" s="5">
        <v>6.8866324721377898</v>
      </c>
      <c r="S1270" s="5">
        <v>11569.54255319149</v>
      </c>
      <c r="T1270" s="5">
        <v>318778.8</v>
      </c>
    </row>
    <row r="1271" spans="1:20" ht="72" x14ac:dyDescent="0.3">
      <c r="A1271" s="7" t="s">
        <v>196</v>
      </c>
      <c r="B1271" s="2" t="s">
        <v>1884</v>
      </c>
      <c r="C1271" s="5" t="s">
        <v>198</v>
      </c>
      <c r="D1271" s="5" t="s">
        <v>163</v>
      </c>
      <c r="E1271" s="2" t="s">
        <v>1885</v>
      </c>
      <c r="F1271" s="2"/>
      <c r="G1271" s="2"/>
      <c r="H1271" s="2"/>
      <c r="I1271" s="2"/>
      <c r="J1271" s="2"/>
      <c r="K1271" s="2"/>
      <c r="L1271" s="2"/>
      <c r="M1271" s="2"/>
      <c r="N1271" s="5">
        <v>4865</v>
      </c>
      <c r="O1271" s="2" t="s">
        <v>200</v>
      </c>
      <c r="P1271" s="5">
        <v>412.03519835560121</v>
      </c>
      <c r="Q1271" s="5">
        <v>2004551.24</v>
      </c>
      <c r="R1271" s="5">
        <v>5.4828369707997497</v>
      </c>
      <c r="S1271" s="5">
        <v>26674.001862940779</v>
      </c>
      <c r="T1271" s="5">
        <v>881200.7</v>
      </c>
    </row>
    <row r="1272" spans="1:20" ht="72" x14ac:dyDescent="0.3">
      <c r="A1272" s="7" t="s">
        <v>196</v>
      </c>
      <c r="B1272" s="2" t="s">
        <v>1886</v>
      </c>
      <c r="C1272" s="5" t="s">
        <v>198</v>
      </c>
      <c r="D1272" s="5" t="s">
        <v>171</v>
      </c>
      <c r="E1272" s="2" t="s">
        <v>1887</v>
      </c>
      <c r="F1272" s="2"/>
      <c r="G1272" s="2"/>
      <c r="H1272" s="2"/>
      <c r="I1272" s="2"/>
      <c r="J1272" s="2"/>
      <c r="K1272" s="2"/>
      <c r="L1272" s="2"/>
      <c r="M1272" s="2"/>
      <c r="N1272" s="5">
        <v>3787.5</v>
      </c>
      <c r="O1272" s="2" t="s">
        <v>200</v>
      </c>
      <c r="P1272" s="5">
        <v>488.08389438943902</v>
      </c>
      <c r="Q1272" s="5">
        <v>1848617.75</v>
      </c>
      <c r="R1272" s="5">
        <v>6.4947956671914691</v>
      </c>
      <c r="S1272" s="5">
        <v>24599.038589487689</v>
      </c>
      <c r="T1272" s="5">
        <v>677333.5</v>
      </c>
    </row>
    <row r="1273" spans="1:20" ht="57.6" x14ac:dyDescent="0.3">
      <c r="A1273" s="7" t="s">
        <v>196</v>
      </c>
      <c r="B1273" s="2" t="s">
        <v>1886</v>
      </c>
      <c r="C1273" s="5" t="s">
        <v>198</v>
      </c>
      <c r="D1273" s="5" t="s">
        <v>163</v>
      </c>
      <c r="E1273" s="2" t="s">
        <v>1824</v>
      </c>
      <c r="F1273" s="2"/>
      <c r="G1273" s="2"/>
      <c r="H1273" s="2"/>
      <c r="I1273" s="2"/>
      <c r="J1273" s="2"/>
      <c r="K1273" s="2"/>
      <c r="L1273" s="2"/>
      <c r="M1273" s="2"/>
      <c r="N1273" s="5">
        <v>8511</v>
      </c>
      <c r="O1273" s="2" t="s">
        <v>200</v>
      </c>
      <c r="P1273" s="5">
        <v>231.2860286687816</v>
      </c>
      <c r="Q1273" s="5">
        <v>1968475.39</v>
      </c>
      <c r="R1273" s="5">
        <v>3.0776583987861819</v>
      </c>
      <c r="S1273" s="5">
        <v>26193.950632069191</v>
      </c>
      <c r="T1273" s="5">
        <v>865341.8</v>
      </c>
    </row>
    <row r="1274" spans="1:20" ht="57.6" x14ac:dyDescent="0.3">
      <c r="A1274" s="7" t="s">
        <v>196</v>
      </c>
      <c r="B1274" s="2" t="s">
        <v>1886</v>
      </c>
      <c r="C1274" s="5" t="s">
        <v>198</v>
      </c>
      <c r="D1274" s="5" t="s">
        <v>171</v>
      </c>
      <c r="E1274" s="2" t="s">
        <v>1888</v>
      </c>
      <c r="F1274" s="2"/>
      <c r="G1274" s="2"/>
      <c r="H1274" s="2"/>
      <c r="I1274" s="2"/>
      <c r="J1274" s="2"/>
      <c r="K1274" s="2"/>
      <c r="L1274" s="2"/>
      <c r="M1274" s="2"/>
      <c r="N1274" s="5">
        <v>3576</v>
      </c>
      <c r="O1274" s="2" t="s">
        <v>200</v>
      </c>
      <c r="P1274" s="5">
        <v>437.54995525727071</v>
      </c>
      <c r="Q1274" s="5">
        <v>1564678.64</v>
      </c>
      <c r="R1274" s="5">
        <v>5.8223546940421906</v>
      </c>
      <c r="S1274" s="5">
        <v>20820.740385894871</v>
      </c>
      <c r="T1274" s="5">
        <v>573298.30000000005</v>
      </c>
    </row>
    <row r="1275" spans="1:20" ht="72" x14ac:dyDescent="0.3">
      <c r="A1275" s="7" t="s">
        <v>196</v>
      </c>
      <c r="B1275" s="2" t="s">
        <v>1889</v>
      </c>
      <c r="C1275" s="5" t="s">
        <v>198</v>
      </c>
      <c r="D1275" s="5" t="s">
        <v>171</v>
      </c>
      <c r="E1275" s="2" t="s">
        <v>1890</v>
      </c>
      <c r="F1275" s="2"/>
      <c r="G1275" s="2"/>
      <c r="H1275" s="2"/>
      <c r="I1275" s="2"/>
      <c r="J1275" s="2"/>
      <c r="K1275" s="2"/>
      <c r="L1275" s="2"/>
      <c r="M1275" s="2"/>
      <c r="N1275" s="5">
        <v>4770</v>
      </c>
      <c r="O1275" s="2" t="s">
        <v>200</v>
      </c>
      <c r="P1275" s="5">
        <v>490.84180922431869</v>
      </c>
      <c r="Q1275" s="5">
        <v>2341315.4300000002</v>
      </c>
      <c r="R1275" s="5">
        <v>6.6106640972972217</v>
      </c>
      <c r="S1275" s="5">
        <v>31532.867744107749</v>
      </c>
      <c r="T1275" s="5">
        <v>0</v>
      </c>
    </row>
    <row r="1276" spans="1:20" ht="57.6" x14ac:dyDescent="0.3">
      <c r="A1276" s="7" t="s">
        <v>196</v>
      </c>
      <c r="B1276" s="2" t="s">
        <v>1891</v>
      </c>
      <c r="C1276" s="5" t="s">
        <v>198</v>
      </c>
      <c r="D1276" s="5" t="s">
        <v>171</v>
      </c>
      <c r="E1276" s="2" t="s">
        <v>1892</v>
      </c>
      <c r="F1276" s="2"/>
      <c r="G1276" s="2"/>
      <c r="H1276" s="2"/>
      <c r="I1276" s="2"/>
      <c r="J1276" s="2"/>
      <c r="K1276" s="2"/>
      <c r="L1276" s="2"/>
      <c r="M1276" s="2"/>
      <c r="N1276" s="5">
        <v>2394</v>
      </c>
      <c r="O1276" s="2" t="s">
        <v>200</v>
      </c>
      <c r="P1276" s="5">
        <v>384.90846282372598</v>
      </c>
      <c r="Q1276" s="5">
        <v>921470.86</v>
      </c>
      <c r="R1276" s="5">
        <v>5.1839523612623024</v>
      </c>
      <c r="S1276" s="5">
        <v>12410.38195286195</v>
      </c>
      <c r="T1276" s="5">
        <v>0</v>
      </c>
    </row>
    <row r="1277" spans="1:20" ht="57.6" x14ac:dyDescent="0.3">
      <c r="A1277" s="7" t="s">
        <v>196</v>
      </c>
      <c r="B1277" s="2" t="s">
        <v>1891</v>
      </c>
      <c r="C1277" s="5" t="s">
        <v>198</v>
      </c>
      <c r="D1277" s="5" t="s">
        <v>171</v>
      </c>
      <c r="E1277" s="2" t="s">
        <v>1893</v>
      </c>
      <c r="F1277" s="2"/>
      <c r="G1277" s="2"/>
      <c r="H1277" s="2"/>
      <c r="I1277" s="2"/>
      <c r="J1277" s="2"/>
      <c r="K1277" s="2"/>
      <c r="L1277" s="2"/>
      <c r="M1277" s="2"/>
      <c r="N1277" s="5">
        <v>5611.2</v>
      </c>
      <c r="O1277" s="2" t="s">
        <v>200</v>
      </c>
      <c r="P1277" s="5">
        <v>370.23536498431707</v>
      </c>
      <c r="Q1277" s="5">
        <v>2077464.68</v>
      </c>
      <c r="R1277" s="5">
        <v>4.9863348819436641</v>
      </c>
      <c r="S1277" s="5">
        <v>27979.322289562289</v>
      </c>
      <c r="T1277" s="5">
        <v>0</v>
      </c>
    </row>
    <row r="1278" spans="1:20" ht="57.6" x14ac:dyDescent="0.3">
      <c r="A1278" s="7" t="s">
        <v>196</v>
      </c>
      <c r="B1278" s="2" t="s">
        <v>1894</v>
      </c>
      <c r="C1278" s="5" t="s">
        <v>198</v>
      </c>
      <c r="D1278" s="5" t="s">
        <v>171</v>
      </c>
      <c r="E1278" s="2" t="s">
        <v>1895</v>
      </c>
      <c r="F1278" s="2"/>
      <c r="G1278" s="2"/>
      <c r="H1278" s="2"/>
      <c r="I1278" s="2"/>
      <c r="J1278" s="2"/>
      <c r="K1278" s="2"/>
      <c r="L1278" s="2"/>
      <c r="M1278" s="2"/>
      <c r="N1278" s="5">
        <v>2805</v>
      </c>
      <c r="O1278" s="2" t="s">
        <v>200</v>
      </c>
      <c r="P1278" s="5">
        <v>539.4758752228164</v>
      </c>
      <c r="Q1278" s="5">
        <v>1513229.83</v>
      </c>
      <c r="R1278" s="5">
        <v>7.2656683531692448</v>
      </c>
      <c r="S1278" s="5">
        <v>20380.199730639732</v>
      </c>
      <c r="T1278" s="5">
        <v>554447.5</v>
      </c>
    </row>
    <row r="1279" spans="1:20" ht="57.6" x14ac:dyDescent="0.3">
      <c r="A1279" s="7" t="s">
        <v>196</v>
      </c>
      <c r="B1279" s="2" t="s">
        <v>1896</v>
      </c>
      <c r="C1279" s="5" t="s">
        <v>198</v>
      </c>
      <c r="D1279" s="5" t="s">
        <v>171</v>
      </c>
      <c r="E1279" s="2" t="s">
        <v>1897</v>
      </c>
      <c r="F1279" s="2"/>
      <c r="G1279" s="2"/>
      <c r="H1279" s="2"/>
      <c r="I1279" s="2"/>
      <c r="J1279" s="2"/>
      <c r="K1279" s="2"/>
      <c r="L1279" s="2"/>
      <c r="M1279" s="2"/>
      <c r="N1279" s="5">
        <v>4468.8</v>
      </c>
      <c r="O1279" s="2" t="s">
        <v>200</v>
      </c>
      <c r="P1279" s="5">
        <v>369.37964106695313</v>
      </c>
      <c r="Q1279" s="5">
        <v>1650683.74</v>
      </c>
      <c r="R1279" s="5">
        <v>4.974809980699705</v>
      </c>
      <c r="S1279" s="5">
        <v>22231.43084175084</v>
      </c>
      <c r="T1279" s="5">
        <v>604810.5</v>
      </c>
    </row>
    <row r="1280" spans="1:20" ht="57.6" x14ac:dyDescent="0.3">
      <c r="A1280" s="7" t="s">
        <v>196</v>
      </c>
      <c r="B1280" s="2" t="s">
        <v>1896</v>
      </c>
      <c r="C1280" s="5" t="s">
        <v>198</v>
      </c>
      <c r="D1280" s="5" t="s">
        <v>171</v>
      </c>
      <c r="E1280" s="2" t="s">
        <v>1898</v>
      </c>
      <c r="F1280" s="2"/>
      <c r="G1280" s="2"/>
      <c r="H1280" s="2"/>
      <c r="I1280" s="2"/>
      <c r="J1280" s="2"/>
      <c r="K1280" s="2"/>
      <c r="L1280" s="2"/>
      <c r="M1280" s="2"/>
      <c r="N1280" s="5">
        <v>92</v>
      </c>
      <c r="O1280" s="2" t="s">
        <v>200</v>
      </c>
      <c r="P1280" s="5">
        <v>828.86326086956524</v>
      </c>
      <c r="Q1280" s="5">
        <v>76255.42</v>
      </c>
      <c r="R1280" s="5">
        <v>11.163141560532869</v>
      </c>
      <c r="S1280" s="5">
        <v>1027.0090235690241</v>
      </c>
      <c r="T1280" s="5">
        <v>27940</v>
      </c>
    </row>
    <row r="1281" spans="1:20" ht="57.6" x14ac:dyDescent="0.3">
      <c r="A1281" s="7" t="s">
        <v>196</v>
      </c>
      <c r="B1281" s="2" t="s">
        <v>1896</v>
      </c>
      <c r="C1281" s="5" t="s">
        <v>198</v>
      </c>
      <c r="D1281" s="5" t="s">
        <v>171</v>
      </c>
      <c r="E1281" s="2" t="s">
        <v>1899</v>
      </c>
      <c r="F1281" s="2"/>
      <c r="G1281" s="2"/>
      <c r="H1281" s="2"/>
      <c r="I1281" s="2"/>
      <c r="J1281" s="2"/>
      <c r="K1281" s="2"/>
      <c r="L1281" s="2"/>
      <c r="M1281" s="2"/>
      <c r="N1281" s="5">
        <v>3000</v>
      </c>
      <c r="O1281" s="2" t="s">
        <v>200</v>
      </c>
      <c r="P1281" s="5">
        <v>588.31846999999993</v>
      </c>
      <c r="Q1281" s="5">
        <v>1764955.41</v>
      </c>
      <c r="R1281" s="5">
        <v>7.9234810774410764</v>
      </c>
      <c r="S1281" s="5">
        <v>23770.443232323229</v>
      </c>
      <c r="T1281" s="5">
        <v>646679.69999999995</v>
      </c>
    </row>
    <row r="1282" spans="1:20" ht="72" x14ac:dyDescent="0.3">
      <c r="A1282" s="7" t="s">
        <v>196</v>
      </c>
      <c r="B1282" s="2" t="s">
        <v>1900</v>
      </c>
      <c r="C1282" s="5" t="s">
        <v>198</v>
      </c>
      <c r="D1282" s="5" t="s">
        <v>163</v>
      </c>
      <c r="E1282" s="2" t="s">
        <v>1901</v>
      </c>
      <c r="F1282" s="2"/>
      <c r="G1282" s="2"/>
      <c r="H1282" s="2"/>
      <c r="I1282" s="2"/>
      <c r="J1282" s="2"/>
      <c r="K1282" s="2"/>
      <c r="L1282" s="2"/>
      <c r="M1282" s="2"/>
      <c r="N1282" s="5">
        <v>8908</v>
      </c>
      <c r="O1282" s="2" t="s">
        <v>200</v>
      </c>
      <c r="P1282" s="5">
        <v>222.412786259542</v>
      </c>
      <c r="Q1282" s="5">
        <v>1981253.1</v>
      </c>
      <c r="R1282" s="5">
        <v>2.9854065269737182</v>
      </c>
      <c r="S1282" s="5">
        <v>26594.001342281881</v>
      </c>
      <c r="T1282" s="5">
        <v>870958.9</v>
      </c>
    </row>
    <row r="1283" spans="1:20" ht="115.2" x14ac:dyDescent="0.3">
      <c r="A1283" s="7" t="s">
        <v>196</v>
      </c>
      <c r="B1283" s="2" t="s">
        <v>1902</v>
      </c>
      <c r="C1283" s="5" t="s">
        <v>198</v>
      </c>
      <c r="D1283" s="5" t="s">
        <v>171</v>
      </c>
      <c r="E1283" s="2" t="s">
        <v>1903</v>
      </c>
      <c r="F1283" s="2"/>
      <c r="G1283" s="2"/>
      <c r="H1283" s="2"/>
      <c r="I1283" s="2"/>
      <c r="J1283" s="2"/>
      <c r="K1283" s="2"/>
      <c r="L1283" s="2"/>
      <c r="M1283" s="2"/>
      <c r="N1283" s="5">
        <v>9504</v>
      </c>
      <c r="O1283" s="2" t="s">
        <v>200</v>
      </c>
      <c r="P1283" s="5">
        <v>192.78123737373741</v>
      </c>
      <c r="Q1283" s="5">
        <v>1832192.88</v>
      </c>
      <c r="R1283" s="5">
        <v>2.5876676157548641</v>
      </c>
      <c r="S1283" s="5">
        <v>24593.193020134229</v>
      </c>
      <c r="T1283" s="5">
        <v>671315.5</v>
      </c>
    </row>
    <row r="1284" spans="1:20" ht="57.6" x14ac:dyDescent="0.3">
      <c r="A1284" s="7" t="s">
        <v>196</v>
      </c>
      <c r="B1284" s="2" t="s">
        <v>1902</v>
      </c>
      <c r="C1284" s="5" t="s">
        <v>198</v>
      </c>
      <c r="D1284" s="5" t="s">
        <v>171</v>
      </c>
      <c r="E1284" s="2" t="s">
        <v>1904</v>
      </c>
      <c r="F1284" s="2"/>
      <c r="G1284" s="2"/>
      <c r="H1284" s="2"/>
      <c r="I1284" s="2"/>
      <c r="J1284" s="2"/>
      <c r="K1284" s="2"/>
      <c r="L1284" s="2"/>
      <c r="M1284" s="2"/>
      <c r="N1284" s="5">
        <v>4687.5</v>
      </c>
      <c r="O1284" s="2" t="s">
        <v>200</v>
      </c>
      <c r="P1284" s="5">
        <v>242.98251306666671</v>
      </c>
      <c r="Q1284" s="5">
        <v>1138980.53</v>
      </c>
      <c r="R1284" s="5">
        <v>3.2615102425055928</v>
      </c>
      <c r="S1284" s="5">
        <v>15288.32926174497</v>
      </c>
      <c r="T1284" s="5">
        <v>417322.5</v>
      </c>
    </row>
    <row r="1285" spans="1:20" ht="43.2" x14ac:dyDescent="0.3">
      <c r="A1285" s="7" t="s">
        <v>196</v>
      </c>
      <c r="B1285" s="2" t="s">
        <v>1902</v>
      </c>
      <c r="C1285" s="5" t="s">
        <v>198</v>
      </c>
      <c r="D1285" s="5" t="s">
        <v>171</v>
      </c>
      <c r="E1285" s="2" t="s">
        <v>1905</v>
      </c>
      <c r="F1285" s="2"/>
      <c r="G1285" s="2"/>
      <c r="H1285" s="2"/>
      <c r="I1285" s="2"/>
      <c r="J1285" s="2"/>
      <c r="K1285" s="2"/>
      <c r="L1285" s="2"/>
      <c r="M1285" s="2"/>
      <c r="N1285" s="5">
        <v>3360</v>
      </c>
      <c r="O1285" s="2" t="s">
        <v>200</v>
      </c>
      <c r="P1285" s="5">
        <v>366.78433333333328</v>
      </c>
      <c r="Q1285" s="5">
        <v>1232395.3600000001</v>
      </c>
      <c r="R1285" s="5">
        <v>4.9232796420581657</v>
      </c>
      <c r="S1285" s="5">
        <v>16542.219597315441</v>
      </c>
      <c r="T1285" s="5">
        <v>451549.7</v>
      </c>
    </row>
    <row r="1286" spans="1:20" ht="115.2" x14ac:dyDescent="0.3">
      <c r="A1286" s="7" t="s">
        <v>196</v>
      </c>
      <c r="B1286" s="2" t="s">
        <v>1902</v>
      </c>
      <c r="C1286" s="5" t="s">
        <v>198</v>
      </c>
      <c r="D1286" s="5" t="s">
        <v>171</v>
      </c>
      <c r="E1286" s="2" t="s">
        <v>1906</v>
      </c>
      <c r="F1286" s="2"/>
      <c r="G1286" s="2"/>
      <c r="H1286" s="2"/>
      <c r="I1286" s="2"/>
      <c r="J1286" s="2"/>
      <c r="K1286" s="2"/>
      <c r="L1286" s="2"/>
      <c r="M1286" s="2"/>
      <c r="N1286" s="5">
        <v>8008</v>
      </c>
      <c r="O1286" s="2" t="s">
        <v>200</v>
      </c>
      <c r="P1286" s="5">
        <v>349.00640734265733</v>
      </c>
      <c r="Q1286" s="5">
        <v>2794843.31</v>
      </c>
      <c r="R1286" s="5">
        <v>4.6846497629886894</v>
      </c>
      <c r="S1286" s="5">
        <v>37514.67530201342</v>
      </c>
      <c r="T1286" s="5">
        <v>1024030.7</v>
      </c>
    </row>
    <row r="1287" spans="1:20" ht="86.4" x14ac:dyDescent="0.3">
      <c r="A1287" s="7" t="s">
        <v>196</v>
      </c>
      <c r="B1287" s="2" t="s">
        <v>1907</v>
      </c>
      <c r="C1287" s="5" t="s">
        <v>198</v>
      </c>
      <c r="D1287" s="5" t="s">
        <v>171</v>
      </c>
      <c r="E1287" s="2" t="s">
        <v>1908</v>
      </c>
      <c r="F1287" s="2"/>
      <c r="G1287" s="2"/>
      <c r="H1287" s="2"/>
      <c r="I1287" s="2"/>
      <c r="J1287" s="2"/>
      <c r="K1287" s="2"/>
      <c r="L1287" s="2"/>
      <c r="M1287" s="2"/>
      <c r="N1287" s="5">
        <v>5500</v>
      </c>
      <c r="O1287" s="2" t="s">
        <v>200</v>
      </c>
      <c r="P1287" s="5">
        <v>321.0617509090909</v>
      </c>
      <c r="Q1287" s="5">
        <v>1765839.63</v>
      </c>
      <c r="R1287" s="5">
        <v>4.3095537034777296</v>
      </c>
      <c r="S1287" s="5">
        <v>23702.545369127511</v>
      </c>
      <c r="T1287" s="5">
        <v>647003.6</v>
      </c>
    </row>
    <row r="1288" spans="1:20" ht="72" x14ac:dyDescent="0.3">
      <c r="A1288" s="7" t="s">
        <v>196</v>
      </c>
      <c r="B1288" s="2" t="s">
        <v>1907</v>
      </c>
      <c r="C1288" s="5" t="s">
        <v>198</v>
      </c>
      <c r="D1288" s="5" t="s">
        <v>171</v>
      </c>
      <c r="E1288" s="2" t="s">
        <v>1909</v>
      </c>
      <c r="F1288" s="2"/>
      <c r="G1288" s="2"/>
      <c r="H1288" s="2"/>
      <c r="I1288" s="2"/>
      <c r="J1288" s="2"/>
      <c r="K1288" s="2"/>
      <c r="L1288" s="2"/>
      <c r="M1288" s="2"/>
      <c r="N1288" s="5">
        <v>5050.8</v>
      </c>
      <c r="O1288" s="2" t="s">
        <v>200</v>
      </c>
      <c r="P1288" s="5">
        <v>353.88766730022968</v>
      </c>
      <c r="Q1288" s="5">
        <v>1787415.83</v>
      </c>
      <c r="R1288" s="5">
        <v>4.7501700308755659</v>
      </c>
      <c r="S1288" s="5">
        <v>23992.158791946309</v>
      </c>
      <c r="T1288" s="5">
        <v>654909.19999999995</v>
      </c>
    </row>
    <row r="1289" spans="1:20" ht="72" x14ac:dyDescent="0.3">
      <c r="A1289" s="7" t="s">
        <v>196</v>
      </c>
      <c r="B1289" s="2" t="s">
        <v>1910</v>
      </c>
      <c r="C1289" s="5" t="s">
        <v>198</v>
      </c>
      <c r="D1289" s="5" t="s">
        <v>163</v>
      </c>
      <c r="E1289" s="2" t="s">
        <v>1911</v>
      </c>
      <c r="F1289" s="2"/>
      <c r="G1289" s="2"/>
      <c r="H1289" s="2"/>
      <c r="I1289" s="2"/>
      <c r="J1289" s="2"/>
      <c r="K1289" s="2"/>
      <c r="L1289" s="2"/>
      <c r="M1289" s="2"/>
      <c r="N1289" s="5">
        <v>4865</v>
      </c>
      <c r="O1289" s="2" t="s">
        <v>200</v>
      </c>
      <c r="P1289" s="5">
        <v>404.70777595066812</v>
      </c>
      <c r="Q1289" s="5">
        <v>1968903.33</v>
      </c>
      <c r="R1289" s="5">
        <v>5.4250372111349607</v>
      </c>
      <c r="S1289" s="5">
        <v>26392.806032171589</v>
      </c>
      <c r="T1289" s="5">
        <v>865530</v>
      </c>
    </row>
    <row r="1290" spans="1:20" ht="72" x14ac:dyDescent="0.3">
      <c r="A1290" s="7" t="s">
        <v>196</v>
      </c>
      <c r="B1290" s="2" t="s">
        <v>1912</v>
      </c>
      <c r="C1290" s="5" t="s">
        <v>198</v>
      </c>
      <c r="D1290" s="5" t="s">
        <v>171</v>
      </c>
      <c r="E1290" s="2" t="s">
        <v>1913</v>
      </c>
      <c r="F1290" s="2"/>
      <c r="G1290" s="2"/>
      <c r="H1290" s="2"/>
      <c r="I1290" s="2"/>
      <c r="J1290" s="2"/>
      <c r="K1290" s="2"/>
      <c r="L1290" s="2"/>
      <c r="M1290" s="2"/>
      <c r="N1290" s="5">
        <v>1680</v>
      </c>
      <c r="O1290" s="2" t="s">
        <v>200</v>
      </c>
      <c r="P1290" s="5">
        <v>485.18457738095242</v>
      </c>
      <c r="Q1290" s="5">
        <v>815110.09</v>
      </c>
      <c r="R1290" s="5">
        <v>6.5477000996079946</v>
      </c>
      <c r="S1290" s="5">
        <v>11000.13616734143</v>
      </c>
      <c r="T1290" s="5">
        <v>298656.3</v>
      </c>
    </row>
    <row r="1291" spans="1:20" ht="57.6" x14ac:dyDescent="0.3">
      <c r="A1291" s="7" t="s">
        <v>196</v>
      </c>
      <c r="B1291" s="2" t="s">
        <v>1912</v>
      </c>
      <c r="C1291" s="5" t="s">
        <v>198</v>
      </c>
      <c r="D1291" s="5" t="s">
        <v>171</v>
      </c>
      <c r="E1291" s="2" t="s">
        <v>1914</v>
      </c>
      <c r="F1291" s="2"/>
      <c r="G1291" s="2"/>
      <c r="H1291" s="2"/>
      <c r="I1291" s="2"/>
      <c r="J1291" s="2"/>
      <c r="K1291" s="2"/>
      <c r="L1291" s="2"/>
      <c r="M1291" s="2"/>
      <c r="N1291" s="5">
        <v>2800</v>
      </c>
      <c r="O1291" s="2" t="s">
        <v>200</v>
      </c>
      <c r="P1291" s="5">
        <v>355.06599642857151</v>
      </c>
      <c r="Q1291" s="5">
        <v>994184.79</v>
      </c>
      <c r="R1291" s="5">
        <v>4.7917138519375371</v>
      </c>
      <c r="S1291" s="5">
        <v>13416.798785425101</v>
      </c>
      <c r="T1291" s="5">
        <v>364269.4</v>
      </c>
    </row>
    <row r="1292" spans="1:20" ht="57.6" x14ac:dyDescent="0.3">
      <c r="A1292" s="7" t="s">
        <v>196</v>
      </c>
      <c r="B1292" s="2" t="s">
        <v>1912</v>
      </c>
      <c r="C1292" s="5" t="s">
        <v>198</v>
      </c>
      <c r="D1292" s="5" t="s">
        <v>171</v>
      </c>
      <c r="E1292" s="2" t="s">
        <v>1915</v>
      </c>
      <c r="F1292" s="2"/>
      <c r="G1292" s="2"/>
      <c r="H1292" s="2"/>
      <c r="I1292" s="2"/>
      <c r="J1292" s="2"/>
      <c r="K1292" s="2"/>
      <c r="L1292" s="2"/>
      <c r="M1292" s="2"/>
      <c r="N1292" s="5">
        <v>2805</v>
      </c>
      <c r="O1292" s="2" t="s">
        <v>200</v>
      </c>
      <c r="P1292" s="5">
        <v>513.33026381461673</v>
      </c>
      <c r="Q1292" s="5">
        <v>1439891.39</v>
      </c>
      <c r="R1292" s="5">
        <v>6.9275339246237078</v>
      </c>
      <c r="S1292" s="5">
        <v>19431.732658569501</v>
      </c>
      <c r="T1292" s="5">
        <v>527576.19999999995</v>
      </c>
    </row>
    <row r="1293" spans="1:20" ht="86.4" x14ac:dyDescent="0.3">
      <c r="A1293" s="7" t="s">
        <v>196</v>
      </c>
      <c r="B1293" s="2" t="s">
        <v>1916</v>
      </c>
      <c r="C1293" s="5" t="s">
        <v>198</v>
      </c>
      <c r="D1293" s="5" t="s">
        <v>171</v>
      </c>
      <c r="E1293" s="2" t="s">
        <v>1917</v>
      </c>
      <c r="F1293" s="2"/>
      <c r="G1293" s="2"/>
      <c r="H1293" s="2"/>
      <c r="I1293" s="2"/>
      <c r="J1293" s="2"/>
      <c r="K1293" s="2"/>
      <c r="L1293" s="2"/>
      <c r="M1293" s="2"/>
      <c r="N1293" s="5">
        <v>6784</v>
      </c>
      <c r="O1293" s="2" t="s">
        <v>200</v>
      </c>
      <c r="P1293" s="5">
        <v>447.11967275943402</v>
      </c>
      <c r="Q1293" s="5">
        <v>3033259.86</v>
      </c>
      <c r="R1293" s="5">
        <v>6.0340036809640214</v>
      </c>
      <c r="S1293" s="5">
        <v>40934.680971659916</v>
      </c>
      <c r="T1293" s="5">
        <v>1111386.3999999999</v>
      </c>
    </row>
    <row r="1294" spans="1:20" ht="57.6" x14ac:dyDescent="0.3">
      <c r="A1294" s="7" t="s">
        <v>196</v>
      </c>
      <c r="B1294" s="2" t="s">
        <v>1916</v>
      </c>
      <c r="C1294" s="5" t="s">
        <v>198</v>
      </c>
      <c r="D1294" s="5" t="s">
        <v>171</v>
      </c>
      <c r="E1294" s="2" t="s">
        <v>1918</v>
      </c>
      <c r="F1294" s="2"/>
      <c r="G1294" s="2"/>
      <c r="H1294" s="2"/>
      <c r="I1294" s="2"/>
      <c r="J1294" s="2"/>
      <c r="K1294" s="2"/>
      <c r="L1294" s="2"/>
      <c r="M1294" s="2"/>
      <c r="N1294" s="5">
        <v>6720</v>
      </c>
      <c r="O1294" s="2" t="s">
        <v>200</v>
      </c>
      <c r="P1294" s="5">
        <v>353.51989285714291</v>
      </c>
      <c r="Q1294" s="5">
        <v>2375653.6800000002</v>
      </c>
      <c r="R1294" s="5">
        <v>4.770848756506652</v>
      </c>
      <c r="S1294" s="5">
        <v>32060.103643724698</v>
      </c>
      <c r="T1294" s="5">
        <v>870439.5</v>
      </c>
    </row>
    <row r="1295" spans="1:20" ht="72" x14ac:dyDescent="0.3">
      <c r="A1295" s="7" t="s">
        <v>196</v>
      </c>
      <c r="B1295" s="2" t="s">
        <v>1916</v>
      </c>
      <c r="C1295" s="5" t="s">
        <v>198</v>
      </c>
      <c r="D1295" s="5" t="s">
        <v>171</v>
      </c>
      <c r="E1295" s="2" t="s">
        <v>1919</v>
      </c>
      <c r="F1295" s="2"/>
      <c r="G1295" s="2"/>
      <c r="H1295" s="2"/>
      <c r="I1295" s="2"/>
      <c r="J1295" s="2"/>
      <c r="K1295" s="2"/>
      <c r="L1295" s="2"/>
      <c r="M1295" s="2"/>
      <c r="N1295" s="5">
        <v>421.6</v>
      </c>
      <c r="O1295" s="2" t="s">
        <v>200</v>
      </c>
      <c r="P1295" s="5">
        <v>494.11174098671728</v>
      </c>
      <c r="Q1295" s="5">
        <v>208317.51</v>
      </c>
      <c r="R1295" s="5">
        <v>6.6681746421959156</v>
      </c>
      <c r="S1295" s="5">
        <v>2811.3024291497982</v>
      </c>
      <c r="T1295" s="5">
        <v>76327.600000000006</v>
      </c>
    </row>
    <row r="1296" spans="1:20" ht="115.2" x14ac:dyDescent="0.3">
      <c r="A1296" s="7" t="s">
        <v>196</v>
      </c>
      <c r="B1296" s="2" t="s">
        <v>1920</v>
      </c>
      <c r="C1296" s="5" t="s">
        <v>198</v>
      </c>
      <c r="D1296" s="5" t="s">
        <v>171</v>
      </c>
      <c r="E1296" s="2" t="s">
        <v>1921</v>
      </c>
      <c r="F1296" s="2"/>
      <c r="G1296" s="2"/>
      <c r="H1296" s="2"/>
      <c r="I1296" s="2"/>
      <c r="J1296" s="2"/>
      <c r="K1296" s="2"/>
      <c r="L1296" s="2"/>
      <c r="M1296" s="2"/>
      <c r="N1296" s="5">
        <v>4004</v>
      </c>
      <c r="O1296" s="2" t="s">
        <v>200</v>
      </c>
      <c r="P1296" s="5">
        <v>337.04969780219778</v>
      </c>
      <c r="Q1296" s="5">
        <v>1349546.99</v>
      </c>
      <c r="R1296" s="5">
        <v>4.4407074809248712</v>
      </c>
      <c r="S1296" s="5">
        <v>17780.59275362319</v>
      </c>
      <c r="T1296" s="5">
        <v>494474</v>
      </c>
    </row>
    <row r="1297" spans="1:20" ht="57.6" x14ac:dyDescent="0.3">
      <c r="A1297" s="7" t="s">
        <v>196</v>
      </c>
      <c r="B1297" s="2" t="s">
        <v>1922</v>
      </c>
      <c r="C1297" s="5" t="s">
        <v>198</v>
      </c>
      <c r="D1297" s="5" t="s">
        <v>171</v>
      </c>
      <c r="E1297" s="2" t="s">
        <v>1923</v>
      </c>
      <c r="F1297" s="2"/>
      <c r="G1297" s="2"/>
      <c r="H1297" s="2"/>
      <c r="I1297" s="2"/>
      <c r="J1297" s="2"/>
      <c r="K1297" s="2"/>
      <c r="L1297" s="2"/>
      <c r="M1297" s="2"/>
      <c r="N1297" s="5">
        <v>60</v>
      </c>
      <c r="O1297" s="2" t="s">
        <v>200</v>
      </c>
      <c r="P1297" s="5">
        <v>369.26583333333332</v>
      </c>
      <c r="Q1297" s="5">
        <v>22155.95</v>
      </c>
      <c r="R1297" s="5">
        <v>4.8651624945103196</v>
      </c>
      <c r="S1297" s="5">
        <v>291.90974967061919</v>
      </c>
      <c r="T1297" s="5">
        <v>8117.9</v>
      </c>
    </row>
    <row r="1298" spans="1:20" ht="43.2" x14ac:dyDescent="0.3">
      <c r="A1298" s="7" t="s">
        <v>196</v>
      </c>
      <c r="B1298" s="2" t="s">
        <v>1922</v>
      </c>
      <c r="C1298" s="5" t="s">
        <v>198</v>
      </c>
      <c r="D1298" s="5" t="s">
        <v>171</v>
      </c>
      <c r="E1298" s="2" t="s">
        <v>1924</v>
      </c>
      <c r="F1298" s="2"/>
      <c r="G1298" s="2"/>
      <c r="H1298" s="2"/>
      <c r="I1298" s="2"/>
      <c r="J1298" s="2"/>
      <c r="K1298" s="2"/>
      <c r="L1298" s="2"/>
      <c r="M1298" s="2"/>
      <c r="N1298" s="5">
        <v>3920</v>
      </c>
      <c r="O1298" s="2" t="s">
        <v>200</v>
      </c>
      <c r="P1298" s="5">
        <v>362.07546173469387</v>
      </c>
      <c r="Q1298" s="5">
        <v>1419335.81</v>
      </c>
      <c r="R1298" s="5">
        <v>4.7704276908391812</v>
      </c>
      <c r="S1298" s="5">
        <v>18700.07654808959</v>
      </c>
      <c r="T1298" s="5">
        <v>520044.7</v>
      </c>
    </row>
    <row r="1299" spans="1:20" ht="57.6" x14ac:dyDescent="0.3">
      <c r="A1299" s="7" t="s">
        <v>196</v>
      </c>
      <c r="B1299" s="2" t="s">
        <v>1922</v>
      </c>
      <c r="C1299" s="5" t="s">
        <v>198</v>
      </c>
      <c r="D1299" s="5" t="s">
        <v>171</v>
      </c>
      <c r="E1299" s="2" t="s">
        <v>1925</v>
      </c>
      <c r="F1299" s="2"/>
      <c r="G1299" s="2"/>
      <c r="H1299" s="2"/>
      <c r="I1299" s="2"/>
      <c r="J1299" s="2"/>
      <c r="K1299" s="2"/>
      <c r="L1299" s="2"/>
      <c r="M1299" s="2"/>
      <c r="N1299" s="5">
        <v>2805</v>
      </c>
      <c r="O1299" s="2" t="s">
        <v>200</v>
      </c>
      <c r="P1299" s="5">
        <v>522.63474509803916</v>
      </c>
      <c r="Q1299" s="5">
        <v>1465990.46</v>
      </c>
      <c r="R1299" s="5">
        <v>6.8858332687488684</v>
      </c>
      <c r="S1299" s="5">
        <v>19314.762318840581</v>
      </c>
      <c r="T1299" s="5">
        <v>537138.9</v>
      </c>
    </row>
    <row r="1300" spans="1:20" ht="57.6" x14ac:dyDescent="0.3">
      <c r="A1300" s="7" t="s">
        <v>196</v>
      </c>
      <c r="B1300" s="2" t="s">
        <v>1922</v>
      </c>
      <c r="C1300" s="5" t="s">
        <v>198</v>
      </c>
      <c r="D1300" s="5" t="s">
        <v>171</v>
      </c>
      <c r="E1300" s="2" t="s">
        <v>1926</v>
      </c>
      <c r="F1300" s="2"/>
      <c r="G1300" s="2"/>
      <c r="H1300" s="2"/>
      <c r="I1300" s="2"/>
      <c r="J1300" s="2"/>
      <c r="K1300" s="2"/>
      <c r="L1300" s="2"/>
      <c r="M1300" s="2"/>
      <c r="N1300" s="5">
        <v>60</v>
      </c>
      <c r="O1300" s="2" t="s">
        <v>200</v>
      </c>
      <c r="P1300" s="5">
        <v>369.26583333333332</v>
      </c>
      <c r="Q1300" s="5">
        <v>22155.95</v>
      </c>
      <c r="R1300" s="5">
        <v>4.8651624945103196</v>
      </c>
      <c r="S1300" s="5">
        <v>291.90974967061919</v>
      </c>
      <c r="T1300" s="5">
        <v>8117.9</v>
      </c>
    </row>
    <row r="1301" spans="1:20" ht="100.8" x14ac:dyDescent="0.3">
      <c r="A1301" s="7" t="s">
        <v>196</v>
      </c>
      <c r="B1301" s="2" t="s">
        <v>1927</v>
      </c>
      <c r="C1301" s="5" t="s">
        <v>198</v>
      </c>
      <c r="D1301" s="5" t="s">
        <v>171</v>
      </c>
      <c r="E1301" s="2" t="s">
        <v>1928</v>
      </c>
      <c r="F1301" s="2"/>
      <c r="G1301" s="2"/>
      <c r="H1301" s="2"/>
      <c r="I1301" s="2"/>
      <c r="J1301" s="2"/>
      <c r="K1301" s="2"/>
      <c r="L1301" s="2"/>
      <c r="M1301" s="2"/>
      <c r="N1301" s="5">
        <v>7897.5</v>
      </c>
      <c r="O1301" s="2" t="s">
        <v>200</v>
      </c>
      <c r="P1301" s="5">
        <v>491.21719151630259</v>
      </c>
      <c r="Q1301" s="5">
        <v>3879387.77</v>
      </c>
      <c r="R1301" s="5">
        <v>6.4718997564730252</v>
      </c>
      <c r="S1301" s="5">
        <v>51111.828326745723</v>
      </c>
      <c r="T1301" s="5">
        <v>1421407.8</v>
      </c>
    </row>
    <row r="1302" spans="1:20" ht="57.6" x14ac:dyDescent="0.3">
      <c r="A1302" s="7" t="s">
        <v>196</v>
      </c>
      <c r="B1302" s="2" t="s">
        <v>1929</v>
      </c>
      <c r="C1302" s="5" t="s">
        <v>198</v>
      </c>
      <c r="D1302" s="5" t="s">
        <v>171</v>
      </c>
      <c r="E1302" s="2" t="s">
        <v>1930</v>
      </c>
      <c r="F1302" s="2"/>
      <c r="G1302" s="2"/>
      <c r="H1302" s="2"/>
      <c r="I1302" s="2"/>
      <c r="J1302" s="2"/>
      <c r="K1302" s="2"/>
      <c r="L1302" s="2"/>
      <c r="M1302" s="2"/>
      <c r="N1302" s="5">
        <v>1950</v>
      </c>
      <c r="O1302" s="2" t="s">
        <v>200</v>
      </c>
      <c r="P1302" s="5">
        <v>525.26660512820513</v>
      </c>
      <c r="Q1302" s="5">
        <v>1024269.88</v>
      </c>
      <c r="R1302" s="5">
        <v>6.934212608953203</v>
      </c>
      <c r="S1302" s="5">
        <v>13521.71458745875</v>
      </c>
      <c r="T1302" s="5">
        <v>375292.5</v>
      </c>
    </row>
    <row r="1303" spans="1:20" ht="43.2" x14ac:dyDescent="0.3">
      <c r="A1303" s="7" t="s">
        <v>196</v>
      </c>
      <c r="B1303" s="2" t="s">
        <v>1929</v>
      </c>
      <c r="C1303" s="5" t="s">
        <v>198</v>
      </c>
      <c r="D1303" s="5" t="s">
        <v>171</v>
      </c>
      <c r="E1303" s="2" t="s">
        <v>1931</v>
      </c>
      <c r="F1303" s="2"/>
      <c r="G1303" s="2"/>
      <c r="H1303" s="2"/>
      <c r="I1303" s="2"/>
      <c r="J1303" s="2"/>
      <c r="K1303" s="2"/>
      <c r="L1303" s="2"/>
      <c r="M1303" s="2"/>
      <c r="N1303" s="5">
        <v>4480</v>
      </c>
      <c r="O1303" s="2" t="s">
        <v>200</v>
      </c>
      <c r="P1303" s="5">
        <v>359.69120758928568</v>
      </c>
      <c r="Q1303" s="5">
        <v>1611416.61</v>
      </c>
      <c r="R1303" s="5">
        <v>4.7483987800565766</v>
      </c>
      <c r="S1303" s="5">
        <v>21272.826534653472</v>
      </c>
      <c r="T1303" s="5">
        <v>590423</v>
      </c>
    </row>
    <row r="1304" spans="1:20" ht="43.2" x14ac:dyDescent="0.3">
      <c r="A1304" s="7" t="s">
        <v>196</v>
      </c>
      <c r="B1304" s="2" t="s">
        <v>1932</v>
      </c>
      <c r="C1304" s="5" t="s">
        <v>198</v>
      </c>
      <c r="D1304" s="5" t="s">
        <v>171</v>
      </c>
      <c r="E1304" s="2" t="s">
        <v>1933</v>
      </c>
      <c r="F1304" s="2"/>
      <c r="G1304" s="2"/>
      <c r="H1304" s="2"/>
      <c r="I1304" s="2"/>
      <c r="J1304" s="2"/>
      <c r="K1304" s="2"/>
      <c r="L1304" s="2"/>
      <c r="M1304" s="2"/>
      <c r="N1304" s="5">
        <v>3360</v>
      </c>
      <c r="O1304" s="2" t="s">
        <v>200</v>
      </c>
      <c r="P1304" s="5">
        <v>360.21914285714291</v>
      </c>
      <c r="Q1304" s="5">
        <v>1210336.32</v>
      </c>
      <c r="R1304" s="5">
        <v>4.7334972780176461</v>
      </c>
      <c r="S1304" s="5">
        <v>15904.55085413929</v>
      </c>
      <c r="T1304" s="5">
        <v>443467.2</v>
      </c>
    </row>
    <row r="1305" spans="1:20" ht="43.2" x14ac:dyDescent="0.3">
      <c r="A1305" s="7" t="s">
        <v>196</v>
      </c>
      <c r="B1305" s="2" t="s">
        <v>1932</v>
      </c>
      <c r="C1305" s="5" t="s">
        <v>198</v>
      </c>
      <c r="D1305" s="5" t="s">
        <v>171</v>
      </c>
      <c r="E1305" s="2" t="s">
        <v>1934</v>
      </c>
      <c r="F1305" s="2"/>
      <c r="G1305" s="2"/>
      <c r="H1305" s="2"/>
      <c r="I1305" s="2"/>
      <c r="J1305" s="2"/>
      <c r="K1305" s="2"/>
      <c r="L1305" s="2"/>
      <c r="M1305" s="2"/>
      <c r="N1305" s="5">
        <v>3131.7</v>
      </c>
      <c r="O1305" s="2" t="s">
        <v>200</v>
      </c>
      <c r="P1305" s="5">
        <v>517.18018328703261</v>
      </c>
      <c r="Q1305" s="5">
        <v>1619653.18</v>
      </c>
      <c r="R1305" s="5">
        <v>6.7960602271620587</v>
      </c>
      <c r="S1305" s="5">
        <v>21283.221813403419</v>
      </c>
      <c r="T1305" s="5">
        <v>593440.9</v>
      </c>
    </row>
    <row r="1306" spans="1:20" ht="86.4" x14ac:dyDescent="0.3">
      <c r="A1306" s="7" t="s">
        <v>196</v>
      </c>
      <c r="B1306" s="2" t="s">
        <v>1935</v>
      </c>
      <c r="C1306" s="5" t="s">
        <v>198</v>
      </c>
      <c r="D1306" s="5" t="s">
        <v>171</v>
      </c>
      <c r="E1306" s="2" t="s">
        <v>1936</v>
      </c>
      <c r="F1306" s="2"/>
      <c r="G1306" s="2"/>
      <c r="H1306" s="2"/>
      <c r="I1306" s="2"/>
      <c r="J1306" s="2"/>
      <c r="K1306" s="2"/>
      <c r="L1306" s="2"/>
      <c r="M1306" s="2"/>
      <c r="N1306" s="5">
        <v>2365</v>
      </c>
      <c r="O1306" s="2" t="s">
        <v>200</v>
      </c>
      <c r="P1306" s="5">
        <v>550.79768710359406</v>
      </c>
      <c r="Q1306" s="5">
        <v>1302636.53</v>
      </c>
      <c r="R1306" s="5">
        <v>7.2378145480104346</v>
      </c>
      <c r="S1306" s="5">
        <v>17117.431406044681</v>
      </c>
      <c r="T1306" s="5">
        <v>477286</v>
      </c>
    </row>
    <row r="1307" spans="1:20" ht="100.8" x14ac:dyDescent="0.3">
      <c r="A1307" s="7" t="s">
        <v>196</v>
      </c>
      <c r="B1307" s="2" t="s">
        <v>1935</v>
      </c>
      <c r="C1307" s="5" t="s">
        <v>198</v>
      </c>
      <c r="D1307" s="5" t="s">
        <v>171</v>
      </c>
      <c r="E1307" s="2" t="s">
        <v>1937</v>
      </c>
      <c r="F1307" s="2"/>
      <c r="G1307" s="2"/>
      <c r="H1307" s="2"/>
      <c r="I1307" s="2"/>
      <c r="J1307" s="2"/>
      <c r="K1307" s="2"/>
      <c r="L1307" s="2"/>
      <c r="M1307" s="2"/>
      <c r="N1307" s="5">
        <v>4928</v>
      </c>
      <c r="O1307" s="2" t="s">
        <v>200</v>
      </c>
      <c r="P1307" s="5">
        <v>473.34178774350647</v>
      </c>
      <c r="Q1307" s="5">
        <v>2332628.33</v>
      </c>
      <c r="R1307" s="5">
        <v>6.2199972108213739</v>
      </c>
      <c r="S1307" s="5">
        <v>30652.146254927731</v>
      </c>
      <c r="T1307" s="5">
        <v>854675.1</v>
      </c>
    </row>
    <row r="1308" spans="1:20" ht="43.2" x14ac:dyDescent="0.3">
      <c r="A1308" s="7" t="s">
        <v>196</v>
      </c>
      <c r="B1308" s="2" t="s">
        <v>1938</v>
      </c>
      <c r="C1308" s="5" t="s">
        <v>198</v>
      </c>
      <c r="D1308" s="5" t="s">
        <v>171</v>
      </c>
      <c r="E1308" s="2" t="s">
        <v>1939</v>
      </c>
      <c r="F1308" s="2"/>
      <c r="G1308" s="2"/>
      <c r="H1308" s="2"/>
      <c r="I1308" s="2"/>
      <c r="J1308" s="2"/>
      <c r="K1308" s="2"/>
      <c r="L1308" s="2"/>
      <c r="M1308" s="2"/>
      <c r="N1308" s="5">
        <v>46.2</v>
      </c>
      <c r="O1308" s="2" t="s">
        <v>200</v>
      </c>
      <c r="P1308" s="5">
        <v>261.20822510822512</v>
      </c>
      <c r="Q1308" s="5">
        <v>12067.82</v>
      </c>
      <c r="R1308" s="5">
        <v>3.4324339698846922</v>
      </c>
      <c r="S1308" s="5">
        <v>158.57844940867281</v>
      </c>
      <c r="T1308" s="5">
        <v>4421.7</v>
      </c>
    </row>
    <row r="1309" spans="1:20" ht="28.8" x14ac:dyDescent="0.3">
      <c r="A1309" s="7" t="s">
        <v>196</v>
      </c>
      <c r="B1309" s="2" t="s">
        <v>1938</v>
      </c>
      <c r="C1309" s="5" t="s">
        <v>198</v>
      </c>
      <c r="D1309" s="5" t="s">
        <v>171</v>
      </c>
      <c r="E1309" s="2" t="s">
        <v>1940</v>
      </c>
      <c r="F1309" s="2"/>
      <c r="G1309" s="2"/>
      <c r="H1309" s="2"/>
      <c r="I1309" s="2"/>
      <c r="J1309" s="2"/>
      <c r="K1309" s="2"/>
      <c r="L1309" s="2"/>
      <c r="M1309" s="2"/>
      <c r="N1309" s="5">
        <v>3360</v>
      </c>
      <c r="O1309" s="2" t="s">
        <v>200</v>
      </c>
      <c r="P1309" s="5">
        <v>356.72552083333329</v>
      </c>
      <c r="Q1309" s="5">
        <v>1198597.75</v>
      </c>
      <c r="R1309" s="5">
        <v>4.6875889728427511</v>
      </c>
      <c r="S1309" s="5">
        <v>15750.298948751641</v>
      </c>
      <c r="T1309" s="5">
        <v>439166.3</v>
      </c>
    </row>
    <row r="1310" spans="1:20" ht="57.6" x14ac:dyDescent="0.3">
      <c r="A1310" s="7" t="s">
        <v>196</v>
      </c>
      <c r="B1310" s="2" t="s">
        <v>1941</v>
      </c>
      <c r="C1310" s="5" t="s">
        <v>198</v>
      </c>
      <c r="D1310" s="5" t="s">
        <v>171</v>
      </c>
      <c r="E1310" s="2" t="s">
        <v>1942</v>
      </c>
      <c r="F1310" s="2"/>
      <c r="G1310" s="2"/>
      <c r="H1310" s="2"/>
      <c r="I1310" s="2"/>
      <c r="J1310" s="2"/>
      <c r="K1310" s="2"/>
      <c r="L1310" s="2"/>
      <c r="M1310" s="2"/>
      <c r="N1310" s="5">
        <v>6750</v>
      </c>
      <c r="O1310" s="2" t="s">
        <v>200</v>
      </c>
      <c r="P1310" s="5">
        <v>447.96585185185182</v>
      </c>
      <c r="Q1310" s="5">
        <v>3023769.5</v>
      </c>
      <c r="R1310" s="5">
        <v>5.8865420742687498</v>
      </c>
      <c r="S1310" s="5">
        <v>39734.159001314067</v>
      </c>
      <c r="T1310" s="5">
        <v>1107909.2</v>
      </c>
    </row>
    <row r="1311" spans="1:20" ht="43.2" x14ac:dyDescent="0.3">
      <c r="A1311" s="7" t="s">
        <v>196</v>
      </c>
      <c r="B1311" s="2" t="s">
        <v>1943</v>
      </c>
      <c r="C1311" s="5" t="s">
        <v>198</v>
      </c>
      <c r="D1311" s="5" t="s">
        <v>171</v>
      </c>
      <c r="E1311" s="2" t="s">
        <v>1944</v>
      </c>
      <c r="F1311" s="2"/>
      <c r="G1311" s="2"/>
      <c r="H1311" s="2"/>
      <c r="I1311" s="2"/>
      <c r="J1311" s="2"/>
      <c r="K1311" s="2"/>
      <c r="L1311" s="2"/>
      <c r="M1311" s="2"/>
      <c r="N1311" s="5">
        <v>216</v>
      </c>
      <c r="O1311" s="2" t="s">
        <v>1250</v>
      </c>
      <c r="P1311" s="5">
        <v>55.869537037037027</v>
      </c>
      <c r="Q1311" s="5">
        <v>12067.82</v>
      </c>
      <c r="R1311" s="5">
        <v>0.73415948800311481</v>
      </c>
      <c r="S1311" s="5">
        <v>158.57844940867281</v>
      </c>
      <c r="T1311" s="5">
        <v>5305.1</v>
      </c>
    </row>
    <row r="1312" spans="1:20" x14ac:dyDescent="0.3">
      <c r="A1312" s="7" t="s">
        <v>196</v>
      </c>
      <c r="B1312" s="2" t="s">
        <v>1943</v>
      </c>
      <c r="C1312" s="5" t="s">
        <v>198</v>
      </c>
      <c r="D1312" s="5" t="s">
        <v>171</v>
      </c>
      <c r="E1312" s="2" t="s">
        <v>1945</v>
      </c>
      <c r="F1312" s="2"/>
      <c r="G1312" s="2"/>
      <c r="H1312" s="2"/>
      <c r="I1312" s="2"/>
      <c r="J1312" s="2"/>
      <c r="K1312" s="2"/>
      <c r="L1312" s="2"/>
      <c r="M1312" s="2"/>
      <c r="N1312" s="5">
        <v>36000</v>
      </c>
      <c r="O1312" s="2" t="s">
        <v>1250</v>
      </c>
      <c r="P1312" s="5">
        <v>33.294379999999997</v>
      </c>
      <c r="Q1312" s="5">
        <v>1198597.68</v>
      </c>
      <c r="R1312" s="5">
        <v>0.4375082785808147</v>
      </c>
      <c r="S1312" s="5">
        <v>15750.29802890933</v>
      </c>
      <c r="T1312" s="5">
        <v>526903.6</v>
      </c>
    </row>
    <row r="1313" spans="1:20" ht="100.8" x14ac:dyDescent="0.3">
      <c r="A1313" s="7" t="s">
        <v>196</v>
      </c>
      <c r="B1313" s="2" t="s">
        <v>1946</v>
      </c>
      <c r="C1313" s="5" t="s">
        <v>198</v>
      </c>
      <c r="D1313" s="5" t="s">
        <v>171</v>
      </c>
      <c r="E1313" s="2" t="s">
        <v>1947</v>
      </c>
      <c r="F1313" s="2"/>
      <c r="G1313" s="2"/>
      <c r="H1313" s="2"/>
      <c r="I1313" s="2"/>
      <c r="J1313" s="2"/>
      <c r="K1313" s="2"/>
      <c r="L1313" s="2"/>
      <c r="M1313" s="2"/>
      <c r="N1313" s="5">
        <v>3332</v>
      </c>
      <c r="O1313" s="2" t="s">
        <v>200</v>
      </c>
      <c r="P1313" s="5">
        <v>459.85059123649461</v>
      </c>
      <c r="Q1313" s="5">
        <v>1532222.17</v>
      </c>
      <c r="R1313" s="5">
        <v>6.0189867962891954</v>
      </c>
      <c r="S1313" s="5">
        <v>20055.2640052356</v>
      </c>
      <c r="T1313" s="5">
        <v>561406.1</v>
      </c>
    </row>
    <row r="1314" spans="1:20" ht="43.2" x14ac:dyDescent="0.3">
      <c r="A1314" s="7" t="s">
        <v>196</v>
      </c>
      <c r="B1314" s="2" t="s">
        <v>1946</v>
      </c>
      <c r="C1314" s="5" t="s">
        <v>198</v>
      </c>
      <c r="D1314" s="5" t="s">
        <v>171</v>
      </c>
      <c r="E1314" s="2" t="s">
        <v>1948</v>
      </c>
      <c r="F1314" s="2"/>
      <c r="G1314" s="2"/>
      <c r="H1314" s="2"/>
      <c r="I1314" s="2"/>
      <c r="J1314" s="2"/>
      <c r="K1314" s="2"/>
      <c r="L1314" s="2"/>
      <c r="M1314" s="2"/>
      <c r="N1314" s="5">
        <v>2240</v>
      </c>
      <c r="O1314" s="2" t="s">
        <v>200</v>
      </c>
      <c r="P1314" s="5">
        <v>415.13342410714279</v>
      </c>
      <c r="Q1314" s="5">
        <v>929898.87</v>
      </c>
      <c r="R1314" s="5">
        <v>5.4336835616118169</v>
      </c>
      <c r="S1314" s="5">
        <v>12171.451178010469</v>
      </c>
      <c r="T1314" s="5">
        <v>340715</v>
      </c>
    </row>
    <row r="1315" spans="1:20" ht="100.8" x14ac:dyDescent="0.3">
      <c r="A1315" s="7" t="s">
        <v>196</v>
      </c>
      <c r="B1315" s="2" t="s">
        <v>1946</v>
      </c>
      <c r="C1315" s="5" t="s">
        <v>198</v>
      </c>
      <c r="D1315" s="5" t="s">
        <v>171</v>
      </c>
      <c r="E1315" s="2" t="s">
        <v>1949</v>
      </c>
      <c r="F1315" s="2"/>
      <c r="G1315" s="2"/>
      <c r="H1315" s="2"/>
      <c r="I1315" s="2"/>
      <c r="J1315" s="2"/>
      <c r="K1315" s="2"/>
      <c r="L1315" s="2"/>
      <c r="M1315" s="2"/>
      <c r="N1315" s="5">
        <v>3068</v>
      </c>
      <c r="O1315" s="2" t="s">
        <v>200</v>
      </c>
      <c r="P1315" s="5">
        <v>534.81545958279014</v>
      </c>
      <c r="Q1315" s="5">
        <v>1640813.83</v>
      </c>
      <c r="R1315" s="5">
        <v>7.0002023505600786</v>
      </c>
      <c r="S1315" s="5">
        <v>21476.620811518329</v>
      </c>
      <c r="T1315" s="5">
        <v>601194.19999999995</v>
      </c>
    </row>
    <row r="1316" spans="1:20" ht="43.2" x14ac:dyDescent="0.3">
      <c r="A1316" s="7" t="s">
        <v>196</v>
      </c>
      <c r="B1316" s="2" t="s">
        <v>1946</v>
      </c>
      <c r="C1316" s="5" t="s">
        <v>198</v>
      </c>
      <c r="D1316" s="5" t="s">
        <v>171</v>
      </c>
      <c r="E1316" s="2" t="s">
        <v>1950</v>
      </c>
      <c r="F1316" s="2"/>
      <c r="G1316" s="2"/>
      <c r="H1316" s="2"/>
      <c r="I1316" s="2"/>
      <c r="J1316" s="2"/>
      <c r="K1316" s="2"/>
      <c r="L1316" s="2"/>
      <c r="M1316" s="2"/>
      <c r="N1316" s="5">
        <v>4515</v>
      </c>
      <c r="O1316" s="2" t="s">
        <v>200</v>
      </c>
      <c r="P1316" s="5">
        <v>236.16479069767439</v>
      </c>
      <c r="Q1316" s="5">
        <v>1066284.03</v>
      </c>
      <c r="R1316" s="5">
        <v>3.091162181906733</v>
      </c>
      <c r="S1316" s="5">
        <v>13956.5972513089</v>
      </c>
      <c r="T1316" s="5">
        <v>390686.5</v>
      </c>
    </row>
    <row r="1317" spans="1:20" ht="86.4" x14ac:dyDescent="0.3">
      <c r="A1317" s="7" t="s">
        <v>196</v>
      </c>
      <c r="B1317" s="2" t="s">
        <v>1946</v>
      </c>
      <c r="C1317" s="5" t="s">
        <v>198</v>
      </c>
      <c r="D1317" s="5" t="s">
        <v>171</v>
      </c>
      <c r="E1317" s="2" t="s">
        <v>1951</v>
      </c>
      <c r="F1317" s="2"/>
      <c r="G1317" s="2"/>
      <c r="H1317" s="2"/>
      <c r="I1317" s="2"/>
      <c r="J1317" s="2"/>
      <c r="K1317" s="2"/>
      <c r="L1317" s="2"/>
      <c r="M1317" s="2"/>
      <c r="N1317" s="5">
        <v>1311</v>
      </c>
      <c r="O1317" s="2" t="s">
        <v>200</v>
      </c>
      <c r="P1317" s="5">
        <v>533.63210526315788</v>
      </c>
      <c r="Q1317" s="5">
        <v>699591.69</v>
      </c>
      <c r="R1317" s="5">
        <v>6.9847134196748408</v>
      </c>
      <c r="S1317" s="5">
        <v>9156.9592931937168</v>
      </c>
      <c r="T1317" s="5">
        <v>256330.3</v>
      </c>
    </row>
    <row r="1318" spans="1:20" ht="43.2" x14ac:dyDescent="0.3">
      <c r="A1318" s="7" t="s">
        <v>196</v>
      </c>
      <c r="B1318" s="2" t="s">
        <v>1946</v>
      </c>
      <c r="C1318" s="5" t="s">
        <v>198</v>
      </c>
      <c r="D1318" s="5" t="s">
        <v>171</v>
      </c>
      <c r="E1318" s="2" t="s">
        <v>1952</v>
      </c>
      <c r="F1318" s="2"/>
      <c r="G1318" s="2"/>
      <c r="H1318" s="2"/>
      <c r="I1318" s="2"/>
      <c r="J1318" s="2"/>
      <c r="K1318" s="2"/>
      <c r="L1318" s="2"/>
      <c r="M1318" s="2"/>
      <c r="N1318" s="5">
        <v>5600</v>
      </c>
      <c r="O1318" s="2" t="s">
        <v>200</v>
      </c>
      <c r="P1318" s="5">
        <v>359.42287678571432</v>
      </c>
      <c r="Q1318" s="5">
        <v>2012768.11</v>
      </c>
      <c r="R1318" s="5">
        <v>4.704487916043381</v>
      </c>
      <c r="S1318" s="5">
        <v>26345.132329842931</v>
      </c>
      <c r="T1318" s="5">
        <v>737478.3</v>
      </c>
    </row>
    <row r="1319" spans="1:20" ht="57.6" x14ac:dyDescent="0.3">
      <c r="A1319" s="7" t="s">
        <v>196</v>
      </c>
      <c r="B1319" s="2" t="s">
        <v>1946</v>
      </c>
      <c r="C1319" s="5" t="s">
        <v>198</v>
      </c>
      <c r="D1319" s="5" t="s">
        <v>171</v>
      </c>
      <c r="E1319" s="2" t="s">
        <v>1953</v>
      </c>
      <c r="F1319" s="2"/>
      <c r="G1319" s="2"/>
      <c r="H1319" s="2"/>
      <c r="I1319" s="2"/>
      <c r="J1319" s="2"/>
      <c r="K1319" s="2"/>
      <c r="L1319" s="2"/>
      <c r="M1319" s="2"/>
      <c r="N1319" s="5">
        <v>3465</v>
      </c>
      <c r="O1319" s="2" t="s">
        <v>200</v>
      </c>
      <c r="P1319" s="5">
        <v>262.89219624819623</v>
      </c>
      <c r="Q1319" s="5">
        <v>910921.46</v>
      </c>
      <c r="R1319" s="5">
        <v>3.4409973330915729</v>
      </c>
      <c r="S1319" s="5">
        <v>11923.0557591623</v>
      </c>
      <c r="T1319" s="5">
        <v>333761.59999999998</v>
      </c>
    </row>
    <row r="1320" spans="1:20" ht="57.6" x14ac:dyDescent="0.3">
      <c r="A1320" s="7" t="s">
        <v>196</v>
      </c>
      <c r="B1320" s="2" t="s">
        <v>1954</v>
      </c>
      <c r="C1320" s="5" t="s">
        <v>198</v>
      </c>
      <c r="D1320" s="5" t="s">
        <v>171</v>
      </c>
      <c r="E1320" s="2" t="s">
        <v>1955</v>
      </c>
      <c r="F1320" s="2"/>
      <c r="G1320" s="2"/>
      <c r="H1320" s="2"/>
      <c r="I1320" s="2"/>
      <c r="J1320" s="2"/>
      <c r="K1320" s="2"/>
      <c r="L1320" s="2"/>
      <c r="M1320" s="2"/>
      <c r="N1320" s="5">
        <v>8987</v>
      </c>
      <c r="O1320" s="2" t="s">
        <v>200</v>
      </c>
      <c r="P1320" s="5">
        <v>419.25525425614779</v>
      </c>
      <c r="Q1320" s="5">
        <v>3767846.97</v>
      </c>
      <c r="R1320" s="5">
        <v>5.4876342180124054</v>
      </c>
      <c r="S1320" s="5">
        <v>49317.368717277488</v>
      </c>
      <c r="T1320" s="5">
        <v>1380539.1</v>
      </c>
    </row>
    <row r="1321" spans="1:20" ht="100.8" x14ac:dyDescent="0.3">
      <c r="A1321" s="7" t="s">
        <v>196</v>
      </c>
      <c r="B1321" s="2" t="s">
        <v>1956</v>
      </c>
      <c r="C1321" s="5" t="s">
        <v>198</v>
      </c>
      <c r="D1321" s="5" t="s">
        <v>171</v>
      </c>
      <c r="E1321" s="2" t="s">
        <v>1957</v>
      </c>
      <c r="F1321" s="2"/>
      <c r="G1321" s="2"/>
      <c r="H1321" s="2"/>
      <c r="I1321" s="2"/>
      <c r="J1321" s="2"/>
      <c r="K1321" s="2"/>
      <c r="L1321" s="2"/>
      <c r="M1321" s="2"/>
      <c r="N1321" s="5">
        <v>4004</v>
      </c>
      <c r="O1321" s="2" t="s">
        <v>200</v>
      </c>
      <c r="P1321" s="5">
        <v>336.88443806193811</v>
      </c>
      <c r="Q1321" s="5">
        <v>1348885.29</v>
      </c>
      <c r="R1321" s="5">
        <v>4.4094821735855767</v>
      </c>
      <c r="S1321" s="5">
        <v>17655.566623036651</v>
      </c>
      <c r="T1321" s="5">
        <v>494231.6</v>
      </c>
    </row>
    <row r="1322" spans="1:20" ht="43.2" x14ac:dyDescent="0.3">
      <c r="A1322" s="7" t="s">
        <v>196</v>
      </c>
      <c r="B1322" s="2" t="s">
        <v>1958</v>
      </c>
      <c r="C1322" s="5" t="s">
        <v>198</v>
      </c>
      <c r="D1322" s="5" t="s">
        <v>171</v>
      </c>
      <c r="E1322" s="2" t="s">
        <v>1959</v>
      </c>
      <c r="F1322" s="2"/>
      <c r="G1322" s="2"/>
      <c r="H1322" s="2"/>
      <c r="I1322" s="2"/>
      <c r="J1322" s="2"/>
      <c r="K1322" s="2"/>
      <c r="L1322" s="2"/>
      <c r="M1322" s="2"/>
      <c r="N1322" s="5">
        <v>7168</v>
      </c>
      <c r="O1322" s="2" t="s">
        <v>200</v>
      </c>
      <c r="P1322" s="5">
        <v>359.63156668526779</v>
      </c>
      <c r="Q1322" s="5">
        <v>2577839.0699999998</v>
      </c>
      <c r="R1322" s="5">
        <v>4.667508977096273</v>
      </c>
      <c r="S1322" s="5">
        <v>33456.704347826089</v>
      </c>
      <c r="T1322" s="5">
        <v>944520.2</v>
      </c>
    </row>
    <row r="1323" spans="1:20" ht="57.6" x14ac:dyDescent="0.3">
      <c r="A1323" s="7" t="s">
        <v>196</v>
      </c>
      <c r="B1323" s="2" t="s">
        <v>1958</v>
      </c>
      <c r="C1323" s="5" t="s">
        <v>198</v>
      </c>
      <c r="D1323" s="5" t="s">
        <v>171</v>
      </c>
      <c r="E1323" s="2" t="s">
        <v>1960</v>
      </c>
      <c r="F1323" s="2"/>
      <c r="G1323" s="2"/>
      <c r="H1323" s="2"/>
      <c r="I1323" s="2"/>
      <c r="J1323" s="2"/>
      <c r="K1323" s="2"/>
      <c r="L1323" s="2"/>
      <c r="M1323" s="2"/>
      <c r="N1323" s="5">
        <v>5390</v>
      </c>
      <c r="O1323" s="2" t="s">
        <v>200</v>
      </c>
      <c r="P1323" s="5">
        <v>263.34060667903532</v>
      </c>
      <c r="Q1323" s="5">
        <v>1419405.87</v>
      </c>
      <c r="R1323" s="5">
        <v>3.4177885357434818</v>
      </c>
      <c r="S1323" s="5">
        <v>18421.88020765737</v>
      </c>
      <c r="T1323" s="5">
        <v>520070.3</v>
      </c>
    </row>
    <row r="1324" spans="1:20" ht="43.2" x14ac:dyDescent="0.3">
      <c r="A1324" s="7" t="s">
        <v>196</v>
      </c>
      <c r="B1324" s="2" t="s">
        <v>1958</v>
      </c>
      <c r="C1324" s="5" t="s">
        <v>198</v>
      </c>
      <c r="D1324" s="5" t="s">
        <v>171</v>
      </c>
      <c r="E1324" s="2" t="s">
        <v>1961</v>
      </c>
      <c r="F1324" s="2"/>
      <c r="G1324" s="2"/>
      <c r="H1324" s="2"/>
      <c r="I1324" s="2"/>
      <c r="J1324" s="2"/>
      <c r="K1324" s="2"/>
      <c r="L1324" s="2"/>
      <c r="M1324" s="2"/>
      <c r="N1324" s="5">
        <v>2478.3000000000002</v>
      </c>
      <c r="O1324" s="2" t="s">
        <v>200</v>
      </c>
      <c r="P1324" s="5">
        <v>516.38947262236206</v>
      </c>
      <c r="Q1324" s="5">
        <v>1279768.03</v>
      </c>
      <c r="R1324" s="5">
        <v>6.702004836111124</v>
      </c>
      <c r="S1324" s="5">
        <v>16609.578585334199</v>
      </c>
      <c r="T1324" s="5">
        <v>468907</v>
      </c>
    </row>
    <row r="1325" spans="1:20" ht="115.2" x14ac:dyDescent="0.3">
      <c r="A1325" s="7" t="s">
        <v>196</v>
      </c>
      <c r="B1325" s="2" t="s">
        <v>1962</v>
      </c>
      <c r="C1325" s="5" t="s">
        <v>198</v>
      </c>
      <c r="D1325" s="5" t="s">
        <v>171</v>
      </c>
      <c r="E1325" s="2" t="s">
        <v>1921</v>
      </c>
      <c r="F1325" s="2"/>
      <c r="G1325" s="2"/>
      <c r="H1325" s="2"/>
      <c r="I1325" s="2"/>
      <c r="J1325" s="2"/>
      <c r="K1325" s="2"/>
      <c r="L1325" s="2"/>
      <c r="M1325" s="2"/>
      <c r="N1325" s="5">
        <v>4004</v>
      </c>
      <c r="O1325" s="2" t="s">
        <v>200</v>
      </c>
      <c r="P1325" s="5">
        <v>339.73472277722283</v>
      </c>
      <c r="Q1325" s="5">
        <v>1360297.83</v>
      </c>
      <c r="R1325" s="5">
        <v>4.4092760905544814</v>
      </c>
      <c r="S1325" s="5">
        <v>17654.741466580141</v>
      </c>
      <c r="T1325" s="5">
        <v>498413.2</v>
      </c>
    </row>
    <row r="1326" spans="1:20" ht="115.2" x14ac:dyDescent="0.3">
      <c r="A1326" s="7" t="s">
        <v>196</v>
      </c>
      <c r="B1326" s="2" t="s">
        <v>1962</v>
      </c>
      <c r="C1326" s="5" t="s">
        <v>198</v>
      </c>
      <c r="D1326" s="5" t="s">
        <v>171</v>
      </c>
      <c r="E1326" s="2" t="s">
        <v>1963</v>
      </c>
      <c r="F1326" s="2"/>
      <c r="G1326" s="2"/>
      <c r="H1326" s="2"/>
      <c r="I1326" s="2"/>
      <c r="J1326" s="2"/>
      <c r="K1326" s="2"/>
      <c r="L1326" s="2"/>
      <c r="M1326" s="2"/>
      <c r="N1326" s="5">
        <v>23760</v>
      </c>
      <c r="O1326" s="2" t="s">
        <v>200</v>
      </c>
      <c r="P1326" s="5">
        <v>191.29838973063971</v>
      </c>
      <c r="Q1326" s="5">
        <v>4545249.74</v>
      </c>
      <c r="R1326" s="5">
        <v>2.4827824754138841</v>
      </c>
      <c r="S1326" s="5">
        <v>58990.91161583388</v>
      </c>
      <c r="T1326" s="5">
        <v>1665379.5</v>
      </c>
    </row>
    <row r="1327" spans="1:20" ht="115.2" x14ac:dyDescent="0.3">
      <c r="A1327" s="7" t="s">
        <v>196</v>
      </c>
      <c r="B1327" s="2" t="s">
        <v>1964</v>
      </c>
      <c r="C1327" s="5" t="s">
        <v>198</v>
      </c>
      <c r="D1327" s="5" t="s">
        <v>171</v>
      </c>
      <c r="E1327" s="2" t="s">
        <v>1921</v>
      </c>
      <c r="F1327" s="2"/>
      <c r="G1327" s="2"/>
      <c r="H1327" s="2"/>
      <c r="I1327" s="2"/>
      <c r="J1327" s="2"/>
      <c r="K1327" s="2"/>
      <c r="L1327" s="2"/>
      <c r="M1327" s="2"/>
      <c r="N1327" s="5">
        <v>4004</v>
      </c>
      <c r="O1327" s="2" t="s">
        <v>200</v>
      </c>
      <c r="P1327" s="5">
        <v>338.05953296703302</v>
      </c>
      <c r="Q1327" s="5">
        <v>1353590.37</v>
      </c>
      <c r="R1327" s="5">
        <v>4.4219690381560888</v>
      </c>
      <c r="S1327" s="5">
        <v>17705.564028776978</v>
      </c>
      <c r="T1327" s="5">
        <v>495955.5</v>
      </c>
    </row>
    <row r="1328" spans="1:20" ht="115.2" x14ac:dyDescent="0.3">
      <c r="A1328" s="7" t="s">
        <v>196</v>
      </c>
      <c r="B1328" s="2" t="s">
        <v>1965</v>
      </c>
      <c r="C1328" s="5" t="s">
        <v>198</v>
      </c>
      <c r="D1328" s="5" t="s">
        <v>171</v>
      </c>
      <c r="E1328" s="2" t="s">
        <v>1906</v>
      </c>
      <c r="F1328" s="2"/>
      <c r="G1328" s="2"/>
      <c r="H1328" s="2"/>
      <c r="I1328" s="2"/>
      <c r="J1328" s="2"/>
      <c r="K1328" s="2"/>
      <c r="L1328" s="2"/>
      <c r="M1328" s="2"/>
      <c r="N1328" s="5">
        <v>8008</v>
      </c>
      <c r="O1328" s="2" t="s">
        <v>200</v>
      </c>
      <c r="P1328" s="5">
        <v>338.53699300699299</v>
      </c>
      <c r="Q1328" s="5">
        <v>2711004.24</v>
      </c>
      <c r="R1328" s="5">
        <v>4.4282144278220148</v>
      </c>
      <c r="S1328" s="5">
        <v>35461.141137998697</v>
      </c>
      <c r="T1328" s="5">
        <v>993311.9</v>
      </c>
    </row>
    <row r="1329" spans="1:20" ht="72" x14ac:dyDescent="0.3">
      <c r="A1329" s="7" t="s">
        <v>196</v>
      </c>
      <c r="B1329" s="2" t="s">
        <v>1966</v>
      </c>
      <c r="C1329" s="5" t="s">
        <v>198</v>
      </c>
      <c r="D1329" s="5" t="s">
        <v>171</v>
      </c>
      <c r="E1329" s="2" t="s">
        <v>1967</v>
      </c>
      <c r="F1329" s="2"/>
      <c r="G1329" s="2"/>
      <c r="H1329" s="2"/>
      <c r="I1329" s="2"/>
      <c r="J1329" s="2"/>
      <c r="K1329" s="2"/>
      <c r="L1329" s="2"/>
      <c r="M1329" s="2"/>
      <c r="N1329" s="5">
        <v>6850</v>
      </c>
      <c r="O1329" s="2" t="s">
        <v>200</v>
      </c>
      <c r="P1329" s="5">
        <v>394.54528759124088</v>
      </c>
      <c r="Q1329" s="5">
        <v>2702635.22</v>
      </c>
      <c r="R1329" s="5">
        <v>5.1507217701206383</v>
      </c>
      <c r="S1329" s="5">
        <v>35282.444125326379</v>
      </c>
      <c r="T1329" s="5">
        <v>990245.5</v>
      </c>
    </row>
    <row r="1330" spans="1:20" ht="86.4" x14ac:dyDescent="0.3">
      <c r="A1330" s="7" t="s">
        <v>196</v>
      </c>
      <c r="B1330" s="2" t="s">
        <v>1968</v>
      </c>
      <c r="C1330" s="5" t="s">
        <v>198</v>
      </c>
      <c r="D1330" s="5" t="s">
        <v>171</v>
      </c>
      <c r="E1330" s="2" t="s">
        <v>1969</v>
      </c>
      <c r="F1330" s="2"/>
      <c r="G1330" s="2"/>
      <c r="H1330" s="2"/>
      <c r="I1330" s="2"/>
      <c r="J1330" s="2"/>
      <c r="K1330" s="2"/>
      <c r="L1330" s="2"/>
      <c r="M1330" s="2"/>
      <c r="N1330" s="5">
        <v>3534</v>
      </c>
      <c r="O1330" s="2" t="s">
        <v>200</v>
      </c>
      <c r="P1330" s="5">
        <v>536.39073288058864</v>
      </c>
      <c r="Q1330" s="5">
        <v>1895604.85</v>
      </c>
      <c r="R1330" s="5">
        <v>7.0024899853862754</v>
      </c>
      <c r="S1330" s="5">
        <v>24746.79960835509</v>
      </c>
      <c r="T1330" s="5">
        <v>694549.7</v>
      </c>
    </row>
    <row r="1331" spans="1:20" ht="57.6" x14ac:dyDescent="0.3">
      <c r="A1331" s="7" t="s">
        <v>196</v>
      </c>
      <c r="B1331" s="2" t="s">
        <v>1968</v>
      </c>
      <c r="C1331" s="5" t="s">
        <v>198</v>
      </c>
      <c r="D1331" s="5" t="s">
        <v>171</v>
      </c>
      <c r="E1331" s="2" t="s">
        <v>1970</v>
      </c>
      <c r="F1331" s="2"/>
      <c r="G1331" s="2"/>
      <c r="H1331" s="2"/>
      <c r="I1331" s="2"/>
      <c r="J1331" s="2"/>
      <c r="K1331" s="2"/>
      <c r="L1331" s="2"/>
      <c r="M1331" s="2"/>
      <c r="N1331" s="5">
        <v>17974</v>
      </c>
      <c r="O1331" s="2" t="s">
        <v>200</v>
      </c>
      <c r="P1331" s="5">
        <v>421.96315845109598</v>
      </c>
      <c r="Q1331" s="5">
        <v>7584365.8099999996</v>
      </c>
      <c r="R1331" s="5">
        <v>5.5086574210325852</v>
      </c>
      <c r="S1331" s="5">
        <v>99012.608485639677</v>
      </c>
      <c r="T1331" s="5">
        <v>2778911.7</v>
      </c>
    </row>
    <row r="1332" spans="1:20" ht="57.6" x14ac:dyDescent="0.3">
      <c r="A1332" s="7" t="s">
        <v>196</v>
      </c>
      <c r="B1332" s="2" t="s">
        <v>1968</v>
      </c>
      <c r="C1332" s="5" t="s">
        <v>198</v>
      </c>
      <c r="D1332" s="5" t="s">
        <v>171</v>
      </c>
      <c r="E1332" s="2" t="s">
        <v>1971</v>
      </c>
      <c r="F1332" s="2"/>
      <c r="G1332" s="2"/>
      <c r="H1332" s="2"/>
      <c r="I1332" s="2"/>
      <c r="J1332" s="2"/>
      <c r="K1332" s="2"/>
      <c r="L1332" s="2"/>
      <c r="M1332" s="2"/>
      <c r="N1332" s="5">
        <v>4434.6000000000004</v>
      </c>
      <c r="O1332" s="2" t="s">
        <v>200</v>
      </c>
      <c r="P1332" s="5">
        <v>404.99175799395658</v>
      </c>
      <c r="Q1332" s="5">
        <v>1795976.45</v>
      </c>
      <c r="R1332" s="5">
        <v>5.2870986683284151</v>
      </c>
      <c r="S1332" s="5">
        <v>23446.167754569189</v>
      </c>
      <c r="T1332" s="5">
        <v>658045.80000000005</v>
      </c>
    </row>
    <row r="1333" spans="1:20" ht="57.6" x14ac:dyDescent="0.3">
      <c r="A1333" s="7" t="s">
        <v>196</v>
      </c>
      <c r="B1333" s="2" t="s">
        <v>1968</v>
      </c>
      <c r="C1333" s="5" t="s">
        <v>198</v>
      </c>
      <c r="D1333" s="5" t="s">
        <v>171</v>
      </c>
      <c r="E1333" s="2" t="s">
        <v>1972</v>
      </c>
      <c r="F1333" s="2"/>
      <c r="G1333" s="2"/>
      <c r="H1333" s="2"/>
      <c r="I1333" s="2"/>
      <c r="J1333" s="2"/>
      <c r="K1333" s="2"/>
      <c r="L1333" s="2"/>
      <c r="M1333" s="2"/>
      <c r="N1333" s="5">
        <v>10561.6</v>
      </c>
      <c r="O1333" s="2" t="s">
        <v>200</v>
      </c>
      <c r="P1333" s="5">
        <v>390.64207506438407</v>
      </c>
      <c r="Q1333" s="5">
        <v>4125805.34</v>
      </c>
      <c r="R1333" s="5">
        <v>5.099765993007626</v>
      </c>
      <c r="S1333" s="5">
        <v>53861.688511749351</v>
      </c>
      <c r="T1333" s="5">
        <v>1511695.1</v>
      </c>
    </row>
    <row r="1334" spans="1:20" ht="57.6" x14ac:dyDescent="0.3">
      <c r="A1334" s="7" t="s">
        <v>196</v>
      </c>
      <c r="B1334" s="2" t="s">
        <v>1968</v>
      </c>
      <c r="C1334" s="5" t="s">
        <v>198</v>
      </c>
      <c r="D1334" s="5" t="s">
        <v>171</v>
      </c>
      <c r="E1334" s="2" t="s">
        <v>1973</v>
      </c>
      <c r="F1334" s="2"/>
      <c r="G1334" s="2"/>
      <c r="H1334" s="2"/>
      <c r="I1334" s="2"/>
      <c r="J1334" s="2"/>
      <c r="K1334" s="2"/>
      <c r="L1334" s="2"/>
      <c r="M1334" s="2"/>
      <c r="N1334" s="5">
        <v>4552.2</v>
      </c>
      <c r="O1334" s="2" t="s">
        <v>200</v>
      </c>
      <c r="P1334" s="5">
        <v>492.05102587759768</v>
      </c>
      <c r="Q1334" s="5">
        <v>2239914.6800000002</v>
      </c>
      <c r="R1334" s="5">
        <v>6.4236426354777771</v>
      </c>
      <c r="S1334" s="5">
        <v>29241.706005221931</v>
      </c>
      <c r="T1334" s="5">
        <v>820704.7</v>
      </c>
    </row>
    <row r="1335" spans="1:20" ht="86.4" x14ac:dyDescent="0.3">
      <c r="A1335" s="7" t="s">
        <v>196</v>
      </c>
      <c r="B1335" s="2" t="s">
        <v>1968</v>
      </c>
      <c r="C1335" s="5" t="s">
        <v>198</v>
      </c>
      <c r="D1335" s="5" t="s">
        <v>171</v>
      </c>
      <c r="E1335" s="2" t="s">
        <v>1974</v>
      </c>
      <c r="F1335" s="2"/>
      <c r="G1335" s="2"/>
      <c r="H1335" s="2"/>
      <c r="I1335" s="2"/>
      <c r="J1335" s="2"/>
      <c r="K1335" s="2"/>
      <c r="L1335" s="2"/>
      <c r="M1335" s="2"/>
      <c r="N1335" s="5">
        <v>3520</v>
      </c>
      <c r="O1335" s="2" t="s">
        <v>200</v>
      </c>
      <c r="P1335" s="5">
        <v>456.29241477272728</v>
      </c>
      <c r="Q1335" s="5">
        <v>1606149.3</v>
      </c>
      <c r="R1335" s="5">
        <v>5.9568200361974846</v>
      </c>
      <c r="S1335" s="5">
        <v>20968.006527415149</v>
      </c>
      <c r="T1335" s="5">
        <v>588493.19999999995</v>
      </c>
    </row>
    <row r="1336" spans="1:20" ht="72" x14ac:dyDescent="0.3">
      <c r="A1336" s="7" t="s">
        <v>196</v>
      </c>
      <c r="B1336" s="2" t="s">
        <v>1968</v>
      </c>
      <c r="C1336" s="5" t="s">
        <v>198</v>
      </c>
      <c r="D1336" s="5" t="s">
        <v>171</v>
      </c>
      <c r="E1336" s="2" t="s">
        <v>1975</v>
      </c>
      <c r="F1336" s="2"/>
      <c r="G1336" s="2"/>
      <c r="H1336" s="2"/>
      <c r="I1336" s="2"/>
      <c r="J1336" s="2"/>
      <c r="K1336" s="2"/>
      <c r="L1336" s="2"/>
      <c r="M1336" s="2"/>
      <c r="N1336" s="5">
        <v>5100</v>
      </c>
      <c r="O1336" s="2" t="s">
        <v>200</v>
      </c>
      <c r="P1336" s="5">
        <v>468.19646274509802</v>
      </c>
      <c r="Q1336" s="5">
        <v>2387801.96</v>
      </c>
      <c r="R1336" s="5">
        <v>6.1122253622075462</v>
      </c>
      <c r="S1336" s="5">
        <v>31172.349347258489</v>
      </c>
      <c r="T1336" s="5">
        <v>874890.6</v>
      </c>
    </row>
    <row r="1337" spans="1:20" ht="57.6" x14ac:dyDescent="0.3">
      <c r="A1337" s="7" t="s">
        <v>196</v>
      </c>
      <c r="B1337" s="2" t="s">
        <v>1976</v>
      </c>
      <c r="C1337" s="5" t="s">
        <v>198</v>
      </c>
      <c r="D1337" s="5" t="s">
        <v>171</v>
      </c>
      <c r="E1337" s="2" t="s">
        <v>1977</v>
      </c>
      <c r="F1337" s="2"/>
      <c r="G1337" s="2"/>
      <c r="H1337" s="2"/>
      <c r="I1337" s="2"/>
      <c r="J1337" s="2"/>
      <c r="K1337" s="2"/>
      <c r="L1337" s="2"/>
      <c r="M1337" s="2"/>
      <c r="N1337" s="5">
        <v>2330.1999999999998</v>
      </c>
      <c r="O1337" s="2" t="s">
        <v>200</v>
      </c>
      <c r="P1337" s="5">
        <v>1029.2092095099131</v>
      </c>
      <c r="Q1337" s="5">
        <v>2398263.2999999998</v>
      </c>
      <c r="R1337" s="5">
        <v>13.43615156018164</v>
      </c>
      <c r="S1337" s="5">
        <v>31308.92036553525</v>
      </c>
      <c r="T1337" s="5">
        <v>878723.8</v>
      </c>
    </row>
    <row r="1338" spans="1:20" ht="86.4" x14ac:dyDescent="0.3">
      <c r="A1338" s="7" t="s">
        <v>196</v>
      </c>
      <c r="B1338" s="2" t="s">
        <v>1978</v>
      </c>
      <c r="C1338" s="5" t="s">
        <v>198</v>
      </c>
      <c r="D1338" s="5" t="s">
        <v>171</v>
      </c>
      <c r="E1338" s="2" t="s">
        <v>1979</v>
      </c>
      <c r="F1338" s="2"/>
      <c r="G1338" s="2"/>
      <c r="H1338" s="2"/>
      <c r="I1338" s="2"/>
      <c r="J1338" s="2"/>
      <c r="K1338" s="2"/>
      <c r="L1338" s="2"/>
      <c r="M1338" s="2"/>
      <c r="N1338" s="5">
        <v>3870.4</v>
      </c>
      <c r="O1338" s="2" t="s">
        <v>200</v>
      </c>
      <c r="P1338" s="5">
        <v>547.83854381976016</v>
      </c>
      <c r="Q1338" s="5">
        <v>2120354.2999999998</v>
      </c>
      <c r="R1338" s="5">
        <v>7.1426146521481124</v>
      </c>
      <c r="S1338" s="5">
        <v>27644.775749674049</v>
      </c>
      <c r="T1338" s="5">
        <v>776897.9</v>
      </c>
    </row>
    <row r="1339" spans="1:20" ht="86.4" x14ac:dyDescent="0.3">
      <c r="A1339" s="7" t="s">
        <v>196</v>
      </c>
      <c r="B1339" s="2" t="s">
        <v>1978</v>
      </c>
      <c r="C1339" s="5" t="s">
        <v>198</v>
      </c>
      <c r="D1339" s="5" t="s">
        <v>171</v>
      </c>
      <c r="E1339" s="2" t="s">
        <v>1980</v>
      </c>
      <c r="F1339" s="2"/>
      <c r="G1339" s="2"/>
      <c r="H1339" s="2"/>
      <c r="I1339" s="2"/>
      <c r="J1339" s="2"/>
      <c r="K1339" s="2"/>
      <c r="L1339" s="2"/>
      <c r="M1339" s="2"/>
      <c r="N1339" s="5">
        <v>3944</v>
      </c>
      <c r="O1339" s="2" t="s">
        <v>200</v>
      </c>
      <c r="P1339" s="5">
        <v>471.04823529411772</v>
      </c>
      <c r="Q1339" s="5">
        <v>1857814.24</v>
      </c>
      <c r="R1339" s="5">
        <v>6.1414372267811954</v>
      </c>
      <c r="S1339" s="5">
        <v>24221.828422425031</v>
      </c>
      <c r="T1339" s="5">
        <v>680703.1</v>
      </c>
    </row>
    <row r="1340" spans="1:20" ht="115.2" x14ac:dyDescent="0.3">
      <c r="A1340" s="7" t="s">
        <v>196</v>
      </c>
      <c r="B1340" s="2" t="s">
        <v>1978</v>
      </c>
      <c r="C1340" s="5" t="s">
        <v>198</v>
      </c>
      <c r="D1340" s="5" t="s">
        <v>171</v>
      </c>
      <c r="E1340" s="2" t="s">
        <v>1981</v>
      </c>
      <c r="F1340" s="2"/>
      <c r="G1340" s="2"/>
      <c r="H1340" s="2"/>
      <c r="I1340" s="2"/>
      <c r="J1340" s="2"/>
      <c r="K1340" s="2"/>
      <c r="L1340" s="2"/>
      <c r="M1340" s="2"/>
      <c r="N1340" s="5">
        <v>20976</v>
      </c>
      <c r="O1340" s="2" t="s">
        <v>200</v>
      </c>
      <c r="P1340" s="5">
        <v>154.9312094774981</v>
      </c>
      <c r="Q1340" s="5">
        <v>3249837.05</v>
      </c>
      <c r="R1340" s="5">
        <v>2.0199636176988012</v>
      </c>
      <c r="S1340" s="5">
        <v>42370.756844850061</v>
      </c>
      <c r="T1340" s="5">
        <v>1190740.2</v>
      </c>
    </row>
    <row r="1341" spans="1:20" ht="100.8" x14ac:dyDescent="0.3">
      <c r="A1341" s="7" t="s">
        <v>196</v>
      </c>
      <c r="B1341" s="2" t="s">
        <v>1978</v>
      </c>
      <c r="C1341" s="5" t="s">
        <v>198</v>
      </c>
      <c r="D1341" s="5" t="s">
        <v>171</v>
      </c>
      <c r="E1341" s="2" t="s">
        <v>1982</v>
      </c>
      <c r="F1341" s="2"/>
      <c r="G1341" s="2"/>
      <c r="H1341" s="2"/>
      <c r="I1341" s="2"/>
      <c r="J1341" s="2"/>
      <c r="K1341" s="2"/>
      <c r="L1341" s="2"/>
      <c r="M1341" s="2"/>
      <c r="N1341" s="5">
        <v>38016</v>
      </c>
      <c r="O1341" s="2" t="s">
        <v>200</v>
      </c>
      <c r="P1341" s="5">
        <v>198.17704282407411</v>
      </c>
      <c r="Q1341" s="5">
        <v>7533898.46</v>
      </c>
      <c r="R1341" s="5">
        <v>2.5837945609396882</v>
      </c>
      <c r="S1341" s="5">
        <v>98225.534028683178</v>
      </c>
      <c r="T1341" s="5">
        <v>2760420.4</v>
      </c>
    </row>
    <row r="1342" spans="1:20" ht="72" x14ac:dyDescent="0.3">
      <c r="A1342" s="7" t="s">
        <v>196</v>
      </c>
      <c r="B1342" s="2" t="s">
        <v>1983</v>
      </c>
      <c r="C1342" s="5" t="s">
        <v>198</v>
      </c>
      <c r="D1342" s="5" t="s">
        <v>163</v>
      </c>
      <c r="E1342" s="2" t="s">
        <v>1984</v>
      </c>
      <c r="F1342" s="2"/>
      <c r="G1342" s="2"/>
      <c r="H1342" s="2"/>
      <c r="I1342" s="2"/>
      <c r="J1342" s="2"/>
      <c r="K1342" s="2"/>
      <c r="L1342" s="2"/>
      <c r="M1342" s="2"/>
      <c r="N1342" s="5">
        <v>5005</v>
      </c>
      <c r="O1342" s="2" t="s">
        <v>200</v>
      </c>
      <c r="P1342" s="5">
        <v>395.989996003996</v>
      </c>
      <c r="Q1342" s="5">
        <v>1981929.93</v>
      </c>
      <c r="R1342" s="5">
        <v>5.1628421904041204</v>
      </c>
      <c r="S1342" s="5">
        <v>25840.025162972619</v>
      </c>
      <c r="T1342" s="5">
        <v>871256.4</v>
      </c>
    </row>
    <row r="1343" spans="1:20" ht="100.8" x14ac:dyDescent="0.3">
      <c r="A1343" s="7" t="s">
        <v>196</v>
      </c>
      <c r="B1343" s="2" t="s">
        <v>1985</v>
      </c>
      <c r="C1343" s="5" t="s">
        <v>198</v>
      </c>
      <c r="D1343" s="5" t="s">
        <v>171</v>
      </c>
      <c r="E1343" s="2" t="s">
        <v>1986</v>
      </c>
      <c r="F1343" s="2"/>
      <c r="G1343" s="2"/>
      <c r="H1343" s="2"/>
      <c r="I1343" s="2"/>
      <c r="J1343" s="2"/>
      <c r="K1343" s="2"/>
      <c r="L1343" s="2"/>
      <c r="M1343" s="2"/>
      <c r="N1343" s="5">
        <v>1280</v>
      </c>
      <c r="O1343" s="2" t="s">
        <v>200</v>
      </c>
      <c r="P1343" s="5">
        <v>462.13492187499997</v>
      </c>
      <c r="Q1343" s="5">
        <v>591532.69999999995</v>
      </c>
      <c r="R1343" s="5">
        <v>6.0252271430899604</v>
      </c>
      <c r="S1343" s="5">
        <v>7712.2907431551494</v>
      </c>
      <c r="T1343" s="5">
        <v>216737.6</v>
      </c>
    </row>
    <row r="1344" spans="1:20" ht="43.2" x14ac:dyDescent="0.3">
      <c r="A1344" s="7" t="s">
        <v>196</v>
      </c>
      <c r="B1344" s="2" t="s">
        <v>1985</v>
      </c>
      <c r="C1344" s="5" t="s">
        <v>198</v>
      </c>
      <c r="D1344" s="5" t="s">
        <v>171</v>
      </c>
      <c r="E1344" s="2" t="s">
        <v>1987</v>
      </c>
      <c r="F1344" s="2"/>
      <c r="G1344" s="2"/>
      <c r="H1344" s="2"/>
      <c r="I1344" s="2"/>
      <c r="J1344" s="2"/>
      <c r="K1344" s="2"/>
      <c r="L1344" s="2"/>
      <c r="M1344" s="2"/>
      <c r="N1344" s="5">
        <v>2805</v>
      </c>
      <c r="O1344" s="2" t="s">
        <v>200</v>
      </c>
      <c r="P1344" s="5">
        <v>524.38285561497321</v>
      </c>
      <c r="Q1344" s="5">
        <v>1470893.91</v>
      </c>
      <c r="R1344" s="5">
        <v>6.83680385417175</v>
      </c>
      <c r="S1344" s="5">
        <v>19177.234810951759</v>
      </c>
      <c r="T1344" s="5">
        <v>538935.6</v>
      </c>
    </row>
    <row r="1345" spans="1:20" ht="43.2" x14ac:dyDescent="0.3">
      <c r="A1345" s="7" t="s">
        <v>196</v>
      </c>
      <c r="B1345" s="2" t="s">
        <v>1985</v>
      </c>
      <c r="C1345" s="5" t="s">
        <v>198</v>
      </c>
      <c r="D1345" s="5" t="s">
        <v>171</v>
      </c>
      <c r="E1345" s="2" t="s">
        <v>1988</v>
      </c>
      <c r="F1345" s="2"/>
      <c r="G1345" s="2"/>
      <c r="H1345" s="2"/>
      <c r="I1345" s="2"/>
      <c r="J1345" s="2"/>
      <c r="K1345" s="2"/>
      <c r="L1345" s="2"/>
      <c r="M1345" s="2"/>
      <c r="N1345" s="5">
        <v>3285</v>
      </c>
      <c r="O1345" s="2" t="s">
        <v>200</v>
      </c>
      <c r="P1345" s="5">
        <v>240.37130898021309</v>
      </c>
      <c r="Q1345" s="5">
        <v>789619.75</v>
      </c>
      <c r="R1345" s="5">
        <v>3.1339153713195969</v>
      </c>
      <c r="S1345" s="5">
        <v>10294.911994784879</v>
      </c>
      <c r="T1345" s="5">
        <v>289316.7</v>
      </c>
    </row>
    <row r="1346" spans="1:20" ht="86.4" x14ac:dyDescent="0.3">
      <c r="A1346" s="7" t="s">
        <v>196</v>
      </c>
      <c r="B1346" s="2" t="s">
        <v>1985</v>
      </c>
      <c r="C1346" s="5" t="s">
        <v>198</v>
      </c>
      <c r="D1346" s="5" t="s">
        <v>171</v>
      </c>
      <c r="E1346" s="2" t="s">
        <v>1989</v>
      </c>
      <c r="F1346" s="2"/>
      <c r="G1346" s="2"/>
      <c r="H1346" s="2"/>
      <c r="I1346" s="2"/>
      <c r="J1346" s="2"/>
      <c r="K1346" s="2"/>
      <c r="L1346" s="2"/>
      <c r="M1346" s="2"/>
      <c r="N1346" s="5">
        <v>7820</v>
      </c>
      <c r="O1346" s="2" t="s">
        <v>200</v>
      </c>
      <c r="P1346" s="5">
        <v>510.70508695652171</v>
      </c>
      <c r="Q1346" s="5">
        <v>3993713.78</v>
      </c>
      <c r="R1346" s="5">
        <v>6.6584757099937626</v>
      </c>
      <c r="S1346" s="5">
        <v>52069.280052151233</v>
      </c>
      <c r="T1346" s="5">
        <v>1463296.8</v>
      </c>
    </row>
    <row r="1347" spans="1:20" ht="43.2" x14ac:dyDescent="0.3">
      <c r="A1347" s="7" t="s">
        <v>196</v>
      </c>
      <c r="B1347" s="2" t="s">
        <v>1985</v>
      </c>
      <c r="C1347" s="5" t="s">
        <v>198</v>
      </c>
      <c r="D1347" s="5" t="s">
        <v>171</v>
      </c>
      <c r="E1347" s="2" t="s">
        <v>1990</v>
      </c>
      <c r="F1347" s="2"/>
      <c r="G1347" s="2"/>
      <c r="H1347" s="2"/>
      <c r="I1347" s="2"/>
      <c r="J1347" s="2"/>
      <c r="K1347" s="2"/>
      <c r="L1347" s="2"/>
      <c r="M1347" s="2"/>
      <c r="N1347" s="5">
        <v>3360</v>
      </c>
      <c r="O1347" s="2" t="s">
        <v>200</v>
      </c>
      <c r="P1347" s="5">
        <v>365.27393154761899</v>
      </c>
      <c r="Q1347" s="5">
        <v>1227320.4099999999</v>
      </c>
      <c r="R1347" s="5">
        <v>4.7623719888868186</v>
      </c>
      <c r="S1347" s="5">
        <v>16001.569882659711</v>
      </c>
      <c r="T1347" s="5">
        <v>449690.2</v>
      </c>
    </row>
    <row r="1348" spans="1:20" ht="57.6" x14ac:dyDescent="0.3">
      <c r="A1348" s="7" t="s">
        <v>196</v>
      </c>
      <c r="B1348" s="2" t="s">
        <v>1985</v>
      </c>
      <c r="C1348" s="5" t="s">
        <v>198</v>
      </c>
      <c r="D1348" s="5" t="s">
        <v>163</v>
      </c>
      <c r="E1348" s="2" t="s">
        <v>1991</v>
      </c>
      <c r="F1348" s="2"/>
      <c r="G1348" s="2"/>
      <c r="H1348" s="2"/>
      <c r="I1348" s="2"/>
      <c r="J1348" s="2"/>
      <c r="K1348" s="2"/>
      <c r="L1348" s="2"/>
      <c r="M1348" s="2"/>
      <c r="N1348" s="5">
        <v>9112</v>
      </c>
      <c r="O1348" s="2" t="s">
        <v>200</v>
      </c>
      <c r="P1348" s="5">
        <v>228.972382572432</v>
      </c>
      <c r="Q1348" s="5">
        <v>2086396.35</v>
      </c>
      <c r="R1348" s="5">
        <v>2.985298338623624</v>
      </c>
      <c r="S1348" s="5">
        <v>27202.038461538461</v>
      </c>
      <c r="T1348" s="5">
        <v>917179.8</v>
      </c>
    </row>
    <row r="1349" spans="1:20" ht="43.2" x14ac:dyDescent="0.3">
      <c r="A1349" s="7" t="s">
        <v>196</v>
      </c>
      <c r="B1349" s="2" t="s">
        <v>1985</v>
      </c>
      <c r="C1349" s="5" t="s">
        <v>198</v>
      </c>
      <c r="D1349" s="5" t="s">
        <v>171</v>
      </c>
      <c r="E1349" s="2" t="s">
        <v>1992</v>
      </c>
      <c r="F1349" s="2"/>
      <c r="G1349" s="2"/>
      <c r="H1349" s="2"/>
      <c r="I1349" s="2"/>
      <c r="J1349" s="2"/>
      <c r="K1349" s="2"/>
      <c r="L1349" s="2"/>
      <c r="M1349" s="2"/>
      <c r="N1349" s="5">
        <v>1300</v>
      </c>
      <c r="O1349" s="2" t="s">
        <v>200</v>
      </c>
      <c r="P1349" s="5">
        <v>560.04227692307688</v>
      </c>
      <c r="Q1349" s="5">
        <v>728054.96</v>
      </c>
      <c r="R1349" s="5">
        <v>7.3017246013438966</v>
      </c>
      <c r="S1349" s="5">
        <v>9492.2419817470636</v>
      </c>
      <c r="T1349" s="5">
        <v>266759.40000000002</v>
      </c>
    </row>
    <row r="1350" spans="1:20" ht="100.8" x14ac:dyDescent="0.3">
      <c r="A1350" s="7" t="s">
        <v>196</v>
      </c>
      <c r="B1350" s="2" t="s">
        <v>1985</v>
      </c>
      <c r="C1350" s="5" t="s">
        <v>198</v>
      </c>
      <c r="D1350" s="5" t="s">
        <v>171</v>
      </c>
      <c r="E1350" s="2" t="s">
        <v>1993</v>
      </c>
      <c r="F1350" s="2"/>
      <c r="G1350" s="2"/>
      <c r="H1350" s="2"/>
      <c r="I1350" s="2"/>
      <c r="J1350" s="2"/>
      <c r="K1350" s="2"/>
      <c r="L1350" s="2"/>
      <c r="M1350" s="2"/>
      <c r="N1350" s="5">
        <v>1280</v>
      </c>
      <c r="O1350" s="2" t="s">
        <v>200</v>
      </c>
      <c r="P1350" s="5">
        <v>483.83988281249998</v>
      </c>
      <c r="Q1350" s="5">
        <v>619315.05000000005</v>
      </c>
      <c r="R1350" s="5">
        <v>6.3082122922099089</v>
      </c>
      <c r="S1350" s="5">
        <v>8074.5117340286833</v>
      </c>
      <c r="T1350" s="5">
        <v>226917</v>
      </c>
    </row>
    <row r="1351" spans="1:20" ht="86.4" x14ac:dyDescent="0.3">
      <c r="A1351" s="7" t="s">
        <v>196</v>
      </c>
      <c r="B1351" s="2" t="s">
        <v>1985</v>
      </c>
      <c r="C1351" s="5" t="s">
        <v>198</v>
      </c>
      <c r="D1351" s="5" t="s">
        <v>171</v>
      </c>
      <c r="E1351" s="2" t="s">
        <v>1994</v>
      </c>
      <c r="F1351" s="2"/>
      <c r="G1351" s="2"/>
      <c r="H1351" s="2"/>
      <c r="I1351" s="2"/>
      <c r="J1351" s="2"/>
      <c r="K1351" s="2"/>
      <c r="L1351" s="2"/>
      <c r="M1351" s="2"/>
      <c r="N1351" s="5">
        <v>4047</v>
      </c>
      <c r="O1351" s="2" t="s">
        <v>200</v>
      </c>
      <c r="P1351" s="5">
        <v>543.2588386459106</v>
      </c>
      <c r="Q1351" s="5">
        <v>2198568.52</v>
      </c>
      <c r="R1351" s="5">
        <v>7.0829053278475964</v>
      </c>
      <c r="S1351" s="5">
        <v>28664.517861799221</v>
      </c>
      <c r="T1351" s="5">
        <v>805555.5</v>
      </c>
    </row>
    <row r="1352" spans="1:20" ht="115.2" x14ac:dyDescent="0.3">
      <c r="A1352" s="7" t="s">
        <v>196</v>
      </c>
      <c r="B1352" s="2" t="s">
        <v>1995</v>
      </c>
      <c r="C1352" s="5" t="s">
        <v>198</v>
      </c>
      <c r="D1352" s="5" t="s">
        <v>171</v>
      </c>
      <c r="E1352" s="2" t="s">
        <v>1996</v>
      </c>
      <c r="F1352" s="2"/>
      <c r="G1352" s="2"/>
      <c r="H1352" s="2"/>
      <c r="I1352" s="2"/>
      <c r="J1352" s="2"/>
      <c r="K1352" s="2"/>
      <c r="L1352" s="2"/>
      <c r="M1352" s="2"/>
      <c r="N1352" s="5">
        <v>33264</v>
      </c>
      <c r="O1352" s="2" t="s">
        <v>200</v>
      </c>
      <c r="P1352" s="5">
        <v>196.2701764670515</v>
      </c>
      <c r="Q1352" s="5">
        <v>6528731.1500000004</v>
      </c>
      <c r="R1352" s="5">
        <v>2.5589332003526919</v>
      </c>
      <c r="S1352" s="5">
        <v>85120.353976531944</v>
      </c>
      <c r="T1352" s="5">
        <v>2392127</v>
      </c>
    </row>
    <row r="1353" spans="1:20" ht="115.2" x14ac:dyDescent="0.3">
      <c r="A1353" s="7" t="s">
        <v>196</v>
      </c>
      <c r="B1353" s="2" t="s">
        <v>1995</v>
      </c>
      <c r="C1353" s="5" t="s">
        <v>198</v>
      </c>
      <c r="D1353" s="5" t="s">
        <v>171</v>
      </c>
      <c r="E1353" s="2" t="s">
        <v>1906</v>
      </c>
      <c r="F1353" s="2"/>
      <c r="G1353" s="2"/>
      <c r="H1353" s="2"/>
      <c r="I1353" s="2"/>
      <c r="J1353" s="2"/>
      <c r="K1353" s="2"/>
      <c r="L1353" s="2"/>
      <c r="M1353" s="2"/>
      <c r="N1353" s="5">
        <v>8008</v>
      </c>
      <c r="O1353" s="2" t="s">
        <v>200</v>
      </c>
      <c r="P1353" s="5">
        <v>355.32269605394612</v>
      </c>
      <c r="Q1353" s="5">
        <v>2845424.15</v>
      </c>
      <c r="R1353" s="5">
        <v>4.6326296747580971</v>
      </c>
      <c r="S1353" s="5">
        <v>37098.098435462838</v>
      </c>
      <c r="T1353" s="5">
        <v>1042563.4</v>
      </c>
    </row>
    <row r="1354" spans="1:20" ht="57.6" x14ac:dyDescent="0.3">
      <c r="A1354" s="7" t="s">
        <v>196</v>
      </c>
      <c r="B1354" s="2" t="s">
        <v>1997</v>
      </c>
      <c r="C1354" s="5" t="s">
        <v>198</v>
      </c>
      <c r="D1354" s="5" t="s">
        <v>171</v>
      </c>
      <c r="E1354" s="2" t="s">
        <v>1998</v>
      </c>
      <c r="F1354" s="2"/>
      <c r="G1354" s="2"/>
      <c r="H1354" s="2"/>
      <c r="I1354" s="2"/>
      <c r="J1354" s="2"/>
      <c r="K1354" s="2"/>
      <c r="L1354" s="2"/>
      <c r="M1354" s="2"/>
      <c r="N1354" s="5">
        <v>6097.5</v>
      </c>
      <c r="O1354" s="2" t="s">
        <v>200</v>
      </c>
      <c r="P1354" s="5">
        <v>514.59727757277574</v>
      </c>
      <c r="Q1354" s="5">
        <v>3137756.9</v>
      </c>
      <c r="R1354" s="5">
        <v>6.6271381529011677</v>
      </c>
      <c r="S1354" s="5">
        <v>40408.974887314871</v>
      </c>
      <c r="T1354" s="5">
        <v>1149674.1000000001</v>
      </c>
    </row>
    <row r="1355" spans="1:20" ht="57.6" x14ac:dyDescent="0.3">
      <c r="A1355" s="7" t="s">
        <v>196</v>
      </c>
      <c r="B1355" s="2" t="s">
        <v>1997</v>
      </c>
      <c r="C1355" s="5" t="s">
        <v>198</v>
      </c>
      <c r="D1355" s="5" t="s">
        <v>171</v>
      </c>
      <c r="E1355" s="2" t="s">
        <v>1999</v>
      </c>
      <c r="F1355" s="2"/>
      <c r="G1355" s="2"/>
      <c r="H1355" s="2"/>
      <c r="I1355" s="2"/>
      <c r="J1355" s="2"/>
      <c r="K1355" s="2"/>
      <c r="L1355" s="2"/>
      <c r="M1355" s="2"/>
      <c r="N1355" s="5">
        <v>6783</v>
      </c>
      <c r="O1355" s="2" t="s">
        <v>200</v>
      </c>
      <c r="P1355" s="5">
        <v>546.88889576883378</v>
      </c>
      <c r="Q1355" s="5">
        <v>3709547.38</v>
      </c>
      <c r="R1355" s="5">
        <v>7.0429993015947678</v>
      </c>
      <c r="S1355" s="5">
        <v>47772.664262717313</v>
      </c>
      <c r="T1355" s="5">
        <v>1359178.1</v>
      </c>
    </row>
    <row r="1356" spans="1:20" ht="28.8" x14ac:dyDescent="0.3">
      <c r="A1356" s="7" t="s">
        <v>196</v>
      </c>
      <c r="B1356" s="2" t="s">
        <v>2000</v>
      </c>
      <c r="C1356" s="5" t="s">
        <v>198</v>
      </c>
      <c r="D1356" s="5" t="s">
        <v>171</v>
      </c>
      <c r="E1356" s="2" t="s">
        <v>2001</v>
      </c>
      <c r="F1356" s="2"/>
      <c r="G1356" s="2"/>
      <c r="H1356" s="2"/>
      <c r="I1356" s="2"/>
      <c r="J1356" s="2"/>
      <c r="K1356" s="2"/>
      <c r="L1356" s="2"/>
      <c r="M1356" s="2"/>
      <c r="N1356" s="5">
        <v>2800</v>
      </c>
      <c r="O1356" s="2" t="s">
        <v>200</v>
      </c>
      <c r="P1356" s="5">
        <v>367.51845357142861</v>
      </c>
      <c r="Q1356" s="5">
        <v>1029051.67</v>
      </c>
      <c r="R1356" s="5">
        <v>4.7330129242939929</v>
      </c>
      <c r="S1356" s="5">
        <v>13252.436188023181</v>
      </c>
      <c r="T1356" s="5">
        <v>377044.5</v>
      </c>
    </row>
    <row r="1357" spans="1:20" ht="86.4" x14ac:dyDescent="0.3">
      <c r="A1357" s="7" t="s">
        <v>196</v>
      </c>
      <c r="B1357" s="2" t="s">
        <v>2000</v>
      </c>
      <c r="C1357" s="5" t="s">
        <v>198</v>
      </c>
      <c r="D1357" s="5" t="s">
        <v>171</v>
      </c>
      <c r="E1357" s="2" t="s">
        <v>2002</v>
      </c>
      <c r="F1357" s="2"/>
      <c r="G1357" s="2"/>
      <c r="H1357" s="2"/>
      <c r="I1357" s="2"/>
      <c r="J1357" s="2"/>
      <c r="K1357" s="2"/>
      <c r="L1357" s="2"/>
      <c r="M1357" s="2"/>
      <c r="N1357" s="5">
        <v>406</v>
      </c>
      <c r="O1357" s="2" t="s">
        <v>200</v>
      </c>
      <c r="P1357" s="5">
        <v>611.44891625615764</v>
      </c>
      <c r="Q1357" s="5">
        <v>248248.26</v>
      </c>
      <c r="R1357" s="5">
        <v>7.8744226175937877</v>
      </c>
      <c r="S1357" s="5">
        <v>3197.0155827430781</v>
      </c>
      <c r="T1357" s="5">
        <v>90958.3</v>
      </c>
    </row>
    <row r="1358" spans="1:20" ht="100.8" x14ac:dyDescent="0.3">
      <c r="A1358" s="7" t="s">
        <v>196</v>
      </c>
      <c r="B1358" s="2" t="s">
        <v>2000</v>
      </c>
      <c r="C1358" s="5" t="s">
        <v>198</v>
      </c>
      <c r="D1358" s="5" t="s">
        <v>171</v>
      </c>
      <c r="E1358" s="2" t="s">
        <v>2003</v>
      </c>
      <c r="F1358" s="2"/>
      <c r="G1358" s="2"/>
      <c r="H1358" s="2"/>
      <c r="I1358" s="2"/>
      <c r="J1358" s="2"/>
      <c r="K1358" s="2"/>
      <c r="L1358" s="2"/>
      <c r="M1358" s="2"/>
      <c r="N1358" s="5">
        <v>413</v>
      </c>
      <c r="O1358" s="2" t="s">
        <v>200</v>
      </c>
      <c r="P1358" s="5">
        <v>566.31181598062949</v>
      </c>
      <c r="Q1358" s="5">
        <v>233886.78</v>
      </c>
      <c r="R1358" s="5">
        <v>7.2931334962090073</v>
      </c>
      <c r="S1358" s="5">
        <v>3012.064133934321</v>
      </c>
      <c r="T1358" s="5">
        <v>85696.1</v>
      </c>
    </row>
    <row r="1359" spans="1:20" ht="43.2" x14ac:dyDescent="0.3">
      <c r="A1359" s="7" t="s">
        <v>196</v>
      </c>
      <c r="B1359" s="2" t="s">
        <v>2000</v>
      </c>
      <c r="C1359" s="5" t="s">
        <v>198</v>
      </c>
      <c r="D1359" s="5" t="s">
        <v>171</v>
      </c>
      <c r="E1359" s="2" t="s">
        <v>2004</v>
      </c>
      <c r="F1359" s="2"/>
      <c r="G1359" s="2"/>
      <c r="H1359" s="2"/>
      <c r="I1359" s="2"/>
      <c r="J1359" s="2"/>
      <c r="K1359" s="2"/>
      <c r="L1359" s="2"/>
      <c r="M1359" s="2"/>
      <c r="N1359" s="5">
        <v>2805</v>
      </c>
      <c r="O1359" s="2" t="s">
        <v>200</v>
      </c>
      <c r="P1359" s="5">
        <v>527.63176114082</v>
      </c>
      <c r="Q1359" s="5">
        <v>1480007.09</v>
      </c>
      <c r="R1359" s="5">
        <v>6.7950001434748222</v>
      </c>
      <c r="S1359" s="5">
        <v>19059.975402446878</v>
      </c>
      <c r="T1359" s="5">
        <v>542274.5</v>
      </c>
    </row>
    <row r="1360" spans="1:20" ht="86.4" x14ac:dyDescent="0.3">
      <c r="A1360" s="7" t="s">
        <v>196</v>
      </c>
      <c r="B1360" s="2" t="s">
        <v>2000</v>
      </c>
      <c r="C1360" s="5" t="s">
        <v>198</v>
      </c>
      <c r="D1360" s="5" t="s">
        <v>171</v>
      </c>
      <c r="E1360" s="2" t="s">
        <v>2005</v>
      </c>
      <c r="F1360" s="2"/>
      <c r="G1360" s="2"/>
      <c r="H1360" s="2"/>
      <c r="I1360" s="2"/>
      <c r="J1360" s="2"/>
      <c r="K1360" s="2"/>
      <c r="L1360" s="2"/>
      <c r="M1360" s="2"/>
      <c r="N1360" s="5">
        <v>6400</v>
      </c>
      <c r="O1360" s="2" t="s">
        <v>200</v>
      </c>
      <c r="P1360" s="5">
        <v>490.01186093749999</v>
      </c>
      <c r="Q1360" s="5">
        <v>3136075.91</v>
      </c>
      <c r="R1360" s="5">
        <v>6.3105197802640056</v>
      </c>
      <c r="S1360" s="5">
        <v>40387.326593689642</v>
      </c>
      <c r="T1360" s="5">
        <v>1149058.2</v>
      </c>
    </row>
    <row r="1361" spans="1:20" ht="57.6" x14ac:dyDescent="0.3">
      <c r="A1361" s="7" t="s">
        <v>196</v>
      </c>
      <c r="B1361" s="2" t="s">
        <v>2000</v>
      </c>
      <c r="C1361" s="5" t="s">
        <v>198</v>
      </c>
      <c r="D1361" s="5" t="s">
        <v>171</v>
      </c>
      <c r="E1361" s="2" t="s">
        <v>2006</v>
      </c>
      <c r="F1361" s="2"/>
      <c r="G1361" s="2"/>
      <c r="H1361" s="2"/>
      <c r="I1361" s="2"/>
      <c r="J1361" s="2"/>
      <c r="K1361" s="2"/>
      <c r="L1361" s="2"/>
      <c r="M1361" s="2"/>
      <c r="N1361" s="5">
        <v>10532.9</v>
      </c>
      <c r="O1361" s="2" t="s">
        <v>200</v>
      </c>
      <c r="P1361" s="5">
        <v>399.5341833683031</v>
      </c>
      <c r="Q1361" s="5">
        <v>4208253.5999999996</v>
      </c>
      <c r="R1361" s="5">
        <v>5.1453210993986227</v>
      </c>
      <c r="S1361" s="5">
        <v>54195.152607855751</v>
      </c>
      <c r="T1361" s="5">
        <v>1541904.1</v>
      </c>
    </row>
    <row r="1362" spans="1:20" ht="43.2" x14ac:dyDescent="0.3">
      <c r="A1362" s="7" t="s">
        <v>196</v>
      </c>
      <c r="B1362" s="2" t="s">
        <v>2000</v>
      </c>
      <c r="C1362" s="5" t="s">
        <v>198</v>
      </c>
      <c r="D1362" s="5" t="s">
        <v>171</v>
      </c>
      <c r="E1362" s="2" t="s">
        <v>2007</v>
      </c>
      <c r="F1362" s="2"/>
      <c r="G1362" s="2"/>
      <c r="H1362" s="2"/>
      <c r="I1362" s="2"/>
      <c r="J1362" s="2"/>
      <c r="K1362" s="2"/>
      <c r="L1362" s="2"/>
      <c r="M1362" s="2"/>
      <c r="N1362" s="5">
        <v>10116</v>
      </c>
      <c r="O1362" s="2" t="s">
        <v>200</v>
      </c>
      <c r="P1362" s="5">
        <v>498.55653321470942</v>
      </c>
      <c r="Q1362" s="5">
        <v>5043397.8899999997</v>
      </c>
      <c r="R1362" s="5">
        <v>6.4205606338017942</v>
      </c>
      <c r="S1362" s="5">
        <v>64950.39137153895</v>
      </c>
      <c r="T1362" s="5">
        <v>1847901.1</v>
      </c>
    </row>
    <row r="1363" spans="1:20" ht="43.2" x14ac:dyDescent="0.3">
      <c r="A1363" s="7" t="s">
        <v>196</v>
      </c>
      <c r="B1363" s="2" t="s">
        <v>2000</v>
      </c>
      <c r="C1363" s="5" t="s">
        <v>198</v>
      </c>
      <c r="D1363" s="5" t="s">
        <v>171</v>
      </c>
      <c r="E1363" s="2" t="s">
        <v>2008</v>
      </c>
      <c r="F1363" s="2"/>
      <c r="G1363" s="2"/>
      <c r="H1363" s="2"/>
      <c r="I1363" s="2"/>
      <c r="J1363" s="2"/>
      <c r="K1363" s="2"/>
      <c r="L1363" s="2"/>
      <c r="M1363" s="2"/>
      <c r="N1363" s="5">
        <v>8967</v>
      </c>
      <c r="O1363" s="2" t="s">
        <v>200</v>
      </c>
      <c r="P1363" s="5">
        <v>432.5308118657299</v>
      </c>
      <c r="Q1363" s="5">
        <v>3878503.79</v>
      </c>
      <c r="R1363" s="5">
        <v>5.570261582301737</v>
      </c>
      <c r="S1363" s="5">
        <v>49948.535608499667</v>
      </c>
      <c r="T1363" s="5">
        <v>1421083.9</v>
      </c>
    </row>
    <row r="1364" spans="1:20" ht="43.2" x14ac:dyDescent="0.3">
      <c r="A1364" s="7" t="s">
        <v>196</v>
      </c>
      <c r="B1364" s="2" t="s">
        <v>2000</v>
      </c>
      <c r="C1364" s="5" t="s">
        <v>198</v>
      </c>
      <c r="D1364" s="5" t="s">
        <v>171</v>
      </c>
      <c r="E1364" s="2" t="s">
        <v>2009</v>
      </c>
      <c r="F1364" s="2"/>
      <c r="G1364" s="2"/>
      <c r="H1364" s="2"/>
      <c r="I1364" s="2"/>
      <c r="J1364" s="2"/>
      <c r="K1364" s="2"/>
      <c r="L1364" s="2"/>
      <c r="M1364" s="2"/>
      <c r="N1364" s="5">
        <v>108.3</v>
      </c>
      <c r="O1364" s="2" t="s">
        <v>200</v>
      </c>
      <c r="P1364" s="5">
        <v>391.67774699907659</v>
      </c>
      <c r="Q1364" s="5">
        <v>42418.7</v>
      </c>
      <c r="R1364" s="5">
        <v>5.0441435543989259</v>
      </c>
      <c r="S1364" s="5">
        <v>546.28074694140366</v>
      </c>
      <c r="T1364" s="5">
        <v>15542.2</v>
      </c>
    </row>
    <row r="1365" spans="1:20" ht="115.2" x14ac:dyDescent="0.3">
      <c r="A1365" s="7" t="s">
        <v>196</v>
      </c>
      <c r="B1365" s="2" t="s">
        <v>2010</v>
      </c>
      <c r="C1365" s="5" t="s">
        <v>198</v>
      </c>
      <c r="D1365" s="5" t="s">
        <v>171</v>
      </c>
      <c r="E1365" s="2" t="s">
        <v>2011</v>
      </c>
      <c r="F1365" s="2"/>
      <c r="G1365" s="2"/>
      <c r="H1365" s="2"/>
      <c r="I1365" s="2"/>
      <c r="J1365" s="2"/>
      <c r="K1365" s="2"/>
      <c r="L1365" s="2"/>
      <c r="M1365" s="2"/>
      <c r="N1365" s="5">
        <v>10488</v>
      </c>
      <c r="O1365" s="2" t="s">
        <v>200</v>
      </c>
      <c r="P1365" s="5">
        <v>157.1683114035088</v>
      </c>
      <c r="Q1365" s="5">
        <v>1648381.25</v>
      </c>
      <c r="R1365" s="5">
        <v>2.0240606748681098</v>
      </c>
      <c r="S1365" s="5">
        <v>21228.348358016741</v>
      </c>
      <c r="T1365" s="5">
        <v>603966.80000000005</v>
      </c>
    </row>
    <row r="1366" spans="1:20" ht="57.6" x14ac:dyDescent="0.3">
      <c r="A1366" s="7" t="s">
        <v>196</v>
      </c>
      <c r="B1366" s="2" t="s">
        <v>2012</v>
      </c>
      <c r="C1366" s="5" t="s">
        <v>198</v>
      </c>
      <c r="D1366" s="5" t="s">
        <v>171</v>
      </c>
      <c r="E1366" s="2" t="s">
        <v>2013</v>
      </c>
      <c r="F1366" s="2"/>
      <c r="G1366" s="2"/>
      <c r="H1366" s="2"/>
      <c r="I1366" s="2"/>
      <c r="J1366" s="2"/>
      <c r="K1366" s="2"/>
      <c r="L1366" s="2"/>
      <c r="M1366" s="2"/>
      <c r="N1366" s="5">
        <v>3286.68</v>
      </c>
      <c r="O1366" s="2" t="s">
        <v>200</v>
      </c>
      <c r="P1366" s="5">
        <v>1033.3314803996741</v>
      </c>
      <c r="Q1366" s="5">
        <v>3396229.91</v>
      </c>
      <c r="R1366" s="5">
        <v>13.30755287056888</v>
      </c>
      <c r="S1366" s="5">
        <v>43737.667868641343</v>
      </c>
      <c r="T1366" s="5">
        <v>1244378.7</v>
      </c>
    </row>
    <row r="1367" spans="1:20" ht="86.4" x14ac:dyDescent="0.3">
      <c r="A1367" s="7" t="s">
        <v>196</v>
      </c>
      <c r="B1367" s="2" t="s">
        <v>2014</v>
      </c>
      <c r="C1367" s="5" t="s">
        <v>198</v>
      </c>
      <c r="D1367" s="5" t="s">
        <v>171</v>
      </c>
      <c r="E1367" s="2" t="s">
        <v>2015</v>
      </c>
      <c r="F1367" s="2"/>
      <c r="G1367" s="2"/>
      <c r="H1367" s="2"/>
      <c r="I1367" s="2"/>
      <c r="J1367" s="2"/>
      <c r="K1367" s="2"/>
      <c r="L1367" s="2"/>
      <c r="M1367" s="2"/>
      <c r="N1367" s="5">
        <v>4760</v>
      </c>
      <c r="O1367" s="2" t="s">
        <v>200</v>
      </c>
      <c r="P1367" s="5">
        <v>516.70881092436969</v>
      </c>
      <c r="Q1367" s="5">
        <v>2459533.94</v>
      </c>
      <c r="R1367" s="5">
        <v>6.6543311129989648</v>
      </c>
      <c r="S1367" s="5">
        <v>31674.616097875081</v>
      </c>
      <c r="T1367" s="5">
        <v>901173.3</v>
      </c>
    </row>
    <row r="1368" spans="1:20" ht="86.4" x14ac:dyDescent="0.3">
      <c r="A1368" s="7" t="s">
        <v>196</v>
      </c>
      <c r="B1368" s="2" t="s">
        <v>2014</v>
      </c>
      <c r="C1368" s="5" t="s">
        <v>198</v>
      </c>
      <c r="D1368" s="5" t="s">
        <v>171</v>
      </c>
      <c r="E1368" s="2" t="s">
        <v>2016</v>
      </c>
      <c r="F1368" s="2"/>
      <c r="G1368" s="2"/>
      <c r="H1368" s="2"/>
      <c r="I1368" s="2"/>
      <c r="J1368" s="2"/>
      <c r="K1368" s="2"/>
      <c r="L1368" s="2"/>
      <c r="M1368" s="2"/>
      <c r="N1368" s="5">
        <v>570</v>
      </c>
      <c r="O1368" s="2" t="s">
        <v>200</v>
      </c>
      <c r="P1368" s="5">
        <v>549.64526315789476</v>
      </c>
      <c r="Q1368" s="5">
        <v>313297.8</v>
      </c>
      <c r="R1368" s="5">
        <v>7.0784966279187991</v>
      </c>
      <c r="S1368" s="5">
        <v>4034.7430779137148</v>
      </c>
      <c r="T1368" s="5">
        <v>114792.4</v>
      </c>
    </row>
    <row r="1369" spans="1:20" ht="100.8" x14ac:dyDescent="0.3">
      <c r="A1369" s="7" t="s">
        <v>196</v>
      </c>
      <c r="B1369" s="2" t="s">
        <v>2014</v>
      </c>
      <c r="C1369" s="5" t="s">
        <v>198</v>
      </c>
      <c r="D1369" s="5" t="s">
        <v>171</v>
      </c>
      <c r="E1369" s="2" t="s">
        <v>2017</v>
      </c>
      <c r="F1369" s="2"/>
      <c r="G1369" s="2"/>
      <c r="H1369" s="2"/>
      <c r="I1369" s="2"/>
      <c r="J1369" s="2"/>
      <c r="K1369" s="2"/>
      <c r="L1369" s="2"/>
      <c r="M1369" s="2"/>
      <c r="N1369" s="5">
        <v>3540</v>
      </c>
      <c r="O1369" s="2" t="s">
        <v>200</v>
      </c>
      <c r="P1369" s="5">
        <v>550.86412429378527</v>
      </c>
      <c r="Q1369" s="5">
        <v>1950059</v>
      </c>
      <c r="R1369" s="5">
        <v>7.0941934873636221</v>
      </c>
      <c r="S1369" s="5">
        <v>25113.44494526722</v>
      </c>
      <c r="T1369" s="5">
        <v>714501.6</v>
      </c>
    </row>
    <row r="1370" spans="1:20" ht="100.8" x14ac:dyDescent="0.3">
      <c r="A1370" s="7" t="s">
        <v>196</v>
      </c>
      <c r="B1370" s="2" t="s">
        <v>2014</v>
      </c>
      <c r="C1370" s="5" t="s">
        <v>198</v>
      </c>
      <c r="D1370" s="5" t="s">
        <v>171</v>
      </c>
      <c r="E1370" s="2" t="s">
        <v>2018</v>
      </c>
      <c r="F1370" s="2"/>
      <c r="G1370" s="2"/>
      <c r="H1370" s="2"/>
      <c r="I1370" s="2"/>
      <c r="J1370" s="2"/>
      <c r="K1370" s="2"/>
      <c r="L1370" s="2"/>
      <c r="M1370" s="2"/>
      <c r="N1370" s="5">
        <v>3128</v>
      </c>
      <c r="O1370" s="2" t="s">
        <v>200</v>
      </c>
      <c r="P1370" s="5">
        <v>473.64972186700771</v>
      </c>
      <c r="Q1370" s="5">
        <v>1481576.33</v>
      </c>
      <c r="R1370" s="5">
        <v>6.0998032436189016</v>
      </c>
      <c r="S1370" s="5">
        <v>19080.18454603992</v>
      </c>
      <c r="T1370" s="5">
        <v>542849.6</v>
      </c>
    </row>
    <row r="1371" spans="1:20" ht="86.4" x14ac:dyDescent="0.3">
      <c r="A1371" s="7" t="s">
        <v>196</v>
      </c>
      <c r="B1371" s="2" t="s">
        <v>2014</v>
      </c>
      <c r="C1371" s="5" t="s">
        <v>198</v>
      </c>
      <c r="D1371" s="5" t="s">
        <v>171</v>
      </c>
      <c r="E1371" s="2" t="s">
        <v>2019</v>
      </c>
      <c r="F1371" s="2"/>
      <c r="G1371" s="2"/>
      <c r="H1371" s="2"/>
      <c r="I1371" s="2"/>
      <c r="J1371" s="2"/>
      <c r="K1371" s="2"/>
      <c r="L1371" s="2"/>
      <c r="M1371" s="2"/>
      <c r="N1371" s="5">
        <v>3072</v>
      </c>
      <c r="O1371" s="2" t="s">
        <v>200</v>
      </c>
      <c r="P1371" s="5">
        <v>489.52778645833342</v>
      </c>
      <c r="Q1371" s="5">
        <v>1503829.36</v>
      </c>
      <c r="R1371" s="5">
        <v>6.3042857238677827</v>
      </c>
      <c r="S1371" s="5">
        <v>19366.765743721829</v>
      </c>
      <c r="T1371" s="5">
        <v>551003.1</v>
      </c>
    </row>
    <row r="1372" spans="1:20" ht="72" x14ac:dyDescent="0.3">
      <c r="A1372" s="7" t="s">
        <v>196</v>
      </c>
      <c r="B1372" s="2" t="s">
        <v>2014</v>
      </c>
      <c r="C1372" s="5" t="s">
        <v>198</v>
      </c>
      <c r="D1372" s="5" t="s">
        <v>171</v>
      </c>
      <c r="E1372" s="2" t="s">
        <v>2020</v>
      </c>
      <c r="F1372" s="2"/>
      <c r="G1372" s="2"/>
      <c r="H1372" s="2"/>
      <c r="I1372" s="2"/>
      <c r="J1372" s="2"/>
      <c r="K1372" s="2"/>
      <c r="L1372" s="2"/>
      <c r="M1372" s="2"/>
      <c r="N1372" s="5">
        <v>7897.5</v>
      </c>
      <c r="O1372" s="2" t="s">
        <v>200</v>
      </c>
      <c r="P1372" s="5">
        <v>507.94811775878441</v>
      </c>
      <c r="Q1372" s="5">
        <v>4011520.26</v>
      </c>
      <c r="R1372" s="5">
        <v>6.541508277640494</v>
      </c>
      <c r="S1372" s="5">
        <v>51661.561622665802</v>
      </c>
      <c r="T1372" s="5">
        <v>1469821.1</v>
      </c>
    </row>
    <row r="1373" spans="1:20" ht="115.2" x14ac:dyDescent="0.3">
      <c r="A1373" s="7" t="s">
        <v>196</v>
      </c>
      <c r="B1373" s="2" t="s">
        <v>2021</v>
      </c>
      <c r="C1373" s="5" t="s">
        <v>198</v>
      </c>
      <c r="D1373" s="5" t="s">
        <v>171</v>
      </c>
      <c r="E1373" s="2" t="s">
        <v>1981</v>
      </c>
      <c r="F1373" s="2"/>
      <c r="G1373" s="2"/>
      <c r="H1373" s="2"/>
      <c r="I1373" s="2"/>
      <c r="J1373" s="2"/>
      <c r="K1373" s="2"/>
      <c r="L1373" s="2"/>
      <c r="M1373" s="2"/>
      <c r="N1373" s="5">
        <v>20976</v>
      </c>
      <c r="O1373" s="2" t="s">
        <v>200</v>
      </c>
      <c r="P1373" s="5">
        <v>157.01942648741419</v>
      </c>
      <c r="Q1373" s="5">
        <v>3293639.49</v>
      </c>
      <c r="R1373" s="5">
        <v>2.0221432902435819</v>
      </c>
      <c r="S1373" s="5">
        <v>42416.477656149393</v>
      </c>
      <c r="T1373" s="5">
        <v>1206789.5</v>
      </c>
    </row>
    <row r="1374" spans="1:20" ht="115.2" x14ac:dyDescent="0.3">
      <c r="A1374" s="7" t="s">
        <v>196</v>
      </c>
      <c r="B1374" s="2" t="s">
        <v>2021</v>
      </c>
      <c r="C1374" s="5" t="s">
        <v>198</v>
      </c>
      <c r="D1374" s="5" t="s">
        <v>171</v>
      </c>
      <c r="E1374" s="2" t="s">
        <v>2022</v>
      </c>
      <c r="F1374" s="2"/>
      <c r="G1374" s="2"/>
      <c r="H1374" s="2"/>
      <c r="I1374" s="2"/>
      <c r="J1374" s="2"/>
      <c r="K1374" s="2"/>
      <c r="L1374" s="2"/>
      <c r="M1374" s="2"/>
      <c r="N1374" s="5">
        <v>14256</v>
      </c>
      <c r="O1374" s="2" t="s">
        <v>200</v>
      </c>
      <c r="P1374" s="5">
        <v>197.69450126262629</v>
      </c>
      <c r="Q1374" s="5">
        <v>2818332.81</v>
      </c>
      <c r="R1374" s="5">
        <v>2.5459691083403251</v>
      </c>
      <c r="S1374" s="5">
        <v>36295.335608499678</v>
      </c>
      <c r="T1374" s="5">
        <v>1032637.2</v>
      </c>
    </row>
    <row r="1375" spans="1:20" ht="115.2" x14ac:dyDescent="0.3">
      <c r="A1375" s="7" t="s">
        <v>196</v>
      </c>
      <c r="B1375" s="2" t="s">
        <v>2021</v>
      </c>
      <c r="C1375" s="5" t="s">
        <v>198</v>
      </c>
      <c r="D1375" s="5" t="s">
        <v>171</v>
      </c>
      <c r="E1375" s="2" t="s">
        <v>1906</v>
      </c>
      <c r="F1375" s="2"/>
      <c r="G1375" s="2"/>
      <c r="H1375" s="2"/>
      <c r="I1375" s="2"/>
      <c r="J1375" s="2"/>
      <c r="K1375" s="2"/>
      <c r="L1375" s="2"/>
      <c r="M1375" s="2"/>
      <c r="N1375" s="5">
        <v>8008</v>
      </c>
      <c r="O1375" s="2" t="s">
        <v>200</v>
      </c>
      <c r="P1375" s="5">
        <v>357.90125874125869</v>
      </c>
      <c r="Q1375" s="5">
        <v>2866073.28</v>
      </c>
      <c r="R1375" s="5">
        <v>4.609159803493351</v>
      </c>
      <c r="S1375" s="5">
        <v>36910.151706374752</v>
      </c>
      <c r="T1375" s="5">
        <v>1050129.3</v>
      </c>
    </row>
    <row r="1376" spans="1:20" ht="100.8" x14ac:dyDescent="0.3">
      <c r="A1376" s="7" t="s">
        <v>196</v>
      </c>
      <c r="B1376" s="2" t="s">
        <v>2023</v>
      </c>
      <c r="C1376" s="5" t="s">
        <v>198</v>
      </c>
      <c r="D1376" s="5" t="s">
        <v>171</v>
      </c>
      <c r="E1376" s="2" t="s">
        <v>2024</v>
      </c>
      <c r="F1376" s="2"/>
      <c r="G1376" s="2"/>
      <c r="H1376" s="2"/>
      <c r="I1376" s="2"/>
      <c r="J1376" s="2"/>
      <c r="K1376" s="2"/>
      <c r="L1376" s="2"/>
      <c r="M1376" s="2"/>
      <c r="N1376" s="5">
        <v>9504</v>
      </c>
      <c r="O1376" s="2" t="s">
        <v>200</v>
      </c>
      <c r="P1376" s="5">
        <v>196.45386679292929</v>
      </c>
      <c r="Q1376" s="5">
        <v>1867097.55</v>
      </c>
      <c r="R1376" s="5">
        <v>2.5299918453693402</v>
      </c>
      <c r="S1376" s="5">
        <v>24045.042498390208</v>
      </c>
      <c r="T1376" s="5">
        <v>684104.6</v>
      </c>
    </row>
    <row r="1377" spans="1:20" ht="115.2" x14ac:dyDescent="0.3">
      <c r="A1377" s="7" t="s">
        <v>196</v>
      </c>
      <c r="B1377" s="2" t="s">
        <v>2023</v>
      </c>
      <c r="C1377" s="5" t="s">
        <v>198</v>
      </c>
      <c r="D1377" s="5" t="s">
        <v>171</v>
      </c>
      <c r="E1377" s="2" t="s">
        <v>1981</v>
      </c>
      <c r="F1377" s="2"/>
      <c r="G1377" s="2"/>
      <c r="H1377" s="2"/>
      <c r="I1377" s="2"/>
      <c r="J1377" s="2"/>
      <c r="K1377" s="2"/>
      <c r="L1377" s="2"/>
      <c r="M1377" s="2"/>
      <c r="N1377" s="5">
        <v>20976</v>
      </c>
      <c r="O1377" s="2" t="s">
        <v>200</v>
      </c>
      <c r="P1377" s="5">
        <v>156.79731550343249</v>
      </c>
      <c r="Q1377" s="5">
        <v>3288980.49</v>
      </c>
      <c r="R1377" s="5">
        <v>2.0192828783442689</v>
      </c>
      <c r="S1377" s="5">
        <v>42356.477656149393</v>
      </c>
      <c r="T1377" s="5">
        <v>1205082.3999999999</v>
      </c>
    </row>
    <row r="1378" spans="1:20" ht="115.2" x14ac:dyDescent="0.3">
      <c r="A1378" s="7" t="s">
        <v>196</v>
      </c>
      <c r="B1378" s="2" t="s">
        <v>2023</v>
      </c>
      <c r="C1378" s="5" t="s">
        <v>198</v>
      </c>
      <c r="D1378" s="5" t="s">
        <v>171</v>
      </c>
      <c r="E1378" s="2" t="s">
        <v>2025</v>
      </c>
      <c r="F1378" s="2"/>
      <c r="G1378" s="2"/>
      <c r="H1378" s="2"/>
      <c r="I1378" s="2"/>
      <c r="J1378" s="2"/>
      <c r="K1378" s="2"/>
      <c r="L1378" s="2"/>
      <c r="M1378" s="2"/>
      <c r="N1378" s="5">
        <v>12012</v>
      </c>
      <c r="O1378" s="2" t="s">
        <v>200</v>
      </c>
      <c r="P1378" s="5">
        <v>355.65524558774553</v>
      </c>
      <c r="Q1378" s="5">
        <v>4272130.8099999996</v>
      </c>
      <c r="R1378" s="5">
        <v>4.5802349721538373</v>
      </c>
      <c r="S1378" s="5">
        <v>55017.782485511903</v>
      </c>
      <c r="T1378" s="5">
        <v>1565308.8</v>
      </c>
    </row>
    <row r="1379" spans="1:20" ht="57.6" x14ac:dyDescent="0.3">
      <c r="A1379" s="7" t="s">
        <v>196</v>
      </c>
      <c r="B1379" s="2" t="s">
        <v>2026</v>
      </c>
      <c r="C1379" s="5" t="s">
        <v>198</v>
      </c>
      <c r="D1379" s="5" t="s">
        <v>171</v>
      </c>
      <c r="E1379" s="2" t="s">
        <v>2027</v>
      </c>
      <c r="F1379" s="2"/>
      <c r="G1379" s="2"/>
      <c r="H1379" s="2"/>
      <c r="I1379" s="2"/>
      <c r="J1379" s="2"/>
      <c r="K1379" s="2"/>
      <c r="L1379" s="2"/>
      <c r="M1379" s="2"/>
      <c r="N1379" s="5">
        <v>8970</v>
      </c>
      <c r="O1379" s="2" t="s">
        <v>200</v>
      </c>
      <c r="P1379" s="5">
        <v>457.37414827201781</v>
      </c>
      <c r="Q1379" s="5">
        <v>4102646.11</v>
      </c>
      <c r="R1379" s="5">
        <v>5.9904931011397231</v>
      </c>
      <c r="S1379" s="5">
        <v>53734.723117223322</v>
      </c>
      <c r="T1379" s="5">
        <v>1503209.5</v>
      </c>
    </row>
    <row r="1380" spans="1:20" ht="100.8" x14ac:dyDescent="0.3">
      <c r="A1380" s="7" t="s">
        <v>196</v>
      </c>
      <c r="B1380" s="2" t="s">
        <v>2026</v>
      </c>
      <c r="C1380" s="5" t="s">
        <v>198</v>
      </c>
      <c r="D1380" s="5" t="s">
        <v>171</v>
      </c>
      <c r="E1380" s="2" t="s">
        <v>2028</v>
      </c>
      <c r="F1380" s="2"/>
      <c r="G1380" s="2"/>
      <c r="H1380" s="2"/>
      <c r="I1380" s="2"/>
      <c r="J1380" s="2"/>
      <c r="K1380" s="2"/>
      <c r="L1380" s="2"/>
      <c r="M1380" s="2"/>
      <c r="N1380" s="5">
        <v>3507.2</v>
      </c>
      <c r="O1380" s="2" t="s">
        <v>200</v>
      </c>
      <c r="P1380" s="5">
        <v>482.27909443430661</v>
      </c>
      <c r="Q1380" s="5">
        <v>1691449.24</v>
      </c>
      <c r="R1380" s="5">
        <v>6.3166875498926869</v>
      </c>
      <c r="S1380" s="5">
        <v>22153.88657498363</v>
      </c>
      <c r="T1380" s="5">
        <v>619747</v>
      </c>
    </row>
    <row r="1381" spans="1:20" ht="86.4" x14ac:dyDescent="0.3">
      <c r="A1381" s="7" t="s">
        <v>196</v>
      </c>
      <c r="B1381" s="2" t="s">
        <v>2026</v>
      </c>
      <c r="C1381" s="5" t="s">
        <v>198</v>
      </c>
      <c r="D1381" s="5" t="s">
        <v>171</v>
      </c>
      <c r="E1381" s="2" t="s">
        <v>2029</v>
      </c>
      <c r="F1381" s="2"/>
      <c r="G1381" s="2"/>
      <c r="H1381" s="2"/>
      <c r="I1381" s="2"/>
      <c r="J1381" s="2"/>
      <c r="K1381" s="2"/>
      <c r="L1381" s="2"/>
      <c r="M1381" s="2"/>
      <c r="N1381" s="5">
        <v>680</v>
      </c>
      <c r="O1381" s="2" t="s">
        <v>200</v>
      </c>
      <c r="P1381" s="5">
        <v>509.0576323529412</v>
      </c>
      <c r="Q1381" s="5">
        <v>346159.19</v>
      </c>
      <c r="R1381" s="5">
        <v>6.667421510844024</v>
      </c>
      <c r="S1381" s="5">
        <v>4533.8466273739359</v>
      </c>
      <c r="T1381" s="5">
        <v>126832.7</v>
      </c>
    </row>
    <row r="1382" spans="1:20" ht="43.2" x14ac:dyDescent="0.3">
      <c r="A1382" s="7" t="s">
        <v>196</v>
      </c>
      <c r="B1382" s="2" t="s">
        <v>2026</v>
      </c>
      <c r="C1382" s="5" t="s">
        <v>198</v>
      </c>
      <c r="D1382" s="5" t="s">
        <v>163</v>
      </c>
      <c r="E1382" s="2" t="s">
        <v>2030</v>
      </c>
      <c r="F1382" s="2"/>
      <c r="G1382" s="2"/>
      <c r="H1382" s="2"/>
      <c r="I1382" s="2"/>
      <c r="J1382" s="2"/>
      <c r="K1382" s="2"/>
      <c r="L1382" s="2"/>
      <c r="M1382" s="2"/>
      <c r="N1382" s="5">
        <v>7665</v>
      </c>
      <c r="O1382" s="2" t="s">
        <v>200</v>
      </c>
      <c r="P1382" s="5">
        <v>210.43208480104369</v>
      </c>
      <c r="Q1382" s="5">
        <v>1612961.93</v>
      </c>
      <c r="R1382" s="5">
        <v>2.7561504230654048</v>
      </c>
      <c r="S1382" s="5">
        <v>21125.892992796329</v>
      </c>
      <c r="T1382" s="5">
        <v>709058</v>
      </c>
    </row>
    <row r="1383" spans="1:20" ht="100.8" x14ac:dyDescent="0.3">
      <c r="A1383" s="7" t="s">
        <v>196</v>
      </c>
      <c r="B1383" s="2" t="s">
        <v>2026</v>
      </c>
      <c r="C1383" s="5" t="s">
        <v>198</v>
      </c>
      <c r="D1383" s="5" t="s">
        <v>171</v>
      </c>
      <c r="E1383" s="2" t="s">
        <v>2031</v>
      </c>
      <c r="F1383" s="2"/>
      <c r="G1383" s="2"/>
      <c r="H1383" s="2"/>
      <c r="I1383" s="2"/>
      <c r="J1383" s="2"/>
      <c r="K1383" s="2"/>
      <c r="L1383" s="2"/>
      <c r="M1383" s="2"/>
      <c r="N1383" s="5">
        <v>3200</v>
      </c>
      <c r="O1383" s="2" t="s">
        <v>200</v>
      </c>
      <c r="P1383" s="5">
        <v>460.64414687499999</v>
      </c>
      <c r="Q1383" s="5">
        <v>1474061.27</v>
      </c>
      <c r="R1383" s="5">
        <v>6.0333221594629993</v>
      </c>
      <c r="S1383" s="5">
        <v>19306.630910281601</v>
      </c>
      <c r="T1383" s="5">
        <v>540096.1</v>
      </c>
    </row>
    <row r="1384" spans="1:20" ht="43.2" x14ac:dyDescent="0.3">
      <c r="A1384" s="7" t="s">
        <v>196</v>
      </c>
      <c r="B1384" s="2" t="s">
        <v>2032</v>
      </c>
      <c r="C1384" s="5" t="s">
        <v>198</v>
      </c>
      <c r="D1384" s="5" t="s">
        <v>171</v>
      </c>
      <c r="E1384" s="2" t="s">
        <v>2033</v>
      </c>
      <c r="F1384" s="2"/>
      <c r="G1384" s="2"/>
      <c r="H1384" s="2"/>
      <c r="I1384" s="2"/>
      <c r="J1384" s="2"/>
      <c r="K1384" s="2"/>
      <c r="L1384" s="2"/>
      <c r="M1384" s="2"/>
      <c r="N1384" s="5">
        <v>8987</v>
      </c>
      <c r="O1384" s="2" t="s">
        <v>200</v>
      </c>
      <c r="P1384" s="5">
        <v>425.61472237676639</v>
      </c>
      <c r="Q1384" s="5">
        <v>3824999.51</v>
      </c>
      <c r="R1384" s="5">
        <v>5.5745215766439609</v>
      </c>
      <c r="S1384" s="5">
        <v>50098.225409299281</v>
      </c>
      <c r="T1384" s="5">
        <v>1401479.8</v>
      </c>
    </row>
    <row r="1385" spans="1:20" ht="43.2" x14ac:dyDescent="0.3">
      <c r="A1385" s="7" t="s">
        <v>196</v>
      </c>
      <c r="B1385" s="2" t="s">
        <v>2032</v>
      </c>
      <c r="C1385" s="5" t="s">
        <v>198</v>
      </c>
      <c r="D1385" s="5" t="s">
        <v>171</v>
      </c>
      <c r="E1385" s="2" t="s">
        <v>2034</v>
      </c>
      <c r="F1385" s="2"/>
      <c r="G1385" s="2"/>
      <c r="H1385" s="2"/>
      <c r="I1385" s="2"/>
      <c r="J1385" s="2"/>
      <c r="K1385" s="2"/>
      <c r="L1385" s="2"/>
      <c r="M1385" s="2"/>
      <c r="N1385" s="5">
        <v>8094.8</v>
      </c>
      <c r="O1385" s="2" t="s">
        <v>200</v>
      </c>
      <c r="P1385" s="5">
        <v>502.81530241636608</v>
      </c>
      <c r="Q1385" s="5">
        <v>4070189.31</v>
      </c>
      <c r="R1385" s="5">
        <v>6.5856621141632763</v>
      </c>
      <c r="S1385" s="5">
        <v>53309.617681728887</v>
      </c>
      <c r="T1385" s="5">
        <v>1491317.4</v>
      </c>
    </row>
    <row r="1386" spans="1:20" ht="115.2" x14ac:dyDescent="0.3">
      <c r="A1386" s="7" t="s">
        <v>196</v>
      </c>
      <c r="B1386" s="2" t="s">
        <v>2035</v>
      </c>
      <c r="C1386" s="5" t="s">
        <v>198</v>
      </c>
      <c r="D1386" s="5" t="s">
        <v>171</v>
      </c>
      <c r="E1386" s="2" t="s">
        <v>2036</v>
      </c>
      <c r="F1386" s="2"/>
      <c r="G1386" s="2"/>
      <c r="H1386" s="2"/>
      <c r="I1386" s="2"/>
      <c r="J1386" s="2"/>
      <c r="K1386" s="2"/>
      <c r="L1386" s="2"/>
      <c r="M1386" s="2"/>
      <c r="N1386" s="5">
        <v>19008</v>
      </c>
      <c r="O1386" s="2" t="s">
        <v>200</v>
      </c>
      <c r="P1386" s="5">
        <v>192.9811243</v>
      </c>
      <c r="Q1386" s="5">
        <v>3668185.21</v>
      </c>
      <c r="R1386" s="5">
        <v>2.5476056009999999</v>
      </c>
      <c r="S1386" s="5">
        <v>48424.887260000003</v>
      </c>
      <c r="T1386" s="5">
        <v>1344023</v>
      </c>
    </row>
    <row r="1387" spans="1:20" ht="115.2" x14ac:dyDescent="0.3">
      <c r="A1387" s="7" t="s">
        <v>196</v>
      </c>
      <c r="B1387" s="2" t="s">
        <v>2035</v>
      </c>
      <c r="C1387" s="5" t="s">
        <v>198</v>
      </c>
      <c r="D1387" s="5" t="s">
        <v>171</v>
      </c>
      <c r="E1387" s="2" t="s">
        <v>2025</v>
      </c>
      <c r="F1387" s="2"/>
      <c r="G1387" s="2"/>
      <c r="H1387" s="2"/>
      <c r="I1387" s="2"/>
      <c r="J1387" s="2"/>
      <c r="K1387" s="2"/>
      <c r="L1387" s="2"/>
      <c r="M1387" s="2"/>
      <c r="N1387" s="5">
        <v>12012</v>
      </c>
      <c r="O1387" s="2" t="s">
        <v>200</v>
      </c>
      <c r="P1387" s="5">
        <v>349.36827670000002</v>
      </c>
      <c r="Q1387" s="5">
        <v>4196611.74</v>
      </c>
      <c r="R1387" s="5">
        <v>4.6121224649999997</v>
      </c>
      <c r="S1387" s="5">
        <v>55400.815049999997</v>
      </c>
      <c r="T1387" s="5">
        <v>1537638.5</v>
      </c>
    </row>
    <row r="1388" spans="1:20" ht="72" x14ac:dyDescent="0.3">
      <c r="A1388" s="7" t="s">
        <v>196</v>
      </c>
      <c r="B1388" s="2" t="s">
        <v>2037</v>
      </c>
      <c r="C1388" s="5" t="s">
        <v>198</v>
      </c>
      <c r="D1388" s="5" t="s">
        <v>171</v>
      </c>
      <c r="E1388" s="2" t="s">
        <v>2038</v>
      </c>
      <c r="F1388" s="2"/>
      <c r="G1388" s="2"/>
      <c r="H1388" s="2"/>
      <c r="I1388" s="2"/>
      <c r="J1388" s="2"/>
      <c r="K1388" s="2"/>
      <c r="L1388" s="2"/>
      <c r="M1388" s="2"/>
      <c r="N1388" s="5">
        <v>6450</v>
      </c>
      <c r="O1388" s="2" t="s">
        <v>200</v>
      </c>
      <c r="P1388" s="5">
        <v>384.97500309999998</v>
      </c>
      <c r="Q1388" s="5">
        <v>2483088.77</v>
      </c>
      <c r="R1388" s="5">
        <v>5.082178259</v>
      </c>
      <c r="S1388" s="5">
        <v>32780.049769999998</v>
      </c>
      <c r="T1388" s="5">
        <v>909803.8</v>
      </c>
    </row>
    <row r="1389" spans="1:20" ht="100.8" x14ac:dyDescent="0.3">
      <c r="A1389" s="7" t="s">
        <v>196</v>
      </c>
      <c r="B1389" s="2" t="s">
        <v>2039</v>
      </c>
      <c r="C1389" s="5" t="s">
        <v>198</v>
      </c>
      <c r="D1389" s="5" t="s">
        <v>171</v>
      </c>
      <c r="E1389" s="2" t="s">
        <v>2040</v>
      </c>
      <c r="F1389" s="2"/>
      <c r="G1389" s="2"/>
      <c r="H1389" s="2"/>
      <c r="I1389" s="2"/>
      <c r="J1389" s="2"/>
      <c r="K1389" s="2"/>
      <c r="L1389" s="2"/>
      <c r="M1389" s="2"/>
      <c r="N1389" s="5">
        <v>1401.6</v>
      </c>
      <c r="O1389" s="2" t="s">
        <v>200</v>
      </c>
      <c r="P1389" s="5">
        <v>431.49974315068499</v>
      </c>
      <c r="Q1389" s="5">
        <v>604790.04</v>
      </c>
      <c r="R1389" s="5">
        <v>6.0223271898211426</v>
      </c>
      <c r="S1389" s="5">
        <v>8440.893789253314</v>
      </c>
      <c r="T1389" s="5">
        <v>221595.1</v>
      </c>
    </row>
    <row r="1390" spans="1:20" ht="86.4" x14ac:dyDescent="0.3">
      <c r="A1390" s="7" t="s">
        <v>196</v>
      </c>
      <c r="B1390" s="2" t="s">
        <v>2039</v>
      </c>
      <c r="C1390" s="5" t="s">
        <v>198</v>
      </c>
      <c r="D1390" s="5" t="s">
        <v>171</v>
      </c>
      <c r="E1390" s="2" t="s">
        <v>2041</v>
      </c>
      <c r="F1390" s="2"/>
      <c r="G1390" s="2"/>
      <c r="H1390" s="2"/>
      <c r="I1390" s="2"/>
      <c r="J1390" s="2"/>
      <c r="K1390" s="2"/>
      <c r="L1390" s="2"/>
      <c r="M1390" s="2"/>
      <c r="N1390" s="5">
        <v>3420</v>
      </c>
      <c r="O1390" s="2" t="s">
        <v>200</v>
      </c>
      <c r="P1390" s="5">
        <v>507.2458304093567</v>
      </c>
      <c r="Q1390" s="5">
        <v>1734780.74</v>
      </c>
      <c r="R1390" s="5">
        <v>7.0794951906400092</v>
      </c>
      <c r="S1390" s="5">
        <v>24211.873551988829</v>
      </c>
      <c r="T1390" s="5">
        <v>635623.6</v>
      </c>
    </row>
    <row r="1391" spans="1:20" ht="100.8" x14ac:dyDescent="0.3">
      <c r="A1391" s="7" t="s">
        <v>196</v>
      </c>
      <c r="B1391" s="2" t="s">
        <v>2039</v>
      </c>
      <c r="C1391" s="5" t="s">
        <v>198</v>
      </c>
      <c r="D1391" s="5" t="s">
        <v>171</v>
      </c>
      <c r="E1391" s="2" t="s">
        <v>2042</v>
      </c>
      <c r="F1391" s="2"/>
      <c r="G1391" s="2"/>
      <c r="H1391" s="2"/>
      <c r="I1391" s="2"/>
      <c r="J1391" s="2"/>
      <c r="K1391" s="2"/>
      <c r="L1391" s="2"/>
      <c r="M1391" s="2"/>
      <c r="N1391" s="5">
        <v>2560</v>
      </c>
      <c r="O1391" s="2" t="s">
        <v>200</v>
      </c>
      <c r="P1391" s="5">
        <v>451.76580078124999</v>
      </c>
      <c r="Q1391" s="5">
        <v>1156520.45</v>
      </c>
      <c r="R1391" s="5">
        <v>6.305175167916957</v>
      </c>
      <c r="S1391" s="5">
        <v>16141.24842986741</v>
      </c>
      <c r="T1391" s="5">
        <v>423749.1</v>
      </c>
    </row>
    <row r="1392" spans="1:20" ht="100.8" x14ac:dyDescent="0.3">
      <c r="A1392" s="7" t="s">
        <v>196</v>
      </c>
      <c r="B1392" s="2" t="s">
        <v>2039</v>
      </c>
      <c r="C1392" s="5" t="s">
        <v>198</v>
      </c>
      <c r="D1392" s="5" t="s">
        <v>171</v>
      </c>
      <c r="E1392" s="2" t="s">
        <v>2043</v>
      </c>
      <c r="F1392" s="2"/>
      <c r="G1392" s="2"/>
      <c r="H1392" s="2"/>
      <c r="I1392" s="2"/>
      <c r="J1392" s="2"/>
      <c r="K1392" s="2"/>
      <c r="L1392" s="2"/>
      <c r="M1392" s="2"/>
      <c r="N1392" s="5">
        <v>3038.5</v>
      </c>
      <c r="O1392" s="2" t="s">
        <v>200</v>
      </c>
      <c r="P1392" s="5">
        <v>508.37067632055289</v>
      </c>
      <c r="Q1392" s="5">
        <v>1544684.3</v>
      </c>
      <c r="R1392" s="5">
        <v>7.0951943659532857</v>
      </c>
      <c r="S1392" s="5">
        <v>21558.748080949059</v>
      </c>
      <c r="T1392" s="5">
        <v>565972.4</v>
      </c>
    </row>
    <row r="1393" spans="1:20" ht="86.4" x14ac:dyDescent="0.3">
      <c r="A1393" s="7" t="s">
        <v>196</v>
      </c>
      <c r="B1393" s="2" t="s">
        <v>2039</v>
      </c>
      <c r="C1393" s="5" t="s">
        <v>198</v>
      </c>
      <c r="D1393" s="5" t="s">
        <v>171</v>
      </c>
      <c r="E1393" s="2" t="s">
        <v>2044</v>
      </c>
      <c r="F1393" s="2"/>
      <c r="G1393" s="2"/>
      <c r="H1393" s="2"/>
      <c r="I1393" s="2"/>
      <c r="J1393" s="2"/>
      <c r="K1393" s="2"/>
      <c r="L1393" s="2"/>
      <c r="M1393" s="2"/>
      <c r="N1393" s="5">
        <v>4426.8</v>
      </c>
      <c r="O1393" s="2" t="s">
        <v>200</v>
      </c>
      <c r="P1393" s="5">
        <v>476.85008809975608</v>
      </c>
      <c r="Q1393" s="5">
        <v>2110919.9700000002</v>
      </c>
      <c r="R1393" s="5">
        <v>6.6552698967167627</v>
      </c>
      <c r="S1393" s="5">
        <v>29461.54877878576</v>
      </c>
      <c r="T1393" s="5">
        <v>773441.1</v>
      </c>
    </row>
    <row r="1394" spans="1:20" ht="57.6" x14ac:dyDescent="0.3">
      <c r="A1394" s="7" t="s">
        <v>196</v>
      </c>
      <c r="B1394" s="2" t="s">
        <v>2045</v>
      </c>
      <c r="C1394" s="5" t="s">
        <v>198</v>
      </c>
      <c r="D1394" s="5" t="s">
        <v>171</v>
      </c>
      <c r="E1394" s="2" t="s">
        <v>2046</v>
      </c>
      <c r="F1394" s="2"/>
      <c r="G1394" s="2"/>
      <c r="H1394" s="2"/>
      <c r="I1394" s="2"/>
      <c r="J1394" s="2"/>
      <c r="K1394" s="2"/>
      <c r="L1394" s="2"/>
      <c r="M1394" s="2"/>
      <c r="N1394" s="5">
        <v>15568</v>
      </c>
      <c r="O1394" s="2" t="s">
        <v>200</v>
      </c>
      <c r="P1394" s="5">
        <v>328.46774152106877</v>
      </c>
      <c r="Q1394" s="5">
        <v>5113585.8</v>
      </c>
      <c r="R1394" s="5">
        <v>4.584336936790911</v>
      </c>
      <c r="S1394" s="5">
        <v>71368.957431960909</v>
      </c>
      <c r="T1394" s="5">
        <v>1243624.1000000001</v>
      </c>
    </row>
    <row r="1395" spans="1:20" ht="57.6" x14ac:dyDescent="0.3">
      <c r="A1395" s="7" t="s">
        <v>196</v>
      </c>
      <c r="B1395" s="2" t="s">
        <v>2047</v>
      </c>
      <c r="C1395" s="5" t="s">
        <v>198</v>
      </c>
      <c r="D1395" s="5" t="s">
        <v>171</v>
      </c>
      <c r="E1395" s="2" t="s">
        <v>2048</v>
      </c>
      <c r="F1395" s="2"/>
      <c r="G1395" s="2"/>
      <c r="H1395" s="2"/>
      <c r="I1395" s="2"/>
      <c r="J1395" s="2"/>
      <c r="K1395" s="2"/>
      <c r="L1395" s="2"/>
      <c r="M1395" s="2"/>
      <c r="N1395" s="5">
        <v>184</v>
      </c>
      <c r="O1395" s="2" t="s">
        <v>200</v>
      </c>
      <c r="P1395" s="5">
        <v>514.7641304347826</v>
      </c>
      <c r="Q1395" s="5">
        <v>94716.6</v>
      </c>
      <c r="R1395" s="5">
        <v>7.1844261051609566</v>
      </c>
      <c r="S1395" s="5">
        <v>1321.9344033496161</v>
      </c>
      <c r="T1395" s="5">
        <v>23035.200000000001</v>
      </c>
    </row>
    <row r="1396" spans="1:20" ht="57.6" x14ac:dyDescent="0.3">
      <c r="A1396" s="7" t="s">
        <v>196</v>
      </c>
      <c r="B1396" s="2" t="s">
        <v>2047</v>
      </c>
      <c r="C1396" s="5" t="s">
        <v>198</v>
      </c>
      <c r="D1396" s="5" t="s">
        <v>171</v>
      </c>
      <c r="E1396" s="2" t="s">
        <v>2049</v>
      </c>
      <c r="F1396" s="2"/>
      <c r="G1396" s="2"/>
      <c r="H1396" s="2"/>
      <c r="I1396" s="2"/>
      <c r="J1396" s="2"/>
      <c r="K1396" s="2"/>
      <c r="L1396" s="2"/>
      <c r="M1396" s="2"/>
      <c r="N1396" s="5">
        <v>8886.24</v>
      </c>
      <c r="O1396" s="2" t="s">
        <v>200</v>
      </c>
      <c r="P1396" s="5">
        <v>406.05688457660392</v>
      </c>
      <c r="Q1396" s="5">
        <v>3608318.93</v>
      </c>
      <c r="R1396" s="5">
        <v>5.6672279773426917</v>
      </c>
      <c r="S1396" s="5">
        <v>50360.347941381719</v>
      </c>
      <c r="T1396" s="5">
        <v>877543.2</v>
      </c>
    </row>
    <row r="1397" spans="1:20" ht="57.6" x14ac:dyDescent="0.3">
      <c r="A1397" s="7" t="s">
        <v>196</v>
      </c>
      <c r="B1397" s="2" t="s">
        <v>2047</v>
      </c>
      <c r="C1397" s="5" t="s">
        <v>198</v>
      </c>
      <c r="D1397" s="5" t="s">
        <v>171</v>
      </c>
      <c r="E1397" s="2" t="s">
        <v>2050</v>
      </c>
      <c r="F1397" s="2"/>
      <c r="G1397" s="2"/>
      <c r="H1397" s="2"/>
      <c r="I1397" s="2"/>
      <c r="J1397" s="2"/>
      <c r="K1397" s="2"/>
      <c r="L1397" s="2"/>
      <c r="M1397" s="2"/>
      <c r="N1397" s="5">
        <v>64.260000000000005</v>
      </c>
      <c r="O1397" s="2" t="s">
        <v>200</v>
      </c>
      <c r="P1397" s="5">
        <v>428.04964207905391</v>
      </c>
      <c r="Q1397" s="5">
        <v>27506.47</v>
      </c>
      <c r="R1397" s="5">
        <v>5.9741750464627188</v>
      </c>
      <c r="S1397" s="5">
        <v>383.90048848569432</v>
      </c>
      <c r="T1397" s="5">
        <v>6689.6</v>
      </c>
    </row>
    <row r="1398" spans="1:20" ht="57.6" x14ac:dyDescent="0.3">
      <c r="A1398" s="7" t="s">
        <v>196</v>
      </c>
      <c r="B1398" s="2" t="s">
        <v>2047</v>
      </c>
      <c r="C1398" s="5" t="s">
        <v>198</v>
      </c>
      <c r="D1398" s="5" t="s">
        <v>171</v>
      </c>
      <c r="E1398" s="2" t="s">
        <v>2051</v>
      </c>
      <c r="F1398" s="2"/>
      <c r="G1398" s="2"/>
      <c r="H1398" s="2"/>
      <c r="I1398" s="2"/>
      <c r="J1398" s="2"/>
      <c r="K1398" s="2"/>
      <c r="L1398" s="2"/>
      <c r="M1398" s="2"/>
      <c r="N1398" s="5">
        <v>6230.4</v>
      </c>
      <c r="O1398" s="2" t="s">
        <v>200</v>
      </c>
      <c r="P1398" s="5">
        <v>295.84144838212637</v>
      </c>
      <c r="Q1398" s="5">
        <v>1843210.56</v>
      </c>
      <c r="R1398" s="5">
        <v>4.1289804379919941</v>
      </c>
      <c r="S1398" s="5">
        <v>25725.199720865319</v>
      </c>
      <c r="T1398" s="5">
        <v>448268.9</v>
      </c>
    </row>
    <row r="1399" spans="1:20" ht="43.2" x14ac:dyDescent="0.3">
      <c r="A1399" s="7" t="s">
        <v>196</v>
      </c>
      <c r="B1399" s="2" t="s">
        <v>2047</v>
      </c>
      <c r="C1399" s="5" t="s">
        <v>198</v>
      </c>
      <c r="D1399" s="5" t="s">
        <v>171</v>
      </c>
      <c r="E1399" s="2" t="s">
        <v>2052</v>
      </c>
      <c r="F1399" s="2"/>
      <c r="G1399" s="2"/>
      <c r="H1399" s="2"/>
      <c r="I1399" s="2"/>
      <c r="J1399" s="2"/>
      <c r="K1399" s="2"/>
      <c r="L1399" s="2"/>
      <c r="M1399" s="2"/>
      <c r="N1399" s="5">
        <v>96.14</v>
      </c>
      <c r="O1399" s="2" t="s">
        <v>200</v>
      </c>
      <c r="P1399" s="5">
        <v>399.1736009985438</v>
      </c>
      <c r="Q1399" s="5">
        <v>38376.550000000003</v>
      </c>
      <c r="R1399" s="5">
        <v>5.5711598185421316</v>
      </c>
      <c r="S1399" s="5">
        <v>535.61130495464056</v>
      </c>
      <c r="T1399" s="5">
        <v>9333.2999999999993</v>
      </c>
    </row>
    <row r="1400" spans="1:20" ht="57.6" x14ac:dyDescent="0.3">
      <c r="A1400" s="7" t="s">
        <v>196</v>
      </c>
      <c r="B1400" s="2" t="s">
        <v>2047</v>
      </c>
      <c r="C1400" s="5" t="s">
        <v>198</v>
      </c>
      <c r="D1400" s="5" t="s">
        <v>171</v>
      </c>
      <c r="E1400" s="2" t="s">
        <v>2053</v>
      </c>
      <c r="F1400" s="2"/>
      <c r="G1400" s="2"/>
      <c r="H1400" s="2"/>
      <c r="I1400" s="2"/>
      <c r="J1400" s="2"/>
      <c r="K1400" s="2"/>
      <c r="L1400" s="2"/>
      <c r="M1400" s="2"/>
      <c r="N1400" s="5">
        <v>715</v>
      </c>
      <c r="O1400" s="2" t="s">
        <v>200</v>
      </c>
      <c r="P1400" s="5">
        <v>510.32418181818178</v>
      </c>
      <c r="Q1400" s="5">
        <v>364881.79</v>
      </c>
      <c r="R1400" s="5">
        <v>7.122458922793883</v>
      </c>
      <c r="S1400" s="5">
        <v>5092.5581297976269</v>
      </c>
      <c r="T1400" s="5">
        <v>88739.3</v>
      </c>
    </row>
    <row r="1401" spans="1:20" ht="57.6" x14ac:dyDescent="0.3">
      <c r="A1401" s="7" t="s">
        <v>196</v>
      </c>
      <c r="B1401" s="2" t="s">
        <v>2047</v>
      </c>
      <c r="C1401" s="5" t="s">
        <v>198</v>
      </c>
      <c r="D1401" s="5" t="s">
        <v>171</v>
      </c>
      <c r="E1401" s="2" t="s">
        <v>2054</v>
      </c>
      <c r="F1401" s="2"/>
      <c r="G1401" s="2"/>
      <c r="H1401" s="2"/>
      <c r="I1401" s="2"/>
      <c r="J1401" s="2"/>
      <c r="K1401" s="2"/>
      <c r="L1401" s="2"/>
      <c r="M1401" s="2"/>
      <c r="N1401" s="5">
        <v>487</v>
      </c>
      <c r="O1401" s="2" t="s">
        <v>200</v>
      </c>
      <c r="P1401" s="5">
        <v>557.13008213552359</v>
      </c>
      <c r="Q1401" s="5">
        <v>271322.34999999998</v>
      </c>
      <c r="R1401" s="5">
        <v>7.77571642896753</v>
      </c>
      <c r="S1401" s="5">
        <v>3786.773900907187</v>
      </c>
      <c r="T1401" s="5">
        <v>65985.5</v>
      </c>
    </row>
    <row r="1402" spans="1:20" ht="57.6" x14ac:dyDescent="0.3">
      <c r="A1402" s="7" t="s">
        <v>196</v>
      </c>
      <c r="B1402" s="2" t="s">
        <v>2047</v>
      </c>
      <c r="C1402" s="5" t="s">
        <v>198</v>
      </c>
      <c r="D1402" s="5" t="s">
        <v>171</v>
      </c>
      <c r="E1402" s="2" t="s">
        <v>2055</v>
      </c>
      <c r="F1402" s="2"/>
      <c r="G1402" s="2"/>
      <c r="H1402" s="2"/>
      <c r="I1402" s="2"/>
      <c r="J1402" s="2"/>
      <c r="K1402" s="2"/>
      <c r="L1402" s="2"/>
      <c r="M1402" s="2"/>
      <c r="N1402" s="5">
        <v>4620</v>
      </c>
      <c r="O1402" s="2" t="s">
        <v>200</v>
      </c>
      <c r="P1402" s="5">
        <v>470.65682251082251</v>
      </c>
      <c r="Q1402" s="5">
        <v>2174434.52</v>
      </c>
      <c r="R1402" s="5">
        <v>6.568832135531367</v>
      </c>
      <c r="S1402" s="5">
        <v>30348.004466154918</v>
      </c>
      <c r="T1402" s="5">
        <v>528822.5</v>
      </c>
    </row>
    <row r="1403" spans="1:20" ht="57.6" x14ac:dyDescent="0.3">
      <c r="A1403" s="7" t="s">
        <v>196</v>
      </c>
      <c r="B1403" s="2" t="s">
        <v>2047</v>
      </c>
      <c r="C1403" s="5" t="s">
        <v>198</v>
      </c>
      <c r="D1403" s="5" t="s">
        <v>171</v>
      </c>
      <c r="E1403" s="2" t="s">
        <v>2056</v>
      </c>
      <c r="F1403" s="2"/>
      <c r="G1403" s="2"/>
      <c r="H1403" s="2"/>
      <c r="I1403" s="2"/>
      <c r="J1403" s="2"/>
      <c r="K1403" s="2"/>
      <c r="L1403" s="2"/>
      <c r="M1403" s="2"/>
      <c r="N1403" s="5">
        <v>5033.8999999999996</v>
      </c>
      <c r="O1403" s="2" t="s">
        <v>200</v>
      </c>
      <c r="P1403" s="5">
        <v>415.5967361290451</v>
      </c>
      <c r="Q1403" s="5">
        <v>2092072.41</v>
      </c>
      <c r="R1403" s="5">
        <v>5.8003731490445931</v>
      </c>
      <c r="S1403" s="5">
        <v>29198.49839497557</v>
      </c>
      <c r="T1403" s="5">
        <v>508791.9</v>
      </c>
    </row>
    <row r="1404" spans="1:20" ht="57.6" x14ac:dyDescent="0.3">
      <c r="A1404" s="7" t="s">
        <v>196</v>
      </c>
      <c r="B1404" s="2" t="s">
        <v>2047</v>
      </c>
      <c r="C1404" s="5" t="s">
        <v>198</v>
      </c>
      <c r="D1404" s="5" t="s">
        <v>171</v>
      </c>
      <c r="E1404" s="2" t="s">
        <v>2057</v>
      </c>
      <c r="F1404" s="2"/>
      <c r="G1404" s="2"/>
      <c r="H1404" s="2"/>
      <c r="I1404" s="2"/>
      <c r="J1404" s="2"/>
      <c r="K1404" s="2"/>
      <c r="L1404" s="2"/>
      <c r="M1404" s="2"/>
      <c r="N1404" s="5">
        <v>390</v>
      </c>
      <c r="O1404" s="2" t="s">
        <v>200</v>
      </c>
      <c r="P1404" s="5">
        <v>432.38366666666673</v>
      </c>
      <c r="Q1404" s="5">
        <v>168629.63</v>
      </c>
      <c r="R1404" s="5">
        <v>6.0346638753198416</v>
      </c>
      <c r="S1404" s="5">
        <v>2353.5189113747379</v>
      </c>
      <c r="T1404" s="5">
        <v>41010.800000000003</v>
      </c>
    </row>
    <row r="1405" spans="1:20" ht="57.6" x14ac:dyDescent="0.3">
      <c r="A1405" s="7" t="s">
        <v>196</v>
      </c>
      <c r="B1405" s="2" t="s">
        <v>2047</v>
      </c>
      <c r="C1405" s="5" t="s">
        <v>198</v>
      </c>
      <c r="D1405" s="5" t="s">
        <v>171</v>
      </c>
      <c r="E1405" s="2" t="s">
        <v>2058</v>
      </c>
      <c r="F1405" s="2"/>
      <c r="G1405" s="2"/>
      <c r="H1405" s="2"/>
      <c r="I1405" s="2"/>
      <c r="J1405" s="2"/>
      <c r="K1405" s="2"/>
      <c r="L1405" s="2"/>
      <c r="M1405" s="2"/>
      <c r="N1405" s="5">
        <v>2379</v>
      </c>
      <c r="O1405" s="2" t="s">
        <v>200</v>
      </c>
      <c r="P1405" s="5">
        <v>970.79386717108036</v>
      </c>
      <c r="Q1405" s="5">
        <v>2309518.61</v>
      </c>
      <c r="R1405" s="5">
        <v>13.5491118935252</v>
      </c>
      <c r="S1405" s="5">
        <v>32233.33719469644</v>
      </c>
      <c r="T1405" s="5">
        <v>561675</v>
      </c>
    </row>
    <row r="1406" spans="1:20" ht="43.2" x14ac:dyDescent="0.3">
      <c r="A1406" s="7" t="s">
        <v>196</v>
      </c>
      <c r="B1406" s="2" t="s">
        <v>2047</v>
      </c>
      <c r="C1406" s="5" t="s">
        <v>198</v>
      </c>
      <c r="D1406" s="5" t="s">
        <v>171</v>
      </c>
      <c r="E1406" s="2" t="s">
        <v>2034</v>
      </c>
      <c r="F1406" s="2"/>
      <c r="G1406" s="2"/>
      <c r="H1406" s="2"/>
      <c r="I1406" s="2"/>
      <c r="J1406" s="2"/>
      <c r="K1406" s="2"/>
      <c r="L1406" s="2"/>
      <c r="M1406" s="2"/>
      <c r="N1406" s="5">
        <v>8094.8</v>
      </c>
      <c r="O1406" s="2" t="s">
        <v>200</v>
      </c>
      <c r="P1406" s="5">
        <v>471.57814769975778</v>
      </c>
      <c r="Q1406" s="5">
        <v>3817330.79</v>
      </c>
      <c r="R1406" s="5">
        <v>6.5816908262352802</v>
      </c>
      <c r="S1406" s="5">
        <v>53277.470900209337</v>
      </c>
      <c r="T1406" s="5">
        <v>928374.9</v>
      </c>
    </row>
    <row r="1407" spans="1:20" ht="57.6" x14ac:dyDescent="0.3">
      <c r="A1407" s="7" t="s">
        <v>196</v>
      </c>
      <c r="B1407" s="2" t="s">
        <v>2047</v>
      </c>
      <c r="C1407" s="5" t="s">
        <v>198</v>
      </c>
      <c r="D1407" s="5" t="s">
        <v>171</v>
      </c>
      <c r="E1407" s="2" t="s">
        <v>2059</v>
      </c>
      <c r="F1407" s="2"/>
      <c r="G1407" s="2"/>
      <c r="H1407" s="2"/>
      <c r="I1407" s="2"/>
      <c r="J1407" s="2"/>
      <c r="K1407" s="2"/>
      <c r="L1407" s="2"/>
      <c r="M1407" s="2"/>
      <c r="N1407" s="5">
        <v>321.44</v>
      </c>
      <c r="O1407" s="2" t="s">
        <v>200</v>
      </c>
      <c r="P1407" s="5">
        <v>369.54414509706322</v>
      </c>
      <c r="Q1407" s="5">
        <v>118786.27</v>
      </c>
      <c r="R1407" s="5">
        <v>5.1576293802800164</v>
      </c>
      <c r="S1407" s="5">
        <v>1657.8683879972091</v>
      </c>
      <c r="T1407" s="5">
        <v>28888.799999999999</v>
      </c>
    </row>
    <row r="1408" spans="1:20" ht="43.2" x14ac:dyDescent="0.3">
      <c r="A1408" s="7" t="s">
        <v>196</v>
      </c>
      <c r="B1408" s="2" t="s">
        <v>2060</v>
      </c>
      <c r="C1408" s="5" t="s">
        <v>198</v>
      </c>
      <c r="D1408" s="5" t="s">
        <v>171</v>
      </c>
      <c r="E1408" s="2" t="s">
        <v>2061</v>
      </c>
      <c r="F1408" s="2"/>
      <c r="G1408" s="2"/>
      <c r="H1408" s="2"/>
      <c r="I1408" s="2"/>
      <c r="J1408" s="2"/>
      <c r="K1408" s="2"/>
      <c r="L1408" s="2"/>
      <c r="M1408" s="2"/>
      <c r="N1408" s="5">
        <v>2805</v>
      </c>
      <c r="O1408" s="2" t="s">
        <v>200</v>
      </c>
      <c r="P1408" s="5">
        <v>496.74485918003569</v>
      </c>
      <c r="Q1408" s="5">
        <v>1393369.33</v>
      </c>
      <c r="R1408" s="5">
        <v>6.9329359271463451</v>
      </c>
      <c r="S1408" s="5">
        <v>19446.885275645502</v>
      </c>
      <c r="T1408" s="5">
        <v>338867.4</v>
      </c>
    </row>
    <row r="1409" spans="1:20" ht="100.8" x14ac:dyDescent="0.3">
      <c r="A1409" s="7" t="s">
        <v>196</v>
      </c>
      <c r="B1409" s="2" t="s">
        <v>2060</v>
      </c>
      <c r="C1409" s="5" t="s">
        <v>198</v>
      </c>
      <c r="D1409" s="5" t="s">
        <v>171</v>
      </c>
      <c r="E1409" s="2" t="s">
        <v>2062</v>
      </c>
      <c r="F1409" s="2"/>
      <c r="G1409" s="2"/>
      <c r="H1409" s="2"/>
      <c r="I1409" s="2"/>
      <c r="J1409" s="2"/>
      <c r="K1409" s="2"/>
      <c r="L1409" s="2"/>
      <c r="M1409" s="2"/>
      <c r="N1409" s="5">
        <v>4268</v>
      </c>
      <c r="O1409" s="2" t="s">
        <v>200</v>
      </c>
      <c r="P1409" s="5">
        <v>198.6852272727273</v>
      </c>
      <c r="Q1409" s="5">
        <v>847988.55</v>
      </c>
      <c r="R1409" s="5">
        <v>2.7729968914546719</v>
      </c>
      <c r="S1409" s="5">
        <v>11835.15073272854</v>
      </c>
      <c r="T1409" s="5">
        <v>206230.9</v>
      </c>
    </row>
    <row r="1410" spans="1:20" ht="115.2" x14ac:dyDescent="0.3">
      <c r="A1410" s="7" t="s">
        <v>196</v>
      </c>
      <c r="B1410" s="2" t="s">
        <v>2060</v>
      </c>
      <c r="C1410" s="5" t="s">
        <v>198</v>
      </c>
      <c r="D1410" s="5" t="s">
        <v>171</v>
      </c>
      <c r="E1410" s="2" t="s">
        <v>2063</v>
      </c>
      <c r="F1410" s="2"/>
      <c r="G1410" s="2"/>
      <c r="H1410" s="2"/>
      <c r="I1410" s="2"/>
      <c r="J1410" s="2"/>
      <c r="K1410" s="2"/>
      <c r="L1410" s="2"/>
      <c r="M1410" s="2"/>
      <c r="N1410" s="5">
        <v>4752</v>
      </c>
      <c r="O1410" s="2" t="s">
        <v>200</v>
      </c>
      <c r="P1410" s="5">
        <v>193.07271675084169</v>
      </c>
      <c r="Q1410" s="5">
        <v>917481.55</v>
      </c>
      <c r="R1410" s="5">
        <v>2.6946645743313571</v>
      </c>
      <c r="S1410" s="5">
        <v>12805.046057222609</v>
      </c>
      <c r="T1410" s="5">
        <v>223131.5</v>
      </c>
    </row>
    <row r="1411" spans="1:20" ht="57.6" x14ac:dyDescent="0.3">
      <c r="A1411" s="7" t="s">
        <v>196</v>
      </c>
      <c r="B1411" s="2" t="s">
        <v>2060</v>
      </c>
      <c r="C1411" s="5" t="s">
        <v>198</v>
      </c>
      <c r="D1411" s="5" t="s">
        <v>171</v>
      </c>
      <c r="E1411" s="2" t="s">
        <v>2064</v>
      </c>
      <c r="F1411" s="2"/>
      <c r="G1411" s="2"/>
      <c r="H1411" s="2"/>
      <c r="I1411" s="2"/>
      <c r="J1411" s="2"/>
      <c r="K1411" s="2"/>
      <c r="L1411" s="2"/>
      <c r="M1411" s="2"/>
      <c r="N1411" s="5">
        <v>650</v>
      </c>
      <c r="O1411" s="2" t="s">
        <v>200</v>
      </c>
      <c r="P1411" s="5">
        <v>530.44350769230778</v>
      </c>
      <c r="Q1411" s="5">
        <v>344788.28</v>
      </c>
      <c r="R1411" s="5">
        <v>7.4032590047774978</v>
      </c>
      <c r="S1411" s="5">
        <v>4812.118353105373</v>
      </c>
      <c r="T1411" s="5">
        <v>83852.5</v>
      </c>
    </row>
    <row r="1412" spans="1:20" ht="57.6" x14ac:dyDescent="0.3">
      <c r="A1412" s="7" t="s">
        <v>196</v>
      </c>
      <c r="B1412" s="2" t="s">
        <v>2060</v>
      </c>
      <c r="C1412" s="5" t="s">
        <v>198</v>
      </c>
      <c r="D1412" s="5" t="s">
        <v>171</v>
      </c>
      <c r="E1412" s="2" t="s">
        <v>2065</v>
      </c>
      <c r="F1412" s="2"/>
      <c r="G1412" s="2"/>
      <c r="H1412" s="2"/>
      <c r="I1412" s="2"/>
      <c r="J1412" s="2"/>
      <c r="K1412" s="2"/>
      <c r="L1412" s="2"/>
      <c r="M1412" s="2"/>
      <c r="N1412" s="5">
        <v>4050.2</v>
      </c>
      <c r="O1412" s="2" t="s">
        <v>200</v>
      </c>
      <c r="P1412" s="5">
        <v>253.3138684509407</v>
      </c>
      <c r="Q1412" s="5">
        <v>1025971.83</v>
      </c>
      <c r="R1412" s="5">
        <v>3.535434311946136</v>
      </c>
      <c r="S1412" s="5">
        <v>14319.21605024424</v>
      </c>
      <c r="T1412" s="5">
        <v>249516.4</v>
      </c>
    </row>
    <row r="1413" spans="1:20" ht="43.2" x14ac:dyDescent="0.3">
      <c r="A1413" s="7" t="s">
        <v>196</v>
      </c>
      <c r="B1413" s="2" t="s">
        <v>2060</v>
      </c>
      <c r="C1413" s="5" t="s">
        <v>198</v>
      </c>
      <c r="D1413" s="5" t="s">
        <v>171</v>
      </c>
      <c r="E1413" s="2" t="s">
        <v>2066</v>
      </c>
      <c r="F1413" s="2"/>
      <c r="G1413" s="2"/>
      <c r="H1413" s="2"/>
      <c r="I1413" s="2"/>
      <c r="J1413" s="2"/>
      <c r="K1413" s="2"/>
      <c r="L1413" s="2"/>
      <c r="M1413" s="2"/>
      <c r="N1413" s="5">
        <v>1120</v>
      </c>
      <c r="O1413" s="2" t="s">
        <v>200</v>
      </c>
      <c r="P1413" s="5">
        <v>345.93410714285721</v>
      </c>
      <c r="Q1413" s="5">
        <v>387446.2</v>
      </c>
      <c r="R1413" s="5">
        <v>4.8281103578905391</v>
      </c>
      <c r="S1413" s="5">
        <v>5407.4836008374041</v>
      </c>
      <c r="T1413" s="5">
        <v>94226.9</v>
      </c>
    </row>
    <row r="1414" spans="1:20" ht="43.2" x14ac:dyDescent="0.3">
      <c r="A1414" s="7" t="s">
        <v>196</v>
      </c>
      <c r="B1414" s="2" t="s">
        <v>2067</v>
      </c>
      <c r="C1414" s="5" t="s">
        <v>198</v>
      </c>
      <c r="D1414" s="5" t="s">
        <v>171</v>
      </c>
      <c r="E1414" s="2" t="s">
        <v>2068</v>
      </c>
      <c r="F1414" s="2"/>
      <c r="G1414" s="2"/>
      <c r="H1414" s="2"/>
      <c r="I1414" s="2"/>
      <c r="J1414" s="2"/>
      <c r="K1414" s="2"/>
      <c r="L1414" s="2"/>
      <c r="M1414" s="2"/>
      <c r="N1414" s="5">
        <v>5600</v>
      </c>
      <c r="O1414" s="2" t="s">
        <v>200</v>
      </c>
      <c r="P1414" s="5">
        <v>343.15831428571431</v>
      </c>
      <c r="Q1414" s="5">
        <v>1921686.56</v>
      </c>
      <c r="R1414" s="5">
        <v>4.7893693549995016</v>
      </c>
      <c r="S1414" s="5">
        <v>26820.468387997211</v>
      </c>
      <c r="T1414" s="5">
        <v>467354.3</v>
      </c>
    </row>
    <row r="1415" spans="1:20" ht="86.4" x14ac:dyDescent="0.3">
      <c r="A1415" s="7" t="s">
        <v>196</v>
      </c>
      <c r="B1415" s="2" t="s">
        <v>2067</v>
      </c>
      <c r="C1415" s="5" t="s">
        <v>198</v>
      </c>
      <c r="D1415" s="5" t="s">
        <v>171</v>
      </c>
      <c r="E1415" s="2" t="s">
        <v>2069</v>
      </c>
      <c r="F1415" s="2"/>
      <c r="G1415" s="2"/>
      <c r="H1415" s="2"/>
      <c r="I1415" s="2"/>
      <c r="J1415" s="2"/>
      <c r="K1415" s="2"/>
      <c r="L1415" s="2"/>
      <c r="M1415" s="2"/>
      <c r="N1415" s="5">
        <v>2280</v>
      </c>
      <c r="O1415" s="2" t="s">
        <v>200</v>
      </c>
      <c r="P1415" s="5">
        <v>508.59969736842112</v>
      </c>
      <c r="Q1415" s="5">
        <v>1159607.31</v>
      </c>
      <c r="R1415" s="5">
        <v>7.09839075182723</v>
      </c>
      <c r="S1415" s="5">
        <v>16184.330914166079</v>
      </c>
      <c r="T1415" s="5">
        <v>282016.5</v>
      </c>
    </row>
    <row r="1416" spans="1:20" ht="100.8" x14ac:dyDescent="0.3">
      <c r="A1416" s="7" t="s">
        <v>196</v>
      </c>
      <c r="B1416" s="2" t="s">
        <v>2067</v>
      </c>
      <c r="C1416" s="5" t="s">
        <v>198</v>
      </c>
      <c r="D1416" s="5" t="s">
        <v>171</v>
      </c>
      <c r="E1416" s="2" t="s">
        <v>2070</v>
      </c>
      <c r="F1416" s="2"/>
      <c r="G1416" s="2"/>
      <c r="H1416" s="2"/>
      <c r="I1416" s="2"/>
      <c r="J1416" s="2"/>
      <c r="K1416" s="2"/>
      <c r="L1416" s="2"/>
      <c r="M1416" s="2"/>
      <c r="N1416" s="5">
        <v>4032.4</v>
      </c>
      <c r="O1416" s="2" t="s">
        <v>200</v>
      </c>
      <c r="P1416" s="5">
        <v>438.27924065072909</v>
      </c>
      <c r="Q1416" s="5">
        <v>1767317.21</v>
      </c>
      <c r="R1416" s="5">
        <v>6.1169468339250388</v>
      </c>
      <c r="S1416" s="5">
        <v>24665.97641311933</v>
      </c>
      <c r="T1416" s="5">
        <v>429811.6</v>
      </c>
    </row>
    <row r="1417" spans="1:20" ht="100.8" x14ac:dyDescent="0.3">
      <c r="A1417" s="7" t="s">
        <v>196</v>
      </c>
      <c r="B1417" s="2" t="s">
        <v>2067</v>
      </c>
      <c r="C1417" s="5" t="s">
        <v>198</v>
      </c>
      <c r="D1417" s="5" t="s">
        <v>171</v>
      </c>
      <c r="E1417" s="2" t="s">
        <v>2071</v>
      </c>
      <c r="F1417" s="2"/>
      <c r="G1417" s="2"/>
      <c r="H1417" s="2"/>
      <c r="I1417" s="2"/>
      <c r="J1417" s="2"/>
      <c r="K1417" s="2"/>
      <c r="L1417" s="2"/>
      <c r="M1417" s="2"/>
      <c r="N1417" s="5">
        <v>2053.1999999999998</v>
      </c>
      <c r="O1417" s="2" t="s">
        <v>200</v>
      </c>
      <c r="P1417" s="5">
        <v>509.72754724332748</v>
      </c>
      <c r="Q1417" s="5">
        <v>1046572.6</v>
      </c>
      <c r="R1417" s="5">
        <v>7.1141318526633288</v>
      </c>
      <c r="S1417" s="5">
        <v>14606.735519888351</v>
      </c>
      <c r="T1417" s="5">
        <v>254526.5</v>
      </c>
    </row>
    <row r="1418" spans="1:20" ht="86.4" x14ac:dyDescent="0.3">
      <c r="A1418" s="7" t="s">
        <v>196</v>
      </c>
      <c r="B1418" s="2" t="s">
        <v>2067</v>
      </c>
      <c r="C1418" s="5" t="s">
        <v>198</v>
      </c>
      <c r="D1418" s="5" t="s">
        <v>171</v>
      </c>
      <c r="E1418" s="2" t="s">
        <v>2072</v>
      </c>
      <c r="F1418" s="2"/>
      <c r="G1418" s="2"/>
      <c r="H1418" s="2"/>
      <c r="I1418" s="2"/>
      <c r="J1418" s="2"/>
      <c r="K1418" s="2"/>
      <c r="L1418" s="2"/>
      <c r="M1418" s="2"/>
      <c r="N1418" s="5">
        <v>3968</v>
      </c>
      <c r="O1418" s="2" t="s">
        <v>200</v>
      </c>
      <c r="P1418" s="5">
        <v>432.65136844758058</v>
      </c>
      <c r="Q1418" s="5">
        <v>1716760.63</v>
      </c>
      <c r="R1418" s="5">
        <v>6.0384001179006361</v>
      </c>
      <c r="S1418" s="5">
        <v>23960.371667829721</v>
      </c>
      <c r="T1418" s="5">
        <v>417516.2</v>
      </c>
    </row>
    <row r="1419" spans="1:20" ht="86.4" x14ac:dyDescent="0.3">
      <c r="A1419" s="7" t="s">
        <v>196</v>
      </c>
      <c r="B1419" s="2" t="s">
        <v>2067</v>
      </c>
      <c r="C1419" s="5" t="s">
        <v>198</v>
      </c>
      <c r="D1419" s="5" t="s">
        <v>171</v>
      </c>
      <c r="E1419" s="2" t="s">
        <v>2073</v>
      </c>
      <c r="F1419" s="2"/>
      <c r="G1419" s="2"/>
      <c r="H1419" s="2"/>
      <c r="I1419" s="2"/>
      <c r="J1419" s="2"/>
      <c r="K1419" s="2"/>
      <c r="L1419" s="2"/>
      <c r="M1419" s="2"/>
      <c r="N1419" s="5">
        <v>563.20000000000005</v>
      </c>
      <c r="O1419" s="2" t="s">
        <v>200</v>
      </c>
      <c r="P1419" s="5">
        <v>452.97159090909088</v>
      </c>
      <c r="Q1419" s="5">
        <v>255113.60000000001</v>
      </c>
      <c r="R1419" s="5">
        <v>6.3220040601408352</v>
      </c>
      <c r="S1419" s="5">
        <v>3560.552686671318</v>
      </c>
      <c r="T1419" s="5">
        <v>62043.6</v>
      </c>
    </row>
    <row r="1420" spans="1:20" ht="72" x14ac:dyDescent="0.3">
      <c r="A1420" s="7" t="s">
        <v>196</v>
      </c>
      <c r="B1420" s="2" t="s">
        <v>2074</v>
      </c>
      <c r="C1420" s="5" t="s">
        <v>198</v>
      </c>
      <c r="D1420" s="5" t="s">
        <v>171</v>
      </c>
      <c r="E1420" s="2" t="s">
        <v>2075</v>
      </c>
      <c r="F1420" s="2"/>
      <c r="G1420" s="2"/>
      <c r="H1420" s="2"/>
      <c r="I1420" s="2"/>
      <c r="J1420" s="2"/>
      <c r="K1420" s="2"/>
      <c r="L1420" s="2"/>
      <c r="M1420" s="2"/>
      <c r="N1420" s="5">
        <v>6790</v>
      </c>
      <c r="O1420" s="2" t="s">
        <v>200</v>
      </c>
      <c r="P1420" s="5">
        <v>373.83264212076591</v>
      </c>
      <c r="Q1420" s="5">
        <v>2538323.64</v>
      </c>
      <c r="R1420" s="5">
        <v>5.2174827930323211</v>
      </c>
      <c r="S1420" s="5">
        <v>35426.708164689458</v>
      </c>
      <c r="T1420" s="5">
        <v>617320.30000000005</v>
      </c>
    </row>
    <row r="1421" spans="1:20" ht="57.6" x14ac:dyDescent="0.3">
      <c r="A1421" s="7" t="s">
        <v>196</v>
      </c>
      <c r="B1421" s="2" t="s">
        <v>2076</v>
      </c>
      <c r="C1421" s="5" t="s">
        <v>198</v>
      </c>
      <c r="D1421" s="5" t="s">
        <v>163</v>
      </c>
      <c r="E1421" s="2" t="s">
        <v>2077</v>
      </c>
      <c r="F1421" s="2"/>
      <c r="G1421" s="2"/>
      <c r="H1421" s="2"/>
      <c r="I1421" s="2"/>
      <c r="J1421" s="2"/>
      <c r="K1421" s="2"/>
      <c r="L1421" s="2"/>
      <c r="M1421" s="2"/>
      <c r="N1421" s="5">
        <v>9212</v>
      </c>
      <c r="O1421" s="2" t="s">
        <v>200</v>
      </c>
      <c r="P1421" s="5">
        <v>213.64271819366039</v>
      </c>
      <c r="Q1421" s="5">
        <v>1968076.72</v>
      </c>
      <c r="R1421" s="5">
        <v>2.9817546154034948</v>
      </c>
      <c r="S1421" s="5">
        <v>27467.923517096999</v>
      </c>
      <c r="T1421" s="5">
        <v>609710.19999999995</v>
      </c>
    </row>
    <row r="1422" spans="1:20" ht="72" x14ac:dyDescent="0.3">
      <c r="A1422" s="7" t="s">
        <v>196</v>
      </c>
      <c r="B1422" s="2" t="s">
        <v>2078</v>
      </c>
      <c r="C1422" s="5" t="s">
        <v>198</v>
      </c>
      <c r="D1422" s="5" t="s">
        <v>171</v>
      </c>
      <c r="E1422" s="2" t="s">
        <v>2079</v>
      </c>
      <c r="F1422" s="2"/>
      <c r="G1422" s="2"/>
      <c r="H1422" s="2"/>
      <c r="I1422" s="2"/>
      <c r="J1422" s="2"/>
      <c r="K1422" s="2"/>
      <c r="L1422" s="2"/>
      <c r="M1422" s="2"/>
      <c r="N1422" s="5">
        <v>3400</v>
      </c>
      <c r="O1422" s="2" t="s">
        <v>200</v>
      </c>
      <c r="P1422" s="5">
        <v>471.79493529411758</v>
      </c>
      <c r="Q1422" s="5">
        <v>1604102.78</v>
      </c>
      <c r="R1422" s="5">
        <v>6.5390843422608116</v>
      </c>
      <c r="S1422" s="5">
        <v>22232.886763686762</v>
      </c>
      <c r="T1422" s="5">
        <v>390117.8</v>
      </c>
    </row>
    <row r="1423" spans="1:20" ht="57.6" x14ac:dyDescent="0.3">
      <c r="A1423" s="7" t="s">
        <v>196</v>
      </c>
      <c r="B1423" s="2" t="s">
        <v>2078</v>
      </c>
      <c r="C1423" s="5" t="s">
        <v>198</v>
      </c>
      <c r="D1423" s="5" t="s">
        <v>171</v>
      </c>
      <c r="E1423" s="2" t="s">
        <v>2080</v>
      </c>
      <c r="F1423" s="2"/>
      <c r="G1423" s="2"/>
      <c r="H1423" s="2"/>
      <c r="I1423" s="2"/>
      <c r="J1423" s="2"/>
      <c r="K1423" s="2"/>
      <c r="L1423" s="2"/>
      <c r="M1423" s="2"/>
      <c r="N1423" s="5">
        <v>1326</v>
      </c>
      <c r="O1423" s="2" t="s">
        <v>200</v>
      </c>
      <c r="P1423" s="5">
        <v>533.05778280542984</v>
      </c>
      <c r="Q1423" s="5">
        <v>706834.62</v>
      </c>
      <c r="R1423" s="5">
        <v>7.3881882578715148</v>
      </c>
      <c r="S1423" s="5">
        <v>9796.7376299376283</v>
      </c>
      <c r="T1423" s="5">
        <v>171902.2</v>
      </c>
    </row>
    <row r="1424" spans="1:20" ht="43.2" x14ac:dyDescent="0.3">
      <c r="A1424" s="7" t="s">
        <v>196</v>
      </c>
      <c r="B1424" s="2" t="s">
        <v>2078</v>
      </c>
      <c r="C1424" s="5" t="s">
        <v>198</v>
      </c>
      <c r="D1424" s="5" t="s">
        <v>171</v>
      </c>
      <c r="E1424" s="2" t="s">
        <v>2061</v>
      </c>
      <c r="F1424" s="2"/>
      <c r="G1424" s="2"/>
      <c r="H1424" s="2"/>
      <c r="I1424" s="2"/>
      <c r="J1424" s="2"/>
      <c r="K1424" s="2"/>
      <c r="L1424" s="2"/>
      <c r="M1424" s="2"/>
      <c r="N1424" s="5">
        <v>2805</v>
      </c>
      <c r="O1424" s="2" t="s">
        <v>200</v>
      </c>
      <c r="P1424" s="5">
        <v>499.08885561497328</v>
      </c>
      <c r="Q1424" s="5">
        <v>1399944.24</v>
      </c>
      <c r="R1424" s="5">
        <v>6.9173784562019858</v>
      </c>
      <c r="S1424" s="5">
        <v>19403.24656964657</v>
      </c>
      <c r="T1424" s="5">
        <v>340466.4</v>
      </c>
    </row>
    <row r="1425" spans="1:20" ht="43.2" x14ac:dyDescent="0.3">
      <c r="A1425" s="7" t="s">
        <v>196</v>
      </c>
      <c r="B1425" s="2" t="s">
        <v>2081</v>
      </c>
      <c r="C1425" s="5" t="s">
        <v>198</v>
      </c>
      <c r="D1425" s="5" t="s">
        <v>163</v>
      </c>
      <c r="E1425" s="2" t="s">
        <v>2082</v>
      </c>
      <c r="F1425" s="2"/>
      <c r="G1425" s="2"/>
      <c r="H1425" s="2"/>
      <c r="I1425" s="2"/>
      <c r="J1425" s="2"/>
      <c r="K1425" s="2"/>
      <c r="L1425" s="2"/>
      <c r="M1425" s="2"/>
      <c r="N1425" s="5">
        <v>7659</v>
      </c>
      <c r="O1425" s="2" t="s">
        <v>200</v>
      </c>
      <c r="P1425" s="5">
        <v>198.82503590547071</v>
      </c>
      <c r="Q1425" s="5">
        <v>1522800.95</v>
      </c>
      <c r="R1425" s="5">
        <v>2.755717753367577</v>
      </c>
      <c r="S1425" s="5">
        <v>21106.042273042269</v>
      </c>
      <c r="T1425" s="5">
        <v>471763.7</v>
      </c>
    </row>
    <row r="1426" spans="1:20" ht="57.6" x14ac:dyDescent="0.3">
      <c r="A1426" s="7" t="s">
        <v>196</v>
      </c>
      <c r="B1426" s="2" t="s">
        <v>2083</v>
      </c>
      <c r="C1426" s="5" t="s">
        <v>198</v>
      </c>
      <c r="D1426" s="5" t="s">
        <v>171</v>
      </c>
      <c r="E1426" s="2" t="s">
        <v>1998</v>
      </c>
      <c r="F1426" s="2"/>
      <c r="G1426" s="2"/>
      <c r="H1426" s="2"/>
      <c r="I1426" s="2"/>
      <c r="J1426" s="2"/>
      <c r="K1426" s="2"/>
      <c r="L1426" s="2"/>
      <c r="M1426" s="2"/>
      <c r="N1426" s="5">
        <v>6097.5</v>
      </c>
      <c r="O1426" s="2" t="s">
        <v>200</v>
      </c>
      <c r="P1426" s="5">
        <v>470.88073144731442</v>
      </c>
      <c r="Q1426" s="5">
        <v>2871195.26</v>
      </c>
      <c r="R1426" s="5">
        <v>6.5264134642732419</v>
      </c>
      <c r="S1426" s="5">
        <v>39794.806098406087</v>
      </c>
      <c r="T1426" s="5">
        <v>698274.7</v>
      </c>
    </row>
    <row r="1427" spans="1:20" ht="86.4" x14ac:dyDescent="0.3">
      <c r="A1427" s="7" t="s">
        <v>196</v>
      </c>
      <c r="B1427" s="2" t="s">
        <v>2084</v>
      </c>
      <c r="C1427" s="5" t="s">
        <v>198</v>
      </c>
      <c r="D1427" s="5" t="s">
        <v>171</v>
      </c>
      <c r="E1427" s="2" t="s">
        <v>2085</v>
      </c>
      <c r="F1427" s="2"/>
      <c r="G1427" s="2"/>
      <c r="H1427" s="2"/>
      <c r="I1427" s="2"/>
      <c r="J1427" s="2"/>
      <c r="K1427" s="2"/>
      <c r="L1427" s="2"/>
      <c r="M1427" s="2"/>
      <c r="N1427" s="5">
        <v>1710</v>
      </c>
      <c r="O1427" s="2" t="s">
        <v>200</v>
      </c>
      <c r="P1427" s="5">
        <v>506.4737953216374</v>
      </c>
      <c r="Q1427" s="5">
        <v>866070.19</v>
      </c>
      <c r="R1427" s="5">
        <v>7.019733822891717</v>
      </c>
      <c r="S1427" s="5">
        <v>12003.744837144841</v>
      </c>
      <c r="T1427" s="5">
        <v>210628.3</v>
      </c>
    </row>
    <row r="1428" spans="1:20" ht="100.8" x14ac:dyDescent="0.3">
      <c r="A1428" s="7" t="s">
        <v>196</v>
      </c>
      <c r="B1428" s="2" t="s">
        <v>2084</v>
      </c>
      <c r="C1428" s="5" t="s">
        <v>198</v>
      </c>
      <c r="D1428" s="5" t="s">
        <v>171</v>
      </c>
      <c r="E1428" s="2" t="s">
        <v>2086</v>
      </c>
      <c r="F1428" s="2"/>
      <c r="G1428" s="2"/>
      <c r="H1428" s="2"/>
      <c r="I1428" s="2"/>
      <c r="J1428" s="2"/>
      <c r="K1428" s="2"/>
      <c r="L1428" s="2"/>
      <c r="M1428" s="2"/>
      <c r="N1428" s="5">
        <v>1920</v>
      </c>
      <c r="O1428" s="2" t="s">
        <v>200</v>
      </c>
      <c r="P1428" s="5">
        <v>451.07820833333341</v>
      </c>
      <c r="Q1428" s="5">
        <v>866070.16</v>
      </c>
      <c r="R1428" s="5">
        <v>6.2519502194502188</v>
      </c>
      <c r="S1428" s="5">
        <v>12003.74442134442</v>
      </c>
      <c r="T1428" s="5">
        <v>210628.3</v>
      </c>
    </row>
    <row r="1429" spans="1:20" ht="86.4" x14ac:dyDescent="0.3">
      <c r="A1429" s="7" t="s">
        <v>196</v>
      </c>
      <c r="B1429" s="2" t="s">
        <v>2084</v>
      </c>
      <c r="C1429" s="5" t="s">
        <v>198</v>
      </c>
      <c r="D1429" s="5" t="s">
        <v>171</v>
      </c>
      <c r="E1429" s="2" t="s">
        <v>2087</v>
      </c>
      <c r="F1429" s="2"/>
      <c r="G1429" s="2"/>
      <c r="H1429" s="2"/>
      <c r="I1429" s="2"/>
      <c r="J1429" s="2"/>
      <c r="K1429" s="2"/>
      <c r="L1429" s="2"/>
      <c r="M1429" s="2"/>
      <c r="N1429" s="5">
        <v>3719.6</v>
      </c>
      <c r="O1429" s="2" t="s">
        <v>200</v>
      </c>
      <c r="P1429" s="5">
        <v>476.12431981933543</v>
      </c>
      <c r="Q1429" s="5">
        <v>1770992.02</v>
      </c>
      <c r="R1429" s="5">
        <v>6.5990896717856602</v>
      </c>
      <c r="S1429" s="5">
        <v>24545.97394317394</v>
      </c>
      <c r="T1429" s="5">
        <v>430705.2</v>
      </c>
    </row>
    <row r="1430" spans="1:20" ht="72" x14ac:dyDescent="0.3">
      <c r="A1430" s="7" t="s">
        <v>196</v>
      </c>
      <c r="B1430" s="2" t="s">
        <v>2088</v>
      </c>
      <c r="C1430" s="5" t="s">
        <v>198</v>
      </c>
      <c r="D1430" s="5" t="s">
        <v>171</v>
      </c>
      <c r="E1430" s="2" t="s">
        <v>2089</v>
      </c>
      <c r="F1430" s="2"/>
      <c r="G1430" s="2"/>
      <c r="H1430" s="2"/>
      <c r="I1430" s="2"/>
      <c r="J1430" s="2"/>
      <c r="K1430" s="2"/>
      <c r="L1430" s="2"/>
      <c r="M1430" s="2"/>
      <c r="N1430" s="5">
        <v>4200</v>
      </c>
      <c r="O1430" s="2" t="s">
        <v>200</v>
      </c>
      <c r="P1430" s="5">
        <v>305.56222380952391</v>
      </c>
      <c r="Q1430" s="5">
        <v>1283361.3400000001</v>
      </c>
      <c r="R1430" s="5">
        <v>4.2350966570966584</v>
      </c>
      <c r="S1430" s="5">
        <v>17787.405959805961</v>
      </c>
      <c r="T1430" s="5">
        <v>312113.40000000002</v>
      </c>
    </row>
    <row r="1431" spans="1:20" ht="43.2" x14ac:dyDescent="0.3">
      <c r="A1431" s="7" t="s">
        <v>196</v>
      </c>
      <c r="B1431" s="2" t="s">
        <v>2088</v>
      </c>
      <c r="C1431" s="5" t="s">
        <v>198</v>
      </c>
      <c r="D1431" s="5" t="s">
        <v>171</v>
      </c>
      <c r="E1431" s="2" t="s">
        <v>2090</v>
      </c>
      <c r="F1431" s="2"/>
      <c r="G1431" s="2"/>
      <c r="H1431" s="2"/>
      <c r="I1431" s="2"/>
      <c r="J1431" s="2"/>
      <c r="K1431" s="2"/>
      <c r="L1431" s="2"/>
      <c r="M1431" s="2"/>
      <c r="N1431" s="5">
        <v>4687.5</v>
      </c>
      <c r="O1431" s="2" t="s">
        <v>200</v>
      </c>
      <c r="P1431" s="5">
        <v>226.39008426666669</v>
      </c>
      <c r="Q1431" s="5">
        <v>1061203.52</v>
      </c>
      <c r="R1431" s="5">
        <v>3.137769705705705</v>
      </c>
      <c r="S1431" s="5">
        <v>14708.295495495489</v>
      </c>
      <c r="T1431" s="5">
        <v>258084.7</v>
      </c>
    </row>
    <row r="1432" spans="1:20" ht="72" x14ac:dyDescent="0.3">
      <c r="A1432" s="7" t="s">
        <v>196</v>
      </c>
      <c r="B1432" s="2" t="s">
        <v>2088</v>
      </c>
      <c r="C1432" s="5" t="s">
        <v>198</v>
      </c>
      <c r="D1432" s="5" t="s">
        <v>171</v>
      </c>
      <c r="E1432" s="2" t="s">
        <v>2091</v>
      </c>
      <c r="F1432" s="2"/>
      <c r="G1432" s="2"/>
      <c r="H1432" s="2"/>
      <c r="I1432" s="2"/>
      <c r="J1432" s="2"/>
      <c r="K1432" s="2"/>
      <c r="L1432" s="2"/>
      <c r="M1432" s="2"/>
      <c r="N1432" s="5">
        <v>860</v>
      </c>
      <c r="O1432" s="2" t="s">
        <v>200</v>
      </c>
      <c r="P1432" s="5">
        <v>387.29723255813951</v>
      </c>
      <c r="Q1432" s="5">
        <v>333075.62</v>
      </c>
      <c r="R1432" s="5">
        <v>5.367945011200824</v>
      </c>
      <c r="S1432" s="5">
        <v>4616.4327096327088</v>
      </c>
      <c r="T1432" s="5">
        <v>81004.100000000006</v>
      </c>
    </row>
    <row r="1433" spans="1:20" ht="86.4" x14ac:dyDescent="0.3">
      <c r="A1433" s="7" t="s">
        <v>196</v>
      </c>
      <c r="B1433" s="2" t="s">
        <v>2088</v>
      </c>
      <c r="C1433" s="5" t="s">
        <v>198</v>
      </c>
      <c r="D1433" s="5" t="s">
        <v>171</v>
      </c>
      <c r="E1433" s="2" t="s">
        <v>2092</v>
      </c>
      <c r="F1433" s="2"/>
      <c r="G1433" s="2"/>
      <c r="H1433" s="2"/>
      <c r="I1433" s="2"/>
      <c r="J1433" s="2"/>
      <c r="K1433" s="2"/>
      <c r="L1433" s="2"/>
      <c r="M1433" s="2"/>
      <c r="N1433" s="5">
        <v>2695</v>
      </c>
      <c r="O1433" s="2" t="s">
        <v>200</v>
      </c>
      <c r="P1433" s="5">
        <v>363.31267161410022</v>
      </c>
      <c r="Q1433" s="5">
        <v>979127.65</v>
      </c>
      <c r="R1433" s="5">
        <v>5.035518664090092</v>
      </c>
      <c r="S1433" s="5">
        <v>13570.7227997228</v>
      </c>
      <c r="T1433" s="5">
        <v>238123.9</v>
      </c>
    </row>
    <row r="1434" spans="1:20" ht="43.2" x14ac:dyDescent="0.3">
      <c r="A1434" s="7" t="s">
        <v>196</v>
      </c>
      <c r="B1434" s="2" t="s">
        <v>2088</v>
      </c>
      <c r="C1434" s="5" t="s">
        <v>198</v>
      </c>
      <c r="D1434" s="5" t="s">
        <v>171</v>
      </c>
      <c r="E1434" s="2" t="s">
        <v>2068</v>
      </c>
      <c r="F1434" s="2"/>
      <c r="G1434" s="2"/>
      <c r="H1434" s="2"/>
      <c r="I1434" s="2"/>
      <c r="J1434" s="2"/>
      <c r="K1434" s="2"/>
      <c r="L1434" s="2"/>
      <c r="M1434" s="2"/>
      <c r="N1434" s="5">
        <v>5600</v>
      </c>
      <c r="O1434" s="2" t="s">
        <v>200</v>
      </c>
      <c r="P1434" s="5">
        <v>344.01525535714279</v>
      </c>
      <c r="Q1434" s="5">
        <v>1926485.43</v>
      </c>
      <c r="R1434" s="5">
        <v>4.7680562073062056</v>
      </c>
      <c r="S1434" s="5">
        <v>26701.114760914759</v>
      </c>
      <c r="T1434" s="5">
        <v>468521.3</v>
      </c>
    </row>
    <row r="1435" spans="1:20" ht="86.4" x14ac:dyDescent="0.3">
      <c r="A1435" s="7" t="s">
        <v>196</v>
      </c>
      <c r="B1435" s="2" t="s">
        <v>2088</v>
      </c>
      <c r="C1435" s="5" t="s">
        <v>198</v>
      </c>
      <c r="D1435" s="5" t="s">
        <v>171</v>
      </c>
      <c r="E1435" s="2" t="s">
        <v>2093</v>
      </c>
      <c r="F1435" s="2"/>
      <c r="G1435" s="2"/>
      <c r="H1435" s="2"/>
      <c r="I1435" s="2"/>
      <c r="J1435" s="2"/>
      <c r="K1435" s="2"/>
      <c r="L1435" s="2"/>
      <c r="M1435" s="2"/>
      <c r="N1435" s="5">
        <v>3575</v>
      </c>
      <c r="O1435" s="2" t="s">
        <v>200</v>
      </c>
      <c r="P1435" s="5">
        <v>309.18549650349649</v>
      </c>
      <c r="Q1435" s="5">
        <v>1105338.1499999999</v>
      </c>
      <c r="R1435" s="5">
        <v>4.2853152668537282</v>
      </c>
      <c r="S1435" s="5">
        <v>15320.002079002081</v>
      </c>
      <c r="T1435" s="5">
        <v>268818.2</v>
      </c>
    </row>
    <row r="1436" spans="1:20" ht="86.4" x14ac:dyDescent="0.3">
      <c r="A1436" s="7" t="s">
        <v>196</v>
      </c>
      <c r="B1436" s="2" t="s">
        <v>2088</v>
      </c>
      <c r="C1436" s="5" t="s">
        <v>198</v>
      </c>
      <c r="D1436" s="5" t="s">
        <v>171</v>
      </c>
      <c r="E1436" s="2" t="s">
        <v>2094</v>
      </c>
      <c r="F1436" s="2"/>
      <c r="G1436" s="2"/>
      <c r="H1436" s="2"/>
      <c r="I1436" s="2"/>
      <c r="J1436" s="2"/>
      <c r="K1436" s="2"/>
      <c r="L1436" s="2"/>
      <c r="M1436" s="2"/>
      <c r="N1436" s="5">
        <v>2530</v>
      </c>
      <c r="O1436" s="2" t="s">
        <v>200</v>
      </c>
      <c r="P1436" s="5">
        <v>340.79716205533589</v>
      </c>
      <c r="Q1436" s="5">
        <v>862216.82</v>
      </c>
      <c r="R1436" s="5">
        <v>4.723453389540345</v>
      </c>
      <c r="S1436" s="5">
        <v>11950.337075537071</v>
      </c>
      <c r="T1436" s="5">
        <v>209691.2</v>
      </c>
    </row>
    <row r="1437" spans="1:20" ht="72" x14ac:dyDescent="0.3">
      <c r="A1437" s="7" t="s">
        <v>196</v>
      </c>
      <c r="B1437" s="2" t="s">
        <v>2088</v>
      </c>
      <c r="C1437" s="5" t="s">
        <v>198</v>
      </c>
      <c r="D1437" s="5" t="s">
        <v>171</v>
      </c>
      <c r="E1437" s="2" t="s">
        <v>2095</v>
      </c>
      <c r="F1437" s="2"/>
      <c r="G1437" s="2"/>
      <c r="H1437" s="2"/>
      <c r="I1437" s="2"/>
      <c r="J1437" s="2"/>
      <c r="K1437" s="2"/>
      <c r="L1437" s="2"/>
      <c r="M1437" s="2"/>
      <c r="N1437" s="5">
        <v>2215.1999999999998</v>
      </c>
      <c r="O1437" s="2" t="s">
        <v>200</v>
      </c>
      <c r="P1437" s="5">
        <v>354.27504062838568</v>
      </c>
      <c r="Q1437" s="5">
        <v>784790.07</v>
      </c>
      <c r="R1437" s="5">
        <v>4.9102569733663994</v>
      </c>
      <c r="S1437" s="5">
        <v>10877.20124740125</v>
      </c>
      <c r="T1437" s="5">
        <v>190860.9</v>
      </c>
    </row>
    <row r="1438" spans="1:20" ht="100.8" x14ac:dyDescent="0.3">
      <c r="A1438" s="7" t="s">
        <v>196</v>
      </c>
      <c r="B1438" s="2" t="s">
        <v>2096</v>
      </c>
      <c r="C1438" s="5" t="s">
        <v>198</v>
      </c>
      <c r="D1438" s="5" t="s">
        <v>171</v>
      </c>
      <c r="E1438" s="2" t="s">
        <v>2097</v>
      </c>
      <c r="F1438" s="2"/>
      <c r="G1438" s="2"/>
      <c r="H1438" s="2"/>
      <c r="I1438" s="2"/>
      <c r="J1438" s="2"/>
      <c r="K1438" s="2"/>
      <c r="L1438" s="2"/>
      <c r="M1438" s="2"/>
      <c r="N1438" s="5">
        <v>2040</v>
      </c>
      <c r="O1438" s="2" t="s">
        <v>2098</v>
      </c>
      <c r="P1438" s="5">
        <v>436.10316666666671</v>
      </c>
      <c r="Q1438" s="5">
        <v>889650.46</v>
      </c>
      <c r="R1438" s="5">
        <v>6.0654126101066286</v>
      </c>
      <c r="S1438" s="5">
        <v>12373.44172461752</v>
      </c>
      <c r="T1438" s="5">
        <v>216362.9</v>
      </c>
    </row>
    <row r="1439" spans="1:20" ht="86.4" x14ac:dyDescent="0.3">
      <c r="A1439" s="7" t="s">
        <v>196</v>
      </c>
      <c r="B1439" s="2" t="s">
        <v>2096</v>
      </c>
      <c r="C1439" s="5" t="s">
        <v>198</v>
      </c>
      <c r="D1439" s="5" t="s">
        <v>171</v>
      </c>
      <c r="E1439" s="2" t="s">
        <v>2099</v>
      </c>
      <c r="F1439" s="2"/>
      <c r="G1439" s="2"/>
      <c r="H1439" s="2"/>
      <c r="I1439" s="2"/>
      <c r="J1439" s="2"/>
      <c r="K1439" s="2"/>
      <c r="L1439" s="2"/>
      <c r="M1439" s="2"/>
      <c r="N1439" s="5">
        <v>2040</v>
      </c>
      <c r="O1439" s="2" t="s">
        <v>2098</v>
      </c>
      <c r="P1439" s="5">
        <v>475.74892647058829</v>
      </c>
      <c r="Q1439" s="5">
        <v>970527.81</v>
      </c>
      <c r="R1439" s="5">
        <v>6.6168139982001151</v>
      </c>
      <c r="S1439" s="5">
        <v>13498.30055632823</v>
      </c>
      <c r="T1439" s="5">
        <v>236032.4</v>
      </c>
    </row>
    <row r="1440" spans="1:20" ht="86.4" x14ac:dyDescent="0.3">
      <c r="A1440" s="7" t="s">
        <v>196</v>
      </c>
      <c r="B1440" s="2" t="s">
        <v>2096</v>
      </c>
      <c r="C1440" s="5" t="s">
        <v>198</v>
      </c>
      <c r="D1440" s="5" t="s">
        <v>171</v>
      </c>
      <c r="E1440" s="2" t="s">
        <v>2100</v>
      </c>
      <c r="F1440" s="2"/>
      <c r="G1440" s="2"/>
      <c r="H1440" s="2"/>
      <c r="I1440" s="2"/>
      <c r="J1440" s="2"/>
      <c r="K1440" s="2"/>
      <c r="L1440" s="2"/>
      <c r="M1440" s="2"/>
      <c r="N1440" s="5">
        <v>1536</v>
      </c>
      <c r="O1440" s="2" t="s">
        <v>2098</v>
      </c>
      <c r="P1440" s="5">
        <v>450.72256510416668</v>
      </c>
      <c r="Q1440" s="5">
        <v>692309.86</v>
      </c>
      <c r="R1440" s="5">
        <v>6.2687422128534998</v>
      </c>
      <c r="S1440" s="5">
        <v>9628.7880389429756</v>
      </c>
      <c r="T1440" s="5">
        <v>168369.8</v>
      </c>
    </row>
    <row r="1441" spans="1:20" ht="72" x14ac:dyDescent="0.3">
      <c r="A1441" s="7" t="s">
        <v>196</v>
      </c>
      <c r="B1441" s="2" t="s">
        <v>2101</v>
      </c>
      <c r="C1441" s="5" t="s">
        <v>198</v>
      </c>
      <c r="D1441" s="5" t="s">
        <v>171</v>
      </c>
      <c r="E1441" s="2" t="s">
        <v>2102</v>
      </c>
      <c r="F1441" s="2"/>
      <c r="G1441" s="2"/>
      <c r="H1441" s="2"/>
      <c r="I1441" s="2"/>
      <c r="J1441" s="2"/>
      <c r="K1441" s="2"/>
      <c r="L1441" s="2"/>
      <c r="M1441" s="2"/>
      <c r="N1441" s="5">
        <v>7451.28</v>
      </c>
      <c r="O1441" s="2" t="s">
        <v>2098</v>
      </c>
      <c r="P1441" s="5">
        <v>415.78385861221159</v>
      </c>
      <c r="Q1441" s="5">
        <v>3098121.95</v>
      </c>
      <c r="R1441" s="5">
        <v>5.7828074911295078</v>
      </c>
      <c r="S1441" s="5">
        <v>43089.317802503479</v>
      </c>
      <c r="T1441" s="5">
        <v>753463.2</v>
      </c>
    </row>
    <row r="1442" spans="1:20" ht="57.6" x14ac:dyDescent="0.3">
      <c r="A1442" s="7" t="s">
        <v>196</v>
      </c>
      <c r="B1442" s="2" t="s">
        <v>2103</v>
      </c>
      <c r="C1442" s="5" t="s">
        <v>198</v>
      </c>
      <c r="D1442" s="5" t="s">
        <v>171</v>
      </c>
      <c r="E1442" s="2" t="s">
        <v>2104</v>
      </c>
      <c r="F1442" s="2"/>
      <c r="G1442" s="2"/>
      <c r="H1442" s="2"/>
      <c r="I1442" s="2"/>
      <c r="J1442" s="2"/>
      <c r="K1442" s="2"/>
      <c r="L1442" s="2"/>
      <c r="M1442" s="2"/>
      <c r="N1442" s="5">
        <v>30</v>
      </c>
      <c r="O1442" s="2" t="s">
        <v>2098</v>
      </c>
      <c r="P1442" s="5">
        <v>612.97033333333331</v>
      </c>
      <c r="Q1442" s="5">
        <v>18389.11</v>
      </c>
      <c r="R1442" s="5">
        <v>8.5253175707000448</v>
      </c>
      <c r="S1442" s="5">
        <v>255.75952712100141</v>
      </c>
      <c r="T1442" s="5">
        <v>4472.2</v>
      </c>
    </row>
    <row r="1443" spans="1:20" ht="43.2" x14ac:dyDescent="0.3">
      <c r="A1443" s="7" t="s">
        <v>196</v>
      </c>
      <c r="B1443" s="2" t="s">
        <v>2103</v>
      </c>
      <c r="C1443" s="5" t="s">
        <v>198</v>
      </c>
      <c r="D1443" s="5" t="s">
        <v>171</v>
      </c>
      <c r="E1443" s="2" t="s">
        <v>2105</v>
      </c>
      <c r="F1443" s="2"/>
      <c r="G1443" s="2"/>
      <c r="H1443" s="2"/>
      <c r="I1443" s="2"/>
      <c r="J1443" s="2"/>
      <c r="K1443" s="2"/>
      <c r="L1443" s="2"/>
      <c r="M1443" s="2"/>
      <c r="N1443" s="5">
        <v>2805</v>
      </c>
      <c r="O1443" s="2" t="s">
        <v>2098</v>
      </c>
      <c r="P1443" s="5">
        <v>485.13172192513372</v>
      </c>
      <c r="Q1443" s="5">
        <v>1360794.48</v>
      </c>
      <c r="R1443" s="5">
        <v>6.7473118487501198</v>
      </c>
      <c r="S1443" s="5">
        <v>18926.209735744091</v>
      </c>
      <c r="T1443" s="5">
        <v>330945.09999999998</v>
      </c>
    </row>
    <row r="1444" spans="1:20" ht="86.4" x14ac:dyDescent="0.3">
      <c r="A1444" s="7" t="s">
        <v>196</v>
      </c>
      <c r="B1444" s="2" t="s">
        <v>2106</v>
      </c>
      <c r="C1444" s="5" t="s">
        <v>198</v>
      </c>
      <c r="D1444" s="5" t="s">
        <v>171</v>
      </c>
      <c r="E1444" s="2" t="s">
        <v>2107</v>
      </c>
      <c r="F1444" s="2"/>
      <c r="G1444" s="2"/>
      <c r="H1444" s="2"/>
      <c r="I1444" s="2"/>
      <c r="J1444" s="2"/>
      <c r="K1444" s="2"/>
      <c r="L1444" s="2"/>
      <c r="M1444" s="2"/>
      <c r="N1444" s="5">
        <v>1080</v>
      </c>
      <c r="O1444" s="2" t="s">
        <v>2098</v>
      </c>
      <c r="P1444" s="5">
        <v>532.70432407407407</v>
      </c>
      <c r="Q1444" s="5">
        <v>575320.67000000004</v>
      </c>
      <c r="R1444" s="5">
        <v>7.4089613918508208</v>
      </c>
      <c r="S1444" s="5">
        <v>8001.6783031988871</v>
      </c>
      <c r="T1444" s="5">
        <v>139918</v>
      </c>
    </row>
    <row r="1445" spans="1:20" ht="100.8" x14ac:dyDescent="0.3">
      <c r="A1445" s="7" t="s">
        <v>196</v>
      </c>
      <c r="B1445" s="2" t="s">
        <v>2106</v>
      </c>
      <c r="C1445" s="5" t="s">
        <v>198</v>
      </c>
      <c r="D1445" s="5" t="s">
        <v>171</v>
      </c>
      <c r="E1445" s="2" t="s">
        <v>2108</v>
      </c>
      <c r="F1445" s="2"/>
      <c r="G1445" s="2"/>
      <c r="H1445" s="2"/>
      <c r="I1445" s="2"/>
      <c r="J1445" s="2"/>
      <c r="K1445" s="2"/>
      <c r="L1445" s="2"/>
      <c r="M1445" s="2"/>
      <c r="N1445" s="5">
        <v>1740.8</v>
      </c>
      <c r="O1445" s="2" t="s">
        <v>2098</v>
      </c>
      <c r="P1445" s="5">
        <v>449.46929572610298</v>
      </c>
      <c r="Q1445" s="5">
        <v>782436.15</v>
      </c>
      <c r="R1445" s="5">
        <v>6.2513114843686086</v>
      </c>
      <c r="S1445" s="5">
        <v>10882.283031988871</v>
      </c>
      <c r="T1445" s="5">
        <v>190288.5</v>
      </c>
    </row>
    <row r="1446" spans="1:20" ht="100.8" x14ac:dyDescent="0.3">
      <c r="A1446" s="7" t="s">
        <v>196</v>
      </c>
      <c r="B1446" s="2" t="s">
        <v>2106</v>
      </c>
      <c r="C1446" s="5" t="s">
        <v>198</v>
      </c>
      <c r="D1446" s="5" t="s">
        <v>171</v>
      </c>
      <c r="E1446" s="2" t="s">
        <v>2109</v>
      </c>
      <c r="F1446" s="2"/>
      <c r="G1446" s="2"/>
      <c r="H1446" s="2"/>
      <c r="I1446" s="2"/>
      <c r="J1446" s="2"/>
      <c r="K1446" s="2"/>
      <c r="L1446" s="2"/>
      <c r="M1446" s="2"/>
      <c r="N1446" s="5">
        <v>2360</v>
      </c>
      <c r="O1446" s="2" t="s">
        <v>2098</v>
      </c>
      <c r="P1446" s="5">
        <v>505.78642372881347</v>
      </c>
      <c r="Q1446" s="5">
        <v>1193655.96</v>
      </c>
      <c r="R1446" s="5">
        <v>7.034581693029395</v>
      </c>
      <c r="S1446" s="5">
        <v>16601.612795549368</v>
      </c>
      <c r="T1446" s="5">
        <v>290297.2</v>
      </c>
    </row>
    <row r="1447" spans="1:20" ht="86.4" x14ac:dyDescent="0.3">
      <c r="A1447" s="7" t="s">
        <v>196</v>
      </c>
      <c r="B1447" s="2" t="s">
        <v>2106</v>
      </c>
      <c r="C1447" s="5" t="s">
        <v>198</v>
      </c>
      <c r="D1447" s="5" t="s">
        <v>171</v>
      </c>
      <c r="E1447" s="2" t="s">
        <v>2110</v>
      </c>
      <c r="F1447" s="2"/>
      <c r="G1447" s="2"/>
      <c r="H1447" s="2"/>
      <c r="I1447" s="2"/>
      <c r="J1447" s="2"/>
      <c r="K1447" s="2"/>
      <c r="L1447" s="2"/>
      <c r="M1447" s="2"/>
      <c r="N1447" s="5">
        <v>2240</v>
      </c>
      <c r="O1447" s="2" t="s">
        <v>2098</v>
      </c>
      <c r="P1447" s="5">
        <v>429.30618750000002</v>
      </c>
      <c r="Q1447" s="5">
        <v>961645.86</v>
      </c>
      <c r="R1447" s="5">
        <v>5.970878824756606</v>
      </c>
      <c r="S1447" s="5">
        <v>13374.768567454799</v>
      </c>
      <c r="T1447" s="5">
        <v>233872.3</v>
      </c>
    </row>
    <row r="1448" spans="1:20" ht="57.6" x14ac:dyDescent="0.3">
      <c r="A1448" s="7" t="s">
        <v>196</v>
      </c>
      <c r="B1448" s="2" t="s">
        <v>2111</v>
      </c>
      <c r="C1448" s="5" t="s">
        <v>198</v>
      </c>
      <c r="D1448" s="5" t="s">
        <v>171</v>
      </c>
      <c r="E1448" s="2" t="s">
        <v>2112</v>
      </c>
      <c r="F1448" s="2"/>
      <c r="G1448" s="2"/>
      <c r="H1448" s="2"/>
      <c r="I1448" s="2"/>
      <c r="J1448" s="2"/>
      <c r="K1448" s="2"/>
      <c r="L1448" s="2"/>
      <c r="M1448" s="2"/>
      <c r="N1448" s="5">
        <v>6790</v>
      </c>
      <c r="O1448" s="2" t="s">
        <v>2098</v>
      </c>
      <c r="P1448" s="5">
        <v>369.19633873343162</v>
      </c>
      <c r="Q1448" s="5">
        <v>2506843.14</v>
      </c>
      <c r="R1448" s="5">
        <v>5.1348586750129561</v>
      </c>
      <c r="S1448" s="5">
        <v>34865.690403337969</v>
      </c>
      <c r="T1448" s="5">
        <v>609664.19999999995</v>
      </c>
    </row>
    <row r="1449" spans="1:20" ht="57.6" x14ac:dyDescent="0.3">
      <c r="A1449" s="7" t="s">
        <v>196</v>
      </c>
      <c r="B1449" s="2" t="s">
        <v>2113</v>
      </c>
      <c r="C1449" s="5" t="s">
        <v>198</v>
      </c>
      <c r="D1449" s="5" t="s">
        <v>171</v>
      </c>
      <c r="E1449" s="2" t="s">
        <v>2114</v>
      </c>
      <c r="F1449" s="2"/>
      <c r="G1449" s="2"/>
      <c r="H1449" s="2"/>
      <c r="I1449" s="2"/>
      <c r="J1449" s="2"/>
      <c r="K1449" s="2"/>
      <c r="L1449" s="2"/>
      <c r="M1449" s="2"/>
      <c r="N1449" s="5">
        <v>1400</v>
      </c>
      <c r="O1449" s="2" t="s">
        <v>2098</v>
      </c>
      <c r="P1449" s="5">
        <v>127.45742857142859</v>
      </c>
      <c r="Q1449" s="5">
        <v>178440.4</v>
      </c>
      <c r="R1449" s="5">
        <v>1.7604617205998421</v>
      </c>
      <c r="S1449" s="5">
        <v>2464.6464088397788</v>
      </c>
      <c r="T1449" s="5">
        <v>43396.7</v>
      </c>
    </row>
    <row r="1450" spans="1:20" ht="57.6" x14ac:dyDescent="0.3">
      <c r="A1450" s="7" t="s">
        <v>196</v>
      </c>
      <c r="B1450" s="2" t="s">
        <v>2113</v>
      </c>
      <c r="C1450" s="5" t="s">
        <v>198</v>
      </c>
      <c r="D1450" s="5" t="s">
        <v>171</v>
      </c>
      <c r="E1450" s="2" t="s">
        <v>2115</v>
      </c>
      <c r="F1450" s="2"/>
      <c r="G1450" s="2"/>
      <c r="H1450" s="2"/>
      <c r="I1450" s="2"/>
      <c r="J1450" s="2"/>
      <c r="K1450" s="2"/>
      <c r="L1450" s="2"/>
      <c r="M1450" s="2"/>
      <c r="N1450" s="5">
        <v>70</v>
      </c>
      <c r="O1450" s="2" t="s">
        <v>2098</v>
      </c>
      <c r="P1450" s="5">
        <v>603.53228571428576</v>
      </c>
      <c r="Q1450" s="5">
        <v>42247.26</v>
      </c>
      <c r="R1450" s="5">
        <v>8.3360812943962124</v>
      </c>
      <c r="S1450" s="5">
        <v>583.52569060773476</v>
      </c>
      <c r="T1450" s="5">
        <v>10274.5</v>
      </c>
    </row>
    <row r="1451" spans="1:20" ht="57.6" x14ac:dyDescent="0.3">
      <c r="A1451" s="7" t="s">
        <v>196</v>
      </c>
      <c r="B1451" s="2" t="s">
        <v>2113</v>
      </c>
      <c r="C1451" s="5" t="s">
        <v>198</v>
      </c>
      <c r="D1451" s="5" t="s">
        <v>171</v>
      </c>
      <c r="E1451" s="2" t="s">
        <v>2116</v>
      </c>
      <c r="F1451" s="2"/>
      <c r="G1451" s="2"/>
      <c r="H1451" s="2"/>
      <c r="I1451" s="2"/>
      <c r="J1451" s="2"/>
      <c r="K1451" s="2"/>
      <c r="L1451" s="2"/>
      <c r="M1451" s="2"/>
      <c r="N1451" s="5">
        <v>65</v>
      </c>
      <c r="O1451" s="2" t="s">
        <v>2098</v>
      </c>
      <c r="P1451" s="5">
        <v>690.33661538461536</v>
      </c>
      <c r="Q1451" s="5">
        <v>44871.88</v>
      </c>
      <c r="R1451" s="5">
        <v>9.5350361240968962</v>
      </c>
      <c r="S1451" s="5">
        <v>619.77734806629826</v>
      </c>
      <c r="T1451" s="5">
        <v>10912.8</v>
      </c>
    </row>
    <row r="1452" spans="1:20" ht="57.6" x14ac:dyDescent="0.3">
      <c r="A1452" s="7" t="s">
        <v>196</v>
      </c>
      <c r="B1452" s="2" t="s">
        <v>2113</v>
      </c>
      <c r="C1452" s="5" t="s">
        <v>198</v>
      </c>
      <c r="D1452" s="5" t="s">
        <v>171</v>
      </c>
      <c r="E1452" s="2" t="s">
        <v>2117</v>
      </c>
      <c r="F1452" s="2"/>
      <c r="G1452" s="2"/>
      <c r="H1452" s="2"/>
      <c r="I1452" s="2"/>
      <c r="J1452" s="2"/>
      <c r="K1452" s="2"/>
      <c r="L1452" s="2"/>
      <c r="M1452" s="2"/>
      <c r="N1452" s="5">
        <v>159</v>
      </c>
      <c r="O1452" s="2" t="s">
        <v>2098</v>
      </c>
      <c r="P1452" s="5">
        <v>420.85006289308183</v>
      </c>
      <c r="Q1452" s="5">
        <v>66915.16</v>
      </c>
      <c r="R1452" s="5">
        <v>5.8128461725563776</v>
      </c>
      <c r="S1452" s="5">
        <v>924.24254143646397</v>
      </c>
      <c r="T1452" s="5">
        <v>16273.8</v>
      </c>
    </row>
    <row r="1453" spans="1:20" ht="57.6" x14ac:dyDescent="0.3">
      <c r="A1453" s="7" t="s">
        <v>196</v>
      </c>
      <c r="B1453" s="2" t="s">
        <v>2113</v>
      </c>
      <c r="C1453" s="5" t="s">
        <v>198</v>
      </c>
      <c r="D1453" s="5" t="s">
        <v>171</v>
      </c>
      <c r="E1453" s="2" t="s">
        <v>2118</v>
      </c>
      <c r="F1453" s="2"/>
      <c r="G1453" s="2"/>
      <c r="H1453" s="2"/>
      <c r="I1453" s="2"/>
      <c r="J1453" s="2"/>
      <c r="K1453" s="2"/>
      <c r="L1453" s="2"/>
      <c r="M1453" s="2"/>
      <c r="N1453" s="5">
        <v>38</v>
      </c>
      <c r="O1453" s="2" t="s">
        <v>2098</v>
      </c>
      <c r="P1453" s="5">
        <v>807.89894736842109</v>
      </c>
      <c r="Q1453" s="5">
        <v>30700.16</v>
      </c>
      <c r="R1453" s="5">
        <v>11.15882523989532</v>
      </c>
      <c r="S1453" s="5">
        <v>424.03535911602211</v>
      </c>
      <c r="T1453" s="5">
        <v>7466.3</v>
      </c>
    </row>
    <row r="1454" spans="1:20" ht="57.6" x14ac:dyDescent="0.3">
      <c r="A1454" s="7" t="s">
        <v>196</v>
      </c>
      <c r="B1454" s="2" t="s">
        <v>2113</v>
      </c>
      <c r="C1454" s="5" t="s">
        <v>198</v>
      </c>
      <c r="D1454" s="5" t="s">
        <v>171</v>
      </c>
      <c r="E1454" s="2" t="s">
        <v>2119</v>
      </c>
      <c r="F1454" s="2"/>
      <c r="G1454" s="2"/>
      <c r="H1454" s="2"/>
      <c r="I1454" s="2"/>
      <c r="J1454" s="2"/>
      <c r="K1454" s="2"/>
      <c r="L1454" s="2"/>
      <c r="M1454" s="2"/>
      <c r="N1454" s="5">
        <v>35</v>
      </c>
      <c r="O1454" s="2" t="s">
        <v>2098</v>
      </c>
      <c r="P1454" s="5">
        <v>652.24571428571426</v>
      </c>
      <c r="Q1454" s="5">
        <v>22828.6</v>
      </c>
      <c r="R1454" s="5">
        <v>9.0089187056037865</v>
      </c>
      <c r="S1454" s="5">
        <v>315.31215469613261</v>
      </c>
      <c r="T1454" s="5">
        <v>5552</v>
      </c>
    </row>
    <row r="1455" spans="1:20" ht="57.6" x14ac:dyDescent="0.3">
      <c r="A1455" s="7" t="s">
        <v>196</v>
      </c>
      <c r="B1455" s="2" t="s">
        <v>2113</v>
      </c>
      <c r="C1455" s="5" t="s">
        <v>198</v>
      </c>
      <c r="D1455" s="5" t="s">
        <v>171</v>
      </c>
      <c r="E1455" s="2" t="s">
        <v>2120</v>
      </c>
      <c r="F1455" s="2"/>
      <c r="G1455" s="2"/>
      <c r="H1455" s="2"/>
      <c r="I1455" s="2"/>
      <c r="J1455" s="2"/>
      <c r="K1455" s="2"/>
      <c r="L1455" s="2"/>
      <c r="M1455" s="2"/>
      <c r="N1455" s="5">
        <v>42</v>
      </c>
      <c r="O1455" s="2" t="s">
        <v>2098</v>
      </c>
      <c r="P1455" s="5">
        <v>647.24142857142851</v>
      </c>
      <c r="Q1455" s="5">
        <v>27184.14</v>
      </c>
      <c r="R1455" s="5">
        <v>8.9397987371744261</v>
      </c>
      <c r="S1455" s="5">
        <v>375.47154696132588</v>
      </c>
      <c r="T1455" s="5">
        <v>6611.1</v>
      </c>
    </row>
    <row r="1456" spans="1:20" ht="57.6" x14ac:dyDescent="0.3">
      <c r="A1456" s="7" t="s">
        <v>196</v>
      </c>
      <c r="B1456" s="2" t="s">
        <v>2121</v>
      </c>
      <c r="C1456" s="5" t="s">
        <v>198</v>
      </c>
      <c r="D1456" s="5" t="s">
        <v>171</v>
      </c>
      <c r="E1456" s="2" t="s">
        <v>2122</v>
      </c>
      <c r="F1456" s="2"/>
      <c r="G1456" s="2"/>
      <c r="H1456" s="2"/>
      <c r="I1456" s="2"/>
      <c r="J1456" s="2"/>
      <c r="K1456" s="2"/>
      <c r="L1456" s="2"/>
      <c r="M1456" s="2"/>
      <c r="N1456" s="5">
        <v>10116</v>
      </c>
      <c r="O1456" s="2" t="s">
        <v>2098</v>
      </c>
      <c r="P1456" s="5">
        <v>474.29080862000802</v>
      </c>
      <c r="Q1456" s="5">
        <v>4797925.82</v>
      </c>
      <c r="R1456" s="5">
        <v>6.5509780196133693</v>
      </c>
      <c r="S1456" s="5">
        <v>66269.693646408836</v>
      </c>
      <c r="T1456" s="5">
        <v>1166855.6000000001</v>
      </c>
    </row>
    <row r="1457" spans="1:20" ht="57.6" x14ac:dyDescent="0.3">
      <c r="A1457" s="7" t="s">
        <v>196</v>
      </c>
      <c r="B1457" s="2" t="s">
        <v>2121</v>
      </c>
      <c r="C1457" s="5" t="s">
        <v>198</v>
      </c>
      <c r="D1457" s="5" t="s">
        <v>171</v>
      </c>
      <c r="E1457" s="2" t="s">
        <v>2123</v>
      </c>
      <c r="F1457" s="2"/>
      <c r="G1457" s="2"/>
      <c r="H1457" s="2"/>
      <c r="I1457" s="2"/>
      <c r="J1457" s="2"/>
      <c r="K1457" s="2"/>
      <c r="L1457" s="2"/>
      <c r="M1457" s="2"/>
      <c r="N1457" s="5">
        <v>9180</v>
      </c>
      <c r="O1457" s="2" t="s">
        <v>2098</v>
      </c>
      <c r="P1457" s="5">
        <v>435.54155010893248</v>
      </c>
      <c r="Q1457" s="5">
        <v>3998271.43</v>
      </c>
      <c r="R1457" s="5">
        <v>6.0157672666979618</v>
      </c>
      <c r="S1457" s="5">
        <v>55224.743508287291</v>
      </c>
      <c r="T1457" s="5">
        <v>972379.6</v>
      </c>
    </row>
    <row r="1458" spans="1:20" ht="57.6" x14ac:dyDescent="0.3">
      <c r="A1458" s="7" t="s">
        <v>196</v>
      </c>
      <c r="B1458" s="2" t="s">
        <v>2121</v>
      </c>
      <c r="C1458" s="5" t="s">
        <v>198</v>
      </c>
      <c r="D1458" s="5" t="s">
        <v>171</v>
      </c>
      <c r="E1458" s="2" t="s">
        <v>2124</v>
      </c>
      <c r="F1458" s="2"/>
      <c r="G1458" s="2"/>
      <c r="H1458" s="2"/>
      <c r="I1458" s="2"/>
      <c r="J1458" s="2"/>
      <c r="K1458" s="2"/>
      <c r="L1458" s="2"/>
      <c r="M1458" s="2"/>
      <c r="N1458" s="5">
        <v>10616</v>
      </c>
      <c r="O1458" s="2" t="s">
        <v>2098</v>
      </c>
      <c r="P1458" s="5">
        <v>508.55209495101741</v>
      </c>
      <c r="Q1458" s="5">
        <v>5398789.04</v>
      </c>
      <c r="R1458" s="5">
        <v>7.024200206505764</v>
      </c>
      <c r="S1458" s="5">
        <v>74568.909392265181</v>
      </c>
      <c r="T1458" s="5">
        <v>1312985.5</v>
      </c>
    </row>
    <row r="1459" spans="1:20" ht="57.6" x14ac:dyDescent="0.3">
      <c r="A1459" s="7" t="s">
        <v>196</v>
      </c>
      <c r="B1459" s="2" t="s">
        <v>2125</v>
      </c>
      <c r="C1459" s="5" t="s">
        <v>198</v>
      </c>
      <c r="D1459" s="5" t="s">
        <v>171</v>
      </c>
      <c r="E1459" s="2" t="s">
        <v>2126</v>
      </c>
      <c r="F1459" s="2"/>
      <c r="G1459" s="2"/>
      <c r="H1459" s="2"/>
      <c r="I1459" s="2"/>
      <c r="J1459" s="2"/>
      <c r="K1459" s="2"/>
      <c r="L1459" s="2"/>
      <c r="M1459" s="2"/>
      <c r="N1459" s="5">
        <v>9605</v>
      </c>
      <c r="O1459" s="2" t="s">
        <v>2098</v>
      </c>
      <c r="P1459" s="5">
        <v>367.93365122332119</v>
      </c>
      <c r="Q1459" s="5">
        <v>3534002.72</v>
      </c>
      <c r="R1459" s="5">
        <v>5.0575072333102566</v>
      </c>
      <c r="S1459" s="5">
        <v>48577.356975945018</v>
      </c>
      <c r="T1459" s="5">
        <v>859469.5</v>
      </c>
    </row>
    <row r="1460" spans="1:20" ht="57.6" x14ac:dyDescent="0.3">
      <c r="A1460" s="7" t="s">
        <v>196</v>
      </c>
      <c r="B1460" s="2" t="s">
        <v>2125</v>
      </c>
      <c r="C1460" s="5" t="s">
        <v>198</v>
      </c>
      <c r="D1460" s="5" t="s">
        <v>171</v>
      </c>
      <c r="E1460" s="2" t="s">
        <v>2127</v>
      </c>
      <c r="F1460" s="2"/>
      <c r="G1460" s="2"/>
      <c r="H1460" s="2"/>
      <c r="I1460" s="2"/>
      <c r="J1460" s="2"/>
      <c r="K1460" s="2"/>
      <c r="L1460" s="2"/>
      <c r="M1460" s="2"/>
      <c r="N1460" s="5">
        <v>4770</v>
      </c>
      <c r="O1460" s="2" t="s">
        <v>2098</v>
      </c>
      <c r="P1460" s="5">
        <v>458.15313836477992</v>
      </c>
      <c r="Q1460" s="5">
        <v>2185390.4700000002</v>
      </c>
      <c r="R1460" s="5">
        <v>6.2976376407529884</v>
      </c>
      <c r="S1460" s="5">
        <v>30039.731546391751</v>
      </c>
      <c r="T1460" s="5">
        <v>531486.9</v>
      </c>
    </row>
    <row r="1461" spans="1:20" ht="43.2" x14ac:dyDescent="0.3">
      <c r="A1461" s="7" t="s">
        <v>196</v>
      </c>
      <c r="B1461" s="2" t="s">
        <v>2125</v>
      </c>
      <c r="C1461" s="5" t="s">
        <v>198</v>
      </c>
      <c r="D1461" s="5" t="s">
        <v>171</v>
      </c>
      <c r="E1461" s="2" t="s">
        <v>2128</v>
      </c>
      <c r="F1461" s="2"/>
      <c r="G1461" s="2"/>
      <c r="H1461" s="2"/>
      <c r="I1461" s="2"/>
      <c r="J1461" s="2"/>
      <c r="K1461" s="2"/>
      <c r="L1461" s="2"/>
      <c r="M1461" s="2"/>
      <c r="N1461" s="5">
        <v>2240</v>
      </c>
      <c r="O1461" s="2" t="s">
        <v>2098</v>
      </c>
      <c r="P1461" s="5">
        <v>350.20335714285721</v>
      </c>
      <c r="Q1461" s="5">
        <v>784455.52</v>
      </c>
      <c r="R1461" s="5">
        <v>4.8137918507609232</v>
      </c>
      <c r="S1461" s="5">
        <v>10782.89374570447</v>
      </c>
      <c r="T1461" s="5">
        <v>190779.7</v>
      </c>
    </row>
    <row r="1462" spans="1:20" ht="57.6" x14ac:dyDescent="0.3">
      <c r="A1462" s="7" t="s">
        <v>196</v>
      </c>
      <c r="B1462" s="2" t="s">
        <v>2125</v>
      </c>
      <c r="C1462" s="5" t="s">
        <v>198</v>
      </c>
      <c r="D1462" s="5" t="s">
        <v>171</v>
      </c>
      <c r="E1462" s="2" t="s">
        <v>2129</v>
      </c>
      <c r="F1462" s="2"/>
      <c r="G1462" s="2"/>
      <c r="H1462" s="2"/>
      <c r="I1462" s="2"/>
      <c r="J1462" s="2"/>
      <c r="K1462" s="2"/>
      <c r="L1462" s="2"/>
      <c r="M1462" s="2"/>
      <c r="N1462" s="5">
        <v>31.8</v>
      </c>
      <c r="O1462" s="2" t="s">
        <v>2098</v>
      </c>
      <c r="P1462" s="5">
        <v>274.34748427672957</v>
      </c>
      <c r="Q1462" s="5">
        <v>8724.25</v>
      </c>
      <c r="R1462" s="5">
        <v>3.77109944022996</v>
      </c>
      <c r="S1462" s="5">
        <v>119.9209621993127</v>
      </c>
      <c r="T1462" s="5">
        <v>2121.6999999999998</v>
      </c>
    </row>
    <row r="1463" spans="1:20" ht="43.2" x14ac:dyDescent="0.3">
      <c r="A1463" s="7" t="s">
        <v>196</v>
      </c>
      <c r="B1463" s="2" t="s">
        <v>2130</v>
      </c>
      <c r="C1463" s="5" t="s">
        <v>198</v>
      </c>
      <c r="D1463" s="5" t="s">
        <v>171</v>
      </c>
      <c r="E1463" s="2" t="s">
        <v>2068</v>
      </c>
      <c r="F1463" s="2"/>
      <c r="G1463" s="2"/>
      <c r="H1463" s="2"/>
      <c r="I1463" s="2"/>
      <c r="J1463" s="2"/>
      <c r="K1463" s="2"/>
      <c r="L1463" s="2"/>
      <c r="M1463" s="2"/>
      <c r="N1463" s="5">
        <v>5600</v>
      </c>
      <c r="O1463" s="2" t="s">
        <v>2098</v>
      </c>
      <c r="P1463" s="5">
        <v>343.43464464285722</v>
      </c>
      <c r="Q1463" s="5">
        <v>1923234.01</v>
      </c>
      <c r="R1463" s="5">
        <v>4.7699256200396816</v>
      </c>
      <c r="S1463" s="5">
        <v>26711.583472222221</v>
      </c>
      <c r="T1463" s="5">
        <v>467730.5</v>
      </c>
    </row>
    <row r="1464" spans="1:20" ht="57.6" x14ac:dyDescent="0.3">
      <c r="A1464" s="7" t="s">
        <v>196</v>
      </c>
      <c r="B1464" s="2" t="s">
        <v>2130</v>
      </c>
      <c r="C1464" s="5" t="s">
        <v>198</v>
      </c>
      <c r="D1464" s="5" t="s">
        <v>171</v>
      </c>
      <c r="E1464" s="2" t="s">
        <v>2131</v>
      </c>
      <c r="F1464" s="2"/>
      <c r="G1464" s="2"/>
      <c r="H1464" s="2"/>
      <c r="I1464" s="2"/>
      <c r="J1464" s="2"/>
      <c r="K1464" s="2"/>
      <c r="L1464" s="2"/>
      <c r="M1464" s="2"/>
      <c r="N1464" s="5">
        <v>1049.2</v>
      </c>
      <c r="O1464" s="2" t="s">
        <v>2098</v>
      </c>
      <c r="P1464" s="5">
        <v>333.98756195196341</v>
      </c>
      <c r="Q1464" s="5">
        <v>350419.75</v>
      </c>
      <c r="R1464" s="5">
        <v>4.6387161382217137</v>
      </c>
      <c r="S1464" s="5">
        <v>4866.9409722222226</v>
      </c>
      <c r="T1464" s="5">
        <v>85222.1</v>
      </c>
    </row>
    <row r="1465" spans="1:20" ht="43.2" x14ac:dyDescent="0.3">
      <c r="A1465" s="7" t="s">
        <v>196</v>
      </c>
      <c r="B1465" s="2" t="s">
        <v>2130</v>
      </c>
      <c r="C1465" s="5" t="s">
        <v>198</v>
      </c>
      <c r="D1465" s="5" t="s">
        <v>171</v>
      </c>
      <c r="E1465" s="2" t="s">
        <v>2132</v>
      </c>
      <c r="F1465" s="2"/>
      <c r="G1465" s="2"/>
      <c r="H1465" s="2"/>
      <c r="I1465" s="2"/>
      <c r="J1465" s="2"/>
      <c r="K1465" s="2"/>
      <c r="L1465" s="2"/>
      <c r="M1465" s="2"/>
      <c r="N1465" s="5">
        <v>3943.5</v>
      </c>
      <c r="O1465" s="2" t="s">
        <v>2098</v>
      </c>
      <c r="P1465" s="5">
        <v>487.24279193609738</v>
      </c>
      <c r="Q1465" s="5">
        <v>1921441.95</v>
      </c>
      <c r="R1465" s="5">
        <v>6.7672609991124633</v>
      </c>
      <c r="S1465" s="5">
        <v>26686.693749999999</v>
      </c>
      <c r="T1465" s="5">
        <v>467294.7</v>
      </c>
    </row>
    <row r="1466" spans="1:20" ht="57.6" x14ac:dyDescent="0.3">
      <c r="A1466" s="7" t="s">
        <v>196</v>
      </c>
      <c r="B1466" s="2" t="s">
        <v>2133</v>
      </c>
      <c r="C1466" s="5" t="s">
        <v>198</v>
      </c>
      <c r="D1466" s="5" t="s">
        <v>171</v>
      </c>
      <c r="E1466" s="2" t="s">
        <v>2134</v>
      </c>
      <c r="F1466" s="2"/>
      <c r="G1466" s="2"/>
      <c r="H1466" s="2"/>
      <c r="I1466" s="2"/>
      <c r="J1466" s="2"/>
      <c r="K1466" s="2"/>
      <c r="L1466" s="2"/>
      <c r="M1466" s="2"/>
      <c r="N1466" s="5">
        <v>5100</v>
      </c>
      <c r="O1466" s="2" t="s">
        <v>2098</v>
      </c>
      <c r="P1466" s="5">
        <v>435.31854901960787</v>
      </c>
      <c r="Q1466" s="5">
        <v>2220124.6</v>
      </c>
      <c r="R1466" s="5">
        <v>6.0210034442546041</v>
      </c>
      <c r="S1466" s="5">
        <v>30707.117565698481</v>
      </c>
      <c r="T1466" s="5">
        <v>539934.30000000005</v>
      </c>
    </row>
    <row r="1467" spans="1:20" ht="57.6" x14ac:dyDescent="0.3">
      <c r="A1467" s="7" t="s">
        <v>196</v>
      </c>
      <c r="B1467" s="2" t="s">
        <v>2133</v>
      </c>
      <c r="C1467" s="5" t="s">
        <v>198</v>
      </c>
      <c r="D1467" s="5" t="s">
        <v>171</v>
      </c>
      <c r="E1467" s="2" t="s">
        <v>2135</v>
      </c>
      <c r="F1467" s="2"/>
      <c r="G1467" s="2"/>
      <c r="H1467" s="2"/>
      <c r="I1467" s="2"/>
      <c r="J1467" s="2"/>
      <c r="K1467" s="2"/>
      <c r="L1467" s="2"/>
      <c r="M1467" s="2"/>
      <c r="N1467" s="5">
        <v>8775</v>
      </c>
      <c r="O1467" s="2" t="s">
        <v>2098</v>
      </c>
      <c r="P1467" s="5">
        <v>453.68663817663821</v>
      </c>
      <c r="Q1467" s="5">
        <v>3981100.25</v>
      </c>
      <c r="R1467" s="5">
        <v>6.2750572361913992</v>
      </c>
      <c r="S1467" s="5">
        <v>55063.627247579527</v>
      </c>
      <c r="T1467" s="5">
        <v>968203.6</v>
      </c>
    </row>
    <row r="1468" spans="1:20" ht="57.6" x14ac:dyDescent="0.3">
      <c r="A1468" s="7" t="s">
        <v>196</v>
      </c>
      <c r="B1468" s="2" t="s">
        <v>2136</v>
      </c>
      <c r="C1468" s="5" t="s">
        <v>198</v>
      </c>
      <c r="D1468" s="5" t="s">
        <v>163</v>
      </c>
      <c r="E1468" s="2" t="s">
        <v>2137</v>
      </c>
      <c r="F1468" s="2"/>
      <c r="G1468" s="2"/>
      <c r="H1468" s="2"/>
      <c r="I1468" s="2"/>
      <c r="J1468" s="2"/>
      <c r="K1468" s="2"/>
      <c r="L1468" s="2"/>
      <c r="M1468" s="2"/>
      <c r="N1468" s="5">
        <v>7850</v>
      </c>
      <c r="O1468" s="2" t="s">
        <v>2098</v>
      </c>
      <c r="P1468" s="5">
        <v>255.72080382165609</v>
      </c>
      <c r="Q1468" s="5">
        <v>2007408.31</v>
      </c>
      <c r="R1468" s="5">
        <v>3.544293885262038</v>
      </c>
      <c r="S1468" s="5">
        <v>27822.706999307</v>
      </c>
      <c r="T1468" s="5">
        <v>621895.1</v>
      </c>
    </row>
    <row r="1469" spans="1:20" ht="57.6" x14ac:dyDescent="0.3">
      <c r="A1469" s="7" t="s">
        <v>196</v>
      </c>
      <c r="B1469" s="2" t="s">
        <v>2136</v>
      </c>
      <c r="C1469" s="5" t="s">
        <v>198</v>
      </c>
      <c r="D1469" s="5" t="s">
        <v>171</v>
      </c>
      <c r="E1469" s="2" t="s">
        <v>2138</v>
      </c>
      <c r="F1469" s="2"/>
      <c r="G1469" s="2"/>
      <c r="H1469" s="2"/>
      <c r="I1469" s="2"/>
      <c r="J1469" s="2"/>
      <c r="K1469" s="2"/>
      <c r="L1469" s="2"/>
      <c r="M1469" s="2"/>
      <c r="N1469" s="5">
        <v>4770</v>
      </c>
      <c r="O1469" s="2" t="s">
        <v>2098</v>
      </c>
      <c r="P1469" s="5">
        <v>454.08771069182387</v>
      </c>
      <c r="Q1469" s="5">
        <v>2165998.38</v>
      </c>
      <c r="R1469" s="5">
        <v>6.2936619638506421</v>
      </c>
      <c r="S1469" s="5">
        <v>30020.76756756756</v>
      </c>
      <c r="T1469" s="5">
        <v>526770.80000000005</v>
      </c>
    </row>
    <row r="1470" spans="1:20" ht="43.2" x14ac:dyDescent="0.3">
      <c r="A1470" s="7" t="s">
        <v>196</v>
      </c>
      <c r="B1470" s="2" t="s">
        <v>2136</v>
      </c>
      <c r="C1470" s="5" t="s">
        <v>198</v>
      </c>
      <c r="D1470" s="5" t="s">
        <v>171</v>
      </c>
      <c r="E1470" s="2" t="s">
        <v>2139</v>
      </c>
      <c r="F1470" s="2"/>
      <c r="G1470" s="2"/>
      <c r="H1470" s="2"/>
      <c r="I1470" s="2"/>
      <c r="J1470" s="2"/>
      <c r="K1470" s="2"/>
      <c r="L1470" s="2"/>
      <c r="M1470" s="2"/>
      <c r="N1470" s="5">
        <v>676.5</v>
      </c>
      <c r="O1470" s="2" t="s">
        <v>2098</v>
      </c>
      <c r="P1470" s="5">
        <v>484.48597191426461</v>
      </c>
      <c r="Q1470" s="5">
        <v>327754.76</v>
      </c>
      <c r="R1470" s="5">
        <v>6.7149822857139929</v>
      </c>
      <c r="S1470" s="5">
        <v>4542.6855162855163</v>
      </c>
      <c r="T1470" s="5">
        <v>79709.899999999994</v>
      </c>
    </row>
    <row r="1471" spans="1:20" ht="57.6" x14ac:dyDescent="0.3">
      <c r="A1471" s="7" t="s">
        <v>196</v>
      </c>
      <c r="B1471" s="2" t="s">
        <v>2136</v>
      </c>
      <c r="C1471" s="5" t="s">
        <v>198</v>
      </c>
      <c r="D1471" s="5" t="s">
        <v>171</v>
      </c>
      <c r="E1471" s="2" t="s">
        <v>2140</v>
      </c>
      <c r="F1471" s="2"/>
      <c r="G1471" s="2"/>
      <c r="H1471" s="2"/>
      <c r="I1471" s="2"/>
      <c r="J1471" s="2"/>
      <c r="K1471" s="2"/>
      <c r="L1471" s="2"/>
      <c r="M1471" s="2"/>
      <c r="N1471" s="5">
        <v>425</v>
      </c>
      <c r="O1471" s="2" t="s">
        <v>2098</v>
      </c>
      <c r="P1471" s="5">
        <v>831.01658823529408</v>
      </c>
      <c r="Q1471" s="5">
        <v>353182.05</v>
      </c>
      <c r="R1471" s="5">
        <v>11.51790143084261</v>
      </c>
      <c r="S1471" s="5">
        <v>4895.1081081081074</v>
      </c>
      <c r="T1471" s="5">
        <v>85893.9</v>
      </c>
    </row>
    <row r="1472" spans="1:20" ht="43.2" x14ac:dyDescent="0.3">
      <c r="A1472" s="7" t="s">
        <v>196</v>
      </c>
      <c r="B1472" s="2" t="s">
        <v>2136</v>
      </c>
      <c r="C1472" s="5" t="s">
        <v>198</v>
      </c>
      <c r="D1472" s="5" t="s">
        <v>171</v>
      </c>
      <c r="E1472" s="2" t="s">
        <v>2141</v>
      </c>
      <c r="F1472" s="2"/>
      <c r="G1472" s="2"/>
      <c r="H1472" s="2"/>
      <c r="I1472" s="2"/>
      <c r="J1472" s="2"/>
      <c r="K1472" s="2"/>
      <c r="L1472" s="2"/>
      <c r="M1472" s="2"/>
      <c r="N1472" s="5">
        <v>3360</v>
      </c>
      <c r="O1472" s="2" t="s">
        <v>2098</v>
      </c>
      <c r="P1472" s="5">
        <v>341.95556845238087</v>
      </c>
      <c r="Q1472" s="5">
        <v>1148970.71</v>
      </c>
      <c r="R1472" s="5">
        <v>4.7395089182589176</v>
      </c>
      <c r="S1472" s="5">
        <v>15924.74996534996</v>
      </c>
      <c r="T1472" s="5">
        <v>279429.7</v>
      </c>
    </row>
    <row r="1473" spans="1:20" ht="43.2" x14ac:dyDescent="0.3">
      <c r="A1473" s="7" t="s">
        <v>196</v>
      </c>
      <c r="B1473" s="2" t="s">
        <v>2142</v>
      </c>
      <c r="C1473" s="5" t="s">
        <v>198</v>
      </c>
      <c r="D1473" s="5" t="s">
        <v>171</v>
      </c>
      <c r="E1473" s="2" t="s">
        <v>2143</v>
      </c>
      <c r="F1473" s="2"/>
      <c r="G1473" s="2"/>
      <c r="H1473" s="2"/>
      <c r="I1473" s="2"/>
      <c r="J1473" s="2"/>
      <c r="K1473" s="2"/>
      <c r="L1473" s="2"/>
      <c r="M1473" s="2"/>
      <c r="N1473" s="5">
        <v>2541</v>
      </c>
      <c r="O1473" s="2" t="s">
        <v>2098</v>
      </c>
      <c r="P1473" s="5">
        <v>486.52164895710348</v>
      </c>
      <c r="Q1473" s="5">
        <v>1236251.51</v>
      </c>
      <c r="R1473" s="5">
        <v>6.7431967977422511</v>
      </c>
      <c r="S1473" s="5">
        <v>17134.46306306306</v>
      </c>
      <c r="T1473" s="5">
        <v>300656.40000000002</v>
      </c>
    </row>
    <row r="1474" spans="1:20" ht="43.2" x14ac:dyDescent="0.3">
      <c r="A1474" s="7" t="s">
        <v>196</v>
      </c>
      <c r="B1474" s="2" t="s">
        <v>2142</v>
      </c>
      <c r="C1474" s="5" t="s">
        <v>198</v>
      </c>
      <c r="D1474" s="5" t="s">
        <v>171</v>
      </c>
      <c r="E1474" s="2" t="s">
        <v>2144</v>
      </c>
      <c r="F1474" s="2"/>
      <c r="G1474" s="2"/>
      <c r="H1474" s="2"/>
      <c r="I1474" s="2"/>
      <c r="J1474" s="2"/>
      <c r="K1474" s="2"/>
      <c r="L1474" s="2"/>
      <c r="M1474" s="2"/>
      <c r="N1474" s="5">
        <v>5497.4</v>
      </c>
      <c r="O1474" s="2" t="s">
        <v>2098</v>
      </c>
      <c r="P1474" s="5">
        <v>349.44167242696551</v>
      </c>
      <c r="Q1474" s="5">
        <v>1921020.65</v>
      </c>
      <c r="R1474" s="5">
        <v>4.843266423104164</v>
      </c>
      <c r="S1474" s="5">
        <v>26625.372834372829</v>
      </c>
      <c r="T1474" s="5">
        <v>467192.3</v>
      </c>
    </row>
    <row r="1475" spans="1:20" ht="57.6" x14ac:dyDescent="0.3">
      <c r="A1475" s="7" t="s">
        <v>196</v>
      </c>
      <c r="B1475" s="2" t="s">
        <v>2142</v>
      </c>
      <c r="C1475" s="5" t="s">
        <v>198</v>
      </c>
      <c r="D1475" s="5" t="s">
        <v>171</v>
      </c>
      <c r="E1475" s="2" t="s">
        <v>2145</v>
      </c>
      <c r="F1475" s="2"/>
      <c r="G1475" s="2"/>
      <c r="H1475" s="2"/>
      <c r="I1475" s="2"/>
      <c r="J1475" s="2"/>
      <c r="K1475" s="2"/>
      <c r="L1475" s="2"/>
      <c r="M1475" s="2"/>
      <c r="N1475" s="5">
        <v>15408</v>
      </c>
      <c r="O1475" s="2" t="s">
        <v>2098</v>
      </c>
      <c r="P1475" s="5">
        <v>336.3336364226376</v>
      </c>
      <c r="Q1475" s="5">
        <v>5182228.67</v>
      </c>
      <c r="R1475" s="5">
        <v>4.6615888624066191</v>
      </c>
      <c r="S1475" s="5">
        <v>71825.761191961181</v>
      </c>
      <c r="T1475" s="5">
        <v>1260318.1000000001</v>
      </c>
    </row>
    <row r="1476" spans="1:20" ht="57.6" x14ac:dyDescent="0.3">
      <c r="A1476" s="7" t="s">
        <v>196</v>
      </c>
      <c r="B1476" s="2" t="s">
        <v>2146</v>
      </c>
      <c r="C1476" s="5" t="s">
        <v>198</v>
      </c>
      <c r="D1476" s="5" t="s">
        <v>171</v>
      </c>
      <c r="E1476" s="2" t="s">
        <v>2147</v>
      </c>
      <c r="F1476" s="2"/>
      <c r="G1476" s="2"/>
      <c r="H1476" s="2"/>
      <c r="I1476" s="2"/>
      <c r="J1476" s="2"/>
      <c r="K1476" s="2"/>
      <c r="L1476" s="2"/>
      <c r="M1476" s="2"/>
      <c r="N1476" s="5">
        <v>6210</v>
      </c>
      <c r="O1476" s="2" t="s">
        <v>2098</v>
      </c>
      <c r="P1476" s="5">
        <v>444.00626247987122</v>
      </c>
      <c r="Q1476" s="5">
        <v>2757278.89</v>
      </c>
      <c r="R1476" s="5">
        <v>6.1539329519039656</v>
      </c>
      <c r="S1476" s="5">
        <v>38215.923631323632</v>
      </c>
      <c r="T1476" s="5">
        <v>670570.30000000005</v>
      </c>
    </row>
    <row r="1477" spans="1:20" ht="57.6" x14ac:dyDescent="0.3">
      <c r="A1477" s="7" t="s">
        <v>196</v>
      </c>
      <c r="B1477" s="2" t="s">
        <v>2148</v>
      </c>
      <c r="C1477" s="5" t="s">
        <v>198</v>
      </c>
      <c r="D1477" s="5" t="s">
        <v>171</v>
      </c>
      <c r="E1477" s="2" t="s">
        <v>2149</v>
      </c>
      <c r="F1477" s="2"/>
      <c r="G1477" s="2"/>
      <c r="H1477" s="2"/>
      <c r="I1477" s="2"/>
      <c r="J1477" s="2"/>
      <c r="K1477" s="2"/>
      <c r="L1477" s="2"/>
      <c r="M1477" s="2"/>
      <c r="N1477" s="5">
        <v>2330.1999999999998</v>
      </c>
      <c r="O1477" s="2" t="s">
        <v>2098</v>
      </c>
      <c r="P1477" s="5">
        <v>957.92368895373784</v>
      </c>
      <c r="Q1477" s="5">
        <v>2232153.7799999998</v>
      </c>
      <c r="R1477" s="5">
        <v>13.26764112124291</v>
      </c>
      <c r="S1477" s="5">
        <v>30916.257340720222</v>
      </c>
      <c r="T1477" s="5">
        <v>542859.80000000005</v>
      </c>
    </row>
    <row r="1478" spans="1:20" ht="57.6" x14ac:dyDescent="0.3">
      <c r="A1478" s="7" t="s">
        <v>196</v>
      </c>
      <c r="B1478" s="2" t="s">
        <v>2150</v>
      </c>
      <c r="C1478" s="5" t="s">
        <v>198</v>
      </c>
      <c r="D1478" s="5" t="s">
        <v>171</v>
      </c>
      <c r="E1478" s="2" t="s">
        <v>2151</v>
      </c>
      <c r="F1478" s="2"/>
      <c r="G1478" s="2"/>
      <c r="H1478" s="2"/>
      <c r="I1478" s="2"/>
      <c r="J1478" s="2"/>
      <c r="K1478" s="2"/>
      <c r="L1478" s="2"/>
      <c r="M1478" s="2"/>
      <c r="N1478" s="5">
        <v>10892</v>
      </c>
      <c r="O1478" s="2" t="s">
        <v>2098</v>
      </c>
      <c r="P1478" s="5">
        <v>389.1724219610723</v>
      </c>
      <c r="Q1478" s="5">
        <v>4238866.0199999996</v>
      </c>
      <c r="R1478" s="5">
        <v>5.3901997501533554</v>
      </c>
      <c r="S1478" s="5">
        <v>58710.055678670353</v>
      </c>
      <c r="T1478" s="5">
        <v>1030892.3</v>
      </c>
    </row>
    <row r="1479" spans="1:20" ht="57.6" x14ac:dyDescent="0.3">
      <c r="A1479" s="7" t="s">
        <v>196</v>
      </c>
      <c r="B1479" s="2" t="s">
        <v>2150</v>
      </c>
      <c r="C1479" s="5" t="s">
        <v>198</v>
      </c>
      <c r="D1479" s="5" t="s">
        <v>171</v>
      </c>
      <c r="E1479" s="2" t="s">
        <v>2152</v>
      </c>
      <c r="F1479" s="2"/>
      <c r="G1479" s="2"/>
      <c r="H1479" s="2"/>
      <c r="I1479" s="2"/>
      <c r="J1479" s="2"/>
      <c r="K1479" s="2"/>
      <c r="L1479" s="2"/>
      <c r="M1479" s="2"/>
      <c r="N1479" s="5">
        <v>6790</v>
      </c>
      <c r="O1479" s="2" t="s">
        <v>2098</v>
      </c>
      <c r="P1479" s="5">
        <v>395.5840058910162</v>
      </c>
      <c r="Q1479" s="5">
        <v>2686015.4</v>
      </c>
      <c r="R1479" s="5">
        <v>5.4790028516761247</v>
      </c>
      <c r="S1479" s="5">
        <v>37202.429362880881</v>
      </c>
      <c r="T1479" s="5">
        <v>653239</v>
      </c>
    </row>
    <row r="1480" spans="1:20" ht="57.6" x14ac:dyDescent="0.3">
      <c r="A1480" s="7" t="s">
        <v>196</v>
      </c>
      <c r="B1480" s="2" t="s">
        <v>2150</v>
      </c>
      <c r="C1480" s="5" t="s">
        <v>198</v>
      </c>
      <c r="D1480" s="5" t="s">
        <v>171</v>
      </c>
      <c r="E1480" s="2" t="s">
        <v>2153</v>
      </c>
      <c r="F1480" s="2"/>
      <c r="G1480" s="2"/>
      <c r="H1480" s="2"/>
      <c r="I1480" s="2"/>
      <c r="J1480" s="2"/>
      <c r="K1480" s="2"/>
      <c r="L1480" s="2"/>
      <c r="M1480" s="2"/>
      <c r="N1480" s="5">
        <v>10584.56</v>
      </c>
      <c r="O1480" s="2" t="s">
        <v>2098</v>
      </c>
      <c r="P1480" s="5">
        <v>379.6059496096201</v>
      </c>
      <c r="Q1480" s="5">
        <v>4017961.95</v>
      </c>
      <c r="R1480" s="5">
        <v>5.2577001330972308</v>
      </c>
      <c r="S1480" s="5">
        <v>55650.442520775621</v>
      </c>
      <c r="T1480" s="5">
        <v>977168.3</v>
      </c>
    </row>
    <row r="1481" spans="1:20" ht="43.2" x14ac:dyDescent="0.3">
      <c r="A1481" s="7" t="s">
        <v>196</v>
      </c>
      <c r="B1481" s="2" t="s">
        <v>2150</v>
      </c>
      <c r="C1481" s="5" t="s">
        <v>198</v>
      </c>
      <c r="D1481" s="5" t="s">
        <v>171</v>
      </c>
      <c r="E1481" s="2" t="s">
        <v>2154</v>
      </c>
      <c r="F1481" s="2"/>
      <c r="G1481" s="2"/>
      <c r="H1481" s="2"/>
      <c r="I1481" s="2"/>
      <c r="J1481" s="2"/>
      <c r="K1481" s="2"/>
      <c r="L1481" s="2"/>
      <c r="M1481" s="2"/>
      <c r="N1481" s="5">
        <v>9099.86</v>
      </c>
      <c r="O1481" s="2" t="s">
        <v>2098</v>
      </c>
      <c r="P1481" s="5">
        <v>418.69644917614107</v>
      </c>
      <c r="Q1481" s="5">
        <v>3810079.07</v>
      </c>
      <c r="R1481" s="5">
        <v>5.7991197946833948</v>
      </c>
      <c r="S1481" s="5">
        <v>52771.17825484764</v>
      </c>
      <c r="T1481" s="5">
        <v>926611.2</v>
      </c>
    </row>
    <row r="1482" spans="1:20" ht="57.6" x14ac:dyDescent="0.3">
      <c r="A1482" s="7" t="s">
        <v>196</v>
      </c>
      <c r="B1482" s="2" t="s">
        <v>2155</v>
      </c>
      <c r="C1482" s="5" t="s">
        <v>198</v>
      </c>
      <c r="D1482" s="5" t="s">
        <v>171</v>
      </c>
      <c r="E1482" s="2" t="s">
        <v>2156</v>
      </c>
      <c r="F1482" s="2"/>
      <c r="G1482" s="2"/>
      <c r="H1482" s="2"/>
      <c r="I1482" s="2"/>
      <c r="J1482" s="2"/>
      <c r="K1482" s="2"/>
      <c r="L1482" s="2"/>
      <c r="M1482" s="2"/>
      <c r="N1482" s="5">
        <v>7897.5</v>
      </c>
      <c r="O1482" s="2" t="s">
        <v>2098</v>
      </c>
      <c r="P1482" s="5">
        <v>497.43523773345999</v>
      </c>
      <c r="Q1482" s="5">
        <v>3928494.79</v>
      </c>
      <c r="R1482" s="5">
        <v>6.8329016172178569</v>
      </c>
      <c r="S1482" s="5">
        <v>53962.840521978032</v>
      </c>
      <c r="T1482" s="5">
        <v>955409.9</v>
      </c>
    </row>
    <row r="1483" spans="1:20" ht="43.2" x14ac:dyDescent="0.3">
      <c r="A1483" s="7" t="s">
        <v>196</v>
      </c>
      <c r="B1483" s="2" t="s">
        <v>2157</v>
      </c>
      <c r="C1483" s="5" t="s">
        <v>198</v>
      </c>
      <c r="D1483" s="5" t="s">
        <v>171</v>
      </c>
      <c r="E1483" s="2" t="s">
        <v>2158</v>
      </c>
      <c r="F1483" s="2"/>
      <c r="G1483" s="2"/>
      <c r="H1483" s="2"/>
      <c r="I1483" s="2"/>
      <c r="J1483" s="2"/>
      <c r="K1483" s="2"/>
      <c r="L1483" s="2"/>
      <c r="M1483" s="2"/>
      <c r="N1483" s="5">
        <v>5250</v>
      </c>
      <c r="O1483" s="2" t="s">
        <v>2098</v>
      </c>
      <c r="P1483" s="5">
        <v>368.47259619047622</v>
      </c>
      <c r="Q1483" s="5">
        <v>1934481.13</v>
      </c>
      <c r="R1483" s="5">
        <v>5.0614367608581894</v>
      </c>
      <c r="S1483" s="5">
        <v>26572.542994505489</v>
      </c>
      <c r="T1483" s="5">
        <v>470465.8</v>
      </c>
    </row>
    <row r="1484" spans="1:20" ht="43.2" x14ac:dyDescent="0.3">
      <c r="A1484" s="7" t="s">
        <v>196</v>
      </c>
      <c r="B1484" s="2" t="s">
        <v>2157</v>
      </c>
      <c r="C1484" s="5" t="s">
        <v>198</v>
      </c>
      <c r="D1484" s="5" t="s">
        <v>171</v>
      </c>
      <c r="E1484" s="2" t="s">
        <v>2159</v>
      </c>
      <c r="F1484" s="2"/>
      <c r="G1484" s="2"/>
      <c r="H1484" s="2"/>
      <c r="I1484" s="2"/>
      <c r="J1484" s="2"/>
      <c r="K1484" s="2"/>
      <c r="L1484" s="2"/>
      <c r="M1484" s="2"/>
      <c r="N1484" s="5">
        <v>1120</v>
      </c>
      <c r="O1484" s="2" t="s">
        <v>2098</v>
      </c>
      <c r="P1484" s="5">
        <v>390.11573214285721</v>
      </c>
      <c r="Q1484" s="5">
        <v>436929.62</v>
      </c>
      <c r="R1484" s="5">
        <v>5.3587325843799061</v>
      </c>
      <c r="S1484" s="5">
        <v>6001.780494505495</v>
      </c>
      <c r="T1484" s="5">
        <v>106261.3</v>
      </c>
    </row>
    <row r="1485" spans="1:20" ht="43.2" x14ac:dyDescent="0.3">
      <c r="A1485" s="7" t="s">
        <v>196</v>
      </c>
      <c r="B1485" s="2" t="s">
        <v>2157</v>
      </c>
      <c r="C1485" s="5" t="s">
        <v>198</v>
      </c>
      <c r="D1485" s="5" t="s">
        <v>171</v>
      </c>
      <c r="E1485" s="2" t="s">
        <v>2160</v>
      </c>
      <c r="F1485" s="2"/>
      <c r="G1485" s="2"/>
      <c r="H1485" s="2"/>
      <c r="I1485" s="2"/>
      <c r="J1485" s="2"/>
      <c r="K1485" s="2"/>
      <c r="L1485" s="2"/>
      <c r="M1485" s="2"/>
      <c r="N1485" s="5">
        <v>2079</v>
      </c>
      <c r="O1485" s="2" t="s">
        <v>2098</v>
      </c>
      <c r="P1485" s="5">
        <v>491.24367484367491</v>
      </c>
      <c r="Q1485" s="5">
        <v>1021295.6</v>
      </c>
      <c r="R1485" s="5">
        <v>6.7478526764241051</v>
      </c>
      <c r="S1485" s="5">
        <v>14028.78571428571</v>
      </c>
      <c r="T1485" s="5">
        <v>248379.2</v>
      </c>
    </row>
    <row r="1486" spans="1:20" ht="43.2" x14ac:dyDescent="0.3">
      <c r="A1486" s="7" t="s">
        <v>196</v>
      </c>
      <c r="B1486" s="2" t="s">
        <v>2161</v>
      </c>
      <c r="C1486" s="5" t="s">
        <v>198</v>
      </c>
      <c r="D1486" s="5" t="s">
        <v>171</v>
      </c>
      <c r="E1486" s="2" t="s">
        <v>2162</v>
      </c>
      <c r="F1486" s="2"/>
      <c r="G1486" s="2"/>
      <c r="H1486" s="2"/>
      <c r="I1486" s="2"/>
      <c r="J1486" s="2"/>
      <c r="K1486" s="2"/>
      <c r="L1486" s="2"/>
      <c r="M1486" s="2"/>
      <c r="N1486" s="5">
        <v>1600</v>
      </c>
      <c r="O1486" s="2" t="s">
        <v>2098</v>
      </c>
      <c r="P1486" s="5">
        <v>217.95086875000001</v>
      </c>
      <c r="Q1486" s="5">
        <v>348721.39</v>
      </c>
      <c r="R1486" s="5">
        <v>2.993830614697802</v>
      </c>
      <c r="S1486" s="5">
        <v>4790.1289835164825</v>
      </c>
      <c r="T1486" s="5">
        <v>84809</v>
      </c>
    </row>
    <row r="1487" spans="1:20" ht="72" x14ac:dyDescent="0.3">
      <c r="A1487" s="7" t="s">
        <v>196</v>
      </c>
      <c r="B1487" s="2" t="s">
        <v>2163</v>
      </c>
      <c r="C1487" s="5" t="s">
        <v>198</v>
      </c>
      <c r="D1487" s="5" t="s">
        <v>171</v>
      </c>
      <c r="E1487" s="2" t="s">
        <v>2164</v>
      </c>
      <c r="F1487" s="2"/>
      <c r="G1487" s="2"/>
      <c r="H1487" s="2"/>
      <c r="I1487" s="2"/>
      <c r="J1487" s="2"/>
      <c r="K1487" s="2"/>
      <c r="L1487" s="2"/>
      <c r="M1487" s="2"/>
      <c r="N1487" s="5">
        <v>1200</v>
      </c>
      <c r="O1487" s="2" t="s">
        <v>2098</v>
      </c>
      <c r="P1487" s="5">
        <v>409.92669999999998</v>
      </c>
      <c r="Q1487" s="5">
        <v>491912.04</v>
      </c>
      <c r="R1487" s="5">
        <v>5.7053124565066113</v>
      </c>
      <c r="S1487" s="5">
        <v>6846.3749478079326</v>
      </c>
      <c r="T1487" s="5">
        <v>119633</v>
      </c>
    </row>
    <row r="1488" spans="1:20" ht="86.4" x14ac:dyDescent="0.3">
      <c r="A1488" s="7" t="s">
        <v>196</v>
      </c>
      <c r="B1488" s="2" t="s">
        <v>2163</v>
      </c>
      <c r="C1488" s="5" t="s">
        <v>198</v>
      </c>
      <c r="D1488" s="5" t="s">
        <v>171</v>
      </c>
      <c r="E1488" s="2" t="s">
        <v>2165</v>
      </c>
      <c r="F1488" s="2"/>
      <c r="G1488" s="2"/>
      <c r="H1488" s="2"/>
      <c r="I1488" s="2"/>
      <c r="J1488" s="2"/>
      <c r="K1488" s="2"/>
      <c r="L1488" s="2"/>
      <c r="M1488" s="2"/>
      <c r="N1488" s="5">
        <v>250</v>
      </c>
      <c r="O1488" s="2" t="s">
        <v>2098</v>
      </c>
      <c r="P1488" s="5">
        <v>354.91487999999998</v>
      </c>
      <c r="Q1488" s="5">
        <v>88728.72</v>
      </c>
      <c r="R1488" s="5">
        <v>4.9396643006263048</v>
      </c>
      <c r="S1488" s="5">
        <v>1234.916075156576</v>
      </c>
      <c r="T1488" s="5">
        <v>21578.9</v>
      </c>
    </row>
    <row r="1489" spans="1:20" ht="72" x14ac:dyDescent="0.3">
      <c r="A1489" s="7" t="s">
        <v>196</v>
      </c>
      <c r="B1489" s="2" t="s">
        <v>2163</v>
      </c>
      <c r="C1489" s="5" t="s">
        <v>198</v>
      </c>
      <c r="D1489" s="5" t="s">
        <v>171</v>
      </c>
      <c r="E1489" s="2" t="s">
        <v>2166</v>
      </c>
      <c r="F1489" s="2"/>
      <c r="G1489" s="2"/>
      <c r="H1489" s="2"/>
      <c r="I1489" s="2"/>
      <c r="J1489" s="2"/>
      <c r="K1489" s="2"/>
      <c r="L1489" s="2"/>
      <c r="M1489" s="2"/>
      <c r="N1489" s="5">
        <v>397.5</v>
      </c>
      <c r="O1489" s="2" t="s">
        <v>2098</v>
      </c>
      <c r="P1489" s="5">
        <v>360.60691823899373</v>
      </c>
      <c r="Q1489" s="5">
        <v>143341.25</v>
      </c>
      <c r="R1489" s="5">
        <v>5.0188854313012357</v>
      </c>
      <c r="S1489" s="5">
        <v>1995.006958942241</v>
      </c>
      <c r="T1489" s="5">
        <v>34860.6</v>
      </c>
    </row>
    <row r="1490" spans="1:20" ht="72" x14ac:dyDescent="0.3">
      <c r="A1490" s="7" t="s">
        <v>196</v>
      </c>
      <c r="B1490" s="2" t="s">
        <v>2163</v>
      </c>
      <c r="C1490" s="5" t="s">
        <v>198</v>
      </c>
      <c r="D1490" s="5" t="s">
        <v>171</v>
      </c>
      <c r="E1490" s="2" t="s">
        <v>2167</v>
      </c>
      <c r="F1490" s="2"/>
      <c r="G1490" s="2"/>
      <c r="H1490" s="2"/>
      <c r="I1490" s="2"/>
      <c r="J1490" s="2"/>
      <c r="K1490" s="2"/>
      <c r="L1490" s="2"/>
      <c r="M1490" s="2"/>
      <c r="N1490" s="5">
        <v>357</v>
      </c>
      <c r="O1490" s="2" t="s">
        <v>2098</v>
      </c>
      <c r="P1490" s="5">
        <v>378.923837535014</v>
      </c>
      <c r="Q1490" s="5">
        <v>135275.81</v>
      </c>
      <c r="R1490" s="5">
        <v>5.2738181981212806</v>
      </c>
      <c r="S1490" s="5">
        <v>1882.7530967292971</v>
      </c>
      <c r="T1490" s="5">
        <v>32899.1</v>
      </c>
    </row>
    <row r="1491" spans="1:20" ht="86.4" x14ac:dyDescent="0.3">
      <c r="A1491" s="7" t="s">
        <v>196</v>
      </c>
      <c r="B1491" s="2" t="s">
        <v>2163</v>
      </c>
      <c r="C1491" s="5" t="s">
        <v>198</v>
      </c>
      <c r="D1491" s="5" t="s">
        <v>171</v>
      </c>
      <c r="E1491" s="2" t="s">
        <v>2168</v>
      </c>
      <c r="F1491" s="2"/>
      <c r="G1491" s="2"/>
      <c r="H1491" s="2"/>
      <c r="I1491" s="2"/>
      <c r="J1491" s="2"/>
      <c r="K1491" s="2"/>
      <c r="L1491" s="2"/>
      <c r="M1491" s="2"/>
      <c r="N1491" s="5">
        <v>360</v>
      </c>
      <c r="O1491" s="2" t="s">
        <v>2098</v>
      </c>
      <c r="P1491" s="5">
        <v>805.95255555555548</v>
      </c>
      <c r="Q1491" s="5">
        <v>290142.92</v>
      </c>
      <c r="R1491" s="5">
        <v>11.21715456583933</v>
      </c>
      <c r="S1491" s="5">
        <v>4038.1756437021568</v>
      </c>
      <c r="T1491" s="5">
        <v>70562.7</v>
      </c>
    </row>
    <row r="1492" spans="1:20" ht="57.6" x14ac:dyDescent="0.3">
      <c r="A1492" s="7" t="s">
        <v>196</v>
      </c>
      <c r="B1492" s="2" t="s">
        <v>2163</v>
      </c>
      <c r="C1492" s="5" t="s">
        <v>198</v>
      </c>
      <c r="D1492" s="5" t="s">
        <v>163</v>
      </c>
      <c r="E1492" s="2" t="s">
        <v>2169</v>
      </c>
      <c r="F1492" s="2"/>
      <c r="G1492" s="2"/>
      <c r="H1492" s="2"/>
      <c r="I1492" s="2"/>
      <c r="J1492" s="2"/>
      <c r="K1492" s="2"/>
      <c r="L1492" s="2"/>
      <c r="M1492" s="2"/>
      <c r="N1492" s="5">
        <v>7740</v>
      </c>
      <c r="O1492" s="2" t="s">
        <v>2098</v>
      </c>
      <c r="P1492" s="5">
        <v>208.3918733850129</v>
      </c>
      <c r="Q1492" s="5">
        <v>1612953.1</v>
      </c>
      <c r="R1492" s="5">
        <v>2.900374020668238</v>
      </c>
      <c r="S1492" s="5">
        <v>22448.894919972168</v>
      </c>
      <c r="T1492" s="5">
        <v>499692.79999999999</v>
      </c>
    </row>
    <row r="1493" spans="1:20" ht="86.4" x14ac:dyDescent="0.3">
      <c r="A1493" s="7" t="s">
        <v>196</v>
      </c>
      <c r="B1493" s="2" t="s">
        <v>2163</v>
      </c>
      <c r="C1493" s="5" t="s">
        <v>198</v>
      </c>
      <c r="D1493" s="5" t="s">
        <v>171</v>
      </c>
      <c r="E1493" s="2" t="s">
        <v>2170</v>
      </c>
      <c r="F1493" s="2"/>
      <c r="G1493" s="2"/>
      <c r="H1493" s="2"/>
      <c r="I1493" s="2"/>
      <c r="J1493" s="2"/>
      <c r="K1493" s="2"/>
      <c r="L1493" s="2"/>
      <c r="M1493" s="2"/>
      <c r="N1493" s="5">
        <v>470</v>
      </c>
      <c r="O1493" s="2" t="s">
        <v>2098</v>
      </c>
      <c r="P1493" s="5">
        <v>409.66242553191489</v>
      </c>
      <c r="Q1493" s="5">
        <v>192541.34</v>
      </c>
      <c r="R1493" s="5">
        <v>5.7016343149883779</v>
      </c>
      <c r="S1493" s="5">
        <v>2679.7681280445372</v>
      </c>
      <c r="T1493" s="5">
        <v>46826</v>
      </c>
    </row>
    <row r="1494" spans="1:20" ht="86.4" x14ac:dyDescent="0.3">
      <c r="A1494" s="7" t="s">
        <v>196</v>
      </c>
      <c r="B1494" s="2" t="s">
        <v>2163</v>
      </c>
      <c r="C1494" s="5" t="s">
        <v>198</v>
      </c>
      <c r="D1494" s="5" t="s">
        <v>171</v>
      </c>
      <c r="E1494" s="2" t="s">
        <v>2171</v>
      </c>
      <c r="F1494" s="2"/>
      <c r="G1494" s="2"/>
      <c r="H1494" s="2"/>
      <c r="I1494" s="2"/>
      <c r="J1494" s="2"/>
      <c r="K1494" s="2"/>
      <c r="L1494" s="2"/>
      <c r="M1494" s="2"/>
      <c r="N1494" s="5">
        <v>280</v>
      </c>
      <c r="O1494" s="2" t="s">
        <v>2098</v>
      </c>
      <c r="P1494" s="5">
        <v>465.8257857142857</v>
      </c>
      <c r="Q1494" s="5">
        <v>130431.22</v>
      </c>
      <c r="R1494" s="5">
        <v>6.4833094741027937</v>
      </c>
      <c r="S1494" s="5">
        <v>1815.326652748782</v>
      </c>
      <c r="T1494" s="5">
        <v>31720.799999999999</v>
      </c>
    </row>
    <row r="1495" spans="1:20" ht="43.2" x14ac:dyDescent="0.3">
      <c r="A1495" s="7" t="s">
        <v>196</v>
      </c>
      <c r="B1495" s="2" t="s">
        <v>2163</v>
      </c>
      <c r="C1495" s="5" t="s">
        <v>198</v>
      </c>
      <c r="D1495" s="5" t="s">
        <v>171</v>
      </c>
      <c r="E1495" s="2" t="s">
        <v>2172</v>
      </c>
      <c r="F1495" s="2"/>
      <c r="G1495" s="2"/>
      <c r="H1495" s="2"/>
      <c r="I1495" s="2"/>
      <c r="J1495" s="2"/>
      <c r="K1495" s="2"/>
      <c r="L1495" s="2"/>
      <c r="M1495" s="2"/>
      <c r="N1495" s="5">
        <v>4491.2</v>
      </c>
      <c r="O1495" s="2" t="s">
        <v>2098</v>
      </c>
      <c r="P1495" s="5">
        <v>345.95302146419658</v>
      </c>
      <c r="Q1495" s="5">
        <v>1553744.21</v>
      </c>
      <c r="R1495" s="5">
        <v>4.814934188784922</v>
      </c>
      <c r="S1495" s="5">
        <v>21624.832428670841</v>
      </c>
      <c r="T1495" s="5">
        <v>377870.5</v>
      </c>
    </row>
    <row r="1496" spans="1:20" ht="57.6" x14ac:dyDescent="0.3">
      <c r="A1496" s="7" t="s">
        <v>196</v>
      </c>
      <c r="B1496" s="2" t="s">
        <v>2173</v>
      </c>
      <c r="C1496" s="5" t="s">
        <v>198</v>
      </c>
      <c r="D1496" s="5" t="s">
        <v>171</v>
      </c>
      <c r="E1496" s="2" t="s">
        <v>2174</v>
      </c>
      <c r="F1496" s="2"/>
      <c r="G1496" s="2"/>
      <c r="H1496" s="2"/>
      <c r="I1496" s="2"/>
      <c r="J1496" s="2"/>
      <c r="K1496" s="2"/>
      <c r="L1496" s="2"/>
      <c r="M1496" s="2"/>
      <c r="N1496" s="5">
        <v>6750</v>
      </c>
      <c r="O1496" s="2" t="s">
        <v>2098</v>
      </c>
      <c r="P1496" s="5">
        <v>442.76748148148152</v>
      </c>
      <c r="Q1496" s="5">
        <v>2988680.5</v>
      </c>
      <c r="R1496" s="5">
        <v>6.1623866594499859</v>
      </c>
      <c r="S1496" s="5">
        <v>41596.109951287413</v>
      </c>
      <c r="T1496" s="5">
        <v>726847.1</v>
      </c>
    </row>
    <row r="1497" spans="1:20" ht="72" x14ac:dyDescent="0.3">
      <c r="A1497" s="7" t="s">
        <v>196</v>
      </c>
      <c r="B1497" s="2" t="s">
        <v>2175</v>
      </c>
      <c r="C1497" s="5" t="s">
        <v>198</v>
      </c>
      <c r="D1497" s="5" t="s">
        <v>171</v>
      </c>
      <c r="E1497" s="2" t="s">
        <v>2176</v>
      </c>
      <c r="F1497" s="2"/>
      <c r="G1497" s="2"/>
      <c r="H1497" s="2"/>
      <c r="I1497" s="2"/>
      <c r="J1497" s="2"/>
      <c r="K1497" s="2"/>
      <c r="L1497" s="2"/>
      <c r="M1497" s="2"/>
      <c r="N1497" s="5">
        <v>3408</v>
      </c>
      <c r="O1497" s="2" t="s">
        <v>2098</v>
      </c>
      <c r="P1497" s="5">
        <v>468.32200997652581</v>
      </c>
      <c r="Q1497" s="5">
        <v>1596041.41</v>
      </c>
      <c r="R1497" s="5">
        <v>6.5180516350247162</v>
      </c>
      <c r="S1497" s="5">
        <v>22213.519972164231</v>
      </c>
      <c r="T1497" s="5">
        <v>388157.2</v>
      </c>
    </row>
    <row r="1498" spans="1:20" ht="57.6" x14ac:dyDescent="0.3">
      <c r="A1498" s="7" t="s">
        <v>196</v>
      </c>
      <c r="B1498" s="2" t="s">
        <v>2175</v>
      </c>
      <c r="C1498" s="5" t="s">
        <v>198</v>
      </c>
      <c r="D1498" s="5" t="s">
        <v>171</v>
      </c>
      <c r="E1498" s="2" t="s">
        <v>2177</v>
      </c>
      <c r="F1498" s="2"/>
      <c r="G1498" s="2"/>
      <c r="H1498" s="2"/>
      <c r="I1498" s="2"/>
      <c r="J1498" s="2"/>
      <c r="K1498" s="2"/>
      <c r="L1498" s="2"/>
      <c r="M1498" s="2"/>
      <c r="N1498" s="5">
        <v>886.25</v>
      </c>
      <c r="O1498" s="2" t="s">
        <v>2098</v>
      </c>
      <c r="P1498" s="5">
        <v>340.8534724964739</v>
      </c>
      <c r="Q1498" s="5">
        <v>302081.39</v>
      </c>
      <c r="R1498" s="5">
        <v>4.7439592553441043</v>
      </c>
      <c r="S1498" s="5">
        <v>4204.3338900487133</v>
      </c>
      <c r="T1498" s="5">
        <v>73466.100000000006</v>
      </c>
    </row>
    <row r="1499" spans="1:20" ht="43.2" x14ac:dyDescent="0.3">
      <c r="A1499" s="7" t="s">
        <v>196</v>
      </c>
      <c r="B1499" s="2" t="s">
        <v>2175</v>
      </c>
      <c r="C1499" s="5" t="s">
        <v>198</v>
      </c>
      <c r="D1499" s="5" t="s">
        <v>171</v>
      </c>
      <c r="E1499" s="2" t="s">
        <v>2178</v>
      </c>
      <c r="F1499" s="2"/>
      <c r="G1499" s="2"/>
      <c r="H1499" s="2"/>
      <c r="I1499" s="2"/>
      <c r="J1499" s="2"/>
      <c r="K1499" s="2"/>
      <c r="L1499" s="2"/>
      <c r="M1499" s="2"/>
      <c r="N1499" s="5">
        <v>2310</v>
      </c>
      <c r="O1499" s="2" t="s">
        <v>2098</v>
      </c>
      <c r="P1499" s="5">
        <v>485.63707792207788</v>
      </c>
      <c r="Q1499" s="5">
        <v>1121821.6499999999</v>
      </c>
      <c r="R1499" s="5">
        <v>6.7590407504812511</v>
      </c>
      <c r="S1499" s="5">
        <v>15613.384133611689</v>
      </c>
      <c r="T1499" s="5">
        <v>272827</v>
      </c>
    </row>
    <row r="1500" spans="1:20" ht="57.6" x14ac:dyDescent="0.3">
      <c r="A1500" s="7" t="s">
        <v>196</v>
      </c>
      <c r="B1500" s="2" t="s">
        <v>2175</v>
      </c>
      <c r="C1500" s="5" t="s">
        <v>198</v>
      </c>
      <c r="D1500" s="5" t="s">
        <v>171</v>
      </c>
      <c r="E1500" s="2" t="s">
        <v>2151</v>
      </c>
      <c r="F1500" s="2"/>
      <c r="G1500" s="2"/>
      <c r="H1500" s="2"/>
      <c r="I1500" s="2"/>
      <c r="J1500" s="2"/>
      <c r="K1500" s="2"/>
      <c r="L1500" s="2"/>
      <c r="M1500" s="2"/>
      <c r="N1500" s="5">
        <v>10892</v>
      </c>
      <c r="O1500" s="2" t="s">
        <v>2098</v>
      </c>
      <c r="P1500" s="5">
        <v>389.40488248255599</v>
      </c>
      <c r="Q1500" s="5">
        <v>4241397.9800000004</v>
      </c>
      <c r="R1500" s="5">
        <v>5.4196921709471964</v>
      </c>
      <c r="S1500" s="5">
        <v>59031.287125956856</v>
      </c>
      <c r="T1500" s="5">
        <v>1031508</v>
      </c>
    </row>
    <row r="1501" spans="1:20" ht="57.6" x14ac:dyDescent="0.3">
      <c r="A1501" s="7" t="s">
        <v>196</v>
      </c>
      <c r="B1501" s="2" t="s">
        <v>2175</v>
      </c>
      <c r="C1501" s="5" t="s">
        <v>198</v>
      </c>
      <c r="D1501" s="5" t="s">
        <v>171</v>
      </c>
      <c r="E1501" s="2" t="s">
        <v>2179</v>
      </c>
      <c r="F1501" s="2"/>
      <c r="G1501" s="2"/>
      <c r="H1501" s="2"/>
      <c r="I1501" s="2"/>
      <c r="J1501" s="2"/>
      <c r="K1501" s="2"/>
      <c r="L1501" s="2"/>
      <c r="M1501" s="2"/>
      <c r="N1501" s="5">
        <v>660</v>
      </c>
      <c r="O1501" s="2" t="s">
        <v>2098</v>
      </c>
      <c r="P1501" s="5">
        <v>341.61596969696973</v>
      </c>
      <c r="Q1501" s="5">
        <v>225466.54</v>
      </c>
      <c r="R1501" s="5">
        <v>4.7545716032981176</v>
      </c>
      <c r="S1501" s="5">
        <v>3138.017258176757</v>
      </c>
      <c r="T1501" s="5">
        <v>54833.5</v>
      </c>
    </row>
    <row r="1502" spans="1:20" ht="57.6" x14ac:dyDescent="0.3">
      <c r="A1502" s="7" t="s">
        <v>196</v>
      </c>
      <c r="B1502" s="2" t="s">
        <v>2175</v>
      </c>
      <c r="C1502" s="5" t="s">
        <v>198</v>
      </c>
      <c r="D1502" s="5" t="s">
        <v>171</v>
      </c>
      <c r="E1502" s="2" t="s">
        <v>2180</v>
      </c>
      <c r="F1502" s="2"/>
      <c r="G1502" s="2"/>
      <c r="H1502" s="2"/>
      <c r="I1502" s="2"/>
      <c r="J1502" s="2"/>
      <c r="K1502" s="2"/>
      <c r="L1502" s="2"/>
      <c r="M1502" s="2"/>
      <c r="N1502" s="5">
        <v>12628</v>
      </c>
      <c r="O1502" s="2" t="s">
        <v>2098</v>
      </c>
      <c r="P1502" s="5">
        <v>379.8326963889769</v>
      </c>
      <c r="Q1502" s="5">
        <v>4796527.29</v>
      </c>
      <c r="R1502" s="5">
        <v>5.2864675906607781</v>
      </c>
      <c r="S1502" s="5">
        <v>66757.5127348643</v>
      </c>
      <c r="T1502" s="5">
        <v>1166515.3999999999</v>
      </c>
    </row>
    <row r="1503" spans="1:20" ht="43.2" x14ac:dyDescent="0.3">
      <c r="A1503" s="7" t="s">
        <v>196</v>
      </c>
      <c r="B1503" s="2" t="s">
        <v>2175</v>
      </c>
      <c r="C1503" s="5" t="s">
        <v>198</v>
      </c>
      <c r="D1503" s="5" t="s">
        <v>171</v>
      </c>
      <c r="E1503" s="2" t="s">
        <v>2181</v>
      </c>
      <c r="F1503" s="2"/>
      <c r="G1503" s="2"/>
      <c r="H1503" s="2"/>
      <c r="I1503" s="2"/>
      <c r="J1503" s="2"/>
      <c r="K1503" s="2"/>
      <c r="L1503" s="2"/>
      <c r="M1503" s="2"/>
      <c r="N1503" s="5">
        <v>53.39</v>
      </c>
      <c r="O1503" s="2" t="s">
        <v>2098</v>
      </c>
      <c r="P1503" s="5">
        <v>492.32927514515819</v>
      </c>
      <c r="Q1503" s="5">
        <v>26285.46</v>
      </c>
      <c r="R1503" s="5">
        <v>6.8521819783598934</v>
      </c>
      <c r="S1503" s="5">
        <v>365.83799582463467</v>
      </c>
      <c r="T1503" s="5">
        <v>6392.6</v>
      </c>
    </row>
    <row r="1504" spans="1:20" ht="57.6" x14ac:dyDescent="0.3">
      <c r="A1504" s="7" t="s">
        <v>196</v>
      </c>
      <c r="B1504" s="2" t="s">
        <v>2175</v>
      </c>
      <c r="C1504" s="5" t="s">
        <v>198</v>
      </c>
      <c r="D1504" s="5" t="s">
        <v>163</v>
      </c>
      <c r="E1504" s="2" t="s">
        <v>2182</v>
      </c>
      <c r="F1504" s="2"/>
      <c r="G1504" s="2"/>
      <c r="H1504" s="2"/>
      <c r="I1504" s="2"/>
      <c r="J1504" s="2"/>
      <c r="K1504" s="2"/>
      <c r="L1504" s="2"/>
      <c r="M1504" s="2"/>
      <c r="N1504" s="5">
        <v>9065</v>
      </c>
      <c r="O1504" s="2" t="s">
        <v>2098</v>
      </c>
      <c r="P1504" s="5">
        <v>222.67628019856591</v>
      </c>
      <c r="Q1504" s="5">
        <v>2018560.48</v>
      </c>
      <c r="R1504" s="5">
        <v>3.09918274458686</v>
      </c>
      <c r="S1504" s="5">
        <v>28094.091579679891</v>
      </c>
      <c r="T1504" s="5">
        <v>625350</v>
      </c>
    </row>
    <row r="1505" spans="1:20" ht="43.2" x14ac:dyDescent="0.3">
      <c r="A1505" s="7" t="s">
        <v>196</v>
      </c>
      <c r="B1505" s="2" t="s">
        <v>2175</v>
      </c>
      <c r="C1505" s="5" t="s">
        <v>198</v>
      </c>
      <c r="D1505" s="5" t="s">
        <v>171</v>
      </c>
      <c r="E1505" s="2" t="s">
        <v>2183</v>
      </c>
      <c r="F1505" s="2"/>
      <c r="G1505" s="2"/>
      <c r="H1505" s="2"/>
      <c r="I1505" s="2"/>
      <c r="J1505" s="2"/>
      <c r="K1505" s="2"/>
      <c r="L1505" s="2"/>
      <c r="M1505" s="2"/>
      <c r="N1505" s="5">
        <v>100.32</v>
      </c>
      <c r="O1505" s="2" t="s">
        <v>2098</v>
      </c>
      <c r="P1505" s="5">
        <v>418.94657097288678</v>
      </c>
      <c r="Q1505" s="5">
        <v>42028.72</v>
      </c>
      <c r="R1505" s="5">
        <v>5.8308499787458148</v>
      </c>
      <c r="S1505" s="5">
        <v>584.95086986778017</v>
      </c>
      <c r="T1505" s="5">
        <v>10221.4</v>
      </c>
    </row>
    <row r="1506" spans="1:20" ht="57.6" x14ac:dyDescent="0.3">
      <c r="A1506" s="7" t="s">
        <v>196</v>
      </c>
      <c r="B1506" s="2" t="s">
        <v>2175</v>
      </c>
      <c r="C1506" s="5" t="s">
        <v>198</v>
      </c>
      <c r="D1506" s="5" t="s">
        <v>171</v>
      </c>
      <c r="E1506" s="2" t="s">
        <v>2184</v>
      </c>
      <c r="F1506" s="2"/>
      <c r="G1506" s="2"/>
      <c r="H1506" s="2"/>
      <c r="I1506" s="2"/>
      <c r="J1506" s="2"/>
      <c r="K1506" s="2"/>
      <c r="L1506" s="2"/>
      <c r="M1506" s="2"/>
      <c r="N1506" s="5">
        <v>7.7</v>
      </c>
      <c r="O1506" s="2" t="s">
        <v>2098</v>
      </c>
      <c r="P1506" s="5">
        <v>244.44805194805201</v>
      </c>
      <c r="Q1506" s="5">
        <v>1882.25</v>
      </c>
      <c r="R1506" s="5">
        <v>3.402199748755073</v>
      </c>
      <c r="S1506" s="5">
        <v>26.196938065414059</v>
      </c>
      <c r="T1506" s="5">
        <v>457.7</v>
      </c>
    </row>
    <row r="1507" spans="1:20" ht="57.6" x14ac:dyDescent="0.3">
      <c r="A1507" s="7" t="s">
        <v>196</v>
      </c>
      <c r="B1507" s="2" t="s">
        <v>2175</v>
      </c>
      <c r="C1507" s="5" t="s">
        <v>198</v>
      </c>
      <c r="D1507" s="5" t="s">
        <v>171</v>
      </c>
      <c r="E1507" s="2" t="s">
        <v>2185</v>
      </c>
      <c r="F1507" s="2"/>
      <c r="G1507" s="2"/>
      <c r="H1507" s="2"/>
      <c r="I1507" s="2"/>
      <c r="J1507" s="2"/>
      <c r="K1507" s="2"/>
      <c r="L1507" s="2"/>
      <c r="M1507" s="2"/>
      <c r="N1507" s="5">
        <v>886.25</v>
      </c>
      <c r="O1507" s="2" t="s">
        <v>2098</v>
      </c>
      <c r="P1507" s="5">
        <v>466.82104372355428</v>
      </c>
      <c r="Q1507" s="5">
        <v>413720.15</v>
      </c>
      <c r="R1507" s="5">
        <v>6.4971613601051406</v>
      </c>
      <c r="S1507" s="5">
        <v>5758.1092553931812</v>
      </c>
      <c r="T1507" s="5">
        <v>100616.7</v>
      </c>
    </row>
    <row r="1508" spans="1:20" ht="57.6" x14ac:dyDescent="0.3">
      <c r="A1508" s="7" t="s">
        <v>196</v>
      </c>
      <c r="B1508" s="2" t="s">
        <v>2175</v>
      </c>
      <c r="C1508" s="5" t="s">
        <v>198</v>
      </c>
      <c r="D1508" s="5" t="s">
        <v>171</v>
      </c>
      <c r="E1508" s="2" t="s">
        <v>2186</v>
      </c>
      <c r="F1508" s="2"/>
      <c r="G1508" s="2"/>
      <c r="H1508" s="2"/>
      <c r="I1508" s="2"/>
      <c r="J1508" s="2"/>
      <c r="K1508" s="2"/>
      <c r="L1508" s="2"/>
      <c r="M1508" s="2"/>
      <c r="N1508" s="5">
        <v>660</v>
      </c>
      <c r="O1508" s="2" t="s">
        <v>2098</v>
      </c>
      <c r="P1508" s="5">
        <v>514.08233333333339</v>
      </c>
      <c r="Q1508" s="5">
        <v>339294.34</v>
      </c>
      <c r="R1508" s="5">
        <v>7.154938529343541</v>
      </c>
      <c r="S1508" s="5">
        <v>4722.2594293667371</v>
      </c>
      <c r="T1508" s="5">
        <v>82516.3</v>
      </c>
    </row>
    <row r="1509" spans="1:20" ht="57.6" x14ac:dyDescent="0.3">
      <c r="A1509" s="7" t="s">
        <v>196</v>
      </c>
      <c r="B1509" s="2" t="s">
        <v>2175</v>
      </c>
      <c r="C1509" s="5" t="s">
        <v>198</v>
      </c>
      <c r="D1509" s="5" t="s">
        <v>163</v>
      </c>
      <c r="E1509" s="2" t="s">
        <v>2187</v>
      </c>
      <c r="F1509" s="2"/>
      <c r="G1509" s="2"/>
      <c r="H1509" s="2"/>
      <c r="I1509" s="2"/>
      <c r="J1509" s="2"/>
      <c r="K1509" s="2"/>
      <c r="L1509" s="2"/>
      <c r="M1509" s="2"/>
      <c r="N1509" s="5">
        <v>4851</v>
      </c>
      <c r="O1509" s="2" t="s">
        <v>2098</v>
      </c>
      <c r="P1509" s="5">
        <v>411.22600494743352</v>
      </c>
      <c r="Q1509" s="5">
        <v>1994857.35</v>
      </c>
      <c r="R1509" s="5">
        <v>5.7233960326713094</v>
      </c>
      <c r="S1509" s="5">
        <v>27764.194154488519</v>
      </c>
      <c r="T1509" s="5">
        <v>618006.80000000005</v>
      </c>
    </row>
    <row r="1510" spans="1:20" ht="100.8" x14ac:dyDescent="0.3">
      <c r="A1510" s="7" t="s">
        <v>196</v>
      </c>
      <c r="B1510" s="2" t="s">
        <v>2188</v>
      </c>
      <c r="C1510" s="5" t="s">
        <v>198</v>
      </c>
      <c r="D1510" s="5" t="s">
        <v>171</v>
      </c>
      <c r="E1510" s="2" t="s">
        <v>2189</v>
      </c>
      <c r="F1510" s="2"/>
      <c r="G1510" s="2"/>
      <c r="H1510" s="2"/>
      <c r="I1510" s="2"/>
      <c r="J1510" s="2"/>
      <c r="K1510" s="2"/>
      <c r="L1510" s="2"/>
      <c r="M1510" s="2"/>
      <c r="N1510" s="5">
        <v>6566.4</v>
      </c>
      <c r="O1510" s="2" t="s">
        <v>2098</v>
      </c>
      <c r="P1510" s="5">
        <v>580.39497898391812</v>
      </c>
      <c r="Q1510" s="5">
        <v>3811105.59</v>
      </c>
      <c r="R1510" s="5">
        <v>8.0778702711749215</v>
      </c>
      <c r="S1510" s="5">
        <v>53042.527348643009</v>
      </c>
      <c r="T1510" s="5">
        <v>926861</v>
      </c>
    </row>
    <row r="1511" spans="1:20" ht="100.8" x14ac:dyDescent="0.3">
      <c r="A1511" s="7" t="s">
        <v>196</v>
      </c>
      <c r="B1511" s="2" t="s">
        <v>2188</v>
      </c>
      <c r="C1511" s="5" t="s">
        <v>198</v>
      </c>
      <c r="D1511" s="5" t="s">
        <v>171</v>
      </c>
      <c r="E1511" s="2" t="s">
        <v>2190</v>
      </c>
      <c r="F1511" s="2"/>
      <c r="G1511" s="2"/>
      <c r="H1511" s="2"/>
      <c r="I1511" s="2"/>
      <c r="J1511" s="2"/>
      <c r="K1511" s="2"/>
      <c r="L1511" s="2"/>
      <c r="M1511" s="2"/>
      <c r="N1511" s="5">
        <v>132</v>
      </c>
      <c r="O1511" s="2" t="s">
        <v>2098</v>
      </c>
      <c r="P1511" s="5">
        <v>509.33484848484852</v>
      </c>
      <c r="Q1511" s="5">
        <v>67232.2</v>
      </c>
      <c r="R1511" s="5">
        <v>7.0888635836443772</v>
      </c>
      <c r="S1511" s="5">
        <v>935.72999304105781</v>
      </c>
      <c r="T1511" s="5">
        <v>16350.8</v>
      </c>
    </row>
    <row r="1512" spans="1:20" ht="86.4" x14ac:dyDescent="0.3">
      <c r="A1512" s="7" t="s">
        <v>196</v>
      </c>
      <c r="B1512" s="2" t="s">
        <v>2188</v>
      </c>
      <c r="C1512" s="5" t="s">
        <v>198</v>
      </c>
      <c r="D1512" s="5" t="s">
        <v>171</v>
      </c>
      <c r="E1512" s="2" t="s">
        <v>2191</v>
      </c>
      <c r="F1512" s="2"/>
      <c r="G1512" s="2"/>
      <c r="H1512" s="2"/>
      <c r="I1512" s="2"/>
      <c r="J1512" s="2"/>
      <c r="K1512" s="2"/>
      <c r="L1512" s="2"/>
      <c r="M1512" s="2"/>
      <c r="N1512" s="5">
        <v>567</v>
      </c>
      <c r="O1512" s="2" t="s">
        <v>2098</v>
      </c>
      <c r="P1512" s="5">
        <v>597.8172486772487</v>
      </c>
      <c r="Q1512" s="5">
        <v>338962.38</v>
      </c>
      <c r="R1512" s="5">
        <v>8.320351408173261</v>
      </c>
      <c r="S1512" s="5">
        <v>4717.6392484342387</v>
      </c>
      <c r="T1512" s="5">
        <v>82435.600000000006</v>
      </c>
    </row>
    <row r="1513" spans="1:20" ht="57.6" x14ac:dyDescent="0.3">
      <c r="A1513" s="7" t="s">
        <v>196</v>
      </c>
      <c r="B1513" s="2" t="s">
        <v>2188</v>
      </c>
      <c r="C1513" s="5" t="s">
        <v>198</v>
      </c>
      <c r="D1513" s="5" t="s">
        <v>171</v>
      </c>
      <c r="E1513" s="2" t="s">
        <v>2192</v>
      </c>
      <c r="F1513" s="2"/>
      <c r="G1513" s="2"/>
      <c r="H1513" s="2"/>
      <c r="I1513" s="2"/>
      <c r="J1513" s="2"/>
      <c r="K1513" s="2"/>
      <c r="L1513" s="2"/>
      <c r="M1513" s="2"/>
      <c r="N1513" s="5">
        <v>4427.5</v>
      </c>
      <c r="O1513" s="2" t="s">
        <v>2098</v>
      </c>
      <c r="P1513" s="5">
        <v>252.93033766233771</v>
      </c>
      <c r="Q1513" s="5">
        <v>1119849.07</v>
      </c>
      <c r="R1513" s="5">
        <v>3.5202552214660781</v>
      </c>
      <c r="S1513" s="5">
        <v>15585.92999304106</v>
      </c>
      <c r="T1513" s="5">
        <v>272347.3</v>
      </c>
    </row>
    <row r="1514" spans="1:20" ht="43.2" x14ac:dyDescent="0.3">
      <c r="A1514" s="7" t="s">
        <v>196</v>
      </c>
      <c r="B1514" s="2" t="s">
        <v>2193</v>
      </c>
      <c r="C1514" s="5" t="s">
        <v>198</v>
      </c>
      <c r="D1514" s="5" t="s">
        <v>171</v>
      </c>
      <c r="E1514" s="2" t="s">
        <v>2194</v>
      </c>
      <c r="F1514" s="2"/>
      <c r="G1514" s="2"/>
      <c r="H1514" s="2"/>
      <c r="I1514" s="2"/>
      <c r="J1514" s="2"/>
      <c r="K1514" s="2"/>
      <c r="L1514" s="2"/>
      <c r="M1514" s="2"/>
      <c r="N1514" s="5">
        <v>103.2</v>
      </c>
      <c r="O1514" s="2" t="s">
        <v>2098</v>
      </c>
      <c r="P1514" s="5">
        <v>309.49166666666667</v>
      </c>
      <c r="Q1514" s="5">
        <v>31939.54</v>
      </c>
      <c r="R1514" s="5">
        <v>4.4213095238095237</v>
      </c>
      <c r="S1514" s="5">
        <v>456.27914285714292</v>
      </c>
      <c r="T1514" s="5">
        <v>7767.8</v>
      </c>
    </row>
    <row r="1515" spans="1:20" ht="43.2" x14ac:dyDescent="0.3">
      <c r="A1515" s="7" t="s">
        <v>196</v>
      </c>
      <c r="B1515" s="2" t="s">
        <v>2195</v>
      </c>
      <c r="C1515" s="5" t="s">
        <v>198</v>
      </c>
      <c r="D1515" s="5" t="s">
        <v>171</v>
      </c>
      <c r="E1515" s="2" t="s">
        <v>2196</v>
      </c>
      <c r="F1515" s="2"/>
      <c r="G1515" s="2"/>
      <c r="H1515" s="2"/>
      <c r="I1515" s="2"/>
      <c r="J1515" s="2"/>
      <c r="K1515" s="2"/>
      <c r="L1515" s="2"/>
      <c r="M1515" s="2"/>
      <c r="N1515" s="5">
        <v>87.5</v>
      </c>
      <c r="O1515" s="2" t="s">
        <v>2098</v>
      </c>
      <c r="P1515" s="5">
        <v>500.46114285714282</v>
      </c>
      <c r="Q1515" s="5">
        <v>43790.35</v>
      </c>
      <c r="R1515" s="5">
        <v>7.1494448979591834</v>
      </c>
      <c r="S1515" s="5">
        <v>625.57642857142855</v>
      </c>
      <c r="T1515" s="5">
        <v>10649.8</v>
      </c>
    </row>
    <row r="1516" spans="1:20" ht="43.2" x14ac:dyDescent="0.3">
      <c r="A1516" s="7" t="s">
        <v>196</v>
      </c>
      <c r="B1516" s="2" t="s">
        <v>2195</v>
      </c>
      <c r="C1516" s="5" t="s">
        <v>198</v>
      </c>
      <c r="D1516" s="5" t="s">
        <v>171</v>
      </c>
      <c r="E1516" s="2" t="s">
        <v>2197</v>
      </c>
      <c r="F1516" s="2"/>
      <c r="G1516" s="2"/>
      <c r="H1516" s="2"/>
      <c r="I1516" s="2"/>
      <c r="J1516" s="2"/>
      <c r="K1516" s="2"/>
      <c r="L1516" s="2"/>
      <c r="M1516" s="2"/>
      <c r="N1516" s="5">
        <v>68.8</v>
      </c>
      <c r="O1516" s="2" t="s">
        <v>2098</v>
      </c>
      <c r="P1516" s="5">
        <v>308.2264534883721</v>
      </c>
      <c r="Q1516" s="5">
        <v>21205.98</v>
      </c>
      <c r="R1516" s="5">
        <v>4.4032350498338868</v>
      </c>
      <c r="S1516" s="5">
        <v>302.9425714285714</v>
      </c>
      <c r="T1516" s="5">
        <v>5157.3</v>
      </c>
    </row>
    <row r="1517" spans="1:20" ht="57.6" x14ac:dyDescent="0.3">
      <c r="A1517" s="7" t="s">
        <v>196</v>
      </c>
      <c r="B1517" s="2" t="s">
        <v>2195</v>
      </c>
      <c r="C1517" s="5" t="s">
        <v>198</v>
      </c>
      <c r="D1517" s="5" t="s">
        <v>171</v>
      </c>
      <c r="E1517" s="2" t="s">
        <v>2198</v>
      </c>
      <c r="F1517" s="2"/>
      <c r="G1517" s="2"/>
      <c r="H1517" s="2"/>
      <c r="I1517" s="2"/>
      <c r="J1517" s="2"/>
      <c r="K1517" s="2"/>
      <c r="L1517" s="2"/>
      <c r="M1517" s="2"/>
      <c r="N1517" s="5">
        <v>57.6</v>
      </c>
      <c r="O1517" s="2" t="s">
        <v>2098</v>
      </c>
      <c r="P1517" s="5">
        <v>662.68697916666656</v>
      </c>
      <c r="Q1517" s="5">
        <v>38170.769999999997</v>
      </c>
      <c r="R1517" s="5">
        <v>9.4669568452380943</v>
      </c>
      <c r="S1517" s="5">
        <v>545.29671428571419</v>
      </c>
      <c r="T1517" s="5">
        <v>9283.2000000000007</v>
      </c>
    </row>
    <row r="1518" spans="1:20" ht="43.2" x14ac:dyDescent="0.3">
      <c r="A1518" s="7" t="s">
        <v>196</v>
      </c>
      <c r="B1518" s="2" t="s">
        <v>2195</v>
      </c>
      <c r="C1518" s="5" t="s">
        <v>198</v>
      </c>
      <c r="D1518" s="5" t="s">
        <v>171</v>
      </c>
      <c r="E1518" s="2" t="s">
        <v>2199</v>
      </c>
      <c r="F1518" s="2"/>
      <c r="G1518" s="2"/>
      <c r="H1518" s="2"/>
      <c r="I1518" s="2"/>
      <c r="J1518" s="2"/>
      <c r="K1518" s="2"/>
      <c r="L1518" s="2"/>
      <c r="M1518" s="2"/>
      <c r="N1518" s="5">
        <v>77</v>
      </c>
      <c r="O1518" s="2" t="s">
        <v>2098</v>
      </c>
      <c r="P1518" s="5">
        <v>586.37753246753243</v>
      </c>
      <c r="Q1518" s="5">
        <v>45151.07</v>
      </c>
      <c r="R1518" s="5">
        <v>8.3768218923933198</v>
      </c>
      <c r="S1518" s="5">
        <v>645.01528571428571</v>
      </c>
      <c r="T1518" s="5">
        <v>10980.7</v>
      </c>
    </row>
    <row r="1519" spans="1:20" ht="57.6" x14ac:dyDescent="0.3">
      <c r="A1519" s="7" t="s">
        <v>196</v>
      </c>
      <c r="B1519" s="2" t="s">
        <v>2195</v>
      </c>
      <c r="C1519" s="5" t="s">
        <v>198</v>
      </c>
      <c r="D1519" s="5" t="s">
        <v>171</v>
      </c>
      <c r="E1519" s="2" t="s">
        <v>2200</v>
      </c>
      <c r="F1519" s="2"/>
      <c r="G1519" s="2"/>
      <c r="H1519" s="2"/>
      <c r="I1519" s="2"/>
      <c r="J1519" s="2"/>
      <c r="K1519" s="2"/>
      <c r="L1519" s="2"/>
      <c r="M1519" s="2"/>
      <c r="N1519" s="5">
        <v>72</v>
      </c>
      <c r="O1519" s="2" t="s">
        <v>2098</v>
      </c>
      <c r="P1519" s="5">
        <v>667.59569444444446</v>
      </c>
      <c r="Q1519" s="5">
        <v>48066.89</v>
      </c>
      <c r="R1519" s="5">
        <v>9.5370813492063498</v>
      </c>
      <c r="S1519" s="5">
        <v>686.66985714285715</v>
      </c>
      <c r="T1519" s="5">
        <v>11689.9</v>
      </c>
    </row>
    <row r="1520" spans="1:20" ht="43.2" x14ac:dyDescent="0.3">
      <c r="A1520" s="7" t="s">
        <v>196</v>
      </c>
      <c r="B1520" s="2" t="s">
        <v>2201</v>
      </c>
      <c r="C1520" s="5" t="s">
        <v>198</v>
      </c>
      <c r="D1520" s="5" t="s">
        <v>163</v>
      </c>
      <c r="E1520" s="2" t="s">
        <v>2202</v>
      </c>
      <c r="F1520" s="2"/>
      <c r="G1520" s="2"/>
      <c r="H1520" s="2"/>
      <c r="I1520" s="2"/>
      <c r="J1520" s="2"/>
      <c r="K1520" s="2"/>
      <c r="L1520" s="2"/>
      <c r="M1520" s="2"/>
      <c r="N1520" s="5">
        <v>6401</v>
      </c>
      <c r="O1520" s="2" t="s">
        <v>2098</v>
      </c>
      <c r="P1520" s="5">
        <v>250.07735041399781</v>
      </c>
      <c r="Q1520" s="5">
        <v>1600745.12</v>
      </c>
      <c r="R1520" s="5">
        <v>3.572533577342826</v>
      </c>
      <c r="S1520" s="5">
        <v>22867.787428571432</v>
      </c>
      <c r="T1520" s="5">
        <v>495910.9</v>
      </c>
    </row>
    <row r="1521" spans="1:20" ht="57.6" x14ac:dyDescent="0.3">
      <c r="A1521" s="7" t="s">
        <v>196</v>
      </c>
      <c r="B1521" s="2" t="s">
        <v>2203</v>
      </c>
      <c r="C1521" s="5" t="s">
        <v>198</v>
      </c>
      <c r="D1521" s="5" t="s">
        <v>171</v>
      </c>
      <c r="E1521" s="2" t="s">
        <v>2204</v>
      </c>
      <c r="F1521" s="2"/>
      <c r="G1521" s="2"/>
      <c r="H1521" s="2"/>
      <c r="I1521" s="2"/>
      <c r="J1521" s="2"/>
      <c r="K1521" s="2"/>
      <c r="L1521" s="2"/>
      <c r="M1521" s="2"/>
      <c r="N1521" s="5">
        <v>9095.68</v>
      </c>
      <c r="O1521" s="2" t="s">
        <v>2098</v>
      </c>
      <c r="P1521" s="5">
        <v>408.92974796826621</v>
      </c>
      <c r="Q1521" s="5">
        <v>3719494.13</v>
      </c>
      <c r="R1521" s="5">
        <v>5.8418535424038032</v>
      </c>
      <c r="S1521" s="5">
        <v>53135.630428571429</v>
      </c>
      <c r="T1521" s="5">
        <v>904580.9</v>
      </c>
    </row>
    <row r="1522" spans="1:20" ht="43.2" x14ac:dyDescent="0.3">
      <c r="A1522" s="7" t="s">
        <v>196</v>
      </c>
      <c r="B1522" s="2" t="s">
        <v>2203</v>
      </c>
      <c r="C1522" s="5" t="s">
        <v>198</v>
      </c>
      <c r="D1522" s="5" t="s">
        <v>171</v>
      </c>
      <c r="E1522" s="2" t="s">
        <v>2205</v>
      </c>
      <c r="F1522" s="2"/>
      <c r="G1522" s="2"/>
      <c r="H1522" s="2"/>
      <c r="I1522" s="2"/>
      <c r="J1522" s="2"/>
      <c r="K1522" s="2"/>
      <c r="L1522" s="2"/>
      <c r="M1522" s="2"/>
      <c r="N1522" s="5">
        <v>6708.8</v>
      </c>
      <c r="O1522" s="2" t="s">
        <v>2098</v>
      </c>
      <c r="P1522" s="5">
        <v>346.91774087765327</v>
      </c>
      <c r="Q1522" s="5">
        <v>2327401.7400000002</v>
      </c>
      <c r="R1522" s="5">
        <v>4.9559677268236184</v>
      </c>
      <c r="S1522" s="5">
        <v>33248.596285714288</v>
      </c>
      <c r="T1522" s="5">
        <v>566024.1</v>
      </c>
    </row>
    <row r="1523" spans="1:20" ht="57.6" x14ac:dyDescent="0.3">
      <c r="A1523" s="7" t="s">
        <v>196</v>
      </c>
      <c r="B1523" s="2" t="s">
        <v>2206</v>
      </c>
      <c r="C1523" s="5" t="s">
        <v>198</v>
      </c>
      <c r="D1523" s="5" t="s">
        <v>163</v>
      </c>
      <c r="E1523" s="2" t="s">
        <v>2207</v>
      </c>
      <c r="F1523" s="2"/>
      <c r="G1523" s="2"/>
      <c r="H1523" s="2"/>
      <c r="I1523" s="2"/>
      <c r="J1523" s="2"/>
      <c r="K1523" s="2"/>
      <c r="L1523" s="2"/>
      <c r="M1523" s="2"/>
      <c r="N1523" s="5">
        <v>4882</v>
      </c>
      <c r="O1523" s="2" t="s">
        <v>2098</v>
      </c>
      <c r="P1523" s="5">
        <v>400.61963744367063</v>
      </c>
      <c r="Q1523" s="5">
        <v>1955825.07</v>
      </c>
      <c r="R1523" s="5">
        <v>5.7231376777667231</v>
      </c>
      <c r="S1523" s="5">
        <v>27940.358142857149</v>
      </c>
      <c r="T1523" s="5">
        <v>605914.69999999995</v>
      </c>
    </row>
    <row r="1524" spans="1:20" ht="57.6" x14ac:dyDescent="0.3">
      <c r="A1524" s="7" t="s">
        <v>196</v>
      </c>
      <c r="B1524" s="2" t="s">
        <v>2208</v>
      </c>
      <c r="C1524" s="5" t="s">
        <v>198</v>
      </c>
      <c r="D1524" s="5" t="s">
        <v>171</v>
      </c>
      <c r="E1524" s="2" t="s">
        <v>2209</v>
      </c>
      <c r="F1524" s="2"/>
      <c r="G1524" s="2"/>
      <c r="H1524" s="2"/>
      <c r="I1524" s="2"/>
      <c r="J1524" s="2"/>
      <c r="K1524" s="2"/>
      <c r="L1524" s="2"/>
      <c r="M1524" s="2"/>
      <c r="N1524" s="5">
        <v>1740.2</v>
      </c>
      <c r="O1524" s="2" t="s">
        <v>200</v>
      </c>
      <c r="P1524" s="5">
        <v>246.9528215147684</v>
      </c>
      <c r="Q1524" s="5">
        <v>429747.3</v>
      </c>
      <c r="R1524" s="5">
        <v>3.5456255781014838</v>
      </c>
      <c r="S1524" s="5">
        <v>6170.0976310122032</v>
      </c>
      <c r="T1524" s="5">
        <v>104514.5</v>
      </c>
    </row>
    <row r="1525" spans="1:20" ht="43.2" x14ac:dyDescent="0.3">
      <c r="A1525" s="7" t="s">
        <v>196</v>
      </c>
      <c r="B1525" s="2" t="s">
        <v>2208</v>
      </c>
      <c r="C1525" s="5" t="s">
        <v>198</v>
      </c>
      <c r="D1525" s="5" t="s">
        <v>171</v>
      </c>
      <c r="E1525" s="2" t="s">
        <v>2210</v>
      </c>
      <c r="F1525" s="2"/>
      <c r="G1525" s="2"/>
      <c r="H1525" s="2"/>
      <c r="I1525" s="2"/>
      <c r="J1525" s="2"/>
      <c r="K1525" s="2"/>
      <c r="L1525" s="2"/>
      <c r="M1525" s="2"/>
      <c r="N1525" s="5">
        <v>2310</v>
      </c>
      <c r="O1525" s="2" t="s">
        <v>200</v>
      </c>
      <c r="P1525" s="5">
        <v>486.16324675324682</v>
      </c>
      <c r="Q1525" s="5">
        <v>1123037.1000000001</v>
      </c>
      <c r="R1525" s="5">
        <v>6.9800896877709508</v>
      </c>
      <c r="S1525" s="5">
        <v>16124.0071787509</v>
      </c>
      <c r="T1525" s="5">
        <v>273122.59999999998</v>
      </c>
    </row>
    <row r="1526" spans="1:20" ht="43.2" x14ac:dyDescent="0.3">
      <c r="A1526" s="7" t="s">
        <v>196</v>
      </c>
      <c r="B1526" s="2" t="s">
        <v>2208</v>
      </c>
      <c r="C1526" s="5" t="s">
        <v>198</v>
      </c>
      <c r="D1526" s="5" t="s">
        <v>171</v>
      </c>
      <c r="E1526" s="2" t="s">
        <v>2211</v>
      </c>
      <c r="F1526" s="2"/>
      <c r="G1526" s="2"/>
      <c r="H1526" s="2"/>
      <c r="I1526" s="2"/>
      <c r="J1526" s="2"/>
      <c r="K1526" s="2"/>
      <c r="L1526" s="2"/>
      <c r="M1526" s="2"/>
      <c r="N1526" s="5">
        <v>20</v>
      </c>
      <c r="O1526" s="2" t="s">
        <v>200</v>
      </c>
      <c r="P1526" s="5">
        <v>3708.39</v>
      </c>
      <c r="Q1526" s="5">
        <v>74167.8</v>
      </c>
      <c r="R1526" s="5">
        <v>53.243216080402007</v>
      </c>
      <c r="S1526" s="5">
        <v>1064.86432160804</v>
      </c>
      <c r="T1526" s="5">
        <v>18037.7</v>
      </c>
    </row>
    <row r="1527" spans="1:20" ht="72" x14ac:dyDescent="0.3">
      <c r="A1527" s="7" t="s">
        <v>196</v>
      </c>
      <c r="B1527" s="2" t="s">
        <v>2208</v>
      </c>
      <c r="C1527" s="5" t="s">
        <v>198</v>
      </c>
      <c r="D1527" s="5" t="s">
        <v>171</v>
      </c>
      <c r="E1527" s="2" t="s">
        <v>2212</v>
      </c>
      <c r="F1527" s="2"/>
      <c r="G1527" s="2"/>
      <c r="H1527" s="2"/>
      <c r="I1527" s="2"/>
      <c r="J1527" s="2"/>
      <c r="K1527" s="2"/>
      <c r="L1527" s="2"/>
      <c r="M1527" s="2"/>
      <c r="N1527" s="5">
        <v>1700</v>
      </c>
      <c r="O1527" s="2" t="s">
        <v>200</v>
      </c>
      <c r="P1527" s="5">
        <v>469.02801764705879</v>
      </c>
      <c r="Q1527" s="5">
        <v>797347.63</v>
      </c>
      <c r="R1527" s="5">
        <v>6.7340706051264716</v>
      </c>
      <c r="S1527" s="5">
        <v>11447.920028715</v>
      </c>
      <c r="T1527" s="5">
        <v>193915</v>
      </c>
    </row>
    <row r="1528" spans="1:20" ht="57.6" x14ac:dyDescent="0.3">
      <c r="A1528" s="7" t="s">
        <v>196</v>
      </c>
      <c r="B1528" s="2" t="s">
        <v>2213</v>
      </c>
      <c r="C1528" s="5" t="s">
        <v>198</v>
      </c>
      <c r="D1528" s="5" t="s">
        <v>171</v>
      </c>
      <c r="E1528" s="2" t="s">
        <v>2214</v>
      </c>
      <c r="F1528" s="2"/>
      <c r="G1528" s="2"/>
      <c r="H1528" s="2"/>
      <c r="I1528" s="2"/>
      <c r="J1528" s="2"/>
      <c r="K1528" s="2"/>
      <c r="L1528" s="2"/>
      <c r="M1528" s="2"/>
      <c r="N1528" s="5">
        <v>10892</v>
      </c>
      <c r="O1528" s="2" t="s">
        <v>200</v>
      </c>
      <c r="P1528" s="5">
        <v>376.32973834006611</v>
      </c>
      <c r="Q1528" s="5">
        <v>4098983.51</v>
      </c>
      <c r="R1528" s="5">
        <v>5.4031548936118599</v>
      </c>
      <c r="S1528" s="5">
        <v>58851.16310122038</v>
      </c>
      <c r="T1528" s="5">
        <v>996872.8</v>
      </c>
    </row>
    <row r="1529" spans="1:20" ht="57.6" x14ac:dyDescent="0.3">
      <c r="A1529" s="7" t="s">
        <v>196</v>
      </c>
      <c r="B1529" s="2" t="s">
        <v>2213</v>
      </c>
      <c r="C1529" s="5" t="s">
        <v>198</v>
      </c>
      <c r="D1529" s="5" t="s">
        <v>171</v>
      </c>
      <c r="E1529" s="2" t="s">
        <v>2215</v>
      </c>
      <c r="F1529" s="2"/>
      <c r="G1529" s="2"/>
      <c r="H1529" s="2"/>
      <c r="I1529" s="2"/>
      <c r="J1529" s="2"/>
      <c r="K1529" s="2"/>
      <c r="L1529" s="2"/>
      <c r="M1529" s="2"/>
      <c r="N1529" s="5">
        <v>170</v>
      </c>
      <c r="O1529" s="2" t="s">
        <v>200</v>
      </c>
      <c r="P1529" s="5">
        <v>267.97964705882362</v>
      </c>
      <c r="Q1529" s="5">
        <v>45556.54</v>
      </c>
      <c r="R1529" s="5">
        <v>3.8475182635868421</v>
      </c>
      <c r="S1529" s="5">
        <v>654.07810480976309</v>
      </c>
      <c r="T1529" s="5">
        <v>11079.4</v>
      </c>
    </row>
    <row r="1530" spans="1:20" ht="43.2" x14ac:dyDescent="0.3">
      <c r="A1530" s="7" t="s">
        <v>196</v>
      </c>
      <c r="B1530" s="2" t="s">
        <v>2213</v>
      </c>
      <c r="C1530" s="5" t="s">
        <v>198</v>
      </c>
      <c r="D1530" s="5" t="s">
        <v>171</v>
      </c>
      <c r="E1530" s="2" t="s">
        <v>2216</v>
      </c>
      <c r="F1530" s="2"/>
      <c r="G1530" s="2"/>
      <c r="H1530" s="2"/>
      <c r="I1530" s="2"/>
      <c r="J1530" s="2"/>
      <c r="K1530" s="2"/>
      <c r="L1530" s="2"/>
      <c r="M1530" s="2"/>
      <c r="N1530" s="5">
        <v>75</v>
      </c>
      <c r="O1530" s="2" t="s">
        <v>200</v>
      </c>
      <c r="P1530" s="5">
        <v>762.25319999999999</v>
      </c>
      <c r="Q1530" s="5">
        <v>57168.99</v>
      </c>
      <c r="R1530" s="5">
        <v>10.944051687006461</v>
      </c>
      <c r="S1530" s="5">
        <v>820.8038765254845</v>
      </c>
      <c r="T1530" s="5">
        <v>13903.5</v>
      </c>
    </row>
    <row r="1531" spans="1:20" ht="57.6" x14ac:dyDescent="0.3">
      <c r="A1531" s="7" t="s">
        <v>196</v>
      </c>
      <c r="B1531" s="2" t="s">
        <v>2213</v>
      </c>
      <c r="C1531" s="5" t="s">
        <v>198</v>
      </c>
      <c r="D1531" s="5" t="s">
        <v>171</v>
      </c>
      <c r="E1531" s="2" t="s">
        <v>2217</v>
      </c>
      <c r="F1531" s="2"/>
      <c r="G1531" s="2"/>
      <c r="H1531" s="2"/>
      <c r="I1531" s="2"/>
      <c r="J1531" s="2"/>
      <c r="K1531" s="2"/>
      <c r="L1531" s="2"/>
      <c r="M1531" s="2"/>
      <c r="N1531" s="5">
        <v>1672</v>
      </c>
      <c r="O1531" s="2" t="s">
        <v>200</v>
      </c>
      <c r="P1531" s="5">
        <v>507.71883971291868</v>
      </c>
      <c r="Q1531" s="5">
        <v>848905.9</v>
      </c>
      <c r="R1531" s="5">
        <v>7.2895741523749988</v>
      </c>
      <c r="S1531" s="5">
        <v>12188.167982771</v>
      </c>
      <c r="T1531" s="5">
        <v>206454</v>
      </c>
    </row>
    <row r="1532" spans="1:20" ht="43.2" x14ac:dyDescent="0.3">
      <c r="A1532" s="7" t="s">
        <v>196</v>
      </c>
      <c r="B1532" s="2" t="s">
        <v>2213</v>
      </c>
      <c r="C1532" s="5" t="s">
        <v>198</v>
      </c>
      <c r="D1532" s="5" t="s">
        <v>171</v>
      </c>
      <c r="E1532" s="2" t="s">
        <v>2218</v>
      </c>
      <c r="F1532" s="2"/>
      <c r="G1532" s="2"/>
      <c r="H1532" s="2"/>
      <c r="I1532" s="2"/>
      <c r="J1532" s="2"/>
      <c r="K1532" s="2"/>
      <c r="L1532" s="2"/>
      <c r="M1532" s="2"/>
      <c r="N1532" s="5">
        <v>582.96</v>
      </c>
      <c r="O1532" s="2" t="s">
        <v>200</v>
      </c>
      <c r="P1532" s="5">
        <v>487.72226224783861</v>
      </c>
      <c r="Q1532" s="5">
        <v>284322.57</v>
      </c>
      <c r="R1532" s="5">
        <v>7.0024732555324993</v>
      </c>
      <c r="S1532" s="5">
        <v>4082.1618090452262</v>
      </c>
      <c r="T1532" s="5">
        <v>69147.3</v>
      </c>
    </row>
    <row r="1533" spans="1:20" ht="57.6" x14ac:dyDescent="0.3">
      <c r="A1533" s="7" t="s">
        <v>196</v>
      </c>
      <c r="B1533" s="2" t="s">
        <v>2213</v>
      </c>
      <c r="C1533" s="5" t="s">
        <v>198</v>
      </c>
      <c r="D1533" s="5" t="s">
        <v>171</v>
      </c>
      <c r="E1533" s="2" t="s">
        <v>2219</v>
      </c>
      <c r="F1533" s="2"/>
      <c r="G1533" s="2"/>
      <c r="H1533" s="2"/>
      <c r="I1533" s="2"/>
      <c r="J1533" s="2"/>
      <c r="K1533" s="2"/>
      <c r="L1533" s="2"/>
      <c r="M1533" s="2"/>
      <c r="N1533" s="5">
        <v>550</v>
      </c>
      <c r="O1533" s="2" t="s">
        <v>200</v>
      </c>
      <c r="P1533" s="5">
        <v>530.79698181818185</v>
      </c>
      <c r="Q1533" s="5">
        <v>291938.34000000003</v>
      </c>
      <c r="R1533" s="5">
        <v>7.6209186190693723</v>
      </c>
      <c r="S1533" s="5">
        <v>4191.5052404881553</v>
      </c>
      <c r="T1533" s="5">
        <v>70999.399999999994</v>
      </c>
    </row>
    <row r="1534" spans="1:20" ht="57.6" x14ac:dyDescent="0.3">
      <c r="A1534" s="7" t="s">
        <v>196</v>
      </c>
      <c r="B1534" s="2" t="s">
        <v>2213</v>
      </c>
      <c r="C1534" s="5" t="s">
        <v>198</v>
      </c>
      <c r="D1534" s="5" t="s">
        <v>171</v>
      </c>
      <c r="E1534" s="2" t="s">
        <v>2220</v>
      </c>
      <c r="F1534" s="2"/>
      <c r="G1534" s="2"/>
      <c r="H1534" s="2"/>
      <c r="I1534" s="2"/>
      <c r="J1534" s="2"/>
      <c r="K1534" s="2"/>
      <c r="L1534" s="2"/>
      <c r="M1534" s="2"/>
      <c r="N1534" s="5">
        <v>487.5</v>
      </c>
      <c r="O1534" s="2" t="s">
        <v>200</v>
      </c>
      <c r="P1534" s="5">
        <v>446.96619487179493</v>
      </c>
      <c r="Q1534" s="5">
        <v>217896.02</v>
      </c>
      <c r="R1534" s="5">
        <v>6.4173179450365376</v>
      </c>
      <c r="S1534" s="5">
        <v>3128.4424982053119</v>
      </c>
      <c r="T1534" s="5">
        <v>52992.4</v>
      </c>
    </row>
    <row r="1535" spans="1:20" ht="43.2" x14ac:dyDescent="0.3">
      <c r="A1535" s="7" t="s">
        <v>196</v>
      </c>
      <c r="B1535" s="2" t="s">
        <v>2213</v>
      </c>
      <c r="C1535" s="5" t="s">
        <v>198</v>
      </c>
      <c r="D1535" s="5" t="s">
        <v>171</v>
      </c>
      <c r="E1535" s="2" t="s">
        <v>2221</v>
      </c>
      <c r="F1535" s="2"/>
      <c r="G1535" s="2"/>
      <c r="H1535" s="2"/>
      <c r="I1535" s="2"/>
      <c r="J1535" s="2"/>
      <c r="K1535" s="2"/>
      <c r="L1535" s="2"/>
      <c r="M1535" s="2"/>
      <c r="N1535" s="5">
        <v>5802.65</v>
      </c>
      <c r="O1535" s="2" t="s">
        <v>200</v>
      </c>
      <c r="P1535" s="5">
        <v>475.79820599208978</v>
      </c>
      <c r="Q1535" s="5">
        <v>2760890.46</v>
      </c>
      <c r="R1535" s="5">
        <v>6.8312735964406288</v>
      </c>
      <c r="S1535" s="5">
        <v>39639.48973438621</v>
      </c>
      <c r="T1535" s="5">
        <v>671448.5</v>
      </c>
    </row>
    <row r="1536" spans="1:20" ht="57.6" x14ac:dyDescent="0.3">
      <c r="A1536" s="7" t="s">
        <v>196</v>
      </c>
      <c r="B1536" s="2" t="s">
        <v>2213</v>
      </c>
      <c r="C1536" s="5" t="s">
        <v>198</v>
      </c>
      <c r="D1536" s="5" t="s">
        <v>171</v>
      </c>
      <c r="E1536" s="2" t="s">
        <v>2222</v>
      </c>
      <c r="F1536" s="2"/>
      <c r="G1536" s="2"/>
      <c r="H1536" s="2"/>
      <c r="I1536" s="2"/>
      <c r="J1536" s="2"/>
      <c r="K1536" s="2"/>
      <c r="L1536" s="2"/>
      <c r="M1536" s="2"/>
      <c r="N1536" s="5">
        <v>6847.4</v>
      </c>
      <c r="O1536" s="2" t="s">
        <v>200</v>
      </c>
      <c r="P1536" s="5">
        <v>389.72018722434791</v>
      </c>
      <c r="Q1536" s="5">
        <v>2668570.0099999998</v>
      </c>
      <c r="R1536" s="5">
        <v>5.5954082874996107</v>
      </c>
      <c r="S1536" s="5">
        <v>38313.99870782483</v>
      </c>
      <c r="T1536" s="5">
        <v>648996.19999999995</v>
      </c>
    </row>
    <row r="1537" spans="1:20" ht="57.6" x14ac:dyDescent="0.3">
      <c r="A1537" s="7" t="s">
        <v>196</v>
      </c>
      <c r="B1537" s="2" t="s">
        <v>2213</v>
      </c>
      <c r="C1537" s="5" t="s">
        <v>198</v>
      </c>
      <c r="D1537" s="5" t="s">
        <v>171</v>
      </c>
      <c r="E1537" s="2" t="s">
        <v>2223</v>
      </c>
      <c r="F1537" s="2"/>
      <c r="G1537" s="2"/>
      <c r="H1537" s="2"/>
      <c r="I1537" s="2"/>
      <c r="J1537" s="2"/>
      <c r="K1537" s="2"/>
      <c r="L1537" s="2"/>
      <c r="M1537" s="2"/>
      <c r="N1537" s="5">
        <v>10906</v>
      </c>
      <c r="O1537" s="2" t="s">
        <v>200</v>
      </c>
      <c r="P1537" s="5">
        <v>367.07895928846511</v>
      </c>
      <c r="Q1537" s="5">
        <v>4003363.13</v>
      </c>
      <c r="R1537" s="5">
        <v>5.270336816776239</v>
      </c>
      <c r="S1537" s="5">
        <v>57478.29332376166</v>
      </c>
      <c r="T1537" s="5">
        <v>973617.9</v>
      </c>
    </row>
    <row r="1538" spans="1:20" ht="57.6" x14ac:dyDescent="0.3">
      <c r="A1538" s="7" t="s">
        <v>196</v>
      </c>
      <c r="B1538" s="2" t="s">
        <v>2213</v>
      </c>
      <c r="C1538" s="5" t="s">
        <v>198</v>
      </c>
      <c r="D1538" s="5" t="s">
        <v>171</v>
      </c>
      <c r="E1538" s="2" t="s">
        <v>2224</v>
      </c>
      <c r="F1538" s="2"/>
      <c r="G1538" s="2"/>
      <c r="H1538" s="2"/>
      <c r="I1538" s="2"/>
      <c r="J1538" s="2"/>
      <c r="K1538" s="2"/>
      <c r="L1538" s="2"/>
      <c r="M1538" s="2"/>
      <c r="N1538" s="5">
        <v>756</v>
      </c>
      <c r="O1538" s="2" t="s">
        <v>200</v>
      </c>
      <c r="P1538" s="5">
        <v>459.76761904761912</v>
      </c>
      <c r="Q1538" s="5">
        <v>347584.32</v>
      </c>
      <c r="R1538" s="5">
        <v>6.6011144156154922</v>
      </c>
      <c r="S1538" s="5">
        <v>4990.4424982053124</v>
      </c>
      <c r="T1538" s="5">
        <v>84532.4</v>
      </c>
    </row>
    <row r="1539" spans="1:20" ht="57.6" x14ac:dyDescent="0.3">
      <c r="A1539" s="7" t="s">
        <v>196</v>
      </c>
      <c r="B1539" s="2" t="s">
        <v>2225</v>
      </c>
      <c r="C1539" s="5" t="s">
        <v>198</v>
      </c>
      <c r="D1539" s="5" t="s">
        <v>171</v>
      </c>
      <c r="E1539" s="2" t="s">
        <v>2226</v>
      </c>
      <c r="F1539" s="2"/>
      <c r="G1539" s="2"/>
      <c r="H1539" s="2"/>
      <c r="I1539" s="2"/>
      <c r="J1539" s="2"/>
      <c r="K1539" s="2"/>
      <c r="L1539" s="2"/>
      <c r="M1539" s="2"/>
      <c r="N1539" s="5">
        <v>2702.7</v>
      </c>
      <c r="O1539" s="2" t="s">
        <v>200</v>
      </c>
      <c r="P1539" s="5">
        <v>251.5444555444555</v>
      </c>
      <c r="Q1539" s="5">
        <v>679849.2</v>
      </c>
      <c r="R1539" s="5">
        <v>3.611549971923266</v>
      </c>
      <c r="S1539" s="5">
        <v>9760.9361091170122</v>
      </c>
      <c r="T1539" s="5">
        <v>165339.29999999999</v>
      </c>
    </row>
    <row r="1540" spans="1:20" ht="72" x14ac:dyDescent="0.3">
      <c r="A1540" s="7" t="s">
        <v>196</v>
      </c>
      <c r="B1540" s="2" t="s">
        <v>2225</v>
      </c>
      <c r="C1540" s="5" t="s">
        <v>198</v>
      </c>
      <c r="D1540" s="5" t="s">
        <v>171</v>
      </c>
      <c r="E1540" s="2" t="s">
        <v>2227</v>
      </c>
      <c r="F1540" s="2"/>
      <c r="G1540" s="2"/>
      <c r="H1540" s="2"/>
      <c r="I1540" s="2"/>
      <c r="J1540" s="2"/>
      <c r="K1540" s="2"/>
      <c r="L1540" s="2"/>
      <c r="M1540" s="2"/>
      <c r="N1540" s="5">
        <v>2330.1999999999998</v>
      </c>
      <c r="O1540" s="2" t="s">
        <v>200</v>
      </c>
      <c r="P1540" s="5">
        <v>933.13111750064377</v>
      </c>
      <c r="Q1540" s="5">
        <v>2174382.13</v>
      </c>
      <c r="R1540" s="5">
        <v>13.39743169419445</v>
      </c>
      <c r="S1540" s="5">
        <v>31218.695333811909</v>
      </c>
      <c r="T1540" s="5">
        <v>528809.69999999995</v>
      </c>
    </row>
    <row r="1541" spans="1:20" ht="43.2" x14ac:dyDescent="0.3">
      <c r="A1541" s="7" t="s">
        <v>196</v>
      </c>
      <c r="B1541" s="2" t="s">
        <v>2225</v>
      </c>
      <c r="C1541" s="5" t="s">
        <v>198</v>
      </c>
      <c r="D1541" s="5" t="s">
        <v>171</v>
      </c>
      <c r="E1541" s="2" t="s">
        <v>2228</v>
      </c>
      <c r="F1541" s="2"/>
      <c r="G1541" s="2"/>
      <c r="H1541" s="2"/>
      <c r="I1541" s="2"/>
      <c r="J1541" s="2"/>
      <c r="K1541" s="2"/>
      <c r="L1541" s="2"/>
      <c r="M1541" s="2"/>
      <c r="N1541" s="5">
        <v>1742.5</v>
      </c>
      <c r="O1541" s="2" t="s">
        <v>200</v>
      </c>
      <c r="P1541" s="5">
        <v>432.11931707317069</v>
      </c>
      <c r="Q1541" s="5">
        <v>752967.91</v>
      </c>
      <c r="R1541" s="5">
        <v>6.2041538703972821</v>
      </c>
      <c r="S1541" s="5">
        <v>10810.738119167259</v>
      </c>
      <c r="T1541" s="5">
        <v>183121.8</v>
      </c>
    </row>
    <row r="1542" spans="1:20" ht="115.2" x14ac:dyDescent="0.3">
      <c r="A1542" s="7" t="s">
        <v>196</v>
      </c>
      <c r="B1542" s="2" t="s">
        <v>2229</v>
      </c>
      <c r="C1542" s="5" t="s">
        <v>198</v>
      </c>
      <c r="D1542" s="5" t="s">
        <v>171</v>
      </c>
      <c r="E1542" s="2" t="s">
        <v>2230</v>
      </c>
      <c r="F1542" s="2"/>
      <c r="G1542" s="2"/>
      <c r="H1542" s="2"/>
      <c r="I1542" s="2"/>
      <c r="J1542" s="2"/>
      <c r="K1542" s="2"/>
      <c r="L1542" s="2"/>
      <c r="M1542" s="2"/>
      <c r="N1542" s="5">
        <v>19008</v>
      </c>
      <c r="O1542" s="2" t="s">
        <v>200</v>
      </c>
      <c r="P1542" s="5">
        <v>175.04916140572391</v>
      </c>
      <c r="Q1542" s="5">
        <v>3327334.46</v>
      </c>
      <c r="R1542" s="5">
        <v>2.5096653964978342</v>
      </c>
      <c r="S1542" s="5">
        <v>47703.719856630822</v>
      </c>
      <c r="T1542" s="5">
        <v>809207.7</v>
      </c>
    </row>
    <row r="1543" spans="1:20" ht="43.2" x14ac:dyDescent="0.3">
      <c r="A1543" s="7" t="s">
        <v>196</v>
      </c>
      <c r="B1543" s="2" t="s">
        <v>2229</v>
      </c>
      <c r="C1543" s="5" t="s">
        <v>198</v>
      </c>
      <c r="D1543" s="5" t="s">
        <v>171</v>
      </c>
      <c r="E1543" s="2" t="s">
        <v>2231</v>
      </c>
      <c r="F1543" s="2"/>
      <c r="G1543" s="2"/>
      <c r="H1543" s="2"/>
      <c r="I1543" s="2"/>
      <c r="J1543" s="2"/>
      <c r="K1543" s="2"/>
      <c r="L1543" s="2"/>
      <c r="M1543" s="2"/>
      <c r="N1543" s="5">
        <v>100</v>
      </c>
      <c r="O1543" s="2" t="s">
        <v>200</v>
      </c>
      <c r="P1543" s="5">
        <v>308.59010000000001</v>
      </c>
      <c r="Q1543" s="5">
        <v>30859.01</v>
      </c>
      <c r="R1543" s="5">
        <v>4.4242308243727599</v>
      </c>
      <c r="S1543" s="5">
        <v>442.42308243727598</v>
      </c>
      <c r="T1543" s="5">
        <v>7504.9</v>
      </c>
    </row>
    <row r="1544" spans="1:20" ht="100.8" x14ac:dyDescent="0.3">
      <c r="A1544" s="7" t="s">
        <v>196</v>
      </c>
      <c r="B1544" s="2" t="s">
        <v>2232</v>
      </c>
      <c r="C1544" s="5" t="s">
        <v>198</v>
      </c>
      <c r="D1544" s="5" t="s">
        <v>171</v>
      </c>
      <c r="E1544" s="2" t="s">
        <v>2233</v>
      </c>
      <c r="F1544" s="2"/>
      <c r="G1544" s="2"/>
      <c r="H1544" s="2"/>
      <c r="I1544" s="2"/>
      <c r="J1544" s="2"/>
      <c r="K1544" s="2"/>
      <c r="L1544" s="2"/>
      <c r="M1544" s="2"/>
      <c r="N1544" s="5">
        <v>3910</v>
      </c>
      <c r="O1544" s="2" t="s">
        <v>200</v>
      </c>
      <c r="P1544" s="5">
        <v>426.99375191815858</v>
      </c>
      <c r="Q1544" s="5">
        <v>1669545.57</v>
      </c>
      <c r="R1544" s="5">
        <v>6.1217742210488684</v>
      </c>
      <c r="S1544" s="5">
        <v>23936.137204301082</v>
      </c>
      <c r="T1544" s="5">
        <v>406033.6</v>
      </c>
    </row>
    <row r="1545" spans="1:20" ht="57.6" x14ac:dyDescent="0.3">
      <c r="A1545" s="7" t="s">
        <v>196</v>
      </c>
      <c r="B1545" s="2" t="s">
        <v>2232</v>
      </c>
      <c r="C1545" s="5" t="s">
        <v>198</v>
      </c>
      <c r="D1545" s="5" t="s">
        <v>171</v>
      </c>
      <c r="E1545" s="2" t="s">
        <v>2234</v>
      </c>
      <c r="F1545" s="2"/>
      <c r="G1545" s="2"/>
      <c r="H1545" s="2"/>
      <c r="I1545" s="2"/>
      <c r="J1545" s="2"/>
      <c r="K1545" s="2"/>
      <c r="L1545" s="2"/>
      <c r="M1545" s="2"/>
      <c r="N1545" s="5">
        <v>69.5</v>
      </c>
      <c r="O1545" s="2" t="s">
        <v>200</v>
      </c>
      <c r="P1545" s="5">
        <v>630.08359712230208</v>
      </c>
      <c r="Q1545" s="5">
        <v>43790.81</v>
      </c>
      <c r="R1545" s="5">
        <v>9.0334565895670558</v>
      </c>
      <c r="S1545" s="5">
        <v>627.82523297491036</v>
      </c>
      <c r="T1545" s="5">
        <v>10649.9</v>
      </c>
    </row>
    <row r="1546" spans="1:20" ht="86.4" x14ac:dyDescent="0.3">
      <c r="A1546" s="7" t="s">
        <v>196</v>
      </c>
      <c r="B1546" s="2" t="s">
        <v>2232</v>
      </c>
      <c r="C1546" s="5" t="s">
        <v>198</v>
      </c>
      <c r="D1546" s="5" t="s">
        <v>171</v>
      </c>
      <c r="E1546" s="2" t="s">
        <v>2235</v>
      </c>
      <c r="F1546" s="2"/>
      <c r="G1546" s="2"/>
      <c r="H1546" s="2"/>
      <c r="I1546" s="2"/>
      <c r="J1546" s="2"/>
      <c r="K1546" s="2"/>
      <c r="L1546" s="2"/>
      <c r="M1546" s="2"/>
      <c r="N1546" s="5">
        <v>3477.6</v>
      </c>
      <c r="O1546" s="2" t="s">
        <v>200</v>
      </c>
      <c r="P1546" s="5">
        <v>580.90353692201518</v>
      </c>
      <c r="Q1546" s="5">
        <v>2020150.14</v>
      </c>
      <c r="R1546" s="5">
        <v>8.3283661207457378</v>
      </c>
      <c r="S1546" s="5">
        <v>28962.726021505379</v>
      </c>
      <c r="T1546" s="5">
        <v>491300.5</v>
      </c>
    </row>
    <row r="1547" spans="1:20" ht="86.4" x14ac:dyDescent="0.3">
      <c r="A1547" s="7" t="s">
        <v>196</v>
      </c>
      <c r="B1547" s="2" t="s">
        <v>2236</v>
      </c>
      <c r="C1547" s="5" t="s">
        <v>198</v>
      </c>
      <c r="D1547" s="5" t="s">
        <v>171</v>
      </c>
      <c r="E1547" s="2" t="s">
        <v>2237</v>
      </c>
      <c r="F1547" s="2"/>
      <c r="G1547" s="2"/>
      <c r="H1547" s="2"/>
      <c r="I1547" s="2"/>
      <c r="J1547" s="2"/>
      <c r="K1547" s="2"/>
      <c r="L1547" s="2"/>
      <c r="M1547" s="2"/>
      <c r="N1547" s="5">
        <v>5038.2</v>
      </c>
      <c r="O1547" s="2" t="s">
        <v>200</v>
      </c>
      <c r="P1547" s="5">
        <v>581.07654122504073</v>
      </c>
      <c r="Q1547" s="5">
        <v>2927579.83</v>
      </c>
      <c r="R1547" s="5">
        <v>8.3308464691762119</v>
      </c>
      <c r="S1547" s="5">
        <v>41972.470681003593</v>
      </c>
      <c r="T1547" s="5">
        <v>711987.4</v>
      </c>
    </row>
    <row r="1548" spans="1:20" ht="100.8" x14ac:dyDescent="0.3">
      <c r="A1548" s="7" t="s">
        <v>196</v>
      </c>
      <c r="B1548" s="2" t="s">
        <v>2236</v>
      </c>
      <c r="C1548" s="5" t="s">
        <v>198</v>
      </c>
      <c r="D1548" s="5" t="s">
        <v>171</v>
      </c>
      <c r="E1548" s="2" t="s">
        <v>2238</v>
      </c>
      <c r="F1548" s="2"/>
      <c r="G1548" s="2"/>
      <c r="H1548" s="2"/>
      <c r="I1548" s="2"/>
      <c r="J1548" s="2"/>
      <c r="K1548" s="2"/>
      <c r="L1548" s="2"/>
      <c r="M1548" s="2"/>
      <c r="N1548" s="5">
        <v>2040</v>
      </c>
      <c r="O1548" s="2" t="s">
        <v>200</v>
      </c>
      <c r="P1548" s="5">
        <v>427.12091666666669</v>
      </c>
      <c r="Q1548" s="5">
        <v>871326.67</v>
      </c>
      <c r="R1548" s="5">
        <v>6.123597371565114</v>
      </c>
      <c r="S1548" s="5">
        <v>12492.13863799283</v>
      </c>
      <c r="T1548" s="5">
        <v>211906.7</v>
      </c>
    </row>
    <row r="1549" spans="1:20" ht="43.2" x14ac:dyDescent="0.3">
      <c r="A1549" s="7" t="s">
        <v>196</v>
      </c>
      <c r="B1549" s="2" t="s">
        <v>2239</v>
      </c>
      <c r="C1549" s="5" t="s">
        <v>198</v>
      </c>
      <c r="D1549" s="5" t="s">
        <v>171</v>
      </c>
      <c r="E1549" s="2" t="s">
        <v>2240</v>
      </c>
      <c r="F1549" s="2"/>
      <c r="G1549" s="2"/>
      <c r="H1549" s="2"/>
      <c r="I1549" s="2"/>
      <c r="J1549" s="2"/>
      <c r="K1549" s="2"/>
      <c r="L1549" s="2"/>
      <c r="M1549" s="2"/>
      <c r="N1549" s="5">
        <v>5600</v>
      </c>
      <c r="O1549" s="2" t="s">
        <v>200</v>
      </c>
      <c r="P1549" s="5">
        <v>345.40884107142858</v>
      </c>
      <c r="Q1549" s="5">
        <v>1934289.51</v>
      </c>
      <c r="R1549" s="5">
        <v>4.9520980798771124</v>
      </c>
      <c r="S1549" s="5">
        <v>27731.749247311829</v>
      </c>
      <c r="T1549" s="5">
        <v>470419.3</v>
      </c>
    </row>
    <row r="1550" spans="1:20" ht="43.2" x14ac:dyDescent="0.3">
      <c r="A1550" s="7" t="s">
        <v>196</v>
      </c>
      <c r="B1550" s="2" t="s">
        <v>2239</v>
      </c>
      <c r="C1550" s="5" t="s">
        <v>198</v>
      </c>
      <c r="D1550" s="5" t="s">
        <v>171</v>
      </c>
      <c r="E1550" s="2" t="s">
        <v>2241</v>
      </c>
      <c r="F1550" s="2"/>
      <c r="G1550" s="2"/>
      <c r="H1550" s="2"/>
      <c r="I1550" s="2"/>
      <c r="J1550" s="2"/>
      <c r="K1550" s="2"/>
      <c r="L1550" s="2"/>
      <c r="M1550" s="2"/>
      <c r="N1550" s="5">
        <v>800</v>
      </c>
      <c r="O1550" s="2" t="s">
        <v>200</v>
      </c>
      <c r="P1550" s="5">
        <v>346.49058749999989</v>
      </c>
      <c r="Q1550" s="5">
        <v>277192.46999999997</v>
      </c>
      <c r="R1550" s="5">
        <v>4.9676069892473107</v>
      </c>
      <c r="S1550" s="5">
        <v>3974.0855913978489</v>
      </c>
      <c r="T1550" s="5">
        <v>67413.100000000006</v>
      </c>
    </row>
    <row r="1551" spans="1:20" ht="43.2" x14ac:dyDescent="0.3">
      <c r="A1551" s="7" t="s">
        <v>196</v>
      </c>
      <c r="B1551" s="2" t="s">
        <v>2239</v>
      </c>
      <c r="C1551" s="5" t="s">
        <v>198</v>
      </c>
      <c r="D1551" s="5" t="s">
        <v>171</v>
      </c>
      <c r="E1551" s="2" t="s">
        <v>2242</v>
      </c>
      <c r="F1551" s="2"/>
      <c r="G1551" s="2"/>
      <c r="H1551" s="2"/>
      <c r="I1551" s="2"/>
      <c r="J1551" s="2"/>
      <c r="K1551" s="2"/>
      <c r="L1551" s="2"/>
      <c r="M1551" s="2"/>
      <c r="N1551" s="5">
        <v>154</v>
      </c>
      <c r="O1551" s="2" t="s">
        <v>200</v>
      </c>
      <c r="P1551" s="5">
        <v>248.813961038961</v>
      </c>
      <c r="Q1551" s="5">
        <v>38317.35</v>
      </c>
      <c r="R1551" s="5">
        <v>3.5672252478704092</v>
      </c>
      <c r="S1551" s="5">
        <v>549.35268817204303</v>
      </c>
      <c r="T1551" s="5">
        <v>9318.7999999999993</v>
      </c>
    </row>
    <row r="1552" spans="1:20" ht="72" x14ac:dyDescent="0.3">
      <c r="A1552" s="7" t="s">
        <v>196</v>
      </c>
      <c r="B1552" s="2" t="s">
        <v>2243</v>
      </c>
      <c r="C1552" s="5" t="s">
        <v>198</v>
      </c>
      <c r="D1552" s="5" t="s">
        <v>171</v>
      </c>
      <c r="E1552" s="2" t="s">
        <v>2244</v>
      </c>
      <c r="F1552" s="2"/>
      <c r="G1552" s="2"/>
      <c r="H1552" s="2"/>
      <c r="I1552" s="2"/>
      <c r="J1552" s="2"/>
      <c r="K1552" s="2"/>
      <c r="L1552" s="2"/>
      <c r="M1552" s="2"/>
      <c r="N1552" s="5">
        <v>42</v>
      </c>
      <c r="O1552" s="2" t="s">
        <v>200</v>
      </c>
      <c r="P1552" s="5">
        <v>129.4809523809524</v>
      </c>
      <c r="Q1552" s="5">
        <v>5438.2</v>
      </c>
      <c r="R1552" s="5">
        <v>1.839218073593073</v>
      </c>
      <c r="S1552" s="5">
        <v>77.247159090909079</v>
      </c>
      <c r="T1552" s="5">
        <v>1322.6</v>
      </c>
    </row>
    <row r="1553" spans="1:20" ht="100.8" x14ac:dyDescent="0.3">
      <c r="A1553" s="7" t="s">
        <v>196</v>
      </c>
      <c r="B1553" s="2" t="s">
        <v>2245</v>
      </c>
      <c r="C1553" s="5" t="s">
        <v>198</v>
      </c>
      <c r="D1553" s="5" t="s">
        <v>171</v>
      </c>
      <c r="E1553" s="2" t="s">
        <v>2246</v>
      </c>
      <c r="F1553" s="2"/>
      <c r="G1553" s="2"/>
      <c r="H1553" s="2"/>
      <c r="I1553" s="2"/>
      <c r="J1553" s="2"/>
      <c r="K1553" s="2"/>
      <c r="L1553" s="2"/>
      <c r="M1553" s="2"/>
      <c r="N1553" s="5">
        <v>8008</v>
      </c>
      <c r="O1553" s="2" t="s">
        <v>200</v>
      </c>
      <c r="P1553" s="5">
        <v>317.57522477522468</v>
      </c>
      <c r="Q1553" s="5">
        <v>2543142.4</v>
      </c>
      <c r="R1553" s="5">
        <v>4.511011715557169</v>
      </c>
      <c r="S1553" s="5">
        <v>36124.181818181823</v>
      </c>
      <c r="T1553" s="5">
        <v>618492.19999999995</v>
      </c>
    </row>
    <row r="1554" spans="1:20" ht="115.2" x14ac:dyDescent="0.3">
      <c r="A1554" s="7" t="s">
        <v>196</v>
      </c>
      <c r="B1554" s="2" t="s">
        <v>2245</v>
      </c>
      <c r="C1554" s="5" t="s">
        <v>198</v>
      </c>
      <c r="D1554" s="5" t="s">
        <v>171</v>
      </c>
      <c r="E1554" s="2" t="s">
        <v>2247</v>
      </c>
      <c r="F1554" s="2"/>
      <c r="G1554" s="2"/>
      <c r="H1554" s="2"/>
      <c r="I1554" s="2"/>
      <c r="J1554" s="2"/>
      <c r="K1554" s="2"/>
      <c r="L1554" s="2"/>
      <c r="M1554" s="2"/>
      <c r="N1554" s="5">
        <v>23760</v>
      </c>
      <c r="O1554" s="2" t="s">
        <v>200</v>
      </c>
      <c r="P1554" s="5">
        <v>175.4253253367003</v>
      </c>
      <c r="Q1554" s="5">
        <v>4168105.73</v>
      </c>
      <c r="R1554" s="5">
        <v>2.4918370076235838</v>
      </c>
      <c r="S1554" s="5">
        <v>59206.047301136357</v>
      </c>
      <c r="T1554" s="5">
        <v>1013683.4</v>
      </c>
    </row>
    <row r="1555" spans="1:20" ht="57.6" x14ac:dyDescent="0.3">
      <c r="A1555" s="7" t="s">
        <v>196</v>
      </c>
      <c r="B1555" s="2" t="s">
        <v>2245</v>
      </c>
      <c r="C1555" s="5" t="s">
        <v>198</v>
      </c>
      <c r="D1555" s="5" t="s">
        <v>171</v>
      </c>
      <c r="E1555" s="2" t="s">
        <v>2248</v>
      </c>
      <c r="F1555" s="2"/>
      <c r="G1555" s="2"/>
      <c r="H1555" s="2"/>
      <c r="I1555" s="2"/>
      <c r="J1555" s="2"/>
      <c r="K1555" s="2"/>
      <c r="L1555" s="2"/>
      <c r="M1555" s="2"/>
      <c r="N1555" s="5">
        <v>7012.8</v>
      </c>
      <c r="O1555" s="2" t="s">
        <v>200</v>
      </c>
      <c r="P1555" s="5">
        <v>496.89037759525428</v>
      </c>
      <c r="Q1555" s="5">
        <v>3484592.84</v>
      </c>
      <c r="R1555" s="5">
        <v>7.0581019544780439</v>
      </c>
      <c r="S1555" s="5">
        <v>49497.057386363631</v>
      </c>
      <c r="T1555" s="5">
        <v>847453</v>
      </c>
    </row>
    <row r="1556" spans="1:20" ht="57.6" x14ac:dyDescent="0.3">
      <c r="A1556" s="7" t="s">
        <v>196</v>
      </c>
      <c r="B1556" s="2" t="s">
        <v>2245</v>
      </c>
      <c r="C1556" s="5" t="s">
        <v>198</v>
      </c>
      <c r="D1556" s="5" t="s">
        <v>171</v>
      </c>
      <c r="E1556" s="2" t="s">
        <v>2249</v>
      </c>
      <c r="F1556" s="2"/>
      <c r="G1556" s="2"/>
      <c r="H1556" s="2"/>
      <c r="I1556" s="2"/>
      <c r="J1556" s="2"/>
      <c r="K1556" s="2"/>
      <c r="L1556" s="2"/>
      <c r="M1556" s="2"/>
      <c r="N1556" s="5">
        <v>6750</v>
      </c>
      <c r="O1556" s="2" t="s">
        <v>200</v>
      </c>
      <c r="P1556" s="5">
        <v>432.26888888888891</v>
      </c>
      <c r="Q1556" s="5">
        <v>2917815</v>
      </c>
      <c r="R1556" s="5">
        <v>6.1401830808080806</v>
      </c>
      <c r="S1556" s="5">
        <v>41446.235795454537</v>
      </c>
      <c r="T1556" s="5">
        <v>709612.7</v>
      </c>
    </row>
    <row r="1557" spans="1:20" ht="43.2" x14ac:dyDescent="0.3">
      <c r="A1557" s="7" t="s">
        <v>196</v>
      </c>
      <c r="B1557" s="2" t="s">
        <v>2250</v>
      </c>
      <c r="C1557" s="5" t="s">
        <v>198</v>
      </c>
      <c r="D1557" s="5" t="s">
        <v>171</v>
      </c>
      <c r="E1557" s="2" t="s">
        <v>2251</v>
      </c>
      <c r="F1557" s="2"/>
      <c r="G1557" s="2"/>
      <c r="H1557" s="2"/>
      <c r="I1557" s="2"/>
      <c r="J1557" s="2"/>
      <c r="K1557" s="2"/>
      <c r="L1557" s="2"/>
      <c r="M1557" s="2"/>
      <c r="N1557" s="5">
        <v>1267.2</v>
      </c>
      <c r="O1557" s="2" t="s">
        <v>200</v>
      </c>
      <c r="P1557" s="5">
        <v>489.49249526515149</v>
      </c>
      <c r="Q1557" s="5">
        <v>620284.89</v>
      </c>
      <c r="R1557" s="5">
        <v>6.9530183986527199</v>
      </c>
      <c r="S1557" s="5">
        <v>8810.8649147727265</v>
      </c>
      <c r="T1557" s="5">
        <v>150853.29999999999</v>
      </c>
    </row>
    <row r="1558" spans="1:20" ht="43.2" x14ac:dyDescent="0.3">
      <c r="A1558" s="7" t="s">
        <v>196</v>
      </c>
      <c r="B1558" s="2" t="s">
        <v>2250</v>
      </c>
      <c r="C1558" s="5" t="s">
        <v>198</v>
      </c>
      <c r="D1558" s="5" t="s">
        <v>171</v>
      </c>
      <c r="E1558" s="2" t="s">
        <v>2252</v>
      </c>
      <c r="F1558" s="2"/>
      <c r="G1558" s="2"/>
      <c r="H1558" s="2"/>
      <c r="I1558" s="2"/>
      <c r="J1558" s="2"/>
      <c r="K1558" s="2"/>
      <c r="L1558" s="2"/>
      <c r="M1558" s="2"/>
      <c r="N1558" s="5">
        <v>1042.8</v>
      </c>
      <c r="O1558" s="2" t="s">
        <v>200</v>
      </c>
      <c r="P1558" s="5">
        <v>491.10268507863452</v>
      </c>
      <c r="Q1558" s="5">
        <v>512121.88</v>
      </c>
      <c r="R1558" s="5">
        <v>6.9758904130487842</v>
      </c>
      <c r="S1558" s="5">
        <v>7274.4585227272719</v>
      </c>
      <c r="T1558" s="5">
        <v>124548</v>
      </c>
    </row>
    <row r="1559" spans="1:20" ht="100.8" x14ac:dyDescent="0.3">
      <c r="A1559" s="7" t="s">
        <v>196</v>
      </c>
      <c r="B1559" s="2" t="s">
        <v>2253</v>
      </c>
      <c r="C1559" s="5" t="s">
        <v>198</v>
      </c>
      <c r="D1559" s="5" t="s">
        <v>171</v>
      </c>
      <c r="E1559" s="2" t="s">
        <v>2254</v>
      </c>
      <c r="F1559" s="2"/>
      <c r="G1559" s="2"/>
      <c r="H1559" s="2"/>
      <c r="I1559" s="2"/>
      <c r="J1559" s="2"/>
      <c r="K1559" s="2"/>
      <c r="L1559" s="2"/>
      <c r="M1559" s="2"/>
      <c r="N1559" s="5">
        <v>256</v>
      </c>
      <c r="O1559" s="2" t="s">
        <v>200</v>
      </c>
      <c r="P1559" s="5">
        <v>465.14914062499997</v>
      </c>
      <c r="Q1559" s="5">
        <v>119078.18</v>
      </c>
      <c r="R1559" s="5">
        <v>6.6072321111505676</v>
      </c>
      <c r="S1559" s="5">
        <v>1691.4514204545451</v>
      </c>
      <c r="T1559" s="5">
        <v>28959.8</v>
      </c>
    </row>
    <row r="1560" spans="1:20" ht="100.8" x14ac:dyDescent="0.3">
      <c r="A1560" s="7" t="s">
        <v>196</v>
      </c>
      <c r="B1560" s="2" t="s">
        <v>2253</v>
      </c>
      <c r="C1560" s="5" t="s">
        <v>198</v>
      </c>
      <c r="D1560" s="5" t="s">
        <v>171</v>
      </c>
      <c r="E1560" s="2" t="s">
        <v>2255</v>
      </c>
      <c r="F1560" s="2"/>
      <c r="G1560" s="2"/>
      <c r="H1560" s="2"/>
      <c r="I1560" s="2"/>
      <c r="J1560" s="2"/>
      <c r="K1560" s="2"/>
      <c r="L1560" s="2"/>
      <c r="M1560" s="2"/>
      <c r="N1560" s="5">
        <v>2040</v>
      </c>
      <c r="O1560" s="2" t="s">
        <v>200</v>
      </c>
      <c r="P1560" s="5">
        <v>430.10696078431369</v>
      </c>
      <c r="Q1560" s="5">
        <v>877418.2</v>
      </c>
      <c r="R1560" s="5">
        <v>6.1094738747771826</v>
      </c>
      <c r="S1560" s="5">
        <v>12463.32670454545</v>
      </c>
      <c r="T1560" s="5">
        <v>213388.1</v>
      </c>
    </row>
    <row r="1561" spans="1:20" ht="86.4" x14ac:dyDescent="0.3">
      <c r="A1561" s="7" t="s">
        <v>196</v>
      </c>
      <c r="B1561" s="2" t="s">
        <v>2253</v>
      </c>
      <c r="C1561" s="5" t="s">
        <v>198</v>
      </c>
      <c r="D1561" s="5" t="s">
        <v>171</v>
      </c>
      <c r="E1561" s="2" t="s">
        <v>2256</v>
      </c>
      <c r="F1561" s="2"/>
      <c r="G1561" s="2"/>
      <c r="H1561" s="2"/>
      <c r="I1561" s="2"/>
      <c r="J1561" s="2"/>
      <c r="K1561" s="2"/>
      <c r="L1561" s="2"/>
      <c r="M1561" s="2"/>
      <c r="N1561" s="5">
        <v>4147.2</v>
      </c>
      <c r="O1561" s="2" t="s">
        <v>200</v>
      </c>
      <c r="P1561" s="5">
        <v>585.13890094521605</v>
      </c>
      <c r="Q1561" s="5">
        <v>2426688.0499999998</v>
      </c>
      <c r="R1561" s="5">
        <v>8.3116321156990907</v>
      </c>
      <c r="S1561" s="5">
        <v>34470.000710227258</v>
      </c>
      <c r="T1561" s="5">
        <v>590170.6</v>
      </c>
    </row>
    <row r="1562" spans="1:20" ht="86.4" x14ac:dyDescent="0.3">
      <c r="A1562" s="7" t="s">
        <v>196</v>
      </c>
      <c r="B1562" s="2" t="s">
        <v>2253</v>
      </c>
      <c r="C1562" s="5" t="s">
        <v>198</v>
      </c>
      <c r="D1562" s="5" t="s">
        <v>171</v>
      </c>
      <c r="E1562" s="2" t="s">
        <v>2257</v>
      </c>
      <c r="F1562" s="2"/>
      <c r="G1562" s="2"/>
      <c r="H1562" s="2"/>
      <c r="I1562" s="2"/>
      <c r="J1562" s="2"/>
      <c r="K1562" s="2"/>
      <c r="L1562" s="2"/>
      <c r="M1562" s="2"/>
      <c r="N1562" s="5">
        <v>211.2</v>
      </c>
      <c r="O1562" s="2" t="s">
        <v>200</v>
      </c>
      <c r="P1562" s="5">
        <v>510.03196022727269</v>
      </c>
      <c r="Q1562" s="5">
        <v>107718.75</v>
      </c>
      <c r="R1562" s="5">
        <v>7.2447721623192143</v>
      </c>
      <c r="S1562" s="5">
        <v>1530.095880681818</v>
      </c>
      <c r="T1562" s="5">
        <v>26197.200000000001</v>
      </c>
    </row>
    <row r="1563" spans="1:20" ht="86.4" x14ac:dyDescent="0.3">
      <c r="A1563" s="7" t="s">
        <v>196</v>
      </c>
      <c r="B1563" s="2" t="s">
        <v>2253</v>
      </c>
      <c r="C1563" s="5" t="s">
        <v>198</v>
      </c>
      <c r="D1563" s="5" t="s">
        <v>171</v>
      </c>
      <c r="E1563" s="2" t="s">
        <v>2258</v>
      </c>
      <c r="F1563" s="2"/>
      <c r="G1563" s="2"/>
      <c r="H1563" s="2"/>
      <c r="I1563" s="2"/>
      <c r="J1563" s="2"/>
      <c r="K1563" s="2"/>
      <c r="L1563" s="2"/>
      <c r="M1563" s="2"/>
      <c r="N1563" s="5">
        <v>350</v>
      </c>
      <c r="O1563" s="2" t="s">
        <v>200</v>
      </c>
      <c r="P1563" s="5">
        <v>655.45225714285721</v>
      </c>
      <c r="Q1563" s="5">
        <v>229408.29</v>
      </c>
      <c r="R1563" s="5">
        <v>9.3104013798701306</v>
      </c>
      <c r="S1563" s="5">
        <v>3258.640482954545</v>
      </c>
      <c r="T1563" s="5">
        <v>55792.1</v>
      </c>
    </row>
    <row r="1564" spans="1:20" ht="115.2" x14ac:dyDescent="0.3">
      <c r="A1564" s="7" t="s">
        <v>196</v>
      </c>
      <c r="B1564" s="2" t="s">
        <v>2259</v>
      </c>
      <c r="C1564" s="5" t="s">
        <v>198</v>
      </c>
      <c r="D1564" s="5" t="s">
        <v>171</v>
      </c>
      <c r="E1564" s="2" t="s">
        <v>2247</v>
      </c>
      <c r="F1564" s="2"/>
      <c r="G1564" s="2"/>
      <c r="H1564" s="2"/>
      <c r="I1564" s="2"/>
      <c r="J1564" s="2"/>
      <c r="K1564" s="2"/>
      <c r="L1564" s="2"/>
      <c r="M1564" s="2"/>
      <c r="N1564" s="5">
        <v>23760</v>
      </c>
      <c r="O1564" s="2" t="s">
        <v>200</v>
      </c>
      <c r="P1564" s="5">
        <v>174.74275505050511</v>
      </c>
      <c r="Q1564" s="5">
        <v>4151887.86</v>
      </c>
      <c r="R1564" s="5">
        <v>2.4856721913300861</v>
      </c>
      <c r="S1564" s="5">
        <v>59059.571266002837</v>
      </c>
      <c r="T1564" s="5">
        <v>1009739.2</v>
      </c>
    </row>
    <row r="1565" spans="1:20" ht="57.6" x14ac:dyDescent="0.3">
      <c r="A1565" s="7" t="s">
        <v>196</v>
      </c>
      <c r="B1565" s="2" t="s">
        <v>2260</v>
      </c>
      <c r="C1565" s="5" t="s">
        <v>198</v>
      </c>
      <c r="D1565" s="5" t="s">
        <v>171</v>
      </c>
      <c r="E1565" s="2" t="s">
        <v>2261</v>
      </c>
      <c r="F1565" s="2"/>
      <c r="G1565" s="2"/>
      <c r="H1565" s="2"/>
      <c r="I1565" s="2"/>
      <c r="J1565" s="2"/>
      <c r="K1565" s="2"/>
      <c r="L1565" s="2"/>
      <c r="M1565" s="2"/>
      <c r="N1565" s="5">
        <v>6344</v>
      </c>
      <c r="O1565" s="2" t="s">
        <v>200</v>
      </c>
      <c r="P1565" s="5">
        <v>349.77937421185368</v>
      </c>
      <c r="Q1565" s="5">
        <v>2219000.35</v>
      </c>
      <c r="R1565" s="5">
        <v>4.9755245264844064</v>
      </c>
      <c r="S1565" s="5">
        <v>31564.72759601707</v>
      </c>
      <c r="T1565" s="5">
        <v>539660.9</v>
      </c>
    </row>
    <row r="1566" spans="1:20" ht="43.2" x14ac:dyDescent="0.3">
      <c r="A1566" s="7" t="s">
        <v>196</v>
      </c>
      <c r="B1566" s="2" t="s">
        <v>2260</v>
      </c>
      <c r="C1566" s="5" t="s">
        <v>198</v>
      </c>
      <c r="D1566" s="5" t="s">
        <v>171</v>
      </c>
      <c r="E1566" s="2" t="s">
        <v>2262</v>
      </c>
      <c r="F1566" s="2"/>
      <c r="G1566" s="2"/>
      <c r="H1566" s="2"/>
      <c r="I1566" s="2"/>
      <c r="J1566" s="2"/>
      <c r="K1566" s="2"/>
      <c r="L1566" s="2"/>
      <c r="M1566" s="2"/>
      <c r="N1566" s="5">
        <v>1513</v>
      </c>
      <c r="O1566" s="2" t="s">
        <v>200</v>
      </c>
      <c r="P1566" s="5">
        <v>493.26161929940508</v>
      </c>
      <c r="Q1566" s="5">
        <v>746304.83</v>
      </c>
      <c r="R1566" s="5">
        <v>7.0165237453684943</v>
      </c>
      <c r="S1566" s="5">
        <v>10616.00042674253</v>
      </c>
      <c r="T1566" s="5">
        <v>181501.3</v>
      </c>
    </row>
    <row r="1567" spans="1:20" ht="43.2" x14ac:dyDescent="0.3">
      <c r="A1567" s="7" t="s">
        <v>196</v>
      </c>
      <c r="B1567" s="2" t="s">
        <v>2260</v>
      </c>
      <c r="C1567" s="5" t="s">
        <v>198</v>
      </c>
      <c r="D1567" s="5" t="s">
        <v>171</v>
      </c>
      <c r="E1567" s="2" t="s">
        <v>2263</v>
      </c>
      <c r="F1567" s="2"/>
      <c r="G1567" s="2"/>
      <c r="H1567" s="2"/>
      <c r="I1567" s="2"/>
      <c r="J1567" s="2"/>
      <c r="K1567" s="2"/>
      <c r="L1567" s="2"/>
      <c r="M1567" s="2"/>
      <c r="N1567" s="5">
        <v>5622.4</v>
      </c>
      <c r="O1567" s="2" t="s">
        <v>200</v>
      </c>
      <c r="P1567" s="5">
        <v>345.34176863972692</v>
      </c>
      <c r="Q1567" s="5">
        <v>1941649.56</v>
      </c>
      <c r="R1567" s="5">
        <v>4.9124006918880072</v>
      </c>
      <c r="S1567" s="5">
        <v>27619.48165007112</v>
      </c>
      <c r="T1567" s="5">
        <v>472209.2</v>
      </c>
    </row>
    <row r="1568" spans="1:20" ht="57.6" x14ac:dyDescent="0.3">
      <c r="A1568" s="7" t="s">
        <v>196</v>
      </c>
      <c r="B1568" s="2" t="s">
        <v>2260</v>
      </c>
      <c r="C1568" s="5" t="s">
        <v>198</v>
      </c>
      <c r="D1568" s="5" t="s">
        <v>171</v>
      </c>
      <c r="E1568" s="2" t="s">
        <v>2264</v>
      </c>
      <c r="F1568" s="2"/>
      <c r="G1568" s="2"/>
      <c r="H1568" s="2"/>
      <c r="I1568" s="2"/>
      <c r="J1568" s="2"/>
      <c r="K1568" s="2"/>
      <c r="L1568" s="2"/>
      <c r="M1568" s="2"/>
      <c r="N1568" s="5">
        <v>5452</v>
      </c>
      <c r="O1568" s="2" t="s">
        <v>200</v>
      </c>
      <c r="P1568" s="5">
        <v>454.3225917094644</v>
      </c>
      <c r="Q1568" s="5">
        <v>2476966.77</v>
      </c>
      <c r="R1568" s="5">
        <v>6.4626257711161372</v>
      </c>
      <c r="S1568" s="5">
        <v>35234.235704125182</v>
      </c>
      <c r="T1568" s="5">
        <v>602398.4</v>
      </c>
    </row>
    <row r="1569" spans="1:20" ht="57.6" x14ac:dyDescent="0.3">
      <c r="A1569" s="7" t="s">
        <v>196</v>
      </c>
      <c r="B1569" s="2" t="s">
        <v>2265</v>
      </c>
      <c r="C1569" s="5" t="s">
        <v>198</v>
      </c>
      <c r="D1569" s="5" t="s">
        <v>171</v>
      </c>
      <c r="E1569" s="2" t="s">
        <v>2266</v>
      </c>
      <c r="F1569" s="2"/>
      <c r="G1569" s="2"/>
      <c r="H1569" s="2"/>
      <c r="I1569" s="2"/>
      <c r="J1569" s="2"/>
      <c r="K1569" s="2"/>
      <c r="L1569" s="2"/>
      <c r="M1569" s="2"/>
      <c r="N1569" s="5">
        <v>9405.5</v>
      </c>
      <c r="O1569" s="2" t="s">
        <v>200</v>
      </c>
      <c r="P1569" s="5">
        <v>450.81483068417413</v>
      </c>
      <c r="Q1569" s="5">
        <v>4240138.8899999997</v>
      </c>
      <c r="R1569" s="5">
        <v>6.4127287437293621</v>
      </c>
      <c r="S1569" s="5">
        <v>60314.920199146523</v>
      </c>
      <c r="T1569" s="5">
        <v>1031201.8</v>
      </c>
    </row>
    <row r="1570" spans="1:20" ht="72" x14ac:dyDescent="0.3">
      <c r="A1570" s="7" t="s">
        <v>196</v>
      </c>
      <c r="B1570" s="2" t="s">
        <v>2265</v>
      </c>
      <c r="C1570" s="5" t="s">
        <v>198</v>
      </c>
      <c r="D1570" s="5" t="s">
        <v>171</v>
      </c>
      <c r="E1570" s="2" t="s">
        <v>2267</v>
      </c>
      <c r="F1570" s="2"/>
      <c r="G1570" s="2"/>
      <c r="H1570" s="2"/>
      <c r="I1570" s="2"/>
      <c r="J1570" s="2"/>
      <c r="K1570" s="2"/>
      <c r="L1570" s="2"/>
      <c r="M1570" s="2"/>
      <c r="N1570" s="5">
        <v>6790</v>
      </c>
      <c r="O1570" s="2" t="s">
        <v>200</v>
      </c>
      <c r="P1570" s="5">
        <v>383.81911634756989</v>
      </c>
      <c r="Q1570" s="5">
        <v>2606131.7999999998</v>
      </c>
      <c r="R1570" s="5">
        <v>5.4597313847449493</v>
      </c>
      <c r="S1570" s="5">
        <v>37071.576102418207</v>
      </c>
      <c r="T1570" s="5">
        <v>633811.30000000005</v>
      </c>
    </row>
    <row r="1571" spans="1:20" ht="72" x14ac:dyDescent="0.3">
      <c r="A1571" s="7" t="s">
        <v>196</v>
      </c>
      <c r="B1571" s="2" t="s">
        <v>2268</v>
      </c>
      <c r="C1571" s="5" t="s">
        <v>198</v>
      </c>
      <c r="D1571" s="5" t="s">
        <v>171</v>
      </c>
      <c r="E1571" s="2" t="s">
        <v>2269</v>
      </c>
      <c r="F1571" s="2"/>
      <c r="G1571" s="2"/>
      <c r="H1571" s="2"/>
      <c r="I1571" s="2"/>
      <c r="J1571" s="2"/>
      <c r="K1571" s="2"/>
      <c r="L1571" s="2"/>
      <c r="M1571" s="2"/>
      <c r="N1571" s="5">
        <v>7897.5</v>
      </c>
      <c r="O1571" s="2" t="s">
        <v>200</v>
      </c>
      <c r="P1571" s="5">
        <v>480.3020576131687</v>
      </c>
      <c r="Q1571" s="5">
        <v>3793185.5</v>
      </c>
      <c r="R1571" s="5">
        <v>6.8321772064462118</v>
      </c>
      <c r="S1571" s="5">
        <v>53957.119487908967</v>
      </c>
      <c r="T1571" s="5">
        <v>1156162.8999999999</v>
      </c>
    </row>
    <row r="1572" spans="1:20" ht="100.8" x14ac:dyDescent="0.3">
      <c r="A1572" s="7" t="s">
        <v>196</v>
      </c>
      <c r="B1572" s="2" t="s">
        <v>2270</v>
      </c>
      <c r="C1572" s="5" t="s">
        <v>198</v>
      </c>
      <c r="D1572" s="5" t="s">
        <v>171</v>
      </c>
      <c r="E1572" s="2" t="s">
        <v>2271</v>
      </c>
      <c r="F1572" s="2"/>
      <c r="G1572" s="2"/>
      <c r="H1572" s="2"/>
      <c r="I1572" s="2"/>
      <c r="J1572" s="2"/>
      <c r="K1572" s="2"/>
      <c r="L1572" s="2"/>
      <c r="M1572" s="2"/>
      <c r="N1572" s="5">
        <v>2587.8000000000002</v>
      </c>
      <c r="O1572" s="2" t="s">
        <v>200</v>
      </c>
      <c r="P1572" s="5">
        <v>574.11426308060891</v>
      </c>
      <c r="Q1572" s="5">
        <v>1485692.89</v>
      </c>
      <c r="R1572" s="5">
        <v>8.1666324762533282</v>
      </c>
      <c r="S1572" s="5">
        <v>21133.611522048359</v>
      </c>
      <c r="T1572" s="5">
        <v>361320.5</v>
      </c>
    </row>
    <row r="1573" spans="1:20" ht="100.8" x14ac:dyDescent="0.3">
      <c r="A1573" s="7" t="s">
        <v>196</v>
      </c>
      <c r="B1573" s="2" t="s">
        <v>2270</v>
      </c>
      <c r="C1573" s="5" t="s">
        <v>198</v>
      </c>
      <c r="D1573" s="5" t="s">
        <v>171</v>
      </c>
      <c r="E1573" s="2" t="s">
        <v>2272</v>
      </c>
      <c r="F1573" s="2"/>
      <c r="G1573" s="2"/>
      <c r="H1573" s="2"/>
      <c r="I1573" s="2"/>
      <c r="J1573" s="2"/>
      <c r="K1573" s="2"/>
      <c r="L1573" s="2"/>
      <c r="M1573" s="2"/>
      <c r="N1573" s="5">
        <v>2457.6</v>
      </c>
      <c r="O1573" s="2" t="s">
        <v>200</v>
      </c>
      <c r="P1573" s="5">
        <v>462.83658040364583</v>
      </c>
      <c r="Q1573" s="5">
        <v>1137467.18</v>
      </c>
      <c r="R1573" s="5">
        <v>6.5837351408768967</v>
      </c>
      <c r="S1573" s="5">
        <v>16180.18748221906</v>
      </c>
      <c r="T1573" s="5">
        <v>276632</v>
      </c>
    </row>
    <row r="1574" spans="1:20" ht="86.4" x14ac:dyDescent="0.3">
      <c r="A1574" s="7" t="s">
        <v>196</v>
      </c>
      <c r="B1574" s="2" t="s">
        <v>2270</v>
      </c>
      <c r="C1574" s="5" t="s">
        <v>198</v>
      </c>
      <c r="D1574" s="5" t="s">
        <v>171</v>
      </c>
      <c r="E1574" s="2" t="s">
        <v>2273</v>
      </c>
      <c r="F1574" s="2"/>
      <c r="G1574" s="2"/>
      <c r="H1574" s="2"/>
      <c r="I1574" s="2"/>
      <c r="J1574" s="2"/>
      <c r="K1574" s="2"/>
      <c r="L1574" s="2"/>
      <c r="M1574" s="2"/>
      <c r="N1574" s="5">
        <v>2275</v>
      </c>
      <c r="O1574" s="2" t="s">
        <v>200</v>
      </c>
      <c r="P1574" s="5">
        <v>503.45401318681309</v>
      </c>
      <c r="Q1574" s="5">
        <v>1145357.8799999999</v>
      </c>
      <c r="R1574" s="5">
        <v>7.1615080111922218</v>
      </c>
      <c r="S1574" s="5">
        <v>16292.4307254623</v>
      </c>
      <c r="T1574" s="5">
        <v>278551.09999999998</v>
      </c>
    </row>
    <row r="1575" spans="1:20" ht="72" x14ac:dyDescent="0.3">
      <c r="A1575" s="7" t="s">
        <v>196</v>
      </c>
      <c r="B1575" s="2" t="s">
        <v>2274</v>
      </c>
      <c r="C1575" s="5" t="s">
        <v>198</v>
      </c>
      <c r="D1575" s="5" t="s">
        <v>163</v>
      </c>
      <c r="E1575" s="2" t="s">
        <v>2275</v>
      </c>
      <c r="F1575" s="2"/>
      <c r="G1575" s="2"/>
      <c r="H1575" s="2"/>
      <c r="I1575" s="2"/>
      <c r="J1575" s="2"/>
      <c r="K1575" s="2"/>
      <c r="L1575" s="2"/>
      <c r="M1575" s="2"/>
      <c r="N1575" s="5">
        <v>8645</v>
      </c>
      <c r="O1575" s="2" t="s">
        <v>200</v>
      </c>
      <c r="P1575" s="5">
        <v>225.1667761711972</v>
      </c>
      <c r="Q1575" s="5">
        <v>1946566.78</v>
      </c>
      <c r="R1575" s="5">
        <v>3.2029413395618378</v>
      </c>
      <c r="S1575" s="5">
        <v>27689.427880512088</v>
      </c>
      <c r="T1575" s="5">
        <v>603046.40000000002</v>
      </c>
    </row>
    <row r="1576" spans="1:20" ht="43.2" x14ac:dyDescent="0.3">
      <c r="A1576" s="7" t="s">
        <v>196</v>
      </c>
      <c r="B1576" s="2" t="s">
        <v>2274</v>
      </c>
      <c r="C1576" s="5" t="s">
        <v>198</v>
      </c>
      <c r="D1576" s="5" t="s">
        <v>171</v>
      </c>
      <c r="E1576" s="2" t="s">
        <v>2276</v>
      </c>
      <c r="F1576" s="2"/>
      <c r="G1576" s="2"/>
      <c r="H1576" s="2"/>
      <c r="I1576" s="2"/>
      <c r="J1576" s="2"/>
      <c r="K1576" s="2"/>
      <c r="L1576" s="2"/>
      <c r="M1576" s="2"/>
      <c r="N1576" s="5">
        <v>2310</v>
      </c>
      <c r="O1576" s="2" t="s">
        <v>200</v>
      </c>
      <c r="P1576" s="5">
        <v>491.35166666666669</v>
      </c>
      <c r="Q1576" s="5">
        <v>1135022.3500000001</v>
      </c>
      <c r="R1576" s="5">
        <v>6.9893551446183029</v>
      </c>
      <c r="S1576" s="5">
        <v>16145.41038406828</v>
      </c>
      <c r="T1576" s="5">
        <v>276037.40000000002</v>
      </c>
    </row>
    <row r="1577" spans="1:20" ht="86.4" x14ac:dyDescent="0.3">
      <c r="A1577" s="7" t="s">
        <v>196</v>
      </c>
      <c r="B1577" s="2" t="s">
        <v>2277</v>
      </c>
      <c r="C1577" s="5" t="s">
        <v>198</v>
      </c>
      <c r="D1577" s="5" t="s">
        <v>171</v>
      </c>
      <c r="E1577" s="2" t="s">
        <v>2278</v>
      </c>
      <c r="F1577" s="2"/>
      <c r="G1577" s="2"/>
      <c r="H1577" s="2"/>
      <c r="I1577" s="2"/>
      <c r="J1577" s="2"/>
      <c r="K1577" s="2"/>
      <c r="L1577" s="2"/>
      <c r="M1577" s="2"/>
      <c r="N1577" s="5">
        <v>428.4</v>
      </c>
      <c r="O1577" s="2" t="s">
        <v>200</v>
      </c>
      <c r="P1577" s="5">
        <v>488.15485527544348</v>
      </c>
      <c r="Q1577" s="5">
        <v>209125.54</v>
      </c>
      <c r="R1577" s="5">
        <v>6.8609255836323753</v>
      </c>
      <c r="S1577" s="5">
        <v>2939.2205200281101</v>
      </c>
      <c r="T1577" s="5">
        <v>50859.4</v>
      </c>
    </row>
    <row r="1578" spans="1:20" ht="86.4" x14ac:dyDescent="0.3">
      <c r="A1578" s="7" t="s">
        <v>196</v>
      </c>
      <c r="B1578" s="2" t="s">
        <v>2277</v>
      </c>
      <c r="C1578" s="5" t="s">
        <v>198</v>
      </c>
      <c r="D1578" s="5" t="s">
        <v>171</v>
      </c>
      <c r="E1578" s="2" t="s">
        <v>2279</v>
      </c>
      <c r="F1578" s="2"/>
      <c r="G1578" s="2"/>
      <c r="H1578" s="2"/>
      <c r="I1578" s="2"/>
      <c r="J1578" s="2"/>
      <c r="K1578" s="2"/>
      <c r="L1578" s="2"/>
      <c r="M1578" s="2"/>
      <c r="N1578" s="5">
        <v>1800</v>
      </c>
      <c r="O1578" s="2" t="s">
        <v>200</v>
      </c>
      <c r="P1578" s="5">
        <v>542.2213888888889</v>
      </c>
      <c r="Q1578" s="5">
        <v>975998.5</v>
      </c>
      <c r="R1578" s="5">
        <v>7.6208206449597871</v>
      </c>
      <c r="S1578" s="5">
        <v>13717.477160927619</v>
      </c>
      <c r="T1578" s="5">
        <v>237362.9</v>
      </c>
    </row>
    <row r="1579" spans="1:20" ht="43.2" x14ac:dyDescent="0.3">
      <c r="A1579" s="7" t="s">
        <v>196</v>
      </c>
      <c r="B1579" s="2" t="s">
        <v>2277</v>
      </c>
      <c r="C1579" s="5" t="s">
        <v>198</v>
      </c>
      <c r="D1579" s="5" t="s">
        <v>171</v>
      </c>
      <c r="E1579" s="2" t="s">
        <v>2228</v>
      </c>
      <c r="F1579" s="2"/>
      <c r="G1579" s="2"/>
      <c r="H1579" s="2"/>
      <c r="I1579" s="2"/>
      <c r="J1579" s="2"/>
      <c r="K1579" s="2"/>
      <c r="L1579" s="2"/>
      <c r="M1579" s="2"/>
      <c r="N1579" s="5">
        <v>1445</v>
      </c>
      <c r="O1579" s="2" t="s">
        <v>200</v>
      </c>
      <c r="P1579" s="5">
        <v>528.44280276816608</v>
      </c>
      <c r="Q1579" s="5">
        <v>763599.85</v>
      </c>
      <c r="R1579" s="5">
        <v>7.4271651829678991</v>
      </c>
      <c r="S1579" s="5">
        <v>10732.25368938861</v>
      </c>
      <c r="T1579" s="5">
        <v>185707.5</v>
      </c>
    </row>
    <row r="1580" spans="1:20" ht="86.4" x14ac:dyDescent="0.3">
      <c r="A1580" s="7" t="s">
        <v>196</v>
      </c>
      <c r="B1580" s="2" t="s">
        <v>2277</v>
      </c>
      <c r="C1580" s="5" t="s">
        <v>198</v>
      </c>
      <c r="D1580" s="5" t="s">
        <v>171</v>
      </c>
      <c r="E1580" s="2" t="s">
        <v>2280</v>
      </c>
      <c r="F1580" s="2"/>
      <c r="G1580" s="2"/>
      <c r="H1580" s="2"/>
      <c r="I1580" s="2"/>
      <c r="J1580" s="2"/>
      <c r="K1580" s="2"/>
      <c r="L1580" s="2"/>
      <c r="M1580" s="2"/>
      <c r="N1580" s="5">
        <v>2076</v>
      </c>
      <c r="O1580" s="2" t="s">
        <v>200</v>
      </c>
      <c r="P1580" s="5">
        <v>553.24214836223507</v>
      </c>
      <c r="Q1580" s="5">
        <v>1148530.7</v>
      </c>
      <c r="R1580" s="5">
        <v>7.7757153670026007</v>
      </c>
      <c r="S1580" s="5">
        <v>16142.3851018974</v>
      </c>
      <c r="T1580" s="5">
        <v>279322.7</v>
      </c>
    </row>
    <row r="1581" spans="1:20" ht="86.4" x14ac:dyDescent="0.3">
      <c r="A1581" s="7" t="s">
        <v>196</v>
      </c>
      <c r="B1581" s="2" t="s">
        <v>2277</v>
      </c>
      <c r="C1581" s="5" t="s">
        <v>198</v>
      </c>
      <c r="D1581" s="5" t="s">
        <v>171</v>
      </c>
      <c r="E1581" s="2" t="s">
        <v>2281</v>
      </c>
      <c r="F1581" s="2"/>
      <c r="G1581" s="2"/>
      <c r="H1581" s="2"/>
      <c r="I1581" s="2"/>
      <c r="J1581" s="2"/>
      <c r="K1581" s="2"/>
      <c r="L1581" s="2"/>
      <c r="M1581" s="2"/>
      <c r="N1581" s="5">
        <v>576</v>
      </c>
      <c r="O1581" s="2" t="s">
        <v>200</v>
      </c>
      <c r="P1581" s="5">
        <v>450.52845486111107</v>
      </c>
      <c r="Q1581" s="5">
        <v>259504.39</v>
      </c>
      <c r="R1581" s="5">
        <v>6.3320935328336061</v>
      </c>
      <c r="S1581" s="5">
        <v>3647.2858749121569</v>
      </c>
      <c r="T1581" s="5">
        <v>63111.4</v>
      </c>
    </row>
    <row r="1582" spans="1:20" ht="100.8" x14ac:dyDescent="0.3">
      <c r="A1582" s="7" t="s">
        <v>196</v>
      </c>
      <c r="B1582" s="2" t="s">
        <v>2282</v>
      </c>
      <c r="C1582" s="5" t="s">
        <v>198</v>
      </c>
      <c r="D1582" s="5" t="s">
        <v>171</v>
      </c>
      <c r="E1582" s="2" t="s">
        <v>2283</v>
      </c>
      <c r="F1582" s="2"/>
      <c r="G1582" s="2"/>
      <c r="H1582" s="2"/>
      <c r="I1582" s="2"/>
      <c r="J1582" s="2"/>
      <c r="K1582" s="2"/>
      <c r="L1582" s="2"/>
      <c r="M1582" s="2"/>
      <c r="N1582" s="5">
        <v>4004</v>
      </c>
      <c r="O1582" s="2" t="s">
        <v>200</v>
      </c>
      <c r="P1582" s="5">
        <v>316.85299950049949</v>
      </c>
      <c r="Q1582" s="5">
        <v>1268679.4099999999</v>
      </c>
      <c r="R1582" s="5">
        <v>4.4533099016233244</v>
      </c>
      <c r="S1582" s="5">
        <v>17831.052846099781</v>
      </c>
      <c r="T1582" s="5">
        <v>308542.8</v>
      </c>
    </row>
    <row r="1583" spans="1:20" ht="115.2" x14ac:dyDescent="0.3">
      <c r="A1583" s="7" t="s">
        <v>196</v>
      </c>
      <c r="B1583" s="2" t="s">
        <v>2282</v>
      </c>
      <c r="C1583" s="5" t="s">
        <v>198</v>
      </c>
      <c r="D1583" s="5" t="s">
        <v>171</v>
      </c>
      <c r="E1583" s="2" t="s">
        <v>2247</v>
      </c>
      <c r="F1583" s="2"/>
      <c r="G1583" s="2"/>
      <c r="H1583" s="2"/>
      <c r="I1583" s="2"/>
      <c r="J1583" s="2"/>
      <c r="K1583" s="2"/>
      <c r="L1583" s="2"/>
      <c r="M1583" s="2"/>
      <c r="N1583" s="5">
        <v>23760</v>
      </c>
      <c r="O1583" s="2" t="s">
        <v>200</v>
      </c>
      <c r="P1583" s="5">
        <v>175.02637457912459</v>
      </c>
      <c r="Q1583" s="5">
        <v>4158626.66</v>
      </c>
      <c r="R1583" s="5">
        <v>2.459963100198518</v>
      </c>
      <c r="S1583" s="5">
        <v>58448.72326071679</v>
      </c>
      <c r="T1583" s="5">
        <v>1011378.1</v>
      </c>
    </row>
    <row r="1584" spans="1:20" ht="57.6" x14ac:dyDescent="0.3">
      <c r="A1584" s="7" t="s">
        <v>196</v>
      </c>
      <c r="B1584" s="2" t="s">
        <v>2284</v>
      </c>
      <c r="C1584" s="5" t="s">
        <v>198</v>
      </c>
      <c r="D1584" s="5" t="s">
        <v>171</v>
      </c>
      <c r="E1584" s="2" t="s">
        <v>2285</v>
      </c>
      <c r="F1584" s="2"/>
      <c r="G1584" s="2"/>
      <c r="H1584" s="2"/>
      <c r="I1584" s="2"/>
      <c r="J1584" s="2"/>
      <c r="K1584" s="2"/>
      <c r="L1584" s="2"/>
      <c r="M1584" s="2"/>
      <c r="N1584" s="5">
        <v>69.3</v>
      </c>
      <c r="O1584" s="2" t="s">
        <v>200</v>
      </c>
      <c r="P1584" s="5">
        <v>258.35858585858591</v>
      </c>
      <c r="Q1584" s="5">
        <v>17904.25</v>
      </c>
      <c r="R1584" s="5">
        <v>3.6311818110834269</v>
      </c>
      <c r="S1584" s="5">
        <v>251.6408995080815</v>
      </c>
      <c r="T1584" s="5">
        <v>4354.3</v>
      </c>
    </row>
    <row r="1585" spans="1:20" ht="115.2" x14ac:dyDescent="0.3">
      <c r="A1585" s="7" t="s">
        <v>196</v>
      </c>
      <c r="B1585" s="2" t="s">
        <v>2286</v>
      </c>
      <c r="C1585" s="5" t="s">
        <v>198</v>
      </c>
      <c r="D1585" s="5" t="s">
        <v>171</v>
      </c>
      <c r="E1585" s="2" t="s">
        <v>2287</v>
      </c>
      <c r="F1585" s="2"/>
      <c r="G1585" s="2"/>
      <c r="H1585" s="2"/>
      <c r="I1585" s="2"/>
      <c r="J1585" s="2"/>
      <c r="K1585" s="2"/>
      <c r="L1585" s="2"/>
      <c r="M1585" s="2"/>
      <c r="N1585" s="5">
        <v>10843.68</v>
      </c>
      <c r="O1585" s="2" t="s">
        <v>200</v>
      </c>
      <c r="P1585" s="5">
        <v>143.0971256990247</v>
      </c>
      <c r="Q1585" s="5">
        <v>1551699.44</v>
      </c>
      <c r="R1585" s="5">
        <v>2.0112034532540362</v>
      </c>
      <c r="S1585" s="5">
        <v>21808.84666198173</v>
      </c>
      <c r="T1585" s="5">
        <v>377373.3</v>
      </c>
    </row>
    <row r="1586" spans="1:20" ht="57.6" x14ac:dyDescent="0.3">
      <c r="A1586" s="7" t="s">
        <v>196</v>
      </c>
      <c r="B1586" s="2" t="s">
        <v>2288</v>
      </c>
      <c r="C1586" s="5" t="s">
        <v>198</v>
      </c>
      <c r="D1586" s="5" t="s">
        <v>171</v>
      </c>
      <c r="E1586" s="2" t="s">
        <v>2289</v>
      </c>
      <c r="F1586" s="2"/>
      <c r="G1586" s="2"/>
      <c r="H1586" s="2"/>
      <c r="I1586" s="2"/>
      <c r="J1586" s="2"/>
      <c r="K1586" s="2"/>
      <c r="L1586" s="2"/>
      <c r="M1586" s="2"/>
      <c r="N1586" s="5">
        <v>7860</v>
      </c>
      <c r="O1586" s="2" t="s">
        <v>200</v>
      </c>
      <c r="P1586" s="5">
        <v>418.00251017811712</v>
      </c>
      <c r="Q1586" s="5">
        <v>3285499.73</v>
      </c>
      <c r="R1586" s="5">
        <v>5.8749474374998876</v>
      </c>
      <c r="S1586" s="5">
        <v>46177.08685874912</v>
      </c>
      <c r="T1586" s="5">
        <v>799033.6</v>
      </c>
    </row>
    <row r="1587" spans="1:20" ht="115.2" x14ac:dyDescent="0.3">
      <c r="A1587" s="7" t="s">
        <v>196</v>
      </c>
      <c r="B1587" s="2" t="s">
        <v>2290</v>
      </c>
      <c r="C1587" s="5" t="s">
        <v>198</v>
      </c>
      <c r="D1587" s="5" t="s">
        <v>171</v>
      </c>
      <c r="E1587" s="2" t="s">
        <v>2291</v>
      </c>
      <c r="F1587" s="2"/>
      <c r="G1587" s="2"/>
      <c r="H1587" s="2"/>
      <c r="I1587" s="2"/>
      <c r="J1587" s="2"/>
      <c r="K1587" s="2"/>
      <c r="L1587" s="2"/>
      <c r="M1587" s="2"/>
      <c r="N1587" s="5">
        <v>28512</v>
      </c>
      <c r="O1587" s="2" t="s">
        <v>200</v>
      </c>
      <c r="P1587" s="5">
        <v>172.70012205387201</v>
      </c>
      <c r="Q1587" s="5">
        <v>4924025.88</v>
      </c>
      <c r="R1587" s="5">
        <v>2.4513856927448119</v>
      </c>
      <c r="S1587" s="5">
        <v>69893.908871540101</v>
      </c>
      <c r="T1587" s="5">
        <v>1197523.2</v>
      </c>
    </row>
    <row r="1588" spans="1:20" ht="100.8" x14ac:dyDescent="0.3">
      <c r="A1588" s="7" t="s">
        <v>196</v>
      </c>
      <c r="B1588" s="2" t="s">
        <v>2290</v>
      </c>
      <c r="C1588" s="5" t="s">
        <v>198</v>
      </c>
      <c r="D1588" s="5" t="s">
        <v>171</v>
      </c>
      <c r="E1588" s="2" t="s">
        <v>2283</v>
      </c>
      <c r="F1588" s="2"/>
      <c r="G1588" s="2"/>
      <c r="H1588" s="2"/>
      <c r="I1588" s="2"/>
      <c r="J1588" s="2"/>
      <c r="K1588" s="2"/>
      <c r="L1588" s="2"/>
      <c r="M1588" s="2"/>
      <c r="N1588" s="5">
        <v>4004</v>
      </c>
      <c r="O1588" s="2" t="s">
        <v>200</v>
      </c>
      <c r="P1588" s="5">
        <v>312.64174575424579</v>
      </c>
      <c r="Q1588" s="5">
        <v>1251817.55</v>
      </c>
      <c r="R1588" s="5">
        <v>4.4377820547089533</v>
      </c>
      <c r="S1588" s="5">
        <v>17768.879347054652</v>
      </c>
      <c r="T1588" s="5">
        <v>304442.09999999998</v>
      </c>
    </row>
    <row r="1589" spans="1:20" ht="100.8" x14ac:dyDescent="0.3">
      <c r="A1589" s="7" t="s">
        <v>196</v>
      </c>
      <c r="B1589" s="2" t="s">
        <v>2290</v>
      </c>
      <c r="C1589" s="5" t="s">
        <v>198</v>
      </c>
      <c r="D1589" s="5" t="s">
        <v>171</v>
      </c>
      <c r="E1589" s="2" t="s">
        <v>2292</v>
      </c>
      <c r="F1589" s="2"/>
      <c r="G1589" s="2"/>
      <c r="H1589" s="2"/>
      <c r="I1589" s="2"/>
      <c r="J1589" s="2"/>
      <c r="K1589" s="2"/>
      <c r="L1589" s="2"/>
      <c r="M1589" s="2"/>
      <c r="N1589" s="5">
        <v>21687.360000000001</v>
      </c>
      <c r="O1589" s="2" t="s">
        <v>200</v>
      </c>
      <c r="P1589" s="5">
        <v>144.09058410060049</v>
      </c>
      <c r="Q1589" s="5">
        <v>3124944.37</v>
      </c>
      <c r="R1589" s="5">
        <v>2.0452886316621788</v>
      </c>
      <c r="S1589" s="5">
        <v>44356.910858765077</v>
      </c>
      <c r="T1589" s="5">
        <v>759986.4</v>
      </c>
    </row>
    <row r="1590" spans="1:20" ht="57.6" x14ac:dyDescent="0.3">
      <c r="A1590" s="7" t="s">
        <v>196</v>
      </c>
      <c r="B1590" s="2" t="s">
        <v>2293</v>
      </c>
      <c r="C1590" s="5" t="s">
        <v>198</v>
      </c>
      <c r="D1590" s="5" t="s">
        <v>171</v>
      </c>
      <c r="E1590" s="2" t="s">
        <v>2294</v>
      </c>
      <c r="F1590" s="2"/>
      <c r="G1590" s="2"/>
      <c r="H1590" s="2"/>
      <c r="I1590" s="2"/>
      <c r="J1590" s="2"/>
      <c r="K1590" s="2"/>
      <c r="L1590" s="2"/>
      <c r="M1590" s="2"/>
      <c r="N1590" s="5">
        <v>1709.4</v>
      </c>
      <c r="O1590" s="2" t="s">
        <v>200</v>
      </c>
      <c r="P1590" s="5">
        <v>258.01390546390542</v>
      </c>
      <c r="Q1590" s="5">
        <v>441048.97</v>
      </c>
      <c r="R1590" s="5">
        <v>3.6623691336253432</v>
      </c>
      <c r="S1590" s="5">
        <v>6260.4537970191623</v>
      </c>
      <c r="T1590" s="5">
        <v>107263.1</v>
      </c>
    </row>
    <row r="1591" spans="1:20" ht="57.6" x14ac:dyDescent="0.3">
      <c r="A1591" s="7" t="s">
        <v>196</v>
      </c>
      <c r="B1591" s="2" t="s">
        <v>2293</v>
      </c>
      <c r="C1591" s="5" t="s">
        <v>198</v>
      </c>
      <c r="D1591" s="5" t="s">
        <v>171</v>
      </c>
      <c r="E1591" s="2" t="s">
        <v>2295</v>
      </c>
      <c r="F1591" s="2"/>
      <c r="G1591" s="2"/>
      <c r="H1591" s="2"/>
      <c r="I1591" s="2"/>
      <c r="J1591" s="2"/>
      <c r="K1591" s="2"/>
      <c r="L1591" s="2"/>
      <c r="M1591" s="2"/>
      <c r="N1591" s="5">
        <v>4457.6000000000004</v>
      </c>
      <c r="O1591" s="2" t="s">
        <v>200</v>
      </c>
      <c r="P1591" s="5">
        <v>355.10416367552051</v>
      </c>
      <c r="Q1591" s="5">
        <v>1582912.32</v>
      </c>
      <c r="R1591" s="5">
        <v>5.0405133239960316</v>
      </c>
      <c r="S1591" s="5">
        <v>22468.592193044711</v>
      </c>
      <c r="T1591" s="5">
        <v>384964.2</v>
      </c>
    </row>
    <row r="1592" spans="1:20" ht="86.4" x14ac:dyDescent="0.3">
      <c r="A1592" s="7" t="s">
        <v>196</v>
      </c>
      <c r="B1592" s="2" t="s">
        <v>2296</v>
      </c>
      <c r="C1592" s="5" t="s">
        <v>198</v>
      </c>
      <c r="D1592" s="5" t="s">
        <v>171</v>
      </c>
      <c r="E1592" s="2" t="s">
        <v>2297</v>
      </c>
      <c r="F1592" s="2"/>
      <c r="G1592" s="2"/>
      <c r="H1592" s="2"/>
      <c r="I1592" s="2"/>
      <c r="J1592" s="2"/>
      <c r="K1592" s="2"/>
      <c r="L1592" s="2"/>
      <c r="M1592" s="2"/>
      <c r="N1592" s="5">
        <v>3948</v>
      </c>
      <c r="O1592" s="2" t="s">
        <v>200</v>
      </c>
      <c r="P1592" s="5">
        <v>469.38666160081061</v>
      </c>
      <c r="Q1592" s="5">
        <v>1853138.54</v>
      </c>
      <c r="R1592" s="5">
        <v>6.6626921447950398</v>
      </c>
      <c r="S1592" s="5">
        <v>26304.308587650819</v>
      </c>
      <c r="T1592" s="5">
        <v>450683.4</v>
      </c>
    </row>
    <row r="1593" spans="1:20" ht="72" x14ac:dyDescent="0.3">
      <c r="A1593" s="7" t="s">
        <v>196</v>
      </c>
      <c r="B1593" s="2" t="s">
        <v>2296</v>
      </c>
      <c r="C1593" s="5" t="s">
        <v>198</v>
      </c>
      <c r="D1593" s="5" t="s">
        <v>163</v>
      </c>
      <c r="E1593" s="2" t="s">
        <v>2298</v>
      </c>
      <c r="F1593" s="2"/>
      <c r="G1593" s="2"/>
      <c r="H1593" s="2"/>
      <c r="I1593" s="2"/>
      <c r="J1593" s="2"/>
      <c r="K1593" s="2"/>
      <c r="L1593" s="2"/>
      <c r="M1593" s="2"/>
      <c r="N1593" s="5">
        <v>6512.1</v>
      </c>
      <c r="O1593" s="2" t="s">
        <v>200</v>
      </c>
      <c r="P1593" s="5">
        <v>277.75177592481691</v>
      </c>
      <c r="Q1593" s="5">
        <v>1808747.34</v>
      </c>
      <c r="R1593" s="5">
        <v>3.942537628457301</v>
      </c>
      <c r="S1593" s="5">
        <v>25674.199290276789</v>
      </c>
      <c r="T1593" s="5">
        <v>560349.9</v>
      </c>
    </row>
    <row r="1594" spans="1:20" ht="57.6" x14ac:dyDescent="0.3">
      <c r="A1594" s="7" t="s">
        <v>196</v>
      </c>
      <c r="B1594" s="2" t="s">
        <v>2296</v>
      </c>
      <c r="C1594" s="5" t="s">
        <v>198</v>
      </c>
      <c r="D1594" s="5" t="s">
        <v>171</v>
      </c>
      <c r="E1594" s="2" t="s">
        <v>2299</v>
      </c>
      <c r="F1594" s="2"/>
      <c r="G1594" s="2"/>
      <c r="H1594" s="2"/>
      <c r="I1594" s="2"/>
      <c r="J1594" s="2"/>
      <c r="K1594" s="2"/>
      <c r="L1594" s="2"/>
      <c r="M1594" s="2"/>
      <c r="N1594" s="5">
        <v>10446.799999999999</v>
      </c>
      <c r="O1594" s="2" t="s">
        <v>200</v>
      </c>
      <c r="P1594" s="5">
        <v>373.12517900218251</v>
      </c>
      <c r="Q1594" s="5">
        <v>3897964.12</v>
      </c>
      <c r="R1594" s="5">
        <v>5.2963119801587304</v>
      </c>
      <c r="S1594" s="5">
        <v>55329.511994322223</v>
      </c>
      <c r="T1594" s="5">
        <v>947984.8</v>
      </c>
    </row>
    <row r="1595" spans="1:20" ht="57.6" x14ac:dyDescent="0.3">
      <c r="A1595" s="7" t="s">
        <v>196</v>
      </c>
      <c r="B1595" s="2" t="s">
        <v>2296</v>
      </c>
      <c r="C1595" s="5" t="s">
        <v>198</v>
      </c>
      <c r="D1595" s="5" t="s">
        <v>171</v>
      </c>
      <c r="E1595" s="2" t="s">
        <v>2300</v>
      </c>
      <c r="F1595" s="2"/>
      <c r="G1595" s="2"/>
      <c r="H1595" s="2"/>
      <c r="I1595" s="2"/>
      <c r="J1595" s="2"/>
      <c r="K1595" s="2"/>
      <c r="L1595" s="2"/>
      <c r="M1595" s="2"/>
      <c r="N1595" s="5">
        <v>10892</v>
      </c>
      <c r="O1595" s="2" t="s">
        <v>200</v>
      </c>
      <c r="P1595" s="5">
        <v>382.09934906353288</v>
      </c>
      <c r="Q1595" s="5">
        <v>4161826.11</v>
      </c>
      <c r="R1595" s="5">
        <v>5.4236955154511408</v>
      </c>
      <c r="S1595" s="5">
        <v>59074.891554293819</v>
      </c>
      <c r="T1595" s="5">
        <v>1012156.1</v>
      </c>
    </row>
    <row r="1596" spans="1:20" ht="43.2" x14ac:dyDescent="0.3">
      <c r="A1596" s="7" t="s">
        <v>196</v>
      </c>
      <c r="B1596" s="2" t="s">
        <v>2296</v>
      </c>
      <c r="C1596" s="5" t="s">
        <v>198</v>
      </c>
      <c r="D1596" s="5" t="s">
        <v>171</v>
      </c>
      <c r="E1596" s="2" t="s">
        <v>2301</v>
      </c>
      <c r="F1596" s="2"/>
      <c r="G1596" s="2"/>
      <c r="H1596" s="2"/>
      <c r="I1596" s="2"/>
      <c r="J1596" s="2"/>
      <c r="K1596" s="2"/>
      <c r="L1596" s="2"/>
      <c r="M1596" s="2"/>
      <c r="N1596" s="5">
        <v>6901.16</v>
      </c>
      <c r="O1596" s="2" t="s">
        <v>200</v>
      </c>
      <c r="P1596" s="5">
        <v>473.92988280231151</v>
      </c>
      <c r="Q1596" s="5">
        <v>3270665.95</v>
      </c>
      <c r="R1596" s="5">
        <v>6.727180735306054</v>
      </c>
      <c r="S1596" s="5">
        <v>46425.350603264727</v>
      </c>
      <c r="T1596" s="5">
        <v>795426</v>
      </c>
    </row>
    <row r="1597" spans="1:20" ht="72" x14ac:dyDescent="0.3">
      <c r="A1597" s="7" t="s">
        <v>196</v>
      </c>
      <c r="B1597" s="2" t="s">
        <v>2302</v>
      </c>
      <c r="C1597" s="5" t="s">
        <v>198</v>
      </c>
      <c r="D1597" s="5" t="s">
        <v>171</v>
      </c>
      <c r="E1597" s="2" t="s">
        <v>2303</v>
      </c>
      <c r="F1597" s="2"/>
      <c r="G1597" s="2"/>
      <c r="H1597" s="2"/>
      <c r="I1597" s="2"/>
      <c r="J1597" s="2"/>
      <c r="K1597" s="2"/>
      <c r="L1597" s="2"/>
      <c r="M1597" s="2"/>
      <c r="N1597" s="5">
        <v>6790</v>
      </c>
      <c r="O1597" s="2" t="s">
        <v>200</v>
      </c>
      <c r="P1597" s="5">
        <v>384.62421207658321</v>
      </c>
      <c r="Q1597" s="5">
        <v>2611598.4</v>
      </c>
      <c r="R1597" s="5">
        <v>5.4634121033605556</v>
      </c>
      <c r="S1597" s="5">
        <v>37096.568181818177</v>
      </c>
      <c r="T1597" s="5">
        <v>635140.69999999995</v>
      </c>
    </row>
    <row r="1598" spans="1:20" ht="57.6" x14ac:dyDescent="0.3">
      <c r="A1598" s="7" t="s">
        <v>196</v>
      </c>
      <c r="B1598" s="2" t="s">
        <v>2304</v>
      </c>
      <c r="C1598" s="5" t="s">
        <v>198</v>
      </c>
      <c r="D1598" s="5" t="s">
        <v>171</v>
      </c>
      <c r="E1598" s="2" t="s">
        <v>2305</v>
      </c>
      <c r="F1598" s="2"/>
      <c r="G1598" s="2"/>
      <c r="H1598" s="2"/>
      <c r="I1598" s="2"/>
      <c r="J1598" s="2"/>
      <c r="K1598" s="2"/>
      <c r="L1598" s="2"/>
      <c r="M1598" s="2"/>
      <c r="N1598" s="5">
        <v>3018.06</v>
      </c>
      <c r="O1598" s="2" t="s">
        <v>2098</v>
      </c>
      <c r="P1598" s="5">
        <v>402.04194747619329</v>
      </c>
      <c r="Q1598" s="5">
        <v>1213386.72</v>
      </c>
      <c r="R1598" s="5">
        <v>5.7108231175595634</v>
      </c>
      <c r="S1598" s="5">
        <v>17235.606818181819</v>
      </c>
      <c r="T1598" s="5">
        <v>295095.7</v>
      </c>
    </row>
    <row r="1599" spans="1:20" ht="100.8" x14ac:dyDescent="0.3">
      <c r="A1599" s="7" t="s">
        <v>196</v>
      </c>
      <c r="B1599" s="2" t="s">
        <v>2306</v>
      </c>
      <c r="C1599" s="5" t="s">
        <v>198</v>
      </c>
      <c r="D1599" s="5" t="s">
        <v>171</v>
      </c>
      <c r="E1599" s="2" t="s">
        <v>2246</v>
      </c>
      <c r="F1599" s="2"/>
      <c r="G1599" s="2"/>
      <c r="H1599" s="2"/>
      <c r="I1599" s="2"/>
      <c r="J1599" s="2"/>
      <c r="K1599" s="2"/>
      <c r="L1599" s="2"/>
      <c r="M1599" s="2"/>
      <c r="N1599" s="5">
        <v>8008</v>
      </c>
      <c r="O1599" s="2" t="s">
        <v>2098</v>
      </c>
      <c r="P1599" s="5">
        <v>311.92345154845162</v>
      </c>
      <c r="Q1599" s="5">
        <v>2497883</v>
      </c>
      <c r="R1599" s="5">
        <v>4.4307308458586867</v>
      </c>
      <c r="S1599" s="5">
        <v>35481.29261363636</v>
      </c>
      <c r="T1599" s="5">
        <v>607485.1</v>
      </c>
    </row>
    <row r="1600" spans="1:20" ht="115.2" x14ac:dyDescent="0.3">
      <c r="A1600" s="7" t="s">
        <v>196</v>
      </c>
      <c r="B1600" s="2" t="s">
        <v>2306</v>
      </c>
      <c r="C1600" s="5" t="s">
        <v>198</v>
      </c>
      <c r="D1600" s="5" t="s">
        <v>171</v>
      </c>
      <c r="E1600" s="2" t="s">
        <v>2291</v>
      </c>
      <c r="F1600" s="2"/>
      <c r="G1600" s="2"/>
      <c r="H1600" s="2"/>
      <c r="I1600" s="2"/>
      <c r="J1600" s="2"/>
      <c r="K1600" s="2"/>
      <c r="L1600" s="2"/>
      <c r="M1600" s="2"/>
      <c r="N1600" s="5">
        <v>28512</v>
      </c>
      <c r="O1600" s="2" t="s">
        <v>2098</v>
      </c>
      <c r="P1600" s="5">
        <v>172.30334315375981</v>
      </c>
      <c r="Q1600" s="5">
        <v>4912712.92</v>
      </c>
      <c r="R1600" s="5">
        <v>2.447490669797725</v>
      </c>
      <c r="S1600" s="5">
        <v>69782.853977272724</v>
      </c>
      <c r="T1600" s="5">
        <v>1194771.8</v>
      </c>
    </row>
    <row r="1601" spans="1:20" ht="57.6" x14ac:dyDescent="0.3">
      <c r="A1601" s="7" t="s">
        <v>196</v>
      </c>
      <c r="B1601" s="2" t="s">
        <v>2307</v>
      </c>
      <c r="C1601" s="5" t="s">
        <v>198</v>
      </c>
      <c r="D1601" s="5" t="s">
        <v>171</v>
      </c>
      <c r="E1601" s="2" t="s">
        <v>2308</v>
      </c>
      <c r="F1601" s="2"/>
      <c r="G1601" s="2"/>
      <c r="H1601" s="2"/>
      <c r="I1601" s="2"/>
      <c r="J1601" s="2"/>
      <c r="K1601" s="2"/>
      <c r="L1601" s="2"/>
      <c r="M1601" s="2"/>
      <c r="N1601" s="5">
        <v>154.97999999999999</v>
      </c>
      <c r="O1601" s="2" t="s">
        <v>2098</v>
      </c>
      <c r="P1601" s="5">
        <v>371.85533617240941</v>
      </c>
      <c r="Q1601" s="5">
        <v>57630.14</v>
      </c>
      <c r="R1601" s="5">
        <v>5.2820360251762688</v>
      </c>
      <c r="S1601" s="5">
        <v>818.60994318181815</v>
      </c>
      <c r="T1601" s="5">
        <v>14015.6</v>
      </c>
    </row>
    <row r="1602" spans="1:20" ht="86.4" x14ac:dyDescent="0.3">
      <c r="A1602" s="7" t="s">
        <v>196</v>
      </c>
      <c r="B1602" s="2" t="s">
        <v>2307</v>
      </c>
      <c r="C1602" s="5" t="s">
        <v>198</v>
      </c>
      <c r="D1602" s="5" t="s">
        <v>171</v>
      </c>
      <c r="E1602" s="2" t="s">
        <v>2309</v>
      </c>
      <c r="F1602" s="2"/>
      <c r="G1602" s="2"/>
      <c r="H1602" s="2"/>
      <c r="I1602" s="2"/>
      <c r="J1602" s="2"/>
      <c r="K1602" s="2"/>
      <c r="L1602" s="2"/>
      <c r="M1602" s="2"/>
      <c r="N1602" s="5">
        <v>1500</v>
      </c>
      <c r="O1602" s="2" t="s">
        <v>2098</v>
      </c>
      <c r="P1602" s="5">
        <v>655.23778000000004</v>
      </c>
      <c r="Q1602" s="5">
        <v>982856.67</v>
      </c>
      <c r="R1602" s="5">
        <v>9.3073548295454565</v>
      </c>
      <c r="S1602" s="5">
        <v>13961.032244318179</v>
      </c>
      <c r="T1602" s="5">
        <v>239030.8</v>
      </c>
    </row>
    <row r="1603" spans="1:20" ht="43.2" x14ac:dyDescent="0.3">
      <c r="A1603" s="7" t="s">
        <v>196</v>
      </c>
      <c r="B1603" s="2" t="s">
        <v>2307</v>
      </c>
      <c r="C1603" s="5" t="s">
        <v>198</v>
      </c>
      <c r="D1603" s="5" t="s">
        <v>171</v>
      </c>
      <c r="E1603" s="2" t="s">
        <v>2310</v>
      </c>
      <c r="F1603" s="2"/>
      <c r="G1603" s="2"/>
      <c r="H1603" s="2"/>
      <c r="I1603" s="2"/>
      <c r="J1603" s="2"/>
      <c r="K1603" s="2"/>
      <c r="L1603" s="2"/>
      <c r="M1603" s="2"/>
      <c r="N1603" s="5">
        <v>655.5</v>
      </c>
      <c r="O1603" s="2" t="s">
        <v>2098</v>
      </c>
      <c r="P1603" s="5">
        <v>352.07279938977882</v>
      </c>
      <c r="Q1603" s="5">
        <v>230783.72</v>
      </c>
      <c r="R1603" s="5">
        <v>5.0010340822411763</v>
      </c>
      <c r="S1603" s="5">
        <v>3278.1778409090912</v>
      </c>
      <c r="T1603" s="5">
        <v>56126.6</v>
      </c>
    </row>
    <row r="1604" spans="1:20" ht="43.2" x14ac:dyDescent="0.3">
      <c r="A1604" s="7" t="s">
        <v>196</v>
      </c>
      <c r="B1604" s="2" t="s">
        <v>2307</v>
      </c>
      <c r="C1604" s="5" t="s">
        <v>198</v>
      </c>
      <c r="D1604" s="5" t="s">
        <v>171</v>
      </c>
      <c r="E1604" s="2" t="s">
        <v>2311</v>
      </c>
      <c r="F1604" s="2"/>
      <c r="G1604" s="2"/>
      <c r="H1604" s="2"/>
      <c r="I1604" s="2"/>
      <c r="J1604" s="2"/>
      <c r="K1604" s="2"/>
      <c r="L1604" s="2"/>
      <c r="M1604" s="2"/>
      <c r="N1604" s="5">
        <v>1697.4</v>
      </c>
      <c r="O1604" s="2" t="s">
        <v>2098</v>
      </c>
      <c r="P1604" s="5">
        <v>322.35893719806762</v>
      </c>
      <c r="Q1604" s="5">
        <v>547172.06000000006</v>
      </c>
      <c r="R1604" s="5">
        <v>4.5789621761089148</v>
      </c>
      <c r="S1604" s="5">
        <v>7772.3303977272726</v>
      </c>
      <c r="T1604" s="5">
        <v>133072.20000000001</v>
      </c>
    </row>
    <row r="1605" spans="1:20" ht="57.6" x14ac:dyDescent="0.3">
      <c r="A1605" s="7" t="s">
        <v>196</v>
      </c>
      <c r="B1605" s="2" t="s">
        <v>2307</v>
      </c>
      <c r="C1605" s="5" t="s">
        <v>198</v>
      </c>
      <c r="D1605" s="5" t="s">
        <v>171</v>
      </c>
      <c r="E1605" s="2" t="s">
        <v>2312</v>
      </c>
      <c r="F1605" s="2"/>
      <c r="G1605" s="2"/>
      <c r="H1605" s="2"/>
      <c r="I1605" s="2"/>
      <c r="J1605" s="2"/>
      <c r="K1605" s="2"/>
      <c r="L1605" s="2"/>
      <c r="M1605" s="2"/>
      <c r="N1605" s="5">
        <v>7716.28</v>
      </c>
      <c r="O1605" s="2" t="s">
        <v>2098</v>
      </c>
      <c r="P1605" s="5">
        <v>428.93241691592323</v>
      </c>
      <c r="Q1605" s="5">
        <v>3309762.63</v>
      </c>
      <c r="R1605" s="5">
        <v>6.0927900130102728</v>
      </c>
      <c r="S1605" s="5">
        <v>47013.673721590902</v>
      </c>
      <c r="T1605" s="5">
        <v>804934.3</v>
      </c>
    </row>
    <row r="1606" spans="1:20" ht="100.8" x14ac:dyDescent="0.3">
      <c r="A1606" s="7" t="s">
        <v>196</v>
      </c>
      <c r="B1606" s="2" t="s">
        <v>2307</v>
      </c>
      <c r="C1606" s="5" t="s">
        <v>198</v>
      </c>
      <c r="D1606" s="5" t="s">
        <v>171</v>
      </c>
      <c r="E1606" s="2" t="s">
        <v>2313</v>
      </c>
      <c r="F1606" s="2"/>
      <c r="G1606" s="2"/>
      <c r="H1606" s="2"/>
      <c r="I1606" s="2"/>
      <c r="J1606" s="2"/>
      <c r="K1606" s="2"/>
      <c r="L1606" s="2"/>
      <c r="M1606" s="2"/>
      <c r="N1606" s="5">
        <v>8555.7999999999993</v>
      </c>
      <c r="O1606" s="2" t="s">
        <v>2098</v>
      </c>
      <c r="P1606" s="5">
        <v>481.7475537062578</v>
      </c>
      <c r="Q1606" s="5">
        <v>4121735.72</v>
      </c>
      <c r="R1606" s="5">
        <v>6.8430050242366161</v>
      </c>
      <c r="S1606" s="5">
        <v>58547.382386363643</v>
      </c>
      <c r="T1606" s="5">
        <v>1002406.2</v>
      </c>
    </row>
    <row r="1607" spans="1:20" ht="57.6" x14ac:dyDescent="0.3">
      <c r="A1607" s="7" t="s">
        <v>196</v>
      </c>
      <c r="B1607" s="2" t="s">
        <v>2307</v>
      </c>
      <c r="C1607" s="5" t="s">
        <v>198</v>
      </c>
      <c r="D1607" s="5" t="s">
        <v>171</v>
      </c>
      <c r="E1607" s="2" t="s">
        <v>2314</v>
      </c>
      <c r="F1607" s="2"/>
      <c r="G1607" s="2"/>
      <c r="H1607" s="2"/>
      <c r="I1607" s="2"/>
      <c r="J1607" s="2"/>
      <c r="K1607" s="2"/>
      <c r="L1607" s="2"/>
      <c r="M1607" s="2"/>
      <c r="N1607" s="5">
        <v>1125.04</v>
      </c>
      <c r="O1607" s="2" t="s">
        <v>2098</v>
      </c>
      <c r="P1607" s="5">
        <v>472.31694873071177</v>
      </c>
      <c r="Q1607" s="5">
        <v>531375.46</v>
      </c>
      <c r="R1607" s="5">
        <v>6.7090475671976098</v>
      </c>
      <c r="S1607" s="5">
        <v>7547.9468749999987</v>
      </c>
      <c r="T1607" s="5">
        <v>129230.5</v>
      </c>
    </row>
    <row r="1608" spans="1:20" ht="86.4" x14ac:dyDescent="0.3">
      <c r="A1608" s="7" t="s">
        <v>196</v>
      </c>
      <c r="B1608" s="2" t="s">
        <v>2307</v>
      </c>
      <c r="C1608" s="5" t="s">
        <v>198</v>
      </c>
      <c r="D1608" s="5" t="s">
        <v>171</v>
      </c>
      <c r="E1608" s="2" t="s">
        <v>2315</v>
      </c>
      <c r="F1608" s="2"/>
      <c r="G1608" s="2"/>
      <c r="H1608" s="2"/>
      <c r="I1608" s="2"/>
      <c r="J1608" s="2"/>
      <c r="K1608" s="2"/>
      <c r="L1608" s="2"/>
      <c r="M1608" s="2"/>
      <c r="N1608" s="5">
        <v>1740.8</v>
      </c>
      <c r="O1608" s="2" t="s">
        <v>2098</v>
      </c>
      <c r="P1608" s="5">
        <v>511.90451516544118</v>
      </c>
      <c r="Q1608" s="5">
        <v>891123.38</v>
      </c>
      <c r="R1608" s="5">
        <v>7.2713709540545617</v>
      </c>
      <c r="S1608" s="5">
        <v>12658.002556818181</v>
      </c>
      <c r="T1608" s="5">
        <v>216721.1</v>
      </c>
    </row>
    <row r="1609" spans="1:20" ht="72" x14ac:dyDescent="0.3">
      <c r="A1609" s="7" t="s">
        <v>196</v>
      </c>
      <c r="B1609" s="2" t="s">
        <v>2307</v>
      </c>
      <c r="C1609" s="5" t="s">
        <v>198</v>
      </c>
      <c r="D1609" s="5" t="s">
        <v>171</v>
      </c>
      <c r="E1609" s="2" t="s">
        <v>2227</v>
      </c>
      <c r="F1609" s="2"/>
      <c r="G1609" s="2"/>
      <c r="H1609" s="2"/>
      <c r="I1609" s="2"/>
      <c r="J1609" s="2"/>
      <c r="K1609" s="2"/>
      <c r="L1609" s="2"/>
      <c r="M1609" s="2"/>
      <c r="N1609" s="5">
        <v>2330.1999999999998</v>
      </c>
      <c r="O1609" s="2" t="s">
        <v>2098</v>
      </c>
      <c r="P1609" s="5">
        <v>935.03860183675238</v>
      </c>
      <c r="Q1609" s="5">
        <v>2178826.9500000002</v>
      </c>
      <c r="R1609" s="5">
        <v>13.28179832154478</v>
      </c>
      <c r="S1609" s="5">
        <v>30949.24644886364</v>
      </c>
      <c r="T1609" s="5">
        <v>529890.80000000005</v>
      </c>
    </row>
    <row r="1610" spans="1:20" ht="100.8" x14ac:dyDescent="0.3">
      <c r="A1610" s="7" t="s">
        <v>196</v>
      </c>
      <c r="B1610" s="2" t="s">
        <v>2307</v>
      </c>
      <c r="C1610" s="5" t="s">
        <v>198</v>
      </c>
      <c r="D1610" s="5" t="s">
        <v>171</v>
      </c>
      <c r="E1610" s="2" t="s">
        <v>2316</v>
      </c>
      <c r="F1610" s="2"/>
      <c r="G1610" s="2"/>
      <c r="H1610" s="2"/>
      <c r="I1610" s="2"/>
      <c r="J1610" s="2"/>
      <c r="K1610" s="2"/>
      <c r="L1610" s="2"/>
      <c r="M1610" s="2"/>
      <c r="N1610" s="5">
        <v>2488.1999999999998</v>
      </c>
      <c r="O1610" s="2" t="s">
        <v>2098</v>
      </c>
      <c r="P1610" s="5">
        <v>459.98975966562182</v>
      </c>
      <c r="Q1610" s="5">
        <v>1144546.52</v>
      </c>
      <c r="R1610" s="5">
        <v>6.5339454497957634</v>
      </c>
      <c r="S1610" s="5">
        <v>16257.763068181819</v>
      </c>
      <c r="T1610" s="5">
        <v>278353.8</v>
      </c>
    </row>
    <row r="1611" spans="1:20" ht="43.2" x14ac:dyDescent="0.3">
      <c r="A1611" s="7" t="s">
        <v>196</v>
      </c>
      <c r="B1611" s="2" t="s">
        <v>2307</v>
      </c>
      <c r="C1611" s="5" t="s">
        <v>198</v>
      </c>
      <c r="D1611" s="5" t="s">
        <v>171</v>
      </c>
      <c r="E1611" s="2" t="s">
        <v>2317</v>
      </c>
      <c r="F1611" s="2"/>
      <c r="G1611" s="2"/>
      <c r="H1611" s="2"/>
      <c r="I1611" s="2"/>
      <c r="J1611" s="2"/>
      <c r="K1611" s="2"/>
      <c r="L1611" s="2"/>
      <c r="M1611" s="2"/>
      <c r="N1611" s="5">
        <v>1680</v>
      </c>
      <c r="O1611" s="2" t="s">
        <v>2098</v>
      </c>
      <c r="P1611" s="5">
        <v>501.60595833333332</v>
      </c>
      <c r="Q1611" s="5">
        <v>842698.01</v>
      </c>
      <c r="R1611" s="5">
        <v>7.1250846354166661</v>
      </c>
      <c r="S1611" s="5">
        <v>11970.1421875</v>
      </c>
      <c r="T1611" s="5">
        <v>204944.2</v>
      </c>
    </row>
    <row r="1612" spans="1:20" ht="43.2" x14ac:dyDescent="0.3">
      <c r="A1612" s="7" t="s">
        <v>196</v>
      </c>
      <c r="B1612" s="2" t="s">
        <v>2318</v>
      </c>
      <c r="C1612" s="5" t="s">
        <v>198</v>
      </c>
      <c r="D1612" s="5" t="s">
        <v>171</v>
      </c>
      <c r="E1612" s="2" t="s">
        <v>2319</v>
      </c>
      <c r="F1612" s="2"/>
      <c r="G1612" s="2"/>
      <c r="H1612" s="2"/>
      <c r="I1612" s="2"/>
      <c r="J1612" s="2"/>
      <c r="K1612" s="2"/>
      <c r="L1612" s="2"/>
      <c r="M1612" s="2"/>
      <c r="N1612" s="5">
        <v>7897.5</v>
      </c>
      <c r="O1612" s="2" t="s">
        <v>2098</v>
      </c>
      <c r="P1612" s="5">
        <v>480.10266540044307</v>
      </c>
      <c r="Q1612" s="5">
        <v>3791610.8</v>
      </c>
      <c r="R1612" s="5">
        <v>6.8196401335290213</v>
      </c>
      <c r="S1612" s="5">
        <v>53858.107954545449</v>
      </c>
      <c r="T1612" s="5">
        <v>922119.8</v>
      </c>
    </row>
    <row r="1613" spans="1:20" ht="115.2" x14ac:dyDescent="0.3">
      <c r="A1613" s="7" t="s">
        <v>196</v>
      </c>
      <c r="B1613" s="2" t="s">
        <v>2320</v>
      </c>
      <c r="C1613" s="5" t="s">
        <v>198</v>
      </c>
      <c r="D1613" s="5" t="s">
        <v>171</v>
      </c>
      <c r="E1613" s="2" t="s">
        <v>2247</v>
      </c>
      <c r="F1613" s="2"/>
      <c r="G1613" s="2"/>
      <c r="H1613" s="2"/>
      <c r="I1613" s="2"/>
      <c r="J1613" s="2"/>
      <c r="K1613" s="2"/>
      <c r="L1613" s="2"/>
      <c r="M1613" s="2"/>
      <c r="N1613" s="5">
        <v>23760</v>
      </c>
      <c r="O1613" s="2" t="s">
        <v>2098</v>
      </c>
      <c r="P1613" s="5">
        <v>170.65722895622889</v>
      </c>
      <c r="Q1613" s="5">
        <v>4054815.76</v>
      </c>
      <c r="R1613" s="5">
        <v>2.4572675155684509</v>
      </c>
      <c r="S1613" s="5">
        <v>58384.676169906401</v>
      </c>
      <c r="T1613" s="5">
        <v>986131.3</v>
      </c>
    </row>
    <row r="1614" spans="1:20" ht="115.2" x14ac:dyDescent="0.3">
      <c r="A1614" s="7" t="s">
        <v>196</v>
      </c>
      <c r="B1614" s="2" t="s">
        <v>2320</v>
      </c>
      <c r="C1614" s="5" t="s">
        <v>198</v>
      </c>
      <c r="D1614" s="5" t="s">
        <v>171</v>
      </c>
      <c r="E1614" s="2" t="s">
        <v>2321</v>
      </c>
      <c r="F1614" s="2"/>
      <c r="G1614" s="2"/>
      <c r="H1614" s="2"/>
      <c r="I1614" s="2"/>
      <c r="J1614" s="2"/>
      <c r="K1614" s="2"/>
      <c r="L1614" s="2"/>
      <c r="M1614" s="2"/>
      <c r="N1614" s="5">
        <v>21687.360000000001</v>
      </c>
      <c r="O1614" s="2" t="s">
        <v>2098</v>
      </c>
      <c r="P1614" s="5">
        <v>142.86646184690071</v>
      </c>
      <c r="Q1614" s="5">
        <v>3098396.39</v>
      </c>
      <c r="R1614" s="5">
        <v>2.057112481596842</v>
      </c>
      <c r="S1614" s="5">
        <v>44613.338948884091</v>
      </c>
      <c r="T1614" s="5">
        <v>753530</v>
      </c>
    </row>
    <row r="1615" spans="1:20" ht="57.6" x14ac:dyDescent="0.3">
      <c r="A1615" s="7" t="s">
        <v>196</v>
      </c>
      <c r="B1615" s="2" t="s">
        <v>2322</v>
      </c>
      <c r="C1615" s="5" t="s">
        <v>198</v>
      </c>
      <c r="D1615" s="5" t="s">
        <v>163</v>
      </c>
      <c r="E1615" s="2" t="s">
        <v>2323</v>
      </c>
      <c r="F1615" s="2"/>
      <c r="G1615" s="2"/>
      <c r="H1615" s="2"/>
      <c r="I1615" s="2"/>
      <c r="J1615" s="2"/>
      <c r="K1615" s="2"/>
      <c r="L1615" s="2"/>
      <c r="M1615" s="2"/>
      <c r="N1615" s="5">
        <v>1998</v>
      </c>
      <c r="O1615" s="2" t="s">
        <v>2098</v>
      </c>
      <c r="P1615" s="5">
        <v>390.35528028028028</v>
      </c>
      <c r="Q1615" s="5">
        <v>779929.85</v>
      </c>
      <c r="R1615" s="5">
        <v>5.6206663827254184</v>
      </c>
      <c r="S1615" s="5">
        <v>11230.09143268538</v>
      </c>
      <c r="T1615" s="5">
        <v>241622.3</v>
      </c>
    </row>
    <row r="1616" spans="1:20" ht="57.6" x14ac:dyDescent="0.3">
      <c r="A1616" s="7" t="s">
        <v>196</v>
      </c>
      <c r="B1616" s="2" t="s">
        <v>2322</v>
      </c>
      <c r="C1616" s="5" t="s">
        <v>198</v>
      </c>
      <c r="D1616" s="5" t="s">
        <v>171</v>
      </c>
      <c r="E1616" s="2" t="s">
        <v>2324</v>
      </c>
      <c r="F1616" s="2"/>
      <c r="G1616" s="2"/>
      <c r="H1616" s="2"/>
      <c r="I1616" s="2"/>
      <c r="J1616" s="2"/>
      <c r="K1616" s="2"/>
      <c r="L1616" s="2"/>
      <c r="M1616" s="2"/>
      <c r="N1616" s="5">
        <v>2812</v>
      </c>
      <c r="O1616" s="2" t="s">
        <v>2098</v>
      </c>
      <c r="P1616" s="5">
        <v>422.89142247510671</v>
      </c>
      <c r="Q1616" s="5">
        <v>1189170.68</v>
      </c>
      <c r="R1616" s="5">
        <v>6.0891493516933997</v>
      </c>
      <c r="S1616" s="5">
        <v>17122.687976961839</v>
      </c>
      <c r="T1616" s="5">
        <v>289206.3</v>
      </c>
    </row>
    <row r="1617" spans="1:20" ht="57.6" x14ac:dyDescent="0.3">
      <c r="A1617" s="7" t="s">
        <v>196</v>
      </c>
      <c r="B1617" s="2" t="s">
        <v>2322</v>
      </c>
      <c r="C1617" s="5" t="s">
        <v>198</v>
      </c>
      <c r="D1617" s="5" t="s">
        <v>171</v>
      </c>
      <c r="E1617" s="2" t="s">
        <v>2325</v>
      </c>
      <c r="F1617" s="2"/>
      <c r="G1617" s="2"/>
      <c r="H1617" s="2"/>
      <c r="I1617" s="2"/>
      <c r="J1617" s="2"/>
      <c r="K1617" s="2"/>
      <c r="L1617" s="2"/>
      <c r="M1617" s="2"/>
      <c r="N1617" s="5">
        <v>1205</v>
      </c>
      <c r="O1617" s="2" t="s">
        <v>2098</v>
      </c>
      <c r="P1617" s="5">
        <v>497.87708713692939</v>
      </c>
      <c r="Q1617" s="5">
        <v>599941.89</v>
      </c>
      <c r="R1617" s="5">
        <v>7.168856546248084</v>
      </c>
      <c r="S1617" s="5">
        <v>8638.4721382289408</v>
      </c>
      <c r="T1617" s="5">
        <v>145905.9</v>
      </c>
    </row>
    <row r="1618" spans="1:20" ht="115.2" x14ac:dyDescent="0.3">
      <c r="A1618" s="7" t="s">
        <v>196</v>
      </c>
      <c r="B1618" s="2" t="s">
        <v>2326</v>
      </c>
      <c r="C1618" s="5" t="s">
        <v>198</v>
      </c>
      <c r="D1618" s="5" t="s">
        <v>171</v>
      </c>
      <c r="E1618" s="2" t="s">
        <v>2327</v>
      </c>
      <c r="F1618" s="2"/>
      <c r="G1618" s="2"/>
      <c r="H1618" s="2"/>
      <c r="I1618" s="2"/>
      <c r="J1618" s="2"/>
      <c r="K1618" s="2"/>
      <c r="L1618" s="2"/>
      <c r="M1618" s="2"/>
      <c r="N1618" s="5">
        <v>4752</v>
      </c>
      <c r="O1618" s="2" t="s">
        <v>2098</v>
      </c>
      <c r="P1618" s="5">
        <v>169.1097306397306</v>
      </c>
      <c r="Q1618" s="5">
        <v>803609.44</v>
      </c>
      <c r="R1618" s="5">
        <v>2.4349853223863298</v>
      </c>
      <c r="S1618" s="5">
        <v>11571.050251979839</v>
      </c>
      <c r="T1618" s="5">
        <v>195437.8</v>
      </c>
    </row>
    <row r="1619" spans="1:20" ht="100.8" x14ac:dyDescent="0.3">
      <c r="A1619" s="7" t="s">
        <v>196</v>
      </c>
      <c r="B1619" s="2" t="s">
        <v>2326</v>
      </c>
      <c r="C1619" s="5" t="s">
        <v>198</v>
      </c>
      <c r="D1619" s="5" t="s">
        <v>171</v>
      </c>
      <c r="E1619" s="2" t="s">
        <v>2328</v>
      </c>
      <c r="F1619" s="2"/>
      <c r="G1619" s="2"/>
      <c r="H1619" s="2"/>
      <c r="I1619" s="2"/>
      <c r="J1619" s="2"/>
      <c r="K1619" s="2"/>
      <c r="L1619" s="2"/>
      <c r="M1619" s="2"/>
      <c r="N1619" s="5">
        <v>12012</v>
      </c>
      <c r="O1619" s="2" t="s">
        <v>2098</v>
      </c>
      <c r="P1619" s="5">
        <v>306.14200382950378</v>
      </c>
      <c r="Q1619" s="5">
        <v>3677377.75</v>
      </c>
      <c r="R1619" s="5">
        <v>4.4080922077682336</v>
      </c>
      <c r="S1619" s="5">
        <v>52950.003599712021</v>
      </c>
      <c r="T1619" s="5">
        <v>894338.3</v>
      </c>
    </row>
    <row r="1620" spans="1:20" ht="100.8" x14ac:dyDescent="0.3">
      <c r="A1620" s="7" t="s">
        <v>196</v>
      </c>
      <c r="B1620" s="2" t="s">
        <v>2329</v>
      </c>
      <c r="C1620" s="5" t="s">
        <v>198</v>
      </c>
      <c r="D1620" s="5" t="s">
        <v>171</v>
      </c>
      <c r="E1620" s="2" t="s">
        <v>2330</v>
      </c>
      <c r="F1620" s="2"/>
      <c r="G1620" s="2"/>
      <c r="H1620" s="2"/>
      <c r="I1620" s="2"/>
      <c r="J1620" s="2"/>
      <c r="K1620" s="2"/>
      <c r="L1620" s="2"/>
      <c r="M1620" s="2"/>
      <c r="N1620" s="5">
        <v>9504</v>
      </c>
      <c r="O1620" s="2" t="s">
        <v>2098</v>
      </c>
      <c r="P1620" s="5">
        <v>170.642591540404</v>
      </c>
      <c r="Q1620" s="5">
        <v>1621787.19</v>
      </c>
      <c r="R1620" s="5">
        <v>2.4570567536415271</v>
      </c>
      <c r="S1620" s="5">
        <v>23351.867386609068</v>
      </c>
      <c r="T1620" s="5">
        <v>394418.7</v>
      </c>
    </row>
    <row r="1621" spans="1:20" ht="57.6" x14ac:dyDescent="0.3">
      <c r="A1621" s="7" t="s">
        <v>196</v>
      </c>
      <c r="B1621" s="2" t="s">
        <v>2329</v>
      </c>
      <c r="C1621" s="5" t="s">
        <v>198</v>
      </c>
      <c r="D1621" s="5" t="s">
        <v>171</v>
      </c>
      <c r="E1621" s="2" t="s">
        <v>2300</v>
      </c>
      <c r="F1621" s="2"/>
      <c r="G1621" s="2"/>
      <c r="H1621" s="2"/>
      <c r="I1621" s="2"/>
      <c r="J1621" s="2"/>
      <c r="K1621" s="2"/>
      <c r="L1621" s="2"/>
      <c r="M1621" s="2"/>
      <c r="N1621" s="5">
        <v>10892</v>
      </c>
      <c r="O1621" s="2" t="s">
        <v>2098</v>
      </c>
      <c r="P1621" s="5">
        <v>376.03335659199411</v>
      </c>
      <c r="Q1621" s="5">
        <v>4095755.32</v>
      </c>
      <c r="R1621" s="5">
        <v>5.4144471791503834</v>
      </c>
      <c r="S1621" s="5">
        <v>58974.158675305967</v>
      </c>
      <c r="T1621" s="5">
        <v>996087.7</v>
      </c>
    </row>
    <row r="1622" spans="1:20" ht="43.2" x14ac:dyDescent="0.3">
      <c r="A1622" s="7" t="s">
        <v>196</v>
      </c>
      <c r="B1622" s="2" t="s">
        <v>2329</v>
      </c>
      <c r="C1622" s="5" t="s">
        <v>198</v>
      </c>
      <c r="D1622" s="5" t="s">
        <v>171</v>
      </c>
      <c r="E1622" s="2" t="s">
        <v>2331</v>
      </c>
      <c r="F1622" s="2"/>
      <c r="G1622" s="2"/>
      <c r="H1622" s="2"/>
      <c r="I1622" s="2"/>
      <c r="J1622" s="2"/>
      <c r="K1622" s="2"/>
      <c r="L1622" s="2"/>
      <c r="M1622" s="2"/>
      <c r="N1622" s="5">
        <v>9657.9699999999993</v>
      </c>
      <c r="O1622" s="2" t="s">
        <v>2098</v>
      </c>
      <c r="P1622" s="5">
        <v>474.0534056328608</v>
      </c>
      <c r="Q1622" s="5">
        <v>4578393.57</v>
      </c>
      <c r="R1622" s="5">
        <v>6.8258229752751731</v>
      </c>
      <c r="S1622" s="5">
        <v>65923.593520518363</v>
      </c>
      <c r="T1622" s="5">
        <v>1113465.3</v>
      </c>
    </row>
    <row r="1623" spans="1:20" ht="43.2" x14ac:dyDescent="0.3">
      <c r="A1623" s="7" t="s">
        <v>196</v>
      </c>
      <c r="B1623" s="2" t="s">
        <v>2329</v>
      </c>
      <c r="C1623" s="5" t="s">
        <v>198</v>
      </c>
      <c r="D1623" s="5" t="s">
        <v>171</v>
      </c>
      <c r="E1623" s="2" t="s">
        <v>2332</v>
      </c>
      <c r="F1623" s="2"/>
      <c r="G1623" s="2"/>
      <c r="H1623" s="2"/>
      <c r="I1623" s="2"/>
      <c r="J1623" s="2"/>
      <c r="K1623" s="2"/>
      <c r="L1623" s="2"/>
      <c r="M1623" s="2"/>
      <c r="N1623" s="5">
        <v>1291.6199999999999</v>
      </c>
      <c r="O1623" s="2" t="s">
        <v>2098</v>
      </c>
      <c r="P1623" s="5">
        <v>423.56445394156168</v>
      </c>
      <c r="Q1623" s="5">
        <v>547084.31999999995</v>
      </c>
      <c r="R1623" s="5">
        <v>6.0988402295401256</v>
      </c>
      <c r="S1623" s="5">
        <v>7877.3840172786167</v>
      </c>
      <c r="T1623" s="5">
        <v>133050.79999999999</v>
      </c>
    </row>
    <row r="1624" spans="1:20" ht="100.8" x14ac:dyDescent="0.3">
      <c r="A1624" s="7" t="s">
        <v>196</v>
      </c>
      <c r="B1624" s="2" t="s">
        <v>2329</v>
      </c>
      <c r="C1624" s="5" t="s">
        <v>198</v>
      </c>
      <c r="D1624" s="5" t="s">
        <v>171</v>
      </c>
      <c r="E1624" s="2" t="s">
        <v>2333</v>
      </c>
      <c r="F1624" s="2"/>
      <c r="G1624" s="2"/>
      <c r="H1624" s="2"/>
      <c r="I1624" s="2"/>
      <c r="J1624" s="2"/>
      <c r="K1624" s="2"/>
      <c r="L1624" s="2"/>
      <c r="M1624" s="2"/>
      <c r="N1624" s="5">
        <v>4546.8</v>
      </c>
      <c r="O1624" s="2" t="s">
        <v>2098</v>
      </c>
      <c r="P1624" s="5">
        <v>541.31117269288291</v>
      </c>
      <c r="Q1624" s="5">
        <v>2461233.64</v>
      </c>
      <c r="R1624" s="5">
        <v>7.7942573461898181</v>
      </c>
      <c r="S1624" s="5">
        <v>35438.929301655873</v>
      </c>
      <c r="T1624" s="5">
        <v>598572</v>
      </c>
    </row>
    <row r="1625" spans="1:20" ht="57.6" x14ac:dyDescent="0.3">
      <c r="A1625" s="7" t="s">
        <v>196</v>
      </c>
      <c r="B1625" s="2" t="s">
        <v>2329</v>
      </c>
      <c r="C1625" s="5" t="s">
        <v>198</v>
      </c>
      <c r="D1625" s="5" t="s">
        <v>171</v>
      </c>
      <c r="E1625" s="2" t="s">
        <v>2334</v>
      </c>
      <c r="F1625" s="2"/>
      <c r="G1625" s="2"/>
      <c r="H1625" s="2"/>
      <c r="I1625" s="2"/>
      <c r="J1625" s="2"/>
      <c r="K1625" s="2"/>
      <c r="L1625" s="2"/>
      <c r="M1625" s="2"/>
      <c r="N1625" s="5">
        <v>8965.7999999999993</v>
      </c>
      <c r="O1625" s="2" t="s">
        <v>2098</v>
      </c>
      <c r="P1625" s="5">
        <v>440.83398804345399</v>
      </c>
      <c r="Q1625" s="5">
        <v>3952429.37</v>
      </c>
      <c r="R1625" s="5">
        <v>6.3475016276955234</v>
      </c>
      <c r="S1625" s="5">
        <v>56910.430093592513</v>
      </c>
      <c r="T1625" s="5">
        <v>961230.8</v>
      </c>
    </row>
    <row r="1626" spans="1:20" ht="100.8" x14ac:dyDescent="0.3">
      <c r="A1626" s="7" t="s">
        <v>196</v>
      </c>
      <c r="B1626" s="2" t="s">
        <v>2329</v>
      </c>
      <c r="C1626" s="5" t="s">
        <v>198</v>
      </c>
      <c r="D1626" s="5" t="s">
        <v>171</v>
      </c>
      <c r="E1626" s="2" t="s">
        <v>2335</v>
      </c>
      <c r="F1626" s="2"/>
      <c r="G1626" s="2"/>
      <c r="H1626" s="2"/>
      <c r="I1626" s="2"/>
      <c r="J1626" s="2"/>
      <c r="K1626" s="2"/>
      <c r="L1626" s="2"/>
      <c r="M1626" s="2"/>
      <c r="N1626" s="5">
        <v>464.4</v>
      </c>
      <c r="O1626" s="2" t="s">
        <v>2098</v>
      </c>
      <c r="P1626" s="5">
        <v>486.51356589147292</v>
      </c>
      <c r="Q1626" s="5">
        <v>225936.9</v>
      </c>
      <c r="R1626" s="5">
        <v>7.0052349300428052</v>
      </c>
      <c r="S1626" s="5">
        <v>3253.2311015118789</v>
      </c>
      <c r="T1626" s="5">
        <v>54947.9</v>
      </c>
    </row>
    <row r="1627" spans="1:20" ht="57.6" x14ac:dyDescent="0.3">
      <c r="A1627" s="7" t="s">
        <v>196</v>
      </c>
      <c r="B1627" s="2" t="s">
        <v>2329</v>
      </c>
      <c r="C1627" s="5" t="s">
        <v>198</v>
      </c>
      <c r="D1627" s="5" t="s">
        <v>171</v>
      </c>
      <c r="E1627" s="2" t="s">
        <v>2336</v>
      </c>
      <c r="F1627" s="2"/>
      <c r="G1627" s="2"/>
      <c r="H1627" s="2"/>
      <c r="I1627" s="2"/>
      <c r="J1627" s="2"/>
      <c r="K1627" s="2"/>
      <c r="L1627" s="2"/>
      <c r="M1627" s="2"/>
      <c r="N1627" s="5">
        <v>10636.22</v>
      </c>
      <c r="O1627" s="2" t="s">
        <v>2098</v>
      </c>
      <c r="P1627" s="5">
        <v>367.20165622749442</v>
      </c>
      <c r="Q1627" s="5">
        <v>3905637.6</v>
      </c>
      <c r="R1627" s="5">
        <v>5.2872808672065421</v>
      </c>
      <c r="S1627" s="5">
        <v>56236.682505399564</v>
      </c>
      <c r="T1627" s="5">
        <v>949851.1</v>
      </c>
    </row>
    <row r="1628" spans="1:20" ht="86.4" x14ac:dyDescent="0.3">
      <c r="A1628" s="7" t="s">
        <v>196</v>
      </c>
      <c r="B1628" s="2" t="s">
        <v>2329</v>
      </c>
      <c r="C1628" s="5" t="s">
        <v>198</v>
      </c>
      <c r="D1628" s="5" t="s">
        <v>171</v>
      </c>
      <c r="E1628" s="2" t="s">
        <v>2337</v>
      </c>
      <c r="F1628" s="2"/>
      <c r="G1628" s="2"/>
      <c r="H1628" s="2"/>
      <c r="I1628" s="2"/>
      <c r="J1628" s="2"/>
      <c r="K1628" s="2"/>
      <c r="L1628" s="2"/>
      <c r="M1628" s="2"/>
      <c r="N1628" s="5">
        <v>1328.4</v>
      </c>
      <c r="O1628" s="2" t="s">
        <v>2098</v>
      </c>
      <c r="P1628" s="5">
        <v>598.01547726588376</v>
      </c>
      <c r="Q1628" s="5">
        <v>794403.76</v>
      </c>
      <c r="R1628" s="5">
        <v>8.6107340139076136</v>
      </c>
      <c r="S1628" s="5">
        <v>11438.499064074869</v>
      </c>
      <c r="T1628" s="5">
        <v>193199</v>
      </c>
    </row>
    <row r="1629" spans="1:20" ht="43.2" x14ac:dyDescent="0.3">
      <c r="A1629" s="7" t="s">
        <v>196</v>
      </c>
      <c r="B1629" s="2" t="s">
        <v>2338</v>
      </c>
      <c r="C1629" s="5" t="s">
        <v>198</v>
      </c>
      <c r="D1629" s="5" t="s">
        <v>171</v>
      </c>
      <c r="E1629" s="2" t="s">
        <v>2339</v>
      </c>
      <c r="F1629" s="2"/>
      <c r="G1629" s="2"/>
      <c r="H1629" s="2"/>
      <c r="I1629" s="2"/>
      <c r="J1629" s="2"/>
      <c r="K1629" s="2"/>
      <c r="L1629" s="2"/>
      <c r="M1629" s="2"/>
      <c r="N1629" s="5">
        <v>34920</v>
      </c>
      <c r="O1629" s="2" t="s">
        <v>1250</v>
      </c>
      <c r="P1629" s="5">
        <v>73.679537514318454</v>
      </c>
      <c r="Q1629" s="5">
        <v>2572889.4500000002</v>
      </c>
      <c r="R1629" s="5">
        <v>1.060900468168732</v>
      </c>
      <c r="S1629" s="5">
        <v>37046.644348452122</v>
      </c>
      <c r="T1629" s="5">
        <v>625726.69999999995</v>
      </c>
    </row>
    <row r="1630" spans="1:20" ht="86.4" x14ac:dyDescent="0.3">
      <c r="A1630" s="7" t="s">
        <v>196</v>
      </c>
      <c r="B1630" s="2" t="s">
        <v>2340</v>
      </c>
      <c r="C1630" s="5" t="s">
        <v>198</v>
      </c>
      <c r="D1630" s="5" t="s">
        <v>171</v>
      </c>
      <c r="E1630" s="2" t="s">
        <v>2341</v>
      </c>
      <c r="F1630" s="2"/>
      <c r="G1630" s="2"/>
      <c r="H1630" s="2"/>
      <c r="I1630" s="2"/>
      <c r="J1630" s="2"/>
      <c r="K1630" s="2"/>
      <c r="L1630" s="2"/>
      <c r="M1630" s="2"/>
      <c r="N1630" s="5">
        <v>21687.360000000001</v>
      </c>
      <c r="O1630" s="2" t="s">
        <v>2098</v>
      </c>
      <c r="P1630" s="5">
        <v>142.8665079567084</v>
      </c>
      <c r="Q1630" s="5">
        <v>3098397.39</v>
      </c>
      <c r="R1630" s="5">
        <v>2.0571131455249589</v>
      </c>
      <c r="S1630" s="5">
        <v>44613.353347732183</v>
      </c>
      <c r="T1630" s="5">
        <v>753530.2</v>
      </c>
    </row>
    <row r="1631" spans="1:20" ht="43.2" x14ac:dyDescent="0.3">
      <c r="A1631" s="7" t="s">
        <v>196</v>
      </c>
      <c r="B1631" s="2" t="s">
        <v>2342</v>
      </c>
      <c r="C1631" s="5" t="s">
        <v>198</v>
      </c>
      <c r="D1631" s="5" t="s">
        <v>171</v>
      </c>
      <c r="E1631" s="2" t="s">
        <v>2343</v>
      </c>
      <c r="F1631" s="2"/>
      <c r="G1631" s="2"/>
      <c r="H1631" s="2"/>
      <c r="I1631" s="2"/>
      <c r="J1631" s="2"/>
      <c r="K1631" s="2"/>
      <c r="L1631" s="2"/>
      <c r="M1631" s="2"/>
      <c r="N1631" s="5">
        <v>2114</v>
      </c>
      <c r="O1631" s="2" t="s">
        <v>2098</v>
      </c>
      <c r="P1631" s="5">
        <v>545.95758751182598</v>
      </c>
      <c r="Q1631" s="5">
        <v>1154154.3400000001</v>
      </c>
      <c r="R1631" s="5">
        <v>7.7993941073117998</v>
      </c>
      <c r="S1631" s="5">
        <v>16487.919142857139</v>
      </c>
      <c r="T1631" s="5">
        <v>280690.3</v>
      </c>
    </row>
    <row r="1632" spans="1:20" ht="57.6" x14ac:dyDescent="0.3">
      <c r="A1632" s="7" t="s">
        <v>196</v>
      </c>
      <c r="B1632" s="2" t="s">
        <v>2342</v>
      </c>
      <c r="C1632" s="5" t="s">
        <v>198</v>
      </c>
      <c r="D1632" s="5" t="s">
        <v>171</v>
      </c>
      <c r="E1632" s="2" t="s">
        <v>2344</v>
      </c>
      <c r="F1632" s="2"/>
      <c r="G1632" s="2"/>
      <c r="H1632" s="2"/>
      <c r="I1632" s="2"/>
      <c r="J1632" s="2"/>
      <c r="K1632" s="2"/>
      <c r="L1632" s="2"/>
      <c r="M1632" s="2"/>
      <c r="N1632" s="5">
        <v>2475</v>
      </c>
      <c r="O1632" s="2" t="s">
        <v>2098</v>
      </c>
      <c r="P1632" s="5">
        <v>258.9213898989899</v>
      </c>
      <c r="Q1632" s="5">
        <v>640830.43999999994</v>
      </c>
      <c r="R1632" s="5">
        <v>3.6988769985569991</v>
      </c>
      <c r="S1632" s="5">
        <v>9154.7205714285701</v>
      </c>
      <c r="T1632" s="5">
        <v>155849.9</v>
      </c>
    </row>
    <row r="1633" spans="1:20" ht="43.2" x14ac:dyDescent="0.3">
      <c r="A1633" s="7" t="s">
        <v>196</v>
      </c>
      <c r="B1633" s="2" t="s">
        <v>2342</v>
      </c>
      <c r="C1633" s="5" t="s">
        <v>198</v>
      </c>
      <c r="D1633" s="5" t="s">
        <v>171</v>
      </c>
      <c r="E1633" s="2" t="s">
        <v>2345</v>
      </c>
      <c r="F1633" s="2"/>
      <c r="G1633" s="2"/>
      <c r="H1633" s="2"/>
      <c r="I1633" s="2"/>
      <c r="J1633" s="2"/>
      <c r="K1633" s="2"/>
      <c r="L1633" s="2"/>
      <c r="M1633" s="2"/>
      <c r="N1633" s="5">
        <v>1139</v>
      </c>
      <c r="O1633" s="2" t="s">
        <v>2098</v>
      </c>
      <c r="P1633" s="5">
        <v>664.04787532923615</v>
      </c>
      <c r="Q1633" s="5">
        <v>756350.53</v>
      </c>
      <c r="R1633" s="5">
        <v>9.4863982189890876</v>
      </c>
      <c r="S1633" s="5">
        <v>10805.00757142857</v>
      </c>
      <c r="T1633" s="5">
        <v>183944.5</v>
      </c>
    </row>
    <row r="1634" spans="1:20" ht="43.2" x14ac:dyDescent="0.3">
      <c r="A1634" s="7" t="s">
        <v>196</v>
      </c>
      <c r="B1634" s="2" t="s">
        <v>2342</v>
      </c>
      <c r="C1634" s="5" t="s">
        <v>198</v>
      </c>
      <c r="D1634" s="5" t="s">
        <v>171</v>
      </c>
      <c r="E1634" s="2" t="s">
        <v>2346</v>
      </c>
      <c r="F1634" s="2"/>
      <c r="G1634" s="2"/>
      <c r="H1634" s="2"/>
      <c r="I1634" s="2"/>
      <c r="J1634" s="2"/>
      <c r="K1634" s="2"/>
      <c r="L1634" s="2"/>
      <c r="M1634" s="2"/>
      <c r="N1634" s="5">
        <v>2196</v>
      </c>
      <c r="O1634" s="2" t="s">
        <v>2098</v>
      </c>
      <c r="P1634" s="5">
        <v>357.53142987249538</v>
      </c>
      <c r="Q1634" s="5">
        <v>785139.02</v>
      </c>
      <c r="R1634" s="5">
        <v>5.1075918553213633</v>
      </c>
      <c r="S1634" s="5">
        <v>11216.271714285709</v>
      </c>
      <c r="T1634" s="5">
        <v>190945.8</v>
      </c>
    </row>
    <row r="1635" spans="1:20" ht="57.6" x14ac:dyDescent="0.3">
      <c r="A1635" s="7" t="s">
        <v>196</v>
      </c>
      <c r="B1635" s="2" t="s">
        <v>2347</v>
      </c>
      <c r="C1635" s="5" t="s">
        <v>198</v>
      </c>
      <c r="D1635" s="5" t="s">
        <v>171</v>
      </c>
      <c r="E1635" s="2" t="s">
        <v>2348</v>
      </c>
      <c r="F1635" s="2"/>
      <c r="G1635" s="2"/>
      <c r="H1635" s="2"/>
      <c r="I1635" s="2"/>
      <c r="J1635" s="2"/>
      <c r="K1635" s="2"/>
      <c r="L1635" s="2"/>
      <c r="M1635" s="2"/>
      <c r="N1635" s="5">
        <v>542.33000000000004</v>
      </c>
      <c r="O1635" s="2" t="s">
        <v>2098</v>
      </c>
      <c r="P1635" s="5">
        <v>477.27667656224071</v>
      </c>
      <c r="Q1635" s="5">
        <v>258841.46</v>
      </c>
      <c r="R1635" s="5">
        <v>6.8182382366034382</v>
      </c>
      <c r="S1635" s="5">
        <v>3697.7351428571428</v>
      </c>
      <c r="T1635" s="5">
        <v>62950.2</v>
      </c>
    </row>
    <row r="1636" spans="1:20" ht="43.2" x14ac:dyDescent="0.3">
      <c r="A1636" s="7" t="s">
        <v>196</v>
      </c>
      <c r="B1636" s="2" t="s">
        <v>2347</v>
      </c>
      <c r="C1636" s="5" t="s">
        <v>198</v>
      </c>
      <c r="D1636" s="5" t="s">
        <v>171</v>
      </c>
      <c r="E1636" s="2" t="s">
        <v>2349</v>
      </c>
      <c r="F1636" s="2"/>
      <c r="G1636" s="2"/>
      <c r="H1636" s="2"/>
      <c r="I1636" s="2"/>
      <c r="J1636" s="2"/>
      <c r="K1636" s="2"/>
      <c r="L1636" s="2"/>
      <c r="M1636" s="2"/>
      <c r="N1636" s="5">
        <v>8535.56</v>
      </c>
      <c r="O1636" s="2" t="s">
        <v>2098</v>
      </c>
      <c r="P1636" s="5">
        <v>426.44443481154138</v>
      </c>
      <c r="Q1636" s="5">
        <v>3639942.06</v>
      </c>
      <c r="R1636" s="5">
        <v>6.0920633544505911</v>
      </c>
      <c r="S1636" s="5">
        <v>51999.172285714289</v>
      </c>
      <c r="T1636" s="5">
        <v>885233.9</v>
      </c>
    </row>
    <row r="1637" spans="1:20" ht="86.4" x14ac:dyDescent="0.3">
      <c r="A1637" s="7" t="s">
        <v>196</v>
      </c>
      <c r="B1637" s="2" t="s">
        <v>2350</v>
      </c>
      <c r="C1637" s="5" t="s">
        <v>198</v>
      </c>
      <c r="D1637" s="5" t="s">
        <v>171</v>
      </c>
      <c r="E1637" s="2" t="s">
        <v>2351</v>
      </c>
      <c r="F1637" s="2"/>
      <c r="G1637" s="2"/>
      <c r="H1637" s="2"/>
      <c r="I1637" s="2"/>
      <c r="J1637" s="2"/>
      <c r="K1637" s="2"/>
      <c r="L1637" s="2"/>
      <c r="M1637" s="2"/>
      <c r="N1637" s="5">
        <v>2594.88</v>
      </c>
      <c r="O1637" s="2" t="s">
        <v>2098</v>
      </c>
      <c r="P1637" s="5">
        <v>433.72385620915043</v>
      </c>
      <c r="Q1637" s="5">
        <v>1125461.3600000001</v>
      </c>
      <c r="R1637" s="5">
        <v>6.1960550887021482</v>
      </c>
      <c r="S1637" s="5">
        <v>16078.01942857143</v>
      </c>
      <c r="T1637" s="5">
        <v>273712.2</v>
      </c>
    </row>
    <row r="1638" spans="1:20" ht="100.8" x14ac:dyDescent="0.3">
      <c r="A1638" s="7" t="s">
        <v>196</v>
      </c>
      <c r="B1638" s="2" t="s">
        <v>2350</v>
      </c>
      <c r="C1638" s="5" t="s">
        <v>198</v>
      </c>
      <c r="D1638" s="5" t="s">
        <v>171</v>
      </c>
      <c r="E1638" s="2" t="s">
        <v>2352</v>
      </c>
      <c r="F1638" s="2"/>
      <c r="G1638" s="2"/>
      <c r="H1638" s="2"/>
      <c r="I1638" s="2"/>
      <c r="J1638" s="2"/>
      <c r="K1638" s="2"/>
      <c r="L1638" s="2"/>
      <c r="M1638" s="2"/>
      <c r="N1638" s="5">
        <v>2851.92</v>
      </c>
      <c r="O1638" s="2" t="s">
        <v>2098</v>
      </c>
      <c r="P1638" s="5">
        <v>482.10413686218402</v>
      </c>
      <c r="Q1638" s="5">
        <v>1374922.43</v>
      </c>
      <c r="R1638" s="5">
        <v>6.8872019551740573</v>
      </c>
      <c r="S1638" s="5">
        <v>19641.749</v>
      </c>
      <c r="T1638" s="5">
        <v>334381.09999999998</v>
      </c>
    </row>
    <row r="1639" spans="1:20" ht="115.2" x14ac:dyDescent="0.3">
      <c r="A1639" s="7" t="s">
        <v>196</v>
      </c>
      <c r="B1639" s="2" t="s">
        <v>2353</v>
      </c>
      <c r="C1639" s="5" t="s">
        <v>198</v>
      </c>
      <c r="D1639" s="5" t="s">
        <v>171</v>
      </c>
      <c r="E1639" s="2" t="s">
        <v>2354</v>
      </c>
      <c r="F1639" s="2"/>
      <c r="G1639" s="2"/>
      <c r="H1639" s="2"/>
      <c r="I1639" s="2"/>
      <c r="J1639" s="2"/>
      <c r="K1639" s="2"/>
      <c r="L1639" s="2"/>
      <c r="M1639" s="2"/>
      <c r="N1639" s="5">
        <v>14256</v>
      </c>
      <c r="O1639" s="2" t="s">
        <v>200</v>
      </c>
      <c r="P1639" s="5">
        <v>171.2896499719416</v>
      </c>
      <c r="Q1639" s="5">
        <v>2441905.25</v>
      </c>
      <c r="R1639" s="5">
        <v>2.4469949995991662</v>
      </c>
      <c r="S1639" s="5">
        <v>34884.360714285707</v>
      </c>
      <c r="T1639" s="5">
        <v>593871.4</v>
      </c>
    </row>
    <row r="1640" spans="1:20" ht="100.8" x14ac:dyDescent="0.3">
      <c r="A1640" s="7" t="s">
        <v>196</v>
      </c>
      <c r="B1640" s="2" t="s">
        <v>2353</v>
      </c>
      <c r="C1640" s="5" t="s">
        <v>198</v>
      </c>
      <c r="D1640" s="5" t="s">
        <v>171</v>
      </c>
      <c r="E1640" s="2" t="s">
        <v>2246</v>
      </c>
      <c r="F1640" s="2"/>
      <c r="G1640" s="2"/>
      <c r="H1640" s="2"/>
      <c r="I1640" s="2"/>
      <c r="J1640" s="2"/>
      <c r="K1640" s="2"/>
      <c r="L1640" s="2"/>
      <c r="M1640" s="2"/>
      <c r="N1640" s="5">
        <v>8008</v>
      </c>
      <c r="O1640" s="2" t="s">
        <v>200</v>
      </c>
      <c r="P1640" s="5">
        <v>310.08834790209801</v>
      </c>
      <c r="Q1640" s="5">
        <v>2483187.4900000002</v>
      </c>
      <c r="R1640" s="5">
        <v>4.4298335414585424</v>
      </c>
      <c r="S1640" s="5">
        <v>35474.107000000004</v>
      </c>
      <c r="T1640" s="5">
        <v>603911.19999999995</v>
      </c>
    </row>
    <row r="1641" spans="1:20" ht="100.8" x14ac:dyDescent="0.3">
      <c r="A1641" s="7" t="s">
        <v>196</v>
      </c>
      <c r="B1641" s="2" t="s">
        <v>2355</v>
      </c>
      <c r="C1641" s="5" t="s">
        <v>198</v>
      </c>
      <c r="D1641" s="5" t="s">
        <v>171</v>
      </c>
      <c r="E1641" s="2" t="s">
        <v>2356</v>
      </c>
      <c r="F1641" s="2"/>
      <c r="G1641" s="2"/>
      <c r="H1641" s="2"/>
      <c r="I1641" s="2"/>
      <c r="J1641" s="2"/>
      <c r="K1641" s="2"/>
      <c r="L1641" s="2"/>
      <c r="M1641" s="2"/>
      <c r="N1641" s="5">
        <v>1995.12</v>
      </c>
      <c r="O1641" s="2" t="s">
        <v>200</v>
      </c>
      <c r="P1641" s="5">
        <v>481.93016961385791</v>
      </c>
      <c r="Q1641" s="5">
        <v>961508.52</v>
      </c>
      <c r="R1641" s="5">
        <v>6.8847167087693979</v>
      </c>
      <c r="S1641" s="5">
        <v>13735.835999999999</v>
      </c>
      <c r="T1641" s="5">
        <v>233838.9</v>
      </c>
    </row>
    <row r="1642" spans="1:20" ht="43.2" x14ac:dyDescent="0.3">
      <c r="A1642" s="7" t="s">
        <v>196</v>
      </c>
      <c r="B1642" s="2" t="s">
        <v>2355</v>
      </c>
      <c r="C1642" s="5" t="s">
        <v>198</v>
      </c>
      <c r="D1642" s="5" t="s">
        <v>171</v>
      </c>
      <c r="E1642" s="2" t="s">
        <v>2357</v>
      </c>
      <c r="F1642" s="2"/>
      <c r="G1642" s="2"/>
      <c r="H1642" s="2"/>
      <c r="I1642" s="2"/>
      <c r="J1642" s="2"/>
      <c r="K1642" s="2"/>
      <c r="L1642" s="2"/>
      <c r="M1642" s="2"/>
      <c r="N1642" s="5">
        <v>472.34</v>
      </c>
      <c r="O1642" s="2" t="s">
        <v>200</v>
      </c>
      <c r="P1642" s="5">
        <v>426.26692636660039</v>
      </c>
      <c r="Q1642" s="5">
        <v>201342.92</v>
      </c>
      <c r="R1642" s="5">
        <v>6.0895275195228624</v>
      </c>
      <c r="S1642" s="5">
        <v>2876.3274285714292</v>
      </c>
      <c r="T1642" s="5">
        <v>48966.6</v>
      </c>
    </row>
    <row r="1643" spans="1:20" ht="72" x14ac:dyDescent="0.3">
      <c r="A1643" s="7" t="s">
        <v>196</v>
      </c>
      <c r="B1643" s="2" t="s">
        <v>2355</v>
      </c>
      <c r="C1643" s="5" t="s">
        <v>198</v>
      </c>
      <c r="D1643" s="5" t="s">
        <v>171</v>
      </c>
      <c r="E1643" s="2" t="s">
        <v>2358</v>
      </c>
      <c r="F1643" s="2"/>
      <c r="G1643" s="2"/>
      <c r="H1643" s="2"/>
      <c r="I1643" s="2"/>
      <c r="J1643" s="2"/>
      <c r="K1643" s="2"/>
      <c r="L1643" s="2"/>
      <c r="M1643" s="2"/>
      <c r="N1643" s="5">
        <v>2003.55</v>
      </c>
      <c r="O1643" s="2" t="s">
        <v>200</v>
      </c>
      <c r="P1643" s="5">
        <v>463.49548052207331</v>
      </c>
      <c r="Q1643" s="5">
        <v>928636.37</v>
      </c>
      <c r="R1643" s="5">
        <v>6.6213640074581903</v>
      </c>
      <c r="S1643" s="5">
        <v>13266.233857142861</v>
      </c>
      <c r="T1643" s="5">
        <v>225844.4</v>
      </c>
    </row>
    <row r="1644" spans="1:20" ht="72" x14ac:dyDescent="0.3">
      <c r="A1644" s="7" t="s">
        <v>196</v>
      </c>
      <c r="B1644" s="2" t="s">
        <v>2355</v>
      </c>
      <c r="C1644" s="5" t="s">
        <v>198</v>
      </c>
      <c r="D1644" s="5" t="s">
        <v>171</v>
      </c>
      <c r="E1644" s="2" t="s">
        <v>2359</v>
      </c>
      <c r="F1644" s="2"/>
      <c r="G1644" s="2"/>
      <c r="H1644" s="2"/>
      <c r="I1644" s="2"/>
      <c r="J1644" s="2"/>
      <c r="K1644" s="2"/>
      <c r="L1644" s="2"/>
      <c r="M1644" s="2"/>
      <c r="N1644" s="5">
        <v>10892</v>
      </c>
      <c r="O1644" s="2" t="s">
        <v>200</v>
      </c>
      <c r="P1644" s="5">
        <v>378.432559676827</v>
      </c>
      <c r="Q1644" s="5">
        <v>4121887.44</v>
      </c>
      <c r="R1644" s="5">
        <v>5.4061794239546712</v>
      </c>
      <c r="S1644" s="5">
        <v>58884.106285714282</v>
      </c>
      <c r="T1644" s="5">
        <v>1002443</v>
      </c>
    </row>
    <row r="1645" spans="1:20" ht="43.2" x14ac:dyDescent="0.3">
      <c r="A1645" s="7" t="s">
        <v>196</v>
      </c>
      <c r="B1645" s="2" t="s">
        <v>2355</v>
      </c>
      <c r="C1645" s="5" t="s">
        <v>198</v>
      </c>
      <c r="D1645" s="5" t="s">
        <v>171</v>
      </c>
      <c r="E1645" s="2" t="s">
        <v>2360</v>
      </c>
      <c r="F1645" s="2"/>
      <c r="G1645" s="2"/>
      <c r="H1645" s="2"/>
      <c r="I1645" s="2"/>
      <c r="J1645" s="2"/>
      <c r="K1645" s="2"/>
      <c r="L1645" s="2"/>
      <c r="M1645" s="2"/>
      <c r="N1645" s="5">
        <v>8026.2</v>
      </c>
      <c r="O1645" s="2" t="s">
        <v>200</v>
      </c>
      <c r="P1645" s="5">
        <v>469.38184819715428</v>
      </c>
      <c r="Q1645" s="5">
        <v>3767352.59</v>
      </c>
      <c r="R1645" s="5">
        <v>6.7054549742450611</v>
      </c>
      <c r="S1645" s="5">
        <v>53819.322714285707</v>
      </c>
      <c r="T1645" s="5">
        <v>916220.2</v>
      </c>
    </row>
    <row r="1646" spans="1:20" ht="86.4" x14ac:dyDescent="0.3">
      <c r="A1646" s="7" t="s">
        <v>196</v>
      </c>
      <c r="B1646" s="2" t="s">
        <v>2355</v>
      </c>
      <c r="C1646" s="5" t="s">
        <v>198</v>
      </c>
      <c r="D1646" s="5" t="s">
        <v>171</v>
      </c>
      <c r="E1646" s="2" t="s">
        <v>2361</v>
      </c>
      <c r="F1646" s="2"/>
      <c r="G1646" s="2"/>
      <c r="H1646" s="2"/>
      <c r="I1646" s="2"/>
      <c r="J1646" s="2"/>
      <c r="K1646" s="2"/>
      <c r="L1646" s="2"/>
      <c r="M1646" s="2"/>
      <c r="N1646" s="5">
        <v>1713.6</v>
      </c>
      <c r="O1646" s="2" t="s">
        <v>200</v>
      </c>
      <c r="P1646" s="5">
        <v>433.56734360410832</v>
      </c>
      <c r="Q1646" s="5">
        <v>742961</v>
      </c>
      <c r="R1646" s="5">
        <v>6.1938191943444041</v>
      </c>
      <c r="S1646" s="5">
        <v>10613.72857142857</v>
      </c>
      <c r="T1646" s="5">
        <v>180688.1</v>
      </c>
    </row>
    <row r="1647" spans="1:20" ht="57.6" x14ac:dyDescent="0.3">
      <c r="A1647" s="7" t="s">
        <v>196</v>
      </c>
      <c r="B1647" s="2" t="s">
        <v>2355</v>
      </c>
      <c r="C1647" s="5" t="s">
        <v>198</v>
      </c>
      <c r="D1647" s="5" t="s">
        <v>171</v>
      </c>
      <c r="E1647" s="2" t="s">
        <v>2362</v>
      </c>
      <c r="F1647" s="2"/>
      <c r="G1647" s="2"/>
      <c r="H1647" s="2"/>
      <c r="I1647" s="2"/>
      <c r="J1647" s="2"/>
      <c r="K1647" s="2"/>
      <c r="L1647" s="2"/>
      <c r="M1647" s="2"/>
      <c r="N1647" s="5">
        <v>10647.7</v>
      </c>
      <c r="O1647" s="2" t="s">
        <v>200</v>
      </c>
      <c r="P1647" s="5">
        <v>372.31511500136179</v>
      </c>
      <c r="Q1647" s="5">
        <v>3964299.65</v>
      </c>
      <c r="R1647" s="5">
        <v>5.3187873571623117</v>
      </c>
      <c r="S1647" s="5">
        <v>56632.85214285714</v>
      </c>
      <c r="T1647" s="5">
        <v>964117.7</v>
      </c>
    </row>
    <row r="1648" spans="1:20" ht="86.4" x14ac:dyDescent="0.3">
      <c r="A1648" s="7" t="s">
        <v>196</v>
      </c>
      <c r="B1648" s="2" t="s">
        <v>2363</v>
      </c>
      <c r="C1648" s="5" t="s">
        <v>198</v>
      </c>
      <c r="D1648" s="5" t="s">
        <v>171</v>
      </c>
      <c r="E1648" s="2" t="s">
        <v>2341</v>
      </c>
      <c r="F1648" s="2"/>
      <c r="G1648" s="2"/>
      <c r="H1648" s="2"/>
      <c r="I1648" s="2"/>
      <c r="J1648" s="2"/>
      <c r="K1648" s="2"/>
      <c r="L1648" s="2"/>
      <c r="M1648" s="2"/>
      <c r="N1648" s="5">
        <v>21687.360000000001</v>
      </c>
      <c r="O1648" s="2" t="s">
        <v>200</v>
      </c>
      <c r="P1648" s="5">
        <v>145.6219590581795</v>
      </c>
      <c r="Q1648" s="5">
        <v>3158155.85</v>
      </c>
      <c r="R1648" s="5">
        <v>2.0510135078616831</v>
      </c>
      <c r="S1648" s="5">
        <v>44481.068309859147</v>
      </c>
      <c r="T1648" s="5">
        <v>768063.6</v>
      </c>
    </row>
    <row r="1649" spans="1:20" ht="57.6" x14ac:dyDescent="0.3">
      <c r="A1649" s="7" t="s">
        <v>196</v>
      </c>
      <c r="B1649" s="2" t="s">
        <v>2364</v>
      </c>
      <c r="C1649" s="5" t="s">
        <v>198</v>
      </c>
      <c r="D1649" s="5" t="s">
        <v>163</v>
      </c>
      <c r="E1649" s="2" t="s">
        <v>2365</v>
      </c>
      <c r="F1649" s="2"/>
      <c r="G1649" s="2"/>
      <c r="H1649" s="2"/>
      <c r="I1649" s="2"/>
      <c r="J1649" s="2"/>
      <c r="K1649" s="2"/>
      <c r="L1649" s="2"/>
      <c r="M1649" s="2"/>
      <c r="N1649" s="5">
        <v>6520</v>
      </c>
      <c r="O1649" s="2" t="s">
        <v>200</v>
      </c>
      <c r="P1649" s="5">
        <v>201.81367940000001</v>
      </c>
      <c r="Q1649" s="5">
        <v>1315825.19</v>
      </c>
      <c r="R1649" s="5">
        <v>2.80296777</v>
      </c>
      <c r="S1649" s="5">
        <v>18275.349859999998</v>
      </c>
      <c r="T1649" s="5">
        <v>407642.7</v>
      </c>
    </row>
    <row r="1650" spans="1:20" ht="28.8" x14ac:dyDescent="0.3">
      <c r="A1650" s="7" t="s">
        <v>196</v>
      </c>
      <c r="B1650" s="2" t="s">
        <v>2366</v>
      </c>
      <c r="C1650" s="5" t="s">
        <v>198</v>
      </c>
      <c r="D1650" s="5" t="s">
        <v>163</v>
      </c>
      <c r="E1650" s="2" t="s">
        <v>2367</v>
      </c>
      <c r="F1650" s="2"/>
      <c r="G1650" s="2"/>
      <c r="H1650" s="2"/>
      <c r="I1650" s="2"/>
      <c r="J1650" s="2"/>
      <c r="K1650" s="2"/>
      <c r="L1650" s="2"/>
      <c r="M1650" s="2"/>
      <c r="N1650" s="5">
        <v>96000</v>
      </c>
      <c r="O1650" s="2" t="s">
        <v>2368</v>
      </c>
      <c r="P1650" s="5">
        <v>12.58783938</v>
      </c>
      <c r="Q1650" s="5">
        <v>1208432.58</v>
      </c>
      <c r="R1650" s="5">
        <v>0.17326688700000001</v>
      </c>
      <c r="S1650" s="5">
        <v>16633.621200000001</v>
      </c>
      <c r="T1650" s="5">
        <v>374372.4</v>
      </c>
    </row>
    <row r="1651" spans="1:20" ht="100.8" x14ac:dyDescent="0.3">
      <c r="A1651" s="7" t="s">
        <v>196</v>
      </c>
      <c r="B1651" s="2" t="s">
        <v>2369</v>
      </c>
      <c r="C1651" s="5" t="s">
        <v>198</v>
      </c>
      <c r="D1651" s="5" t="s">
        <v>171</v>
      </c>
      <c r="E1651" s="2" t="s">
        <v>2370</v>
      </c>
      <c r="F1651" s="2"/>
      <c r="G1651" s="2"/>
      <c r="H1651" s="2"/>
      <c r="I1651" s="2"/>
      <c r="J1651" s="2"/>
      <c r="K1651" s="2"/>
      <c r="L1651" s="2"/>
      <c r="M1651" s="2"/>
      <c r="N1651" s="5">
        <v>720</v>
      </c>
      <c r="O1651" s="2" t="s">
        <v>1250</v>
      </c>
      <c r="P1651" s="5">
        <v>95.157666669999998</v>
      </c>
      <c r="Q1651" s="5">
        <v>68513.52</v>
      </c>
      <c r="R1651" s="5">
        <v>1.3098095890000001</v>
      </c>
      <c r="S1651" s="5">
        <v>943.06290430000001</v>
      </c>
      <c r="T1651" s="5">
        <v>16662.5</v>
      </c>
    </row>
    <row r="1652" spans="1:20" ht="100.8" x14ac:dyDescent="0.3">
      <c r="A1652" s="7" t="s">
        <v>196</v>
      </c>
      <c r="B1652" s="2" t="s">
        <v>2369</v>
      </c>
      <c r="C1652" s="5" t="s">
        <v>198</v>
      </c>
      <c r="D1652" s="5" t="s">
        <v>171</v>
      </c>
      <c r="E1652" s="2" t="s">
        <v>2371</v>
      </c>
      <c r="F1652" s="2"/>
      <c r="G1652" s="2"/>
      <c r="H1652" s="2"/>
      <c r="I1652" s="2"/>
      <c r="J1652" s="2"/>
      <c r="K1652" s="2"/>
      <c r="L1652" s="2"/>
      <c r="M1652" s="2"/>
      <c r="N1652" s="5">
        <v>9432</v>
      </c>
      <c r="O1652" s="2" t="s">
        <v>1250</v>
      </c>
      <c r="P1652" s="5">
        <v>94.033752120000003</v>
      </c>
      <c r="Q1652" s="5">
        <v>886926.35</v>
      </c>
      <c r="R1652" s="5">
        <v>1.2943393270000001</v>
      </c>
      <c r="S1652" s="5">
        <v>12208.20853</v>
      </c>
      <c r="T1652" s="5">
        <v>215700.5</v>
      </c>
    </row>
    <row r="1653" spans="1:20" ht="115.2" x14ac:dyDescent="0.3">
      <c r="A1653" s="7" t="s">
        <v>196</v>
      </c>
      <c r="B1653" s="2" t="s">
        <v>2369</v>
      </c>
      <c r="C1653" s="5" t="s">
        <v>198</v>
      </c>
      <c r="D1653" s="5" t="s">
        <v>171</v>
      </c>
      <c r="E1653" s="2" t="s">
        <v>2372</v>
      </c>
      <c r="F1653" s="2"/>
      <c r="G1653" s="2"/>
      <c r="H1653" s="2"/>
      <c r="I1653" s="2"/>
      <c r="J1653" s="2"/>
      <c r="K1653" s="2"/>
      <c r="L1653" s="2"/>
      <c r="M1653" s="2"/>
      <c r="N1653" s="5">
        <v>16128</v>
      </c>
      <c r="O1653" s="2" t="s">
        <v>1250</v>
      </c>
      <c r="P1653" s="5">
        <v>76.575693200000003</v>
      </c>
      <c r="Q1653" s="5">
        <v>1235012.78</v>
      </c>
      <c r="R1653" s="5">
        <v>1.054035694</v>
      </c>
      <c r="S1653" s="5">
        <v>16999.487679999998</v>
      </c>
      <c r="T1653" s="5">
        <v>300355.09999999998</v>
      </c>
    </row>
    <row r="1654" spans="1:20" ht="57.6" x14ac:dyDescent="0.3">
      <c r="A1654" s="7" t="s">
        <v>196</v>
      </c>
      <c r="B1654" s="2" t="s">
        <v>2369</v>
      </c>
      <c r="C1654" s="5" t="s">
        <v>198</v>
      </c>
      <c r="D1654" s="5" t="s">
        <v>171</v>
      </c>
      <c r="E1654" s="2" t="s">
        <v>2373</v>
      </c>
      <c r="F1654" s="2"/>
      <c r="G1654" s="2"/>
      <c r="H1654" s="2"/>
      <c r="I1654" s="2"/>
      <c r="J1654" s="2"/>
      <c r="K1654" s="2"/>
      <c r="L1654" s="2"/>
      <c r="M1654" s="2"/>
      <c r="N1654" s="5">
        <v>21240</v>
      </c>
      <c r="O1654" s="2" t="s">
        <v>1250</v>
      </c>
      <c r="P1654" s="5">
        <v>24.256274479999998</v>
      </c>
      <c r="Q1654" s="5">
        <v>515203.27</v>
      </c>
      <c r="R1654" s="5">
        <v>0.33387852000000001</v>
      </c>
      <c r="S1654" s="5">
        <v>7091.5797659999998</v>
      </c>
      <c r="T1654" s="5">
        <v>125297.4</v>
      </c>
    </row>
    <row r="1655" spans="1:20" ht="72" x14ac:dyDescent="0.3">
      <c r="A1655" s="7" t="s">
        <v>196</v>
      </c>
      <c r="B1655" s="2" t="s">
        <v>2369</v>
      </c>
      <c r="C1655" s="5" t="s">
        <v>198</v>
      </c>
      <c r="D1655" s="5" t="s">
        <v>171</v>
      </c>
      <c r="E1655" s="2" t="s">
        <v>2374</v>
      </c>
      <c r="F1655" s="2"/>
      <c r="G1655" s="2"/>
      <c r="H1655" s="2"/>
      <c r="I1655" s="2"/>
      <c r="J1655" s="2"/>
      <c r="K1655" s="2"/>
      <c r="L1655" s="2"/>
      <c r="M1655" s="2"/>
      <c r="N1655" s="5">
        <v>1968</v>
      </c>
      <c r="O1655" s="2" t="s">
        <v>1250</v>
      </c>
      <c r="P1655" s="5">
        <v>39.27252541</v>
      </c>
      <c r="Q1655" s="5">
        <v>77288.33</v>
      </c>
      <c r="R1655" s="5">
        <v>0.54057158199999999</v>
      </c>
      <c r="S1655" s="5">
        <v>1063.844873</v>
      </c>
      <c r="T1655" s="5">
        <v>18796.5</v>
      </c>
    </row>
    <row r="1656" spans="1:20" ht="100.8" x14ac:dyDescent="0.3">
      <c r="A1656" s="7" t="s">
        <v>196</v>
      </c>
      <c r="B1656" s="2" t="s">
        <v>2369</v>
      </c>
      <c r="C1656" s="5" t="s">
        <v>198</v>
      </c>
      <c r="D1656" s="5" t="s">
        <v>171</v>
      </c>
      <c r="E1656" s="2" t="s">
        <v>2375</v>
      </c>
      <c r="F1656" s="2"/>
      <c r="G1656" s="2"/>
      <c r="H1656" s="2"/>
      <c r="I1656" s="2"/>
      <c r="J1656" s="2"/>
      <c r="K1656" s="2"/>
      <c r="L1656" s="2"/>
      <c r="M1656" s="2"/>
      <c r="N1656" s="5">
        <v>15588</v>
      </c>
      <c r="O1656" s="2" t="s">
        <v>1250</v>
      </c>
      <c r="P1656" s="5">
        <v>85.117404410000006</v>
      </c>
      <c r="Q1656" s="5">
        <v>1326810.1000000001</v>
      </c>
      <c r="R1656" s="5">
        <v>1.1716091449999999</v>
      </c>
      <c r="S1656" s="5">
        <v>18263.04336</v>
      </c>
      <c r="T1656" s="5">
        <v>322680.2</v>
      </c>
    </row>
    <row r="1657" spans="1:20" ht="100.8" x14ac:dyDescent="0.3">
      <c r="A1657" s="7" t="s">
        <v>196</v>
      </c>
      <c r="B1657" s="2" t="s">
        <v>2376</v>
      </c>
      <c r="C1657" s="5" t="s">
        <v>198</v>
      </c>
      <c r="D1657" s="5" t="s">
        <v>171</v>
      </c>
      <c r="E1657" s="2" t="s">
        <v>2377</v>
      </c>
      <c r="F1657" s="2"/>
      <c r="G1657" s="2"/>
      <c r="H1657" s="2"/>
      <c r="I1657" s="2"/>
      <c r="J1657" s="2"/>
      <c r="K1657" s="2"/>
      <c r="L1657" s="2"/>
      <c r="M1657" s="2"/>
      <c r="N1657" s="5">
        <v>19044</v>
      </c>
      <c r="O1657" s="2" t="s">
        <v>1250</v>
      </c>
      <c r="P1657" s="5">
        <v>83.549800989999994</v>
      </c>
      <c r="Q1657" s="5">
        <v>1591122.41</v>
      </c>
      <c r="R1657" s="5">
        <v>1.1500316719999999</v>
      </c>
      <c r="S1657" s="5">
        <v>21901.203170000001</v>
      </c>
      <c r="T1657" s="5">
        <v>386960.9</v>
      </c>
    </row>
    <row r="1658" spans="1:20" ht="100.8" x14ac:dyDescent="0.3">
      <c r="A1658" s="7" t="s">
        <v>196</v>
      </c>
      <c r="B1658" s="2" t="s">
        <v>2376</v>
      </c>
      <c r="C1658" s="5" t="s">
        <v>198</v>
      </c>
      <c r="D1658" s="5" t="s">
        <v>171</v>
      </c>
      <c r="E1658" s="2" t="s">
        <v>2378</v>
      </c>
      <c r="F1658" s="2"/>
      <c r="G1658" s="2"/>
      <c r="H1658" s="2"/>
      <c r="I1658" s="2"/>
      <c r="J1658" s="2"/>
      <c r="K1658" s="2"/>
      <c r="L1658" s="2"/>
      <c r="M1658" s="2"/>
      <c r="N1658" s="5">
        <v>28800</v>
      </c>
      <c r="O1658" s="2" t="s">
        <v>1250</v>
      </c>
      <c r="P1658" s="5">
        <v>92.301937150000001</v>
      </c>
      <c r="Q1658" s="5">
        <v>2658295.79</v>
      </c>
      <c r="R1658" s="5">
        <v>1.270501544</v>
      </c>
      <c r="S1658" s="5">
        <v>36590.444459999999</v>
      </c>
      <c r="T1658" s="5">
        <v>646497.6</v>
      </c>
    </row>
    <row r="1659" spans="1:20" ht="100.8" x14ac:dyDescent="0.3">
      <c r="A1659" s="7" t="s">
        <v>196</v>
      </c>
      <c r="B1659" s="2" t="s">
        <v>2376</v>
      </c>
      <c r="C1659" s="5" t="s">
        <v>198</v>
      </c>
      <c r="D1659" s="5" t="s">
        <v>171</v>
      </c>
      <c r="E1659" s="2" t="s">
        <v>2379</v>
      </c>
      <c r="F1659" s="2"/>
      <c r="G1659" s="2"/>
      <c r="H1659" s="2"/>
      <c r="I1659" s="2"/>
      <c r="J1659" s="2"/>
      <c r="K1659" s="2"/>
      <c r="L1659" s="2"/>
      <c r="M1659" s="2"/>
      <c r="N1659" s="5">
        <v>11772</v>
      </c>
      <c r="O1659" s="2" t="s">
        <v>1250</v>
      </c>
      <c r="P1659" s="5">
        <v>75.202175499999996</v>
      </c>
      <c r="Q1659" s="5">
        <v>885280.01</v>
      </c>
      <c r="R1659" s="5">
        <v>1.035129738</v>
      </c>
      <c r="S1659" s="5">
        <v>12185.547280000001</v>
      </c>
      <c r="T1659" s="5">
        <v>215300.1</v>
      </c>
    </row>
    <row r="1660" spans="1:20" ht="57.6" x14ac:dyDescent="0.3">
      <c r="A1660" s="7" t="s">
        <v>196</v>
      </c>
      <c r="B1660" s="2" t="s">
        <v>2380</v>
      </c>
      <c r="C1660" s="5" t="s">
        <v>198</v>
      </c>
      <c r="D1660" s="5" t="s">
        <v>171</v>
      </c>
      <c r="E1660" s="2" t="s">
        <v>2381</v>
      </c>
      <c r="F1660" s="2"/>
      <c r="G1660" s="2"/>
      <c r="H1660" s="2"/>
      <c r="I1660" s="2"/>
      <c r="J1660" s="2"/>
      <c r="K1660" s="2"/>
      <c r="L1660" s="2"/>
      <c r="M1660" s="2"/>
      <c r="N1660" s="5">
        <v>1200</v>
      </c>
      <c r="O1660" s="2" t="s">
        <v>1250</v>
      </c>
      <c r="P1660" s="5">
        <v>184.46974169999999</v>
      </c>
      <c r="Q1660" s="5">
        <v>221363.69</v>
      </c>
      <c r="R1660" s="5">
        <v>2.5391568019999999</v>
      </c>
      <c r="S1660" s="5">
        <v>3046.9881620000001</v>
      </c>
      <c r="T1660" s="5">
        <v>53835.6</v>
      </c>
    </row>
    <row r="1661" spans="1:20" ht="57.6" x14ac:dyDescent="0.3">
      <c r="A1661" s="7" t="s">
        <v>196</v>
      </c>
      <c r="B1661" s="2" t="s">
        <v>2380</v>
      </c>
      <c r="C1661" s="5" t="s">
        <v>198</v>
      </c>
      <c r="D1661" s="5" t="s">
        <v>171</v>
      </c>
      <c r="E1661" s="2" t="s">
        <v>2382</v>
      </c>
      <c r="F1661" s="2"/>
      <c r="G1661" s="2"/>
      <c r="H1661" s="2"/>
      <c r="I1661" s="2"/>
      <c r="J1661" s="2"/>
      <c r="K1661" s="2"/>
      <c r="L1661" s="2"/>
      <c r="M1661" s="2"/>
      <c r="N1661" s="5">
        <v>38400</v>
      </c>
      <c r="O1661" s="2" t="s">
        <v>1250</v>
      </c>
      <c r="P1661" s="5">
        <v>58.29243906</v>
      </c>
      <c r="Q1661" s="5">
        <v>2238429.66</v>
      </c>
      <c r="R1661" s="5">
        <v>0.80237355899999996</v>
      </c>
      <c r="S1661" s="5">
        <v>30811.144670000001</v>
      </c>
      <c r="T1661" s="5">
        <v>544386.1</v>
      </c>
    </row>
    <row r="1662" spans="1:20" ht="57.6" x14ac:dyDescent="0.3">
      <c r="A1662" s="7" t="s">
        <v>196</v>
      </c>
      <c r="B1662" s="2" t="s">
        <v>2380</v>
      </c>
      <c r="C1662" s="5" t="s">
        <v>198</v>
      </c>
      <c r="D1662" s="5" t="s">
        <v>171</v>
      </c>
      <c r="E1662" s="2" t="s">
        <v>2383</v>
      </c>
      <c r="F1662" s="2"/>
      <c r="G1662" s="2"/>
      <c r="H1662" s="2"/>
      <c r="I1662" s="2"/>
      <c r="J1662" s="2"/>
      <c r="K1662" s="2"/>
      <c r="L1662" s="2"/>
      <c r="M1662" s="2"/>
      <c r="N1662" s="5">
        <v>16800</v>
      </c>
      <c r="O1662" s="2" t="s">
        <v>1250</v>
      </c>
      <c r="P1662" s="5">
        <v>256.04400479999998</v>
      </c>
      <c r="Q1662" s="5">
        <v>4301539.28</v>
      </c>
      <c r="R1662" s="5">
        <v>3.524349687</v>
      </c>
      <c r="S1662" s="5">
        <v>59209.074739999996</v>
      </c>
      <c r="T1662" s="5">
        <v>1046134.3</v>
      </c>
    </row>
    <row r="1663" spans="1:20" ht="57.6" x14ac:dyDescent="0.3">
      <c r="A1663" s="7" t="s">
        <v>196</v>
      </c>
      <c r="B1663" s="2" t="s">
        <v>2380</v>
      </c>
      <c r="C1663" s="5" t="s">
        <v>198</v>
      </c>
      <c r="D1663" s="5" t="s">
        <v>171</v>
      </c>
      <c r="E1663" s="2" t="s">
        <v>2384</v>
      </c>
      <c r="F1663" s="2"/>
      <c r="G1663" s="2"/>
      <c r="H1663" s="2"/>
      <c r="I1663" s="2"/>
      <c r="J1663" s="2"/>
      <c r="K1663" s="2"/>
      <c r="L1663" s="2"/>
      <c r="M1663" s="2"/>
      <c r="N1663" s="5">
        <v>25860</v>
      </c>
      <c r="O1663" s="2" t="s">
        <v>1250</v>
      </c>
      <c r="P1663" s="5">
        <v>154.9545851</v>
      </c>
      <c r="Q1663" s="5">
        <v>4007125.57</v>
      </c>
      <c r="R1663" s="5">
        <v>2.132891742</v>
      </c>
      <c r="S1663" s="5">
        <v>55156.580450000001</v>
      </c>
      <c r="T1663" s="5">
        <v>974533</v>
      </c>
    </row>
    <row r="1664" spans="1:20" ht="57.6" x14ac:dyDescent="0.3">
      <c r="A1664" s="7" t="s">
        <v>196</v>
      </c>
      <c r="B1664" s="2" t="s">
        <v>2385</v>
      </c>
      <c r="C1664" s="5" t="s">
        <v>198</v>
      </c>
      <c r="D1664" s="5" t="s">
        <v>163</v>
      </c>
      <c r="E1664" s="2" t="s">
        <v>2386</v>
      </c>
      <c r="F1664" s="2"/>
      <c r="G1664" s="2"/>
      <c r="H1664" s="2"/>
      <c r="I1664" s="2"/>
      <c r="J1664" s="2"/>
      <c r="K1664" s="2"/>
      <c r="L1664" s="2"/>
      <c r="M1664" s="2"/>
      <c r="N1664" s="5">
        <v>235800</v>
      </c>
      <c r="O1664" s="2" t="s">
        <v>1250</v>
      </c>
      <c r="P1664" s="5">
        <v>4.938705895</v>
      </c>
      <c r="Q1664" s="5">
        <v>1164546.8500000001</v>
      </c>
      <c r="R1664" s="5">
        <v>6.8498001000000003E-2</v>
      </c>
      <c r="S1664" s="5">
        <v>16151.82871</v>
      </c>
      <c r="T1664" s="5">
        <v>360776.7</v>
      </c>
    </row>
    <row r="1665" spans="1:20" ht="43.2" x14ac:dyDescent="0.3">
      <c r="A1665" s="7" t="s">
        <v>196</v>
      </c>
      <c r="B1665" s="2" t="s">
        <v>2387</v>
      </c>
      <c r="C1665" s="5" t="s">
        <v>198</v>
      </c>
      <c r="D1665" s="5" t="s">
        <v>171</v>
      </c>
      <c r="E1665" s="2" t="s">
        <v>2388</v>
      </c>
      <c r="F1665" s="2"/>
      <c r="G1665" s="2"/>
      <c r="H1665" s="2"/>
      <c r="I1665" s="2"/>
      <c r="J1665" s="2"/>
      <c r="K1665" s="2"/>
      <c r="L1665" s="2"/>
      <c r="M1665" s="2"/>
      <c r="N1665" s="5">
        <v>50400</v>
      </c>
      <c r="O1665" s="2" t="s">
        <v>1250</v>
      </c>
      <c r="P1665" s="5">
        <v>77.081099210000005</v>
      </c>
      <c r="Q1665" s="5">
        <v>3884887.4</v>
      </c>
      <c r="R1665" s="5">
        <v>1.069085981</v>
      </c>
      <c r="S1665" s="5">
        <v>53881.933429999997</v>
      </c>
      <c r="T1665" s="5">
        <v>944804.6</v>
      </c>
    </row>
    <row r="1666" spans="1:20" ht="43.2" x14ac:dyDescent="0.3">
      <c r="A1666" s="7" t="s">
        <v>196</v>
      </c>
      <c r="B1666" s="2" t="s">
        <v>2387</v>
      </c>
      <c r="C1666" s="5" t="s">
        <v>198</v>
      </c>
      <c r="D1666" s="5" t="s">
        <v>171</v>
      </c>
      <c r="E1666" s="2" t="s">
        <v>2389</v>
      </c>
      <c r="F1666" s="2"/>
      <c r="G1666" s="2"/>
      <c r="H1666" s="2"/>
      <c r="I1666" s="2"/>
      <c r="J1666" s="2"/>
      <c r="K1666" s="2"/>
      <c r="L1666" s="2"/>
      <c r="M1666" s="2"/>
      <c r="N1666" s="5">
        <v>48000</v>
      </c>
      <c r="O1666" s="2" t="s">
        <v>200</v>
      </c>
      <c r="P1666" s="5">
        <v>33.513490210000001</v>
      </c>
      <c r="Q1666" s="5">
        <v>1608647.53</v>
      </c>
      <c r="R1666" s="5">
        <v>0.46481955899999999</v>
      </c>
      <c r="S1666" s="5">
        <v>22311.338830000001</v>
      </c>
      <c r="T1666" s="5">
        <v>391223.2</v>
      </c>
    </row>
    <row r="1667" spans="1:20" ht="115.2" x14ac:dyDescent="0.3">
      <c r="A1667" s="7" t="s">
        <v>196</v>
      </c>
      <c r="B1667" s="2" t="s">
        <v>2387</v>
      </c>
      <c r="C1667" s="5" t="s">
        <v>198</v>
      </c>
      <c r="D1667" s="5" t="s">
        <v>171</v>
      </c>
      <c r="E1667" s="2" t="s">
        <v>2390</v>
      </c>
      <c r="F1667" s="2"/>
      <c r="G1667" s="2"/>
      <c r="H1667" s="2"/>
      <c r="I1667" s="2"/>
      <c r="J1667" s="2"/>
      <c r="K1667" s="2"/>
      <c r="L1667" s="2"/>
      <c r="M1667" s="2"/>
      <c r="N1667" s="5">
        <v>27000</v>
      </c>
      <c r="O1667" s="2" t="s">
        <v>1250</v>
      </c>
      <c r="P1667" s="5">
        <v>76.097529629999997</v>
      </c>
      <c r="Q1667" s="5">
        <v>2054633.3</v>
      </c>
      <c r="R1667" s="5">
        <v>1.0554442390000001</v>
      </c>
      <c r="S1667" s="5">
        <v>28496.994449999998</v>
      </c>
      <c r="T1667" s="5">
        <v>499686.8</v>
      </c>
    </row>
    <row r="1668" spans="1:20" ht="100.8" x14ac:dyDescent="0.3">
      <c r="A1668" s="7" t="s">
        <v>196</v>
      </c>
      <c r="B1668" s="2" t="s">
        <v>2387</v>
      </c>
      <c r="C1668" s="5" t="s">
        <v>198</v>
      </c>
      <c r="D1668" s="5" t="s">
        <v>171</v>
      </c>
      <c r="E1668" s="2" t="s">
        <v>2391</v>
      </c>
      <c r="F1668" s="2"/>
      <c r="G1668" s="2"/>
      <c r="H1668" s="2"/>
      <c r="I1668" s="2"/>
      <c r="J1668" s="2"/>
      <c r="K1668" s="2"/>
      <c r="L1668" s="2"/>
      <c r="M1668" s="2"/>
      <c r="N1668" s="5">
        <v>14796</v>
      </c>
      <c r="O1668" s="2" t="s">
        <v>1250</v>
      </c>
      <c r="P1668" s="5">
        <v>84.585903619999996</v>
      </c>
      <c r="Q1668" s="5">
        <v>1251533.03</v>
      </c>
      <c r="R1668" s="5">
        <v>1.173174808</v>
      </c>
      <c r="S1668" s="5">
        <v>17358.294450000001</v>
      </c>
      <c r="T1668" s="5">
        <v>304372.8</v>
      </c>
    </row>
    <row r="1669" spans="1:20" ht="57.6" x14ac:dyDescent="0.3">
      <c r="A1669" s="7" t="s">
        <v>196</v>
      </c>
      <c r="B1669" s="2" t="s">
        <v>2387</v>
      </c>
      <c r="C1669" s="5" t="s">
        <v>198</v>
      </c>
      <c r="D1669" s="5" t="s">
        <v>171</v>
      </c>
      <c r="E1669" s="2" t="s">
        <v>2392</v>
      </c>
      <c r="F1669" s="2"/>
      <c r="G1669" s="2"/>
      <c r="H1669" s="2"/>
      <c r="I1669" s="2"/>
      <c r="J1669" s="2"/>
      <c r="K1669" s="2"/>
      <c r="L1669" s="2"/>
      <c r="M1669" s="2"/>
      <c r="N1669" s="5">
        <v>18432</v>
      </c>
      <c r="O1669" s="2" t="s">
        <v>1250</v>
      </c>
      <c r="P1669" s="5">
        <v>38.002539059999997</v>
      </c>
      <c r="Q1669" s="5">
        <v>700462.8</v>
      </c>
      <c r="R1669" s="5">
        <v>0.52708098599999997</v>
      </c>
      <c r="S1669" s="5">
        <v>9715.1567269999996</v>
      </c>
      <c r="T1669" s="5">
        <v>170352.6</v>
      </c>
    </row>
    <row r="1670" spans="1:20" ht="57.6" x14ac:dyDescent="0.3">
      <c r="A1670" s="7" t="s">
        <v>196</v>
      </c>
      <c r="B1670" s="2" t="s">
        <v>2387</v>
      </c>
      <c r="C1670" s="5" t="s">
        <v>198</v>
      </c>
      <c r="D1670" s="5" t="s">
        <v>171</v>
      </c>
      <c r="E1670" s="2" t="s">
        <v>2393</v>
      </c>
      <c r="F1670" s="2"/>
      <c r="G1670" s="2"/>
      <c r="H1670" s="2"/>
      <c r="I1670" s="2"/>
      <c r="J1670" s="2"/>
      <c r="K1670" s="2"/>
      <c r="L1670" s="2"/>
      <c r="M1670" s="2"/>
      <c r="N1670" s="5">
        <v>29160</v>
      </c>
      <c r="O1670" s="2" t="s">
        <v>1250</v>
      </c>
      <c r="P1670" s="5">
        <v>23.474539440000001</v>
      </c>
      <c r="Q1670" s="5">
        <v>684517.57</v>
      </c>
      <c r="R1670" s="5">
        <v>0.325583071</v>
      </c>
      <c r="S1670" s="5">
        <v>9494.0023579999997</v>
      </c>
      <c r="T1670" s="5">
        <v>166474.70000000001</v>
      </c>
    </row>
    <row r="1671" spans="1:20" ht="28.8" x14ac:dyDescent="0.3">
      <c r="A1671" s="7" t="s">
        <v>196</v>
      </c>
      <c r="B1671" s="2" t="s">
        <v>2394</v>
      </c>
      <c r="C1671" s="5" t="s">
        <v>198</v>
      </c>
      <c r="D1671" s="5" t="s">
        <v>171</v>
      </c>
      <c r="E1671" s="2" t="s">
        <v>2395</v>
      </c>
      <c r="F1671" s="2"/>
      <c r="G1671" s="2"/>
      <c r="H1671" s="2"/>
      <c r="I1671" s="2"/>
      <c r="J1671" s="2"/>
      <c r="K1671" s="2"/>
      <c r="L1671" s="2"/>
      <c r="M1671" s="2"/>
      <c r="N1671" s="5">
        <v>6800</v>
      </c>
      <c r="O1671" s="2" t="s">
        <v>1250</v>
      </c>
      <c r="P1671" s="5">
        <v>91.549698530000001</v>
      </c>
      <c r="Q1671" s="5">
        <v>622537.94999999995</v>
      </c>
      <c r="R1671" s="5">
        <v>1.269760035</v>
      </c>
      <c r="S1671" s="5">
        <v>8634.3682389999994</v>
      </c>
      <c r="T1671" s="5">
        <v>151401.29999999999</v>
      </c>
    </row>
    <row r="1672" spans="1:20" ht="28.8" x14ac:dyDescent="0.3">
      <c r="A1672" s="7" t="s">
        <v>196</v>
      </c>
      <c r="B1672" s="2" t="s">
        <v>2394</v>
      </c>
      <c r="C1672" s="5" t="s">
        <v>198</v>
      </c>
      <c r="D1672" s="5" t="s">
        <v>171</v>
      </c>
      <c r="E1672" s="2" t="s">
        <v>2396</v>
      </c>
      <c r="F1672" s="2"/>
      <c r="G1672" s="2"/>
      <c r="H1672" s="2"/>
      <c r="I1672" s="2"/>
      <c r="J1672" s="2"/>
      <c r="K1672" s="2"/>
      <c r="L1672" s="2"/>
      <c r="M1672" s="2"/>
      <c r="N1672" s="5">
        <v>11100</v>
      </c>
      <c r="O1672" s="2" t="s">
        <v>1250</v>
      </c>
      <c r="P1672" s="5">
        <v>111.16749009999999</v>
      </c>
      <c r="Q1672" s="5">
        <v>1233959.1399999999</v>
      </c>
      <c r="R1672" s="5">
        <v>1.541851458</v>
      </c>
      <c r="S1672" s="5">
        <v>17114.551179999999</v>
      </c>
      <c r="T1672" s="5">
        <v>300098.90000000002</v>
      </c>
    </row>
    <row r="1673" spans="1:20" ht="72" x14ac:dyDescent="0.3">
      <c r="A1673" s="7" t="s">
        <v>196</v>
      </c>
      <c r="B1673" s="2" t="s">
        <v>2397</v>
      </c>
      <c r="C1673" s="5" t="s">
        <v>198</v>
      </c>
      <c r="D1673" s="5" t="s">
        <v>163</v>
      </c>
      <c r="E1673" s="2" t="s">
        <v>2398</v>
      </c>
      <c r="F1673" s="2"/>
      <c r="G1673" s="2"/>
      <c r="H1673" s="2"/>
      <c r="I1673" s="2"/>
      <c r="J1673" s="2"/>
      <c r="K1673" s="2"/>
      <c r="L1673" s="2"/>
      <c r="M1673" s="2"/>
      <c r="N1673" s="5">
        <v>10000</v>
      </c>
      <c r="O1673" s="2" t="s">
        <v>2368</v>
      </c>
      <c r="P1673" s="5">
        <v>15.529305000000001</v>
      </c>
      <c r="Q1673" s="5">
        <v>155293.04999999999</v>
      </c>
      <c r="R1673" s="5">
        <v>0.21538564499999999</v>
      </c>
      <c r="S1673" s="5">
        <v>2153.8564489999999</v>
      </c>
      <c r="T1673" s="5">
        <v>48109.8</v>
      </c>
    </row>
    <row r="1674" spans="1:20" ht="28.8" x14ac:dyDescent="0.3">
      <c r="A1674" s="7" t="s">
        <v>196</v>
      </c>
      <c r="B1674" s="2" t="s">
        <v>2399</v>
      </c>
      <c r="C1674" s="5" t="s">
        <v>198</v>
      </c>
      <c r="D1674" s="5" t="s">
        <v>171</v>
      </c>
      <c r="E1674" s="2" t="s">
        <v>2400</v>
      </c>
      <c r="F1674" s="2"/>
      <c r="G1674" s="2"/>
      <c r="H1674" s="2"/>
      <c r="I1674" s="2"/>
      <c r="J1674" s="2"/>
      <c r="K1674" s="2"/>
      <c r="L1674" s="2"/>
      <c r="M1674" s="2"/>
      <c r="N1674" s="5">
        <v>1800</v>
      </c>
      <c r="O1674" s="2" t="s">
        <v>1250</v>
      </c>
      <c r="P1674" s="5">
        <v>99.891361110000005</v>
      </c>
      <c r="Q1674" s="5">
        <v>179804.45</v>
      </c>
      <c r="R1674" s="5">
        <v>1.3854557709999999</v>
      </c>
      <c r="S1674" s="5">
        <v>2493.8203880000001</v>
      </c>
      <c r="T1674" s="5">
        <v>43728.4</v>
      </c>
    </row>
    <row r="1675" spans="1:20" ht="28.8" x14ac:dyDescent="0.3">
      <c r="A1675" s="7" t="s">
        <v>196</v>
      </c>
      <c r="B1675" s="2" t="s">
        <v>2399</v>
      </c>
      <c r="C1675" s="5" t="s">
        <v>198</v>
      </c>
      <c r="D1675" s="5" t="s">
        <v>171</v>
      </c>
      <c r="E1675" s="2" t="s">
        <v>2396</v>
      </c>
      <c r="F1675" s="2"/>
      <c r="G1675" s="2"/>
      <c r="H1675" s="2"/>
      <c r="I1675" s="2"/>
      <c r="J1675" s="2"/>
      <c r="K1675" s="2"/>
      <c r="L1675" s="2"/>
      <c r="M1675" s="2"/>
      <c r="N1675" s="5">
        <v>11100</v>
      </c>
      <c r="O1675" s="2" t="s">
        <v>1250</v>
      </c>
      <c r="P1675" s="5">
        <v>111.380709</v>
      </c>
      <c r="Q1675" s="5">
        <v>1236325.8700000001</v>
      </c>
      <c r="R1675" s="5">
        <v>1.5448087239999999</v>
      </c>
      <c r="S1675" s="5">
        <v>17147.376840000001</v>
      </c>
      <c r="T1675" s="5">
        <v>300674.5</v>
      </c>
    </row>
    <row r="1676" spans="1:20" ht="28.8" x14ac:dyDescent="0.3">
      <c r="A1676" s="7" t="s">
        <v>196</v>
      </c>
      <c r="B1676" s="2" t="s">
        <v>2399</v>
      </c>
      <c r="C1676" s="5" t="s">
        <v>198</v>
      </c>
      <c r="D1676" s="5" t="s">
        <v>171</v>
      </c>
      <c r="E1676" s="2" t="s">
        <v>2395</v>
      </c>
      <c r="F1676" s="2"/>
      <c r="G1676" s="2"/>
      <c r="H1676" s="2"/>
      <c r="I1676" s="2"/>
      <c r="J1676" s="2"/>
      <c r="K1676" s="2"/>
      <c r="L1676" s="2"/>
      <c r="M1676" s="2"/>
      <c r="N1676" s="5">
        <v>6800</v>
      </c>
      <c r="O1676" s="2" t="s">
        <v>1250</v>
      </c>
      <c r="P1676" s="5">
        <v>91.725289709999998</v>
      </c>
      <c r="Q1676" s="5">
        <v>623731.97</v>
      </c>
      <c r="R1676" s="5">
        <v>1.272195419</v>
      </c>
      <c r="S1676" s="5">
        <v>8650.9288489999999</v>
      </c>
      <c r="T1676" s="5">
        <v>151691.6</v>
      </c>
    </row>
    <row r="1677" spans="1:20" ht="57.6" x14ac:dyDescent="0.3">
      <c r="A1677" s="7" t="s">
        <v>196</v>
      </c>
      <c r="B1677" s="2" t="s">
        <v>2401</v>
      </c>
      <c r="C1677" s="5" t="s">
        <v>198</v>
      </c>
      <c r="D1677" s="5" t="s">
        <v>171</v>
      </c>
      <c r="E1677" s="2" t="s">
        <v>2402</v>
      </c>
      <c r="F1677" s="2"/>
      <c r="G1677" s="2"/>
      <c r="H1677" s="2"/>
      <c r="I1677" s="2"/>
      <c r="J1677" s="2"/>
      <c r="K1677" s="2"/>
      <c r="L1677" s="2"/>
      <c r="M1677" s="2"/>
      <c r="N1677" s="5">
        <v>14112</v>
      </c>
      <c r="O1677" s="2" t="s">
        <v>1250</v>
      </c>
      <c r="P1677" s="5">
        <v>80.858762760000005</v>
      </c>
      <c r="Q1677" s="5">
        <v>1141078.8600000001</v>
      </c>
      <c r="R1677" s="5">
        <v>1.121480759</v>
      </c>
      <c r="S1677" s="5">
        <v>15826.33648</v>
      </c>
      <c r="T1677" s="5">
        <v>277510.40000000002</v>
      </c>
    </row>
    <row r="1678" spans="1:20" ht="100.8" x14ac:dyDescent="0.3">
      <c r="A1678" s="7" t="s">
        <v>196</v>
      </c>
      <c r="B1678" s="2" t="s">
        <v>2403</v>
      </c>
      <c r="C1678" s="5" t="s">
        <v>198</v>
      </c>
      <c r="D1678" s="5" t="s">
        <v>171</v>
      </c>
      <c r="E1678" s="2" t="s">
        <v>2404</v>
      </c>
      <c r="F1678" s="2"/>
      <c r="G1678" s="2"/>
      <c r="H1678" s="2"/>
      <c r="I1678" s="2"/>
      <c r="J1678" s="2"/>
      <c r="K1678" s="2"/>
      <c r="L1678" s="2"/>
      <c r="M1678" s="2"/>
      <c r="N1678" s="5">
        <v>18000</v>
      </c>
      <c r="O1678" s="2" t="s">
        <v>1250</v>
      </c>
      <c r="P1678" s="5">
        <v>76.15621333</v>
      </c>
      <c r="Q1678" s="5">
        <v>1370811.84</v>
      </c>
      <c r="R1678" s="5">
        <v>1.0562581600000001</v>
      </c>
      <c r="S1678" s="5">
        <v>19012.64688</v>
      </c>
      <c r="T1678" s="5">
        <v>333381.40000000002</v>
      </c>
    </row>
    <row r="1679" spans="1:20" ht="57.6" x14ac:dyDescent="0.3">
      <c r="A1679" s="7" t="s">
        <v>196</v>
      </c>
      <c r="B1679" s="2" t="s">
        <v>2403</v>
      </c>
      <c r="C1679" s="5" t="s">
        <v>198</v>
      </c>
      <c r="D1679" s="5" t="s">
        <v>171</v>
      </c>
      <c r="E1679" s="2" t="s">
        <v>2405</v>
      </c>
      <c r="F1679" s="2"/>
      <c r="G1679" s="2"/>
      <c r="H1679" s="2"/>
      <c r="I1679" s="2"/>
      <c r="J1679" s="2"/>
      <c r="K1679" s="2"/>
      <c r="L1679" s="2"/>
      <c r="M1679" s="2"/>
      <c r="N1679" s="5">
        <v>6048</v>
      </c>
      <c r="O1679" s="2" t="s">
        <v>1250</v>
      </c>
      <c r="P1679" s="5">
        <v>80.964553570000007</v>
      </c>
      <c r="Q1679" s="5">
        <v>489673.62</v>
      </c>
      <c r="R1679" s="5">
        <v>1.1229480380000001</v>
      </c>
      <c r="S1679" s="5">
        <v>6791.5897359999999</v>
      </c>
      <c r="T1679" s="5">
        <v>119088.6</v>
      </c>
    </row>
    <row r="1680" spans="1:20" ht="100.8" x14ac:dyDescent="0.3">
      <c r="A1680" s="7" t="s">
        <v>196</v>
      </c>
      <c r="B1680" s="2" t="s">
        <v>2403</v>
      </c>
      <c r="C1680" s="5" t="s">
        <v>198</v>
      </c>
      <c r="D1680" s="5" t="s">
        <v>171</v>
      </c>
      <c r="E1680" s="2" t="s">
        <v>2406</v>
      </c>
      <c r="F1680" s="2"/>
      <c r="G1680" s="2"/>
      <c r="H1680" s="2"/>
      <c r="I1680" s="2"/>
      <c r="J1680" s="2"/>
      <c r="K1680" s="2"/>
      <c r="L1680" s="2"/>
      <c r="M1680" s="2"/>
      <c r="N1680" s="5">
        <v>21420</v>
      </c>
      <c r="O1680" s="2" t="s">
        <v>1250</v>
      </c>
      <c r="P1680" s="5">
        <v>84.651133520000002</v>
      </c>
      <c r="Q1680" s="5">
        <v>1813227.28</v>
      </c>
      <c r="R1680" s="5">
        <v>1.174079522</v>
      </c>
      <c r="S1680" s="5">
        <v>25148.783360000001</v>
      </c>
      <c r="T1680" s="5">
        <v>440976.9</v>
      </c>
    </row>
    <row r="1681" spans="1:20" ht="57.6" x14ac:dyDescent="0.3">
      <c r="A1681" s="7" t="s">
        <v>196</v>
      </c>
      <c r="B1681" s="2" t="s">
        <v>2407</v>
      </c>
      <c r="C1681" s="5" t="s">
        <v>198</v>
      </c>
      <c r="D1681" s="5" t="s">
        <v>171</v>
      </c>
      <c r="E1681" s="2" t="s">
        <v>2408</v>
      </c>
      <c r="F1681" s="2"/>
      <c r="G1681" s="2"/>
      <c r="H1681" s="2"/>
      <c r="I1681" s="2"/>
      <c r="J1681" s="2"/>
      <c r="K1681" s="2"/>
      <c r="L1681" s="2"/>
      <c r="M1681" s="2"/>
      <c r="N1681" s="5">
        <v>19188</v>
      </c>
      <c r="O1681" s="2" t="s">
        <v>1250</v>
      </c>
      <c r="P1681" s="5">
        <v>71.997569839999997</v>
      </c>
      <c r="Q1681" s="5">
        <v>1381489.37</v>
      </c>
      <c r="R1681" s="5">
        <v>1.0104922080000001</v>
      </c>
      <c r="S1681" s="5">
        <v>19389.324489999999</v>
      </c>
      <c r="T1681" s="5">
        <v>335978.2</v>
      </c>
    </row>
    <row r="1682" spans="1:20" ht="43.2" x14ac:dyDescent="0.3">
      <c r="A1682" s="7" t="s">
        <v>196</v>
      </c>
      <c r="B1682" s="2" t="s">
        <v>2407</v>
      </c>
      <c r="C1682" s="5" t="s">
        <v>198</v>
      </c>
      <c r="D1682" s="5" t="s">
        <v>171</v>
      </c>
      <c r="E1682" s="2" t="s">
        <v>2409</v>
      </c>
      <c r="F1682" s="2"/>
      <c r="G1682" s="2"/>
      <c r="H1682" s="2"/>
      <c r="I1682" s="2"/>
      <c r="J1682" s="2"/>
      <c r="K1682" s="2"/>
      <c r="L1682" s="2"/>
      <c r="M1682" s="2"/>
      <c r="N1682" s="5">
        <v>14040</v>
      </c>
      <c r="O1682" s="2" t="s">
        <v>1250</v>
      </c>
      <c r="P1682" s="5">
        <v>75.516626070000001</v>
      </c>
      <c r="Q1682" s="5">
        <v>1060253.43</v>
      </c>
      <c r="R1682" s="5">
        <v>1.0598824710000001</v>
      </c>
      <c r="S1682" s="5">
        <v>14880.749889999999</v>
      </c>
      <c r="T1682" s="5">
        <v>257853.6</v>
      </c>
    </row>
    <row r="1683" spans="1:20" ht="57.6" x14ac:dyDescent="0.3">
      <c r="A1683" s="7" t="s">
        <v>196</v>
      </c>
      <c r="B1683" s="2" t="s">
        <v>2407</v>
      </c>
      <c r="C1683" s="5" t="s">
        <v>198</v>
      </c>
      <c r="D1683" s="5" t="s">
        <v>171</v>
      </c>
      <c r="E1683" s="2" t="s">
        <v>2410</v>
      </c>
      <c r="F1683" s="2"/>
      <c r="G1683" s="2"/>
      <c r="H1683" s="2"/>
      <c r="I1683" s="2"/>
      <c r="J1683" s="2"/>
      <c r="K1683" s="2"/>
      <c r="L1683" s="2"/>
      <c r="M1683" s="2"/>
      <c r="N1683" s="5">
        <v>19476</v>
      </c>
      <c r="O1683" s="2" t="s">
        <v>1250</v>
      </c>
      <c r="P1683" s="5">
        <v>79.197326450000006</v>
      </c>
      <c r="Q1683" s="5">
        <v>1542447.13</v>
      </c>
      <c r="R1683" s="5">
        <v>1.1115414239999999</v>
      </c>
      <c r="S1683" s="5">
        <v>21648.38077</v>
      </c>
      <c r="T1683" s="5">
        <v>375123.20000000001</v>
      </c>
    </row>
    <row r="1684" spans="1:20" ht="43.2" x14ac:dyDescent="0.3">
      <c r="A1684" s="7" t="s">
        <v>196</v>
      </c>
      <c r="B1684" s="2" t="s">
        <v>2407</v>
      </c>
      <c r="C1684" s="5" t="s">
        <v>198</v>
      </c>
      <c r="D1684" s="5" t="s">
        <v>171</v>
      </c>
      <c r="E1684" s="2" t="s">
        <v>2411</v>
      </c>
      <c r="F1684" s="2"/>
      <c r="G1684" s="2"/>
      <c r="H1684" s="2"/>
      <c r="I1684" s="2"/>
      <c r="J1684" s="2"/>
      <c r="K1684" s="2"/>
      <c r="L1684" s="2"/>
      <c r="M1684" s="2"/>
      <c r="N1684" s="5">
        <v>14040</v>
      </c>
      <c r="O1684" s="2" t="s">
        <v>1250</v>
      </c>
      <c r="P1684" s="5">
        <v>71.920596149999994</v>
      </c>
      <c r="Q1684" s="5">
        <v>1009765.17</v>
      </c>
      <c r="R1684" s="5">
        <v>1.0094118759999999</v>
      </c>
      <c r="S1684" s="5">
        <v>14172.142739999999</v>
      </c>
      <c r="T1684" s="5">
        <v>245574.9</v>
      </c>
    </row>
    <row r="1685" spans="1:20" ht="43.2" x14ac:dyDescent="0.3">
      <c r="A1685" s="7" t="s">
        <v>196</v>
      </c>
      <c r="B1685" s="2" t="s">
        <v>2407</v>
      </c>
      <c r="C1685" s="5" t="s">
        <v>198</v>
      </c>
      <c r="D1685" s="5" t="s">
        <v>171</v>
      </c>
      <c r="E1685" s="2" t="s">
        <v>2412</v>
      </c>
      <c r="F1685" s="2"/>
      <c r="G1685" s="2"/>
      <c r="H1685" s="2"/>
      <c r="I1685" s="2"/>
      <c r="J1685" s="2"/>
      <c r="K1685" s="2"/>
      <c r="L1685" s="2"/>
      <c r="M1685" s="2"/>
      <c r="N1685" s="5">
        <v>14040</v>
      </c>
      <c r="O1685" s="2" t="s">
        <v>1250</v>
      </c>
      <c r="P1685" s="5">
        <v>84.866303419999994</v>
      </c>
      <c r="Q1685" s="5">
        <v>1191522.8999999999</v>
      </c>
      <c r="R1685" s="5">
        <v>1.191106013</v>
      </c>
      <c r="S1685" s="5">
        <v>16723.128420000001</v>
      </c>
      <c r="T1685" s="5">
        <v>289778.40000000002</v>
      </c>
    </row>
    <row r="1686" spans="1:20" ht="57.6" x14ac:dyDescent="0.3">
      <c r="A1686" s="7" t="s">
        <v>196</v>
      </c>
      <c r="B1686" s="2" t="s">
        <v>2413</v>
      </c>
      <c r="C1686" s="5" t="s">
        <v>198</v>
      </c>
      <c r="D1686" s="5" t="s">
        <v>171</v>
      </c>
      <c r="E1686" s="2" t="s">
        <v>2414</v>
      </c>
      <c r="F1686" s="2"/>
      <c r="G1686" s="2"/>
      <c r="H1686" s="2"/>
      <c r="I1686" s="2"/>
      <c r="J1686" s="2"/>
      <c r="K1686" s="2"/>
      <c r="L1686" s="2"/>
      <c r="M1686" s="2"/>
      <c r="N1686" s="5">
        <v>50400</v>
      </c>
      <c r="O1686" s="2" t="s">
        <v>1250</v>
      </c>
      <c r="P1686" s="5">
        <v>23.07264683</v>
      </c>
      <c r="Q1686" s="5">
        <v>1162861.3999999999</v>
      </c>
      <c r="R1686" s="5">
        <v>0.32382662200000001</v>
      </c>
      <c r="S1686" s="5">
        <v>16320.86175</v>
      </c>
      <c r="T1686" s="5">
        <v>282807.8</v>
      </c>
    </row>
    <row r="1687" spans="1:20" ht="100.8" x14ac:dyDescent="0.3">
      <c r="A1687" s="7" t="s">
        <v>196</v>
      </c>
      <c r="B1687" s="2" t="s">
        <v>2415</v>
      </c>
      <c r="C1687" s="5" t="s">
        <v>198</v>
      </c>
      <c r="D1687" s="5" t="s">
        <v>171</v>
      </c>
      <c r="E1687" s="2" t="s">
        <v>2377</v>
      </c>
      <c r="F1687" s="2"/>
      <c r="G1687" s="2"/>
      <c r="H1687" s="2"/>
      <c r="I1687" s="2"/>
      <c r="J1687" s="2"/>
      <c r="K1687" s="2"/>
      <c r="L1687" s="2"/>
      <c r="M1687" s="2"/>
      <c r="N1687" s="5">
        <v>19044</v>
      </c>
      <c r="O1687" s="2" t="s">
        <v>1250</v>
      </c>
      <c r="P1687" s="5">
        <v>83.549800989999994</v>
      </c>
      <c r="Q1687" s="5">
        <v>1591122.41</v>
      </c>
      <c r="R1687" s="5">
        <v>1.172628786</v>
      </c>
      <c r="S1687" s="5">
        <v>22331.542600000001</v>
      </c>
      <c r="T1687" s="5">
        <v>386960.9</v>
      </c>
    </row>
    <row r="1688" spans="1:20" ht="100.8" x14ac:dyDescent="0.3">
      <c r="A1688" s="7" t="s">
        <v>196</v>
      </c>
      <c r="B1688" s="2" t="s">
        <v>2415</v>
      </c>
      <c r="C1688" s="5" t="s">
        <v>198</v>
      </c>
      <c r="D1688" s="5" t="s">
        <v>171</v>
      </c>
      <c r="E1688" s="2" t="s">
        <v>2379</v>
      </c>
      <c r="F1688" s="2"/>
      <c r="G1688" s="2"/>
      <c r="H1688" s="2"/>
      <c r="I1688" s="2"/>
      <c r="J1688" s="2"/>
      <c r="K1688" s="2"/>
      <c r="L1688" s="2"/>
      <c r="M1688" s="2"/>
      <c r="N1688" s="5">
        <v>11772</v>
      </c>
      <c r="O1688" s="2" t="s">
        <v>1250</v>
      </c>
      <c r="P1688" s="5">
        <v>75.202175499999996</v>
      </c>
      <c r="Q1688" s="5">
        <v>885280.01</v>
      </c>
      <c r="R1688" s="5">
        <v>1.0554691300000001</v>
      </c>
      <c r="S1688" s="5">
        <v>12424.982599999999</v>
      </c>
      <c r="T1688" s="5">
        <v>215300.1</v>
      </c>
    </row>
    <row r="1689" spans="1:20" ht="100.8" x14ac:dyDescent="0.3">
      <c r="A1689" s="7" t="s">
        <v>196</v>
      </c>
      <c r="B1689" s="2" t="s">
        <v>2415</v>
      </c>
      <c r="C1689" s="5" t="s">
        <v>198</v>
      </c>
      <c r="D1689" s="5" t="s">
        <v>171</v>
      </c>
      <c r="E1689" s="2" t="s">
        <v>2378</v>
      </c>
      <c r="F1689" s="2"/>
      <c r="G1689" s="2"/>
      <c r="H1689" s="2"/>
      <c r="I1689" s="2"/>
      <c r="J1689" s="2"/>
      <c r="K1689" s="2"/>
      <c r="L1689" s="2"/>
      <c r="M1689" s="2"/>
      <c r="N1689" s="5">
        <v>28800</v>
      </c>
      <c r="O1689" s="2" t="s">
        <v>1250</v>
      </c>
      <c r="P1689" s="5">
        <v>92.301937150000001</v>
      </c>
      <c r="Q1689" s="5">
        <v>2658295.79</v>
      </c>
      <c r="R1689" s="5">
        <v>1.295465785</v>
      </c>
      <c r="S1689" s="5">
        <v>37309.414599999996</v>
      </c>
      <c r="T1689" s="5">
        <v>646497.6</v>
      </c>
    </row>
    <row r="1690" spans="1:20" ht="100.8" x14ac:dyDescent="0.3">
      <c r="A1690" s="7" t="s">
        <v>196</v>
      </c>
      <c r="B1690" s="2" t="s">
        <v>2416</v>
      </c>
      <c r="C1690" s="5" t="s">
        <v>198</v>
      </c>
      <c r="D1690" s="5" t="s">
        <v>171</v>
      </c>
      <c r="E1690" s="2" t="s">
        <v>2417</v>
      </c>
      <c r="F1690" s="2"/>
      <c r="G1690" s="2"/>
      <c r="H1690" s="2"/>
      <c r="I1690" s="2"/>
      <c r="J1690" s="2"/>
      <c r="K1690" s="2"/>
      <c r="L1690" s="2"/>
      <c r="M1690" s="2"/>
      <c r="N1690" s="5">
        <v>2592</v>
      </c>
      <c r="O1690" s="2" t="s">
        <v>1250</v>
      </c>
      <c r="P1690" s="5">
        <v>637.83584099999996</v>
      </c>
      <c r="Q1690" s="5">
        <v>1653270.5</v>
      </c>
      <c r="R1690" s="5">
        <v>8.9520819800000009</v>
      </c>
      <c r="S1690" s="5">
        <v>23203.796490000001</v>
      </c>
      <c r="T1690" s="5">
        <v>402075.4</v>
      </c>
    </row>
    <row r="1691" spans="1:20" ht="57.6" x14ac:dyDescent="0.3">
      <c r="A1691" s="7" t="s">
        <v>196</v>
      </c>
      <c r="B1691" s="2" t="s">
        <v>2418</v>
      </c>
      <c r="C1691" s="5" t="s">
        <v>198</v>
      </c>
      <c r="D1691" s="5" t="s">
        <v>171</v>
      </c>
      <c r="E1691" s="2" t="s">
        <v>2419</v>
      </c>
      <c r="F1691" s="2"/>
      <c r="G1691" s="2"/>
      <c r="H1691" s="2"/>
      <c r="I1691" s="2"/>
      <c r="J1691" s="2"/>
      <c r="K1691" s="2"/>
      <c r="L1691" s="2"/>
      <c r="M1691" s="2"/>
      <c r="N1691" s="5">
        <v>72</v>
      </c>
      <c r="O1691" s="2" t="s">
        <v>1250</v>
      </c>
      <c r="P1691" s="5">
        <v>152.06222220000001</v>
      </c>
      <c r="Q1691" s="5">
        <v>10948.48</v>
      </c>
      <c r="R1691" s="5">
        <v>2.1342066279999998</v>
      </c>
      <c r="S1691" s="5">
        <v>153.6628772</v>
      </c>
      <c r="T1691" s="5">
        <v>2662.6</v>
      </c>
    </row>
    <row r="1692" spans="1:20" ht="115.2" x14ac:dyDescent="0.3">
      <c r="A1692" s="7" t="s">
        <v>196</v>
      </c>
      <c r="B1692" s="2" t="s">
        <v>2418</v>
      </c>
      <c r="C1692" s="5" t="s">
        <v>198</v>
      </c>
      <c r="D1692" s="5" t="s">
        <v>171</v>
      </c>
      <c r="E1692" s="2" t="s">
        <v>2420</v>
      </c>
      <c r="F1692" s="2"/>
      <c r="G1692" s="2"/>
      <c r="H1692" s="2"/>
      <c r="I1692" s="2"/>
      <c r="J1692" s="2"/>
      <c r="K1692" s="2"/>
      <c r="L1692" s="2"/>
      <c r="M1692" s="2"/>
      <c r="N1692" s="5">
        <v>31680</v>
      </c>
      <c r="O1692" s="2" t="s">
        <v>1250</v>
      </c>
      <c r="P1692" s="5">
        <v>75.012458960000004</v>
      </c>
      <c r="Q1692" s="5">
        <v>2376394.7000000002</v>
      </c>
      <c r="R1692" s="5">
        <v>1.0528064420000001</v>
      </c>
      <c r="S1692" s="5">
        <v>33352.908069999998</v>
      </c>
      <c r="T1692" s="5">
        <v>577939.19999999995</v>
      </c>
    </row>
    <row r="1693" spans="1:20" ht="100.8" x14ac:dyDescent="0.3">
      <c r="A1693" s="7" t="s">
        <v>196</v>
      </c>
      <c r="B1693" s="2" t="s">
        <v>2418</v>
      </c>
      <c r="C1693" s="5" t="s">
        <v>198</v>
      </c>
      <c r="D1693" s="5" t="s">
        <v>171</v>
      </c>
      <c r="E1693" s="2" t="s">
        <v>2421</v>
      </c>
      <c r="F1693" s="2"/>
      <c r="G1693" s="2"/>
      <c r="H1693" s="2"/>
      <c r="I1693" s="2"/>
      <c r="J1693" s="2"/>
      <c r="K1693" s="2"/>
      <c r="L1693" s="2"/>
      <c r="M1693" s="2"/>
      <c r="N1693" s="5">
        <v>29592</v>
      </c>
      <c r="O1693" s="2" t="s">
        <v>1250</v>
      </c>
      <c r="P1693" s="5">
        <v>83.379797580000002</v>
      </c>
      <c r="Q1693" s="5">
        <v>2467374.9700000002</v>
      </c>
      <c r="R1693" s="5">
        <v>1.170242773</v>
      </c>
      <c r="S1693" s="5">
        <v>34629.824139999997</v>
      </c>
      <c r="T1693" s="5">
        <v>600065.6</v>
      </c>
    </row>
    <row r="1694" spans="1:20" ht="57.6" x14ac:dyDescent="0.3">
      <c r="A1694" s="7" t="s">
        <v>196</v>
      </c>
      <c r="B1694" s="2" t="s">
        <v>2418</v>
      </c>
      <c r="C1694" s="5" t="s">
        <v>198</v>
      </c>
      <c r="D1694" s="5" t="s">
        <v>171</v>
      </c>
      <c r="E1694" s="2" t="s">
        <v>2422</v>
      </c>
      <c r="F1694" s="2"/>
      <c r="G1694" s="2"/>
      <c r="H1694" s="2"/>
      <c r="I1694" s="2"/>
      <c r="J1694" s="2"/>
      <c r="K1694" s="2"/>
      <c r="L1694" s="2"/>
      <c r="M1694" s="2"/>
      <c r="N1694" s="5">
        <v>20400</v>
      </c>
      <c r="O1694" s="2" t="s">
        <v>1250</v>
      </c>
      <c r="P1694" s="5">
        <v>36.971992649999997</v>
      </c>
      <c r="Q1694" s="5">
        <v>754228.65</v>
      </c>
      <c r="R1694" s="5">
        <v>0.51890515999999998</v>
      </c>
      <c r="S1694" s="5">
        <v>10585.66526</v>
      </c>
      <c r="T1694" s="5">
        <v>183428.5</v>
      </c>
    </row>
    <row r="1695" spans="1:20" ht="100.8" x14ac:dyDescent="0.3">
      <c r="A1695" s="7" t="s">
        <v>196</v>
      </c>
      <c r="B1695" s="2" t="s">
        <v>2418</v>
      </c>
      <c r="C1695" s="5" t="s">
        <v>198</v>
      </c>
      <c r="D1695" s="5" t="s">
        <v>171</v>
      </c>
      <c r="E1695" s="2" t="s">
        <v>2423</v>
      </c>
      <c r="F1695" s="2"/>
      <c r="G1695" s="2"/>
      <c r="H1695" s="2"/>
      <c r="I1695" s="2"/>
      <c r="J1695" s="2"/>
      <c r="K1695" s="2"/>
      <c r="L1695" s="2"/>
      <c r="M1695" s="2"/>
      <c r="N1695" s="5">
        <v>22068</v>
      </c>
      <c r="O1695" s="2" t="s">
        <v>1250</v>
      </c>
      <c r="P1695" s="5">
        <v>92.128804599999995</v>
      </c>
      <c r="Q1695" s="5">
        <v>2033098.46</v>
      </c>
      <c r="R1695" s="5">
        <v>1.293035854</v>
      </c>
      <c r="S1695" s="5">
        <v>28534.715230000002</v>
      </c>
      <c r="T1695" s="5">
        <v>494449.5</v>
      </c>
    </row>
    <row r="1696" spans="1:20" ht="57.6" x14ac:dyDescent="0.3">
      <c r="A1696" s="7" t="s">
        <v>196</v>
      </c>
      <c r="B1696" s="2" t="s">
        <v>2418</v>
      </c>
      <c r="C1696" s="5" t="s">
        <v>198</v>
      </c>
      <c r="D1696" s="5" t="s">
        <v>171</v>
      </c>
      <c r="E1696" s="2" t="s">
        <v>2424</v>
      </c>
      <c r="F1696" s="2"/>
      <c r="G1696" s="2"/>
      <c r="H1696" s="2"/>
      <c r="I1696" s="2"/>
      <c r="J1696" s="2"/>
      <c r="K1696" s="2"/>
      <c r="L1696" s="2"/>
      <c r="M1696" s="2"/>
      <c r="N1696" s="5">
        <v>144</v>
      </c>
      <c r="O1696" s="2" t="s">
        <v>1250</v>
      </c>
      <c r="P1696" s="5">
        <v>84.230555559999999</v>
      </c>
      <c r="Q1696" s="5">
        <v>12129.2</v>
      </c>
      <c r="R1696" s="5">
        <v>1.182183236</v>
      </c>
      <c r="S1696" s="5">
        <v>170.234386</v>
      </c>
      <c r="T1696" s="5">
        <v>2949.8</v>
      </c>
    </row>
    <row r="1697" spans="1:20" ht="57.6" x14ac:dyDescent="0.3">
      <c r="A1697" s="7" t="s">
        <v>196</v>
      </c>
      <c r="B1697" s="2" t="s">
        <v>2425</v>
      </c>
      <c r="C1697" s="5" t="s">
        <v>198</v>
      </c>
      <c r="D1697" s="5" t="s">
        <v>171</v>
      </c>
      <c r="E1697" s="2" t="s">
        <v>2426</v>
      </c>
      <c r="F1697" s="2"/>
      <c r="G1697" s="2"/>
      <c r="H1697" s="2"/>
      <c r="I1697" s="2"/>
      <c r="J1697" s="2"/>
      <c r="K1697" s="2"/>
      <c r="L1697" s="2"/>
      <c r="M1697" s="2"/>
      <c r="N1697" s="5">
        <v>71400</v>
      </c>
      <c r="O1697" s="2" t="s">
        <v>1250</v>
      </c>
      <c r="P1697" s="5">
        <v>32.487913450000001</v>
      </c>
      <c r="Q1697" s="5">
        <v>2319637.02</v>
      </c>
      <c r="R1697" s="5">
        <v>0.45597071500000003</v>
      </c>
      <c r="S1697" s="5">
        <v>32556.30905</v>
      </c>
      <c r="T1697" s="5">
        <v>564135.80000000005</v>
      </c>
    </row>
    <row r="1698" spans="1:20" ht="100.8" x14ac:dyDescent="0.3">
      <c r="A1698" s="7" t="s">
        <v>196</v>
      </c>
      <c r="B1698" s="2" t="s">
        <v>2427</v>
      </c>
      <c r="C1698" s="5" t="s">
        <v>198</v>
      </c>
      <c r="D1698" s="5" t="s">
        <v>171</v>
      </c>
      <c r="E1698" s="2" t="s">
        <v>2428</v>
      </c>
      <c r="F1698" s="2"/>
      <c r="G1698" s="2"/>
      <c r="H1698" s="2"/>
      <c r="I1698" s="2"/>
      <c r="J1698" s="2"/>
      <c r="K1698" s="2"/>
      <c r="L1698" s="2"/>
      <c r="M1698" s="2"/>
      <c r="N1698" s="5">
        <v>4752</v>
      </c>
      <c r="O1698" s="2" t="s">
        <v>2098</v>
      </c>
      <c r="P1698" s="5">
        <v>173.42680559999999</v>
      </c>
      <c r="Q1698" s="5">
        <v>824124.18</v>
      </c>
      <c r="R1698" s="5">
        <v>2.4272471040000001</v>
      </c>
      <c r="S1698" s="5">
        <v>11534.27824</v>
      </c>
      <c r="T1698" s="5">
        <v>200426.9</v>
      </c>
    </row>
    <row r="1699" spans="1:20" ht="100.8" x14ac:dyDescent="0.3">
      <c r="A1699" s="7" t="s">
        <v>196</v>
      </c>
      <c r="B1699" s="2" t="s">
        <v>2427</v>
      </c>
      <c r="C1699" s="5" t="s">
        <v>198</v>
      </c>
      <c r="D1699" s="5" t="s">
        <v>171</v>
      </c>
      <c r="E1699" s="2" t="s">
        <v>2429</v>
      </c>
      <c r="F1699" s="2"/>
      <c r="G1699" s="2"/>
      <c r="H1699" s="2"/>
      <c r="I1699" s="2"/>
      <c r="J1699" s="2"/>
      <c r="K1699" s="2"/>
      <c r="L1699" s="2"/>
      <c r="M1699" s="2"/>
      <c r="N1699" s="5">
        <v>4004</v>
      </c>
      <c r="O1699" s="2" t="s">
        <v>2098</v>
      </c>
      <c r="P1699" s="5">
        <v>313.95727269999998</v>
      </c>
      <c r="Q1699" s="5">
        <v>1257084.92</v>
      </c>
      <c r="R1699" s="5">
        <v>4.3940835930000004</v>
      </c>
      <c r="S1699" s="5">
        <v>17593.91071</v>
      </c>
      <c r="T1699" s="5">
        <v>305723</v>
      </c>
    </row>
    <row r="1700" spans="1:20" ht="115.2" x14ac:dyDescent="0.3">
      <c r="A1700" s="7" t="s">
        <v>196</v>
      </c>
      <c r="B1700" s="2" t="s">
        <v>2430</v>
      </c>
      <c r="C1700" s="5" t="s">
        <v>198</v>
      </c>
      <c r="D1700" s="5" t="s">
        <v>171</v>
      </c>
      <c r="E1700" s="2" t="s">
        <v>2431</v>
      </c>
      <c r="F1700" s="2"/>
      <c r="G1700" s="2"/>
      <c r="H1700" s="2"/>
      <c r="I1700" s="2"/>
      <c r="J1700" s="2"/>
      <c r="K1700" s="2"/>
      <c r="L1700" s="2"/>
      <c r="M1700" s="2"/>
      <c r="N1700" s="5">
        <v>33588</v>
      </c>
      <c r="O1700" s="2" t="s">
        <v>1250</v>
      </c>
      <c r="P1700" s="5">
        <v>83.592436879999994</v>
      </c>
      <c r="Q1700" s="5">
        <v>2807702.77</v>
      </c>
      <c r="R1700" s="5">
        <v>1.1699431330000001</v>
      </c>
      <c r="S1700" s="5">
        <v>39296.04997</v>
      </c>
      <c r="T1700" s="5">
        <v>682833.3</v>
      </c>
    </row>
    <row r="1701" spans="1:20" ht="57.6" x14ac:dyDescent="0.3">
      <c r="A1701" s="7" t="s">
        <v>196</v>
      </c>
      <c r="B1701" s="2" t="s">
        <v>2430</v>
      </c>
      <c r="C1701" s="5" t="s">
        <v>198</v>
      </c>
      <c r="D1701" s="5" t="s">
        <v>171</v>
      </c>
      <c r="E1701" s="2" t="s">
        <v>2432</v>
      </c>
      <c r="F1701" s="2"/>
      <c r="G1701" s="2"/>
      <c r="H1701" s="2"/>
      <c r="I1701" s="2"/>
      <c r="J1701" s="2"/>
      <c r="K1701" s="2"/>
      <c r="L1701" s="2"/>
      <c r="M1701" s="2"/>
      <c r="N1701" s="5">
        <v>450</v>
      </c>
      <c r="O1701" s="2" t="s">
        <v>2368</v>
      </c>
      <c r="P1701" s="5">
        <v>84.972688890000001</v>
      </c>
      <c r="Q1701" s="5">
        <v>38237.71</v>
      </c>
      <c r="R1701" s="5">
        <v>1.1892608659999999</v>
      </c>
      <c r="S1701" s="5">
        <v>535.16738980000002</v>
      </c>
      <c r="T1701" s="5">
        <v>9299.5</v>
      </c>
    </row>
    <row r="1702" spans="1:20" ht="115.2" x14ac:dyDescent="0.3">
      <c r="A1702" s="7" t="s">
        <v>196</v>
      </c>
      <c r="B1702" s="2" t="s">
        <v>2430</v>
      </c>
      <c r="C1702" s="5" t="s">
        <v>198</v>
      </c>
      <c r="D1702" s="5" t="s">
        <v>171</v>
      </c>
      <c r="E1702" s="2" t="s">
        <v>2433</v>
      </c>
      <c r="F1702" s="2"/>
      <c r="G1702" s="2"/>
      <c r="H1702" s="2"/>
      <c r="I1702" s="2"/>
      <c r="J1702" s="2"/>
      <c r="K1702" s="2"/>
      <c r="L1702" s="2"/>
      <c r="M1702" s="2"/>
      <c r="N1702" s="5">
        <v>3600</v>
      </c>
      <c r="O1702" s="2" t="s">
        <v>1250</v>
      </c>
      <c r="P1702" s="5">
        <v>86.830172219999994</v>
      </c>
      <c r="Q1702" s="5">
        <v>312588.62</v>
      </c>
      <c r="R1702" s="5">
        <v>1.215257834</v>
      </c>
      <c r="S1702" s="5">
        <v>4374.9282020000001</v>
      </c>
      <c r="T1702" s="5">
        <v>76021.600000000006</v>
      </c>
    </row>
    <row r="1703" spans="1:20" ht="57.6" x14ac:dyDescent="0.3">
      <c r="A1703" s="7" t="s">
        <v>196</v>
      </c>
      <c r="B1703" s="2" t="s">
        <v>2430</v>
      </c>
      <c r="C1703" s="5" t="s">
        <v>198</v>
      </c>
      <c r="D1703" s="5" t="s">
        <v>163</v>
      </c>
      <c r="E1703" s="2" t="s">
        <v>2434</v>
      </c>
      <c r="F1703" s="2"/>
      <c r="G1703" s="2"/>
      <c r="H1703" s="2"/>
      <c r="I1703" s="2"/>
      <c r="J1703" s="2"/>
      <c r="K1703" s="2"/>
      <c r="L1703" s="2"/>
      <c r="M1703" s="2"/>
      <c r="N1703" s="5">
        <v>10800</v>
      </c>
      <c r="O1703" s="2" t="s">
        <v>2368</v>
      </c>
      <c r="P1703" s="5">
        <v>17.367226850000002</v>
      </c>
      <c r="Q1703" s="5">
        <v>187566.05</v>
      </c>
      <c r="R1703" s="5">
        <v>0.24306825500000001</v>
      </c>
      <c r="S1703" s="5">
        <v>2625.1371589999999</v>
      </c>
      <c r="T1703" s="5">
        <v>58108</v>
      </c>
    </row>
    <row r="1704" spans="1:20" ht="100.8" x14ac:dyDescent="0.3">
      <c r="A1704" s="7" t="s">
        <v>196</v>
      </c>
      <c r="B1704" s="2" t="s">
        <v>2430</v>
      </c>
      <c r="C1704" s="5" t="s">
        <v>198</v>
      </c>
      <c r="D1704" s="5" t="s">
        <v>171</v>
      </c>
      <c r="E1704" s="2" t="s">
        <v>2435</v>
      </c>
      <c r="F1704" s="2"/>
      <c r="G1704" s="2"/>
      <c r="H1704" s="2"/>
      <c r="I1704" s="2"/>
      <c r="J1704" s="2"/>
      <c r="K1704" s="2"/>
      <c r="L1704" s="2"/>
      <c r="M1704" s="2"/>
      <c r="N1704" s="5">
        <v>21600</v>
      </c>
      <c r="O1704" s="2" t="s">
        <v>1250</v>
      </c>
      <c r="P1704" s="5">
        <v>92.349038890000003</v>
      </c>
      <c r="Q1704" s="5">
        <v>1994739.24</v>
      </c>
      <c r="R1704" s="5">
        <v>1.292498795</v>
      </c>
      <c r="S1704" s="5">
        <v>27917.973969999999</v>
      </c>
      <c r="T1704" s="5">
        <v>485120.6</v>
      </c>
    </row>
    <row r="1705" spans="1:20" ht="57.6" x14ac:dyDescent="0.3">
      <c r="A1705" s="7" t="s">
        <v>196</v>
      </c>
      <c r="B1705" s="2" t="s">
        <v>2430</v>
      </c>
      <c r="C1705" s="5" t="s">
        <v>198</v>
      </c>
      <c r="D1705" s="5" t="s">
        <v>171</v>
      </c>
      <c r="E1705" s="2" t="s">
        <v>2436</v>
      </c>
      <c r="F1705" s="2"/>
      <c r="G1705" s="2"/>
      <c r="H1705" s="2"/>
      <c r="I1705" s="2"/>
      <c r="J1705" s="2"/>
      <c r="K1705" s="2"/>
      <c r="L1705" s="2"/>
      <c r="M1705" s="2"/>
      <c r="N1705" s="5">
        <v>500</v>
      </c>
      <c r="O1705" s="2" t="s">
        <v>2368</v>
      </c>
      <c r="P1705" s="5">
        <v>58.88458</v>
      </c>
      <c r="Q1705" s="5">
        <v>29442.29</v>
      </c>
      <c r="R1705" s="5">
        <v>0.82413687899999999</v>
      </c>
      <c r="S1705" s="5">
        <v>412.06843950000001</v>
      </c>
      <c r="T1705" s="5">
        <v>7160.3</v>
      </c>
    </row>
    <row r="1706" spans="1:20" ht="57.6" x14ac:dyDescent="0.3">
      <c r="A1706" s="7" t="s">
        <v>196</v>
      </c>
      <c r="B1706" s="2" t="s">
        <v>2430</v>
      </c>
      <c r="C1706" s="5" t="s">
        <v>198</v>
      </c>
      <c r="D1706" s="5" t="s">
        <v>163</v>
      </c>
      <c r="E1706" s="2" t="s">
        <v>2437</v>
      </c>
      <c r="F1706" s="2"/>
      <c r="G1706" s="2"/>
      <c r="H1706" s="2"/>
      <c r="I1706" s="2"/>
      <c r="J1706" s="2"/>
      <c r="K1706" s="2"/>
      <c r="L1706" s="2"/>
      <c r="M1706" s="2"/>
      <c r="N1706" s="5">
        <v>6000</v>
      </c>
      <c r="O1706" s="2" t="s">
        <v>2368</v>
      </c>
      <c r="P1706" s="5">
        <v>21.690398330000001</v>
      </c>
      <c r="Q1706" s="5">
        <v>130142.39</v>
      </c>
      <c r="R1706" s="5">
        <v>0.30357450400000002</v>
      </c>
      <c r="S1706" s="5">
        <v>1821.4470260000001</v>
      </c>
      <c r="T1706" s="5">
        <v>40318.1</v>
      </c>
    </row>
    <row r="1707" spans="1:20" ht="100.8" x14ac:dyDescent="0.3">
      <c r="A1707" s="7" t="s">
        <v>196</v>
      </c>
      <c r="B1707" s="2" t="s">
        <v>2430</v>
      </c>
      <c r="C1707" s="5" t="s">
        <v>198</v>
      </c>
      <c r="D1707" s="5" t="s">
        <v>171</v>
      </c>
      <c r="E1707" s="2" t="s">
        <v>2438</v>
      </c>
      <c r="F1707" s="2"/>
      <c r="G1707" s="2"/>
      <c r="H1707" s="2"/>
      <c r="I1707" s="2"/>
      <c r="J1707" s="2"/>
      <c r="K1707" s="2"/>
      <c r="L1707" s="2"/>
      <c r="M1707" s="2"/>
      <c r="N1707" s="5">
        <v>21708</v>
      </c>
      <c r="O1707" s="2" t="s">
        <v>1250</v>
      </c>
      <c r="P1707" s="5">
        <v>75.203759439999999</v>
      </c>
      <c r="Q1707" s="5">
        <v>1632523.21</v>
      </c>
      <c r="R1707" s="5">
        <v>1.052536871</v>
      </c>
      <c r="S1707" s="5">
        <v>22848.470399999998</v>
      </c>
      <c r="T1707" s="5">
        <v>397029.6</v>
      </c>
    </row>
    <row r="1708" spans="1:20" ht="100.8" x14ac:dyDescent="0.3">
      <c r="A1708" s="7" t="s">
        <v>196</v>
      </c>
      <c r="B1708" s="2" t="s">
        <v>2430</v>
      </c>
      <c r="C1708" s="5" t="s">
        <v>198</v>
      </c>
      <c r="D1708" s="5" t="s">
        <v>171</v>
      </c>
      <c r="E1708" s="2" t="s">
        <v>2439</v>
      </c>
      <c r="F1708" s="2"/>
      <c r="G1708" s="2"/>
      <c r="H1708" s="2"/>
      <c r="I1708" s="2"/>
      <c r="J1708" s="2"/>
      <c r="K1708" s="2"/>
      <c r="L1708" s="2"/>
      <c r="M1708" s="2"/>
      <c r="N1708" s="5">
        <v>3600</v>
      </c>
      <c r="O1708" s="2" t="s">
        <v>1250</v>
      </c>
      <c r="P1708" s="5">
        <v>85.358474999999999</v>
      </c>
      <c r="Q1708" s="5">
        <v>307290.51</v>
      </c>
      <c r="R1708" s="5">
        <v>1.194660252</v>
      </c>
      <c r="S1708" s="5">
        <v>4300.7769070000004</v>
      </c>
      <c r="T1708" s="5">
        <v>74733.100000000006</v>
      </c>
    </row>
    <row r="1709" spans="1:20" ht="57.6" x14ac:dyDescent="0.3">
      <c r="A1709" s="7" t="s">
        <v>196</v>
      </c>
      <c r="B1709" s="2" t="s">
        <v>2430</v>
      </c>
      <c r="C1709" s="5" t="s">
        <v>198</v>
      </c>
      <c r="D1709" s="5" t="s">
        <v>171</v>
      </c>
      <c r="E1709" s="2" t="s">
        <v>2440</v>
      </c>
      <c r="F1709" s="2"/>
      <c r="G1709" s="2"/>
      <c r="H1709" s="2"/>
      <c r="I1709" s="2"/>
      <c r="J1709" s="2"/>
      <c r="K1709" s="2"/>
      <c r="L1709" s="2"/>
      <c r="M1709" s="2"/>
      <c r="N1709" s="5">
        <v>20160</v>
      </c>
      <c r="O1709" s="2" t="s">
        <v>1250</v>
      </c>
      <c r="P1709" s="5">
        <v>79.307849700000006</v>
      </c>
      <c r="Q1709" s="5">
        <v>1598846.25</v>
      </c>
      <c r="R1709" s="5">
        <v>1.109976903</v>
      </c>
      <c r="S1709" s="5">
        <v>22377.13436</v>
      </c>
      <c r="T1709" s="5">
        <v>388839.4</v>
      </c>
    </row>
    <row r="1710" spans="1:20" ht="57.6" x14ac:dyDescent="0.3">
      <c r="A1710" s="7" t="s">
        <v>196</v>
      </c>
      <c r="B1710" s="2" t="s">
        <v>2430</v>
      </c>
      <c r="C1710" s="5" t="s">
        <v>198</v>
      </c>
      <c r="D1710" s="5" t="s">
        <v>171</v>
      </c>
      <c r="E1710" s="2" t="s">
        <v>2441</v>
      </c>
      <c r="F1710" s="2"/>
      <c r="G1710" s="2"/>
      <c r="H1710" s="2"/>
      <c r="I1710" s="2"/>
      <c r="J1710" s="2"/>
      <c r="K1710" s="2"/>
      <c r="L1710" s="2"/>
      <c r="M1710" s="2"/>
      <c r="N1710" s="5">
        <v>450</v>
      </c>
      <c r="O1710" s="2" t="s">
        <v>2368</v>
      </c>
      <c r="P1710" s="5">
        <v>106.58855560000001</v>
      </c>
      <c r="Q1710" s="5">
        <v>47964.85</v>
      </c>
      <c r="R1710" s="5">
        <v>1.4917922400000001</v>
      </c>
      <c r="S1710" s="5">
        <v>671.30650800000001</v>
      </c>
      <c r="T1710" s="5">
        <v>11665</v>
      </c>
    </row>
    <row r="1711" spans="1:20" ht="57.6" x14ac:dyDescent="0.3">
      <c r="A1711" s="7" t="s">
        <v>196</v>
      </c>
      <c r="B1711" s="2" t="s">
        <v>2442</v>
      </c>
      <c r="C1711" s="5" t="s">
        <v>198</v>
      </c>
      <c r="D1711" s="5" t="s">
        <v>163</v>
      </c>
      <c r="E1711" s="2" t="s">
        <v>2443</v>
      </c>
      <c r="F1711" s="2"/>
      <c r="G1711" s="2"/>
      <c r="H1711" s="2"/>
      <c r="I1711" s="2"/>
      <c r="J1711" s="2"/>
      <c r="K1711" s="2"/>
      <c r="L1711" s="2"/>
      <c r="M1711" s="2"/>
      <c r="N1711" s="5">
        <v>280800</v>
      </c>
      <c r="O1711" s="2" t="s">
        <v>1250</v>
      </c>
      <c r="P1711" s="5">
        <v>4.8569876780000003</v>
      </c>
      <c r="Q1711" s="5">
        <v>1363842.14</v>
      </c>
      <c r="R1711" s="5">
        <v>6.7977434000000003E-2</v>
      </c>
      <c r="S1711" s="5">
        <v>19088.063539999999</v>
      </c>
      <c r="T1711" s="5">
        <v>422518.3</v>
      </c>
    </row>
    <row r="1712" spans="1:20" ht="43.2" x14ac:dyDescent="0.3">
      <c r="A1712" s="7" t="s">
        <v>196</v>
      </c>
      <c r="B1712" s="2" t="s">
        <v>2444</v>
      </c>
      <c r="C1712" s="5" t="s">
        <v>198</v>
      </c>
      <c r="D1712" s="5" t="s">
        <v>171</v>
      </c>
      <c r="E1712" s="2" t="s">
        <v>2445</v>
      </c>
      <c r="F1712" s="2"/>
      <c r="G1712" s="2"/>
      <c r="H1712" s="2"/>
      <c r="I1712" s="2"/>
      <c r="J1712" s="2"/>
      <c r="K1712" s="2"/>
      <c r="L1712" s="2"/>
      <c r="M1712" s="2"/>
      <c r="N1712" s="5">
        <v>46044</v>
      </c>
      <c r="O1712" s="2" t="s">
        <v>1250</v>
      </c>
      <c r="P1712" s="5">
        <v>71.227149249999997</v>
      </c>
      <c r="Q1712" s="5">
        <v>3279582.86</v>
      </c>
      <c r="R1712" s="5">
        <v>0.99688102499999998</v>
      </c>
      <c r="S1712" s="5">
        <v>45900.389920000001</v>
      </c>
      <c r="T1712" s="5">
        <v>797594.5</v>
      </c>
    </row>
    <row r="1713" spans="1:20" ht="100.8" x14ac:dyDescent="0.3">
      <c r="A1713" s="7" t="s">
        <v>196</v>
      </c>
      <c r="B1713" s="2" t="s">
        <v>2446</v>
      </c>
      <c r="C1713" s="5" t="s">
        <v>198</v>
      </c>
      <c r="D1713" s="5" t="s">
        <v>171</v>
      </c>
      <c r="E1713" s="2" t="s">
        <v>2447</v>
      </c>
      <c r="F1713" s="2"/>
      <c r="G1713" s="2"/>
      <c r="H1713" s="2"/>
      <c r="I1713" s="2"/>
      <c r="J1713" s="2"/>
      <c r="K1713" s="2"/>
      <c r="L1713" s="2"/>
      <c r="M1713" s="2"/>
      <c r="N1713" s="5">
        <v>20160</v>
      </c>
      <c r="O1713" s="2" t="s">
        <v>1250</v>
      </c>
      <c r="P1713" s="5">
        <v>75.413137899999995</v>
      </c>
      <c r="Q1713" s="5">
        <v>1520328.86</v>
      </c>
      <c r="R1713" s="5">
        <v>1.0554672899999999</v>
      </c>
      <c r="S1713" s="5">
        <v>21278.220570000001</v>
      </c>
      <c r="T1713" s="5">
        <v>369744</v>
      </c>
    </row>
    <row r="1714" spans="1:20" ht="100.8" x14ac:dyDescent="0.3">
      <c r="A1714" s="7" t="s">
        <v>196</v>
      </c>
      <c r="B1714" s="2" t="s">
        <v>2446</v>
      </c>
      <c r="C1714" s="5" t="s">
        <v>198</v>
      </c>
      <c r="D1714" s="5" t="s">
        <v>171</v>
      </c>
      <c r="E1714" s="2" t="s">
        <v>2448</v>
      </c>
      <c r="F1714" s="2"/>
      <c r="G1714" s="2"/>
      <c r="H1714" s="2"/>
      <c r="I1714" s="2"/>
      <c r="J1714" s="2"/>
      <c r="K1714" s="2"/>
      <c r="L1714" s="2"/>
      <c r="M1714" s="2"/>
      <c r="N1714" s="5">
        <v>21600</v>
      </c>
      <c r="O1714" s="2" t="s">
        <v>1250</v>
      </c>
      <c r="P1714" s="5">
        <v>92.619227309999999</v>
      </c>
      <c r="Q1714" s="5">
        <v>2000575.31</v>
      </c>
      <c r="R1714" s="5">
        <v>1.2962802980000001</v>
      </c>
      <c r="S1714" s="5">
        <v>27999.654439999998</v>
      </c>
      <c r="T1714" s="5">
        <v>486539.9</v>
      </c>
    </row>
    <row r="1715" spans="1:20" ht="57.6" x14ac:dyDescent="0.3">
      <c r="A1715" s="7" t="s">
        <v>196</v>
      </c>
      <c r="B1715" s="2" t="s">
        <v>2449</v>
      </c>
      <c r="C1715" s="5" t="s">
        <v>198</v>
      </c>
      <c r="D1715" s="5" t="s">
        <v>171</v>
      </c>
      <c r="E1715" s="2" t="s">
        <v>2450</v>
      </c>
      <c r="F1715" s="2"/>
      <c r="G1715" s="2"/>
      <c r="H1715" s="2"/>
      <c r="I1715" s="2"/>
      <c r="J1715" s="2"/>
      <c r="K1715" s="2"/>
      <c r="L1715" s="2"/>
      <c r="M1715" s="2"/>
      <c r="N1715" s="5">
        <v>2330.1999999999998</v>
      </c>
      <c r="O1715" s="2" t="s">
        <v>200</v>
      </c>
      <c r="P1715" s="5">
        <v>990.76640199999997</v>
      </c>
      <c r="Q1715" s="5">
        <v>2308683.87</v>
      </c>
      <c r="R1715" s="5">
        <v>13.808590969999999</v>
      </c>
      <c r="S1715" s="5">
        <v>32176.778679999999</v>
      </c>
      <c r="T1715" s="5">
        <v>561471.9</v>
      </c>
    </row>
    <row r="1716" spans="1:20" ht="115.2" x14ac:dyDescent="0.3">
      <c r="A1716" s="7" t="s">
        <v>196</v>
      </c>
      <c r="B1716" s="2" t="s">
        <v>2449</v>
      </c>
      <c r="C1716" s="5" t="s">
        <v>198</v>
      </c>
      <c r="D1716" s="5" t="s">
        <v>171</v>
      </c>
      <c r="E1716" s="2" t="s">
        <v>2451</v>
      </c>
      <c r="F1716" s="2"/>
      <c r="G1716" s="2"/>
      <c r="H1716" s="2"/>
      <c r="I1716" s="2"/>
      <c r="J1716" s="2"/>
      <c r="K1716" s="2"/>
      <c r="L1716" s="2"/>
      <c r="M1716" s="2"/>
      <c r="N1716" s="5">
        <v>23580</v>
      </c>
      <c r="O1716" s="2" t="s">
        <v>1250</v>
      </c>
      <c r="P1716" s="5">
        <v>83.975290920000006</v>
      </c>
      <c r="Q1716" s="5">
        <v>1980137.36</v>
      </c>
      <c r="R1716" s="5">
        <v>1.1703873300000001</v>
      </c>
      <c r="S1716" s="5">
        <v>27597.733240000001</v>
      </c>
      <c r="T1716" s="5">
        <v>481569.4</v>
      </c>
    </row>
    <row r="1717" spans="1:20" ht="57.6" x14ac:dyDescent="0.3">
      <c r="A1717" s="7" t="s">
        <v>196</v>
      </c>
      <c r="B1717" s="2" t="s">
        <v>2449</v>
      </c>
      <c r="C1717" s="5" t="s">
        <v>198</v>
      </c>
      <c r="D1717" s="5" t="s">
        <v>171</v>
      </c>
      <c r="E1717" s="2" t="s">
        <v>2452</v>
      </c>
      <c r="F1717" s="2"/>
      <c r="G1717" s="2"/>
      <c r="H1717" s="2"/>
      <c r="I1717" s="2"/>
      <c r="J1717" s="2"/>
      <c r="K1717" s="2"/>
      <c r="L1717" s="2"/>
      <c r="M1717" s="2"/>
      <c r="N1717" s="5">
        <v>15600</v>
      </c>
      <c r="O1717" s="2" t="s">
        <v>1250</v>
      </c>
      <c r="P1717" s="5">
        <v>33.151211539999998</v>
      </c>
      <c r="Q1717" s="5">
        <v>517158.9</v>
      </c>
      <c r="R1717" s="5">
        <v>0.46203779099999998</v>
      </c>
      <c r="S1717" s="5">
        <v>7207.7895470000003</v>
      </c>
      <c r="T1717" s="5">
        <v>125773.1</v>
      </c>
    </row>
    <row r="1718" spans="1:20" ht="115.2" x14ac:dyDescent="0.3">
      <c r="A1718" s="7" t="s">
        <v>196</v>
      </c>
      <c r="B1718" s="2" t="s">
        <v>2449</v>
      </c>
      <c r="C1718" s="5" t="s">
        <v>198</v>
      </c>
      <c r="D1718" s="5" t="s">
        <v>171</v>
      </c>
      <c r="E1718" s="2" t="s">
        <v>2453</v>
      </c>
      <c r="F1718" s="2"/>
      <c r="G1718" s="2"/>
      <c r="H1718" s="2"/>
      <c r="I1718" s="2"/>
      <c r="J1718" s="2"/>
      <c r="K1718" s="2"/>
      <c r="L1718" s="2"/>
      <c r="M1718" s="2"/>
      <c r="N1718" s="5">
        <v>19080</v>
      </c>
      <c r="O1718" s="2" t="s">
        <v>1250</v>
      </c>
      <c r="P1718" s="5">
        <v>75.554843820000002</v>
      </c>
      <c r="Q1718" s="5">
        <v>1441586.42</v>
      </c>
      <c r="R1718" s="5">
        <v>1.053029182</v>
      </c>
      <c r="S1718" s="5">
        <v>20091.79679</v>
      </c>
      <c r="T1718" s="5">
        <v>350593.8</v>
      </c>
    </row>
    <row r="1719" spans="1:20" ht="57.6" x14ac:dyDescent="0.3">
      <c r="A1719" s="7" t="s">
        <v>196</v>
      </c>
      <c r="B1719" s="2" t="s">
        <v>2454</v>
      </c>
      <c r="C1719" s="5" t="s">
        <v>198</v>
      </c>
      <c r="D1719" s="5" t="s">
        <v>171</v>
      </c>
      <c r="E1719" s="2" t="s">
        <v>2455</v>
      </c>
      <c r="F1719" s="2"/>
      <c r="G1719" s="2"/>
      <c r="H1719" s="2"/>
      <c r="I1719" s="2"/>
      <c r="J1719" s="2"/>
      <c r="K1719" s="2"/>
      <c r="L1719" s="2"/>
      <c r="M1719" s="2"/>
      <c r="N1719" s="5">
        <v>7875</v>
      </c>
      <c r="O1719" s="2" t="s">
        <v>200</v>
      </c>
      <c r="P1719" s="5">
        <v>498.23111239999997</v>
      </c>
      <c r="Q1719" s="5">
        <v>3923570.01</v>
      </c>
      <c r="R1719" s="5">
        <v>6.9439876290000004</v>
      </c>
      <c r="S1719" s="5">
        <v>54683.902580000002</v>
      </c>
      <c r="T1719" s="5">
        <v>954212.2</v>
      </c>
    </row>
    <row r="1720" spans="1:20" ht="72" x14ac:dyDescent="0.3">
      <c r="A1720" s="7" t="s">
        <v>196</v>
      </c>
      <c r="B1720" s="2" t="s">
        <v>2456</v>
      </c>
      <c r="C1720" s="5" t="s">
        <v>198</v>
      </c>
      <c r="D1720" s="5" t="s">
        <v>163</v>
      </c>
      <c r="E1720" s="2" t="s">
        <v>2457</v>
      </c>
      <c r="F1720" s="2"/>
      <c r="G1720" s="2"/>
      <c r="H1720" s="2"/>
      <c r="I1720" s="2"/>
      <c r="J1720" s="2"/>
      <c r="K1720" s="2"/>
      <c r="L1720" s="2"/>
      <c r="M1720" s="2"/>
      <c r="N1720" s="5">
        <v>274320</v>
      </c>
      <c r="O1720" s="2" t="s">
        <v>1250</v>
      </c>
      <c r="P1720" s="5">
        <v>4.8963239649999997</v>
      </c>
      <c r="Q1720" s="5">
        <v>1343159.59</v>
      </c>
      <c r="R1720" s="5">
        <v>6.8241448999999996E-2</v>
      </c>
      <c r="S1720" s="5">
        <v>18719.994289999999</v>
      </c>
      <c r="T1720" s="5">
        <v>416110.9</v>
      </c>
    </row>
    <row r="1721" spans="1:20" ht="57.6" x14ac:dyDescent="0.3">
      <c r="A1721" s="7" t="s">
        <v>196</v>
      </c>
      <c r="B1721" s="2" t="s">
        <v>2458</v>
      </c>
      <c r="C1721" s="5" t="s">
        <v>198</v>
      </c>
      <c r="D1721" s="5" t="s">
        <v>171</v>
      </c>
      <c r="E1721" s="2" t="s">
        <v>2459</v>
      </c>
      <c r="F1721" s="2"/>
      <c r="G1721" s="2"/>
      <c r="H1721" s="2"/>
      <c r="I1721" s="2"/>
      <c r="J1721" s="2"/>
      <c r="K1721" s="2"/>
      <c r="L1721" s="2"/>
      <c r="M1721" s="2"/>
      <c r="N1721" s="5">
        <v>50400</v>
      </c>
      <c r="O1721" s="2" t="s">
        <v>1250</v>
      </c>
      <c r="P1721" s="5">
        <v>22.76209266</v>
      </c>
      <c r="Q1721" s="5">
        <v>1147209.47</v>
      </c>
      <c r="R1721" s="5">
        <v>0.31724171000000001</v>
      </c>
      <c r="S1721" s="5">
        <v>15988.98216</v>
      </c>
      <c r="T1721" s="5">
        <v>279001.3</v>
      </c>
    </row>
    <row r="1722" spans="1:20" ht="100.8" x14ac:dyDescent="0.3">
      <c r="A1722" s="7" t="s">
        <v>196</v>
      </c>
      <c r="B1722" s="2" t="s">
        <v>2458</v>
      </c>
      <c r="C1722" s="5" t="s">
        <v>198</v>
      </c>
      <c r="D1722" s="5" t="s">
        <v>171</v>
      </c>
      <c r="E1722" s="2" t="s">
        <v>2460</v>
      </c>
      <c r="F1722" s="2"/>
      <c r="G1722" s="2"/>
      <c r="H1722" s="2"/>
      <c r="I1722" s="2"/>
      <c r="J1722" s="2"/>
      <c r="K1722" s="2"/>
      <c r="L1722" s="2"/>
      <c r="M1722" s="2"/>
      <c r="N1722" s="5">
        <v>26028</v>
      </c>
      <c r="O1722" s="2" t="s">
        <v>1250</v>
      </c>
      <c r="P1722" s="5">
        <v>95.152162290000007</v>
      </c>
      <c r="Q1722" s="5">
        <v>2476620.48</v>
      </c>
      <c r="R1722" s="5">
        <v>1.326162541</v>
      </c>
      <c r="S1722" s="5">
        <v>34517.358610000003</v>
      </c>
      <c r="T1722" s="5">
        <v>602314.1</v>
      </c>
    </row>
    <row r="1723" spans="1:20" ht="57.6" x14ac:dyDescent="0.3">
      <c r="A1723" s="7" t="s">
        <v>196</v>
      </c>
      <c r="B1723" s="2" t="s">
        <v>2458</v>
      </c>
      <c r="C1723" s="5" t="s">
        <v>198</v>
      </c>
      <c r="D1723" s="5" t="s">
        <v>171</v>
      </c>
      <c r="E1723" s="2" t="s">
        <v>2461</v>
      </c>
      <c r="F1723" s="2"/>
      <c r="G1723" s="2"/>
      <c r="H1723" s="2"/>
      <c r="I1723" s="2"/>
      <c r="J1723" s="2"/>
      <c r="K1723" s="2"/>
      <c r="L1723" s="2"/>
      <c r="M1723" s="2"/>
      <c r="N1723" s="5">
        <v>62280</v>
      </c>
      <c r="O1723" s="2" t="s">
        <v>1250</v>
      </c>
      <c r="P1723" s="5">
        <v>32.49588215</v>
      </c>
      <c r="Q1723" s="5">
        <v>2023843.54</v>
      </c>
      <c r="R1723" s="5">
        <v>0.45290428100000002</v>
      </c>
      <c r="S1723" s="5">
        <v>28206.87861</v>
      </c>
      <c r="T1723" s="5">
        <v>492198.8</v>
      </c>
    </row>
    <row r="1724" spans="1:20" ht="115.2" x14ac:dyDescent="0.3">
      <c r="A1724" s="7" t="s">
        <v>196</v>
      </c>
      <c r="B1724" s="2" t="s">
        <v>2458</v>
      </c>
      <c r="C1724" s="5" t="s">
        <v>198</v>
      </c>
      <c r="D1724" s="5" t="s">
        <v>171</v>
      </c>
      <c r="E1724" s="2" t="s">
        <v>2462</v>
      </c>
      <c r="F1724" s="2"/>
      <c r="G1724" s="2"/>
      <c r="H1724" s="2"/>
      <c r="I1724" s="2"/>
      <c r="J1724" s="2"/>
      <c r="K1724" s="2"/>
      <c r="L1724" s="2"/>
      <c r="M1724" s="2"/>
      <c r="N1724" s="5">
        <v>15156</v>
      </c>
      <c r="O1724" s="2" t="s">
        <v>1250</v>
      </c>
      <c r="P1724" s="5">
        <v>85.28289126</v>
      </c>
      <c r="Q1724" s="5">
        <v>1292547.5</v>
      </c>
      <c r="R1724" s="5">
        <v>1.1886117249999999</v>
      </c>
      <c r="S1724" s="5">
        <v>18014.599300000002</v>
      </c>
      <c r="T1724" s="5">
        <v>314347.59999999998</v>
      </c>
    </row>
    <row r="1725" spans="1:20" ht="57.6" x14ac:dyDescent="0.3">
      <c r="A1725" s="7" t="s">
        <v>196</v>
      </c>
      <c r="B1725" s="2" t="s">
        <v>2463</v>
      </c>
      <c r="C1725" s="5" t="s">
        <v>198</v>
      </c>
      <c r="D1725" s="5" t="s">
        <v>163</v>
      </c>
      <c r="E1725" s="2" t="s">
        <v>2464</v>
      </c>
      <c r="F1725" s="2"/>
      <c r="G1725" s="2"/>
      <c r="H1725" s="2"/>
      <c r="I1725" s="2"/>
      <c r="J1725" s="2"/>
      <c r="K1725" s="2"/>
      <c r="L1725" s="2"/>
      <c r="M1725" s="2"/>
      <c r="N1725" s="5">
        <v>83000</v>
      </c>
      <c r="O1725" s="2" t="s">
        <v>2368</v>
      </c>
      <c r="P1725" s="5">
        <v>7.2763420480000001</v>
      </c>
      <c r="Q1725" s="5">
        <v>603936.39</v>
      </c>
      <c r="R1725" s="5">
        <v>0.101412433</v>
      </c>
      <c r="S1725" s="5">
        <v>8417.2319160000006</v>
      </c>
      <c r="T1725" s="5">
        <v>187099.5</v>
      </c>
    </row>
    <row r="1726" spans="1:20" ht="72" x14ac:dyDescent="0.3">
      <c r="A1726" s="7" t="s">
        <v>196</v>
      </c>
      <c r="B1726" s="2" t="s">
        <v>2465</v>
      </c>
      <c r="C1726" s="5" t="s">
        <v>198</v>
      </c>
      <c r="D1726" s="5" t="s">
        <v>171</v>
      </c>
      <c r="E1726" s="2" t="s">
        <v>2466</v>
      </c>
      <c r="F1726" s="2"/>
      <c r="G1726" s="2"/>
      <c r="H1726" s="2"/>
      <c r="I1726" s="2"/>
      <c r="J1726" s="2"/>
      <c r="K1726" s="2"/>
      <c r="L1726" s="2"/>
      <c r="M1726" s="2"/>
      <c r="N1726" s="5">
        <v>52800</v>
      </c>
      <c r="O1726" s="2" t="s">
        <v>1250</v>
      </c>
      <c r="P1726" s="5">
        <v>44.5127661</v>
      </c>
      <c r="Q1726" s="5">
        <v>2350274.0499999998</v>
      </c>
      <c r="R1726" s="5">
        <v>0.61018185199999997</v>
      </c>
      <c r="S1726" s="5">
        <v>32217.601780000001</v>
      </c>
      <c r="T1726" s="5">
        <v>571586.6</v>
      </c>
    </row>
    <row r="1727" spans="1:20" ht="100.8" x14ac:dyDescent="0.3">
      <c r="A1727" s="7" t="s">
        <v>196</v>
      </c>
      <c r="B1727" s="2" t="s">
        <v>2467</v>
      </c>
      <c r="C1727" s="5" t="s">
        <v>198</v>
      </c>
      <c r="D1727" s="5" t="s">
        <v>171</v>
      </c>
      <c r="E1727" s="2" t="s">
        <v>2468</v>
      </c>
      <c r="F1727" s="2"/>
      <c r="G1727" s="2"/>
      <c r="H1727" s="2"/>
      <c r="I1727" s="2"/>
      <c r="J1727" s="2"/>
      <c r="K1727" s="2"/>
      <c r="L1727" s="2"/>
      <c r="M1727" s="2"/>
      <c r="N1727" s="5">
        <v>2592</v>
      </c>
      <c r="O1727" s="2" t="s">
        <v>1250</v>
      </c>
      <c r="P1727" s="5">
        <v>693.18043980000004</v>
      </c>
      <c r="Q1727" s="5">
        <v>1796723.7</v>
      </c>
      <c r="R1727" s="5">
        <v>9.5021307719999992</v>
      </c>
      <c r="S1727" s="5">
        <v>24629.522959999998</v>
      </c>
      <c r="T1727" s="5">
        <v>436963.2</v>
      </c>
    </row>
    <row r="1728" spans="1:20" ht="43.2" x14ac:dyDescent="0.3">
      <c r="A1728" s="7" t="s">
        <v>196</v>
      </c>
      <c r="B1728" s="2" t="s">
        <v>2469</v>
      </c>
      <c r="C1728" s="5" t="s">
        <v>198</v>
      </c>
      <c r="D1728" s="5" t="s">
        <v>171</v>
      </c>
      <c r="E1728" s="2" t="s">
        <v>2470</v>
      </c>
      <c r="F1728" s="2"/>
      <c r="G1728" s="2"/>
      <c r="H1728" s="2"/>
      <c r="I1728" s="2"/>
      <c r="J1728" s="2"/>
      <c r="K1728" s="2"/>
      <c r="L1728" s="2"/>
      <c r="M1728" s="2"/>
      <c r="N1728" s="5">
        <v>50400</v>
      </c>
      <c r="O1728" s="2" t="s">
        <v>1250</v>
      </c>
      <c r="P1728" s="5">
        <v>23.080388289999998</v>
      </c>
      <c r="Q1728" s="5">
        <v>1163251.57</v>
      </c>
      <c r="R1728" s="5">
        <v>0.31638640600000001</v>
      </c>
      <c r="S1728" s="5">
        <v>15945.87485</v>
      </c>
      <c r="T1728" s="5">
        <v>282902.8</v>
      </c>
    </row>
    <row r="1729" spans="1:20" ht="57.6" x14ac:dyDescent="0.3">
      <c r="A1729" s="7" t="s">
        <v>196</v>
      </c>
      <c r="B1729" s="2" t="s">
        <v>2469</v>
      </c>
      <c r="C1729" s="5" t="s">
        <v>198</v>
      </c>
      <c r="D1729" s="5" t="s">
        <v>171</v>
      </c>
      <c r="E1729" s="2" t="s">
        <v>2471</v>
      </c>
      <c r="F1729" s="2"/>
      <c r="G1729" s="2"/>
      <c r="H1729" s="2"/>
      <c r="I1729" s="2"/>
      <c r="J1729" s="2"/>
      <c r="K1729" s="2"/>
      <c r="L1729" s="2"/>
      <c r="M1729" s="2"/>
      <c r="N1729" s="5">
        <v>1000</v>
      </c>
      <c r="O1729" s="2" t="s">
        <v>2368</v>
      </c>
      <c r="P1729" s="5">
        <v>28.183969999999999</v>
      </c>
      <c r="Q1729" s="5">
        <v>28183.97</v>
      </c>
      <c r="R1729" s="5">
        <v>0.38634640199999998</v>
      </c>
      <c r="S1729" s="5">
        <v>386.34640159999998</v>
      </c>
      <c r="T1729" s="5">
        <v>6854.3</v>
      </c>
    </row>
    <row r="1730" spans="1:20" ht="57.6" x14ac:dyDescent="0.3">
      <c r="A1730" s="7" t="s">
        <v>196</v>
      </c>
      <c r="B1730" s="2" t="s">
        <v>2469</v>
      </c>
      <c r="C1730" s="5" t="s">
        <v>198</v>
      </c>
      <c r="D1730" s="5" t="s">
        <v>171</v>
      </c>
      <c r="E1730" s="2" t="s">
        <v>2472</v>
      </c>
      <c r="F1730" s="2"/>
      <c r="G1730" s="2"/>
      <c r="H1730" s="2"/>
      <c r="I1730" s="2"/>
      <c r="J1730" s="2"/>
      <c r="K1730" s="2"/>
      <c r="L1730" s="2"/>
      <c r="M1730" s="2"/>
      <c r="N1730" s="5">
        <v>30360</v>
      </c>
      <c r="O1730" s="2" t="s">
        <v>1250</v>
      </c>
      <c r="P1730" s="5">
        <v>33.059038209999997</v>
      </c>
      <c r="Q1730" s="5">
        <v>1003672.4</v>
      </c>
      <c r="R1730" s="5">
        <v>0.45317393</v>
      </c>
      <c r="S1730" s="5">
        <v>13758.36052</v>
      </c>
      <c r="T1730" s="5">
        <v>244093.1</v>
      </c>
    </row>
    <row r="1731" spans="1:20" ht="115.2" x14ac:dyDescent="0.3">
      <c r="A1731" s="7" t="s">
        <v>196</v>
      </c>
      <c r="B1731" s="2" t="s">
        <v>2473</v>
      </c>
      <c r="C1731" s="5" t="s">
        <v>198</v>
      </c>
      <c r="D1731" s="5" t="s">
        <v>171</v>
      </c>
      <c r="E1731" s="2" t="s">
        <v>2474</v>
      </c>
      <c r="F1731" s="2"/>
      <c r="G1731" s="2"/>
      <c r="H1731" s="2"/>
      <c r="I1731" s="2"/>
      <c r="J1731" s="2"/>
      <c r="K1731" s="2"/>
      <c r="L1731" s="2"/>
      <c r="M1731" s="2"/>
      <c r="N1731" s="5">
        <v>1692</v>
      </c>
      <c r="O1731" s="2" t="s">
        <v>1250</v>
      </c>
      <c r="P1731" s="5">
        <v>91.005531910000002</v>
      </c>
      <c r="Q1731" s="5">
        <v>153981.35999999999</v>
      </c>
      <c r="R1731" s="5">
        <v>1.2475055779999999</v>
      </c>
      <c r="S1731" s="5">
        <v>2110.779438</v>
      </c>
      <c r="T1731" s="5">
        <v>37448.199999999997</v>
      </c>
    </row>
    <row r="1732" spans="1:20" ht="100.8" x14ac:dyDescent="0.3">
      <c r="A1732" s="7" t="s">
        <v>196</v>
      </c>
      <c r="B1732" s="2" t="s">
        <v>2473</v>
      </c>
      <c r="C1732" s="5" t="s">
        <v>198</v>
      </c>
      <c r="D1732" s="5" t="s">
        <v>171</v>
      </c>
      <c r="E1732" s="2" t="s">
        <v>2475</v>
      </c>
      <c r="F1732" s="2"/>
      <c r="G1732" s="2"/>
      <c r="H1732" s="2"/>
      <c r="I1732" s="2"/>
      <c r="J1732" s="2"/>
      <c r="K1732" s="2"/>
      <c r="L1732" s="2"/>
      <c r="M1732" s="2"/>
      <c r="N1732" s="5">
        <v>20448</v>
      </c>
      <c r="O1732" s="2" t="s">
        <v>1250</v>
      </c>
      <c r="P1732" s="5">
        <v>79.648643879999995</v>
      </c>
      <c r="Q1732" s="5">
        <v>1628655.47</v>
      </c>
      <c r="R1732" s="5">
        <v>1.091825139</v>
      </c>
      <c r="S1732" s="5">
        <v>22325.640439999999</v>
      </c>
      <c r="T1732" s="5">
        <v>396089</v>
      </c>
    </row>
    <row r="1733" spans="1:20" ht="100.8" x14ac:dyDescent="0.3">
      <c r="A1733" s="7" t="s">
        <v>196</v>
      </c>
      <c r="B1733" s="2" t="s">
        <v>2473</v>
      </c>
      <c r="C1733" s="5" t="s">
        <v>198</v>
      </c>
      <c r="D1733" s="5" t="s">
        <v>171</v>
      </c>
      <c r="E1733" s="2" t="s">
        <v>2476</v>
      </c>
      <c r="F1733" s="2"/>
      <c r="G1733" s="2"/>
      <c r="H1733" s="2"/>
      <c r="I1733" s="2"/>
      <c r="J1733" s="2"/>
      <c r="K1733" s="2"/>
      <c r="L1733" s="2"/>
      <c r="M1733" s="2"/>
      <c r="N1733" s="5">
        <v>1800</v>
      </c>
      <c r="O1733" s="2" t="s">
        <v>1250</v>
      </c>
      <c r="P1733" s="5">
        <v>92.509755560000002</v>
      </c>
      <c r="Q1733" s="5">
        <v>166517.56</v>
      </c>
      <c r="R1733" s="5">
        <v>1.268125505</v>
      </c>
      <c r="S1733" s="5">
        <v>2282.625908</v>
      </c>
      <c r="T1733" s="5">
        <v>40497.1</v>
      </c>
    </row>
    <row r="1734" spans="1:20" ht="100.8" x14ac:dyDescent="0.3">
      <c r="A1734" s="7" t="s">
        <v>196</v>
      </c>
      <c r="B1734" s="2" t="s">
        <v>2473</v>
      </c>
      <c r="C1734" s="5" t="s">
        <v>198</v>
      </c>
      <c r="D1734" s="5" t="s">
        <v>171</v>
      </c>
      <c r="E1734" s="2" t="s">
        <v>2477</v>
      </c>
      <c r="F1734" s="2"/>
      <c r="G1734" s="2"/>
      <c r="H1734" s="2"/>
      <c r="I1734" s="2"/>
      <c r="J1734" s="2"/>
      <c r="K1734" s="2"/>
      <c r="L1734" s="2"/>
      <c r="M1734" s="2"/>
      <c r="N1734" s="5">
        <v>15732</v>
      </c>
      <c r="O1734" s="2" t="s">
        <v>1250</v>
      </c>
      <c r="P1734" s="5">
        <v>97.022427539999995</v>
      </c>
      <c r="Q1734" s="5">
        <v>1526356.83</v>
      </c>
      <c r="R1734" s="5">
        <v>1.3299852990000001</v>
      </c>
      <c r="S1734" s="5">
        <v>20923.328720000001</v>
      </c>
      <c r="T1734" s="5">
        <v>371210</v>
      </c>
    </row>
    <row r="1735" spans="1:20" ht="57.6" x14ac:dyDescent="0.3">
      <c r="A1735" s="7" t="s">
        <v>196</v>
      </c>
      <c r="B1735" s="2" t="s">
        <v>2478</v>
      </c>
      <c r="C1735" s="5" t="s">
        <v>198</v>
      </c>
      <c r="D1735" s="5" t="s">
        <v>171</v>
      </c>
      <c r="E1735" s="2" t="s">
        <v>2479</v>
      </c>
      <c r="F1735" s="2"/>
      <c r="G1735" s="2"/>
      <c r="H1735" s="2"/>
      <c r="I1735" s="2"/>
      <c r="J1735" s="2"/>
      <c r="K1735" s="2"/>
      <c r="L1735" s="2"/>
      <c r="M1735" s="2"/>
      <c r="N1735" s="5">
        <v>252</v>
      </c>
      <c r="O1735" s="2" t="s">
        <v>1250</v>
      </c>
      <c r="P1735" s="5">
        <v>192.85273810000001</v>
      </c>
      <c r="Q1735" s="5">
        <v>48598.89</v>
      </c>
      <c r="R1735" s="5">
        <v>2.643629035</v>
      </c>
      <c r="S1735" s="5">
        <v>666.19451679999997</v>
      </c>
      <c r="T1735" s="5">
        <v>11819.3</v>
      </c>
    </row>
    <row r="1736" spans="1:20" ht="57.6" x14ac:dyDescent="0.3">
      <c r="A1736" s="7" t="s">
        <v>196</v>
      </c>
      <c r="B1736" s="2" t="s">
        <v>2478</v>
      </c>
      <c r="C1736" s="5" t="s">
        <v>198</v>
      </c>
      <c r="D1736" s="5" t="s">
        <v>171</v>
      </c>
      <c r="E1736" s="2" t="s">
        <v>2480</v>
      </c>
      <c r="F1736" s="2"/>
      <c r="G1736" s="2"/>
      <c r="H1736" s="2"/>
      <c r="I1736" s="2"/>
      <c r="J1736" s="2"/>
      <c r="K1736" s="2"/>
      <c r="L1736" s="2"/>
      <c r="M1736" s="2"/>
      <c r="N1736" s="5">
        <v>144</v>
      </c>
      <c r="O1736" s="2" t="s">
        <v>1250</v>
      </c>
      <c r="P1736" s="5">
        <v>327.54354169999999</v>
      </c>
      <c r="Q1736" s="5">
        <v>47166.27</v>
      </c>
      <c r="R1736" s="5">
        <v>4.4899731550000004</v>
      </c>
      <c r="S1736" s="5">
        <v>646.55613430000005</v>
      </c>
      <c r="T1736" s="5">
        <v>11470.9</v>
      </c>
    </row>
    <row r="1737" spans="1:20" ht="72" x14ac:dyDescent="0.3">
      <c r="A1737" s="7" t="s">
        <v>196</v>
      </c>
      <c r="B1737" s="2" t="s">
        <v>2481</v>
      </c>
      <c r="C1737" s="5" t="s">
        <v>198</v>
      </c>
      <c r="D1737" s="5" t="s">
        <v>163</v>
      </c>
      <c r="E1737" s="2" t="s">
        <v>2457</v>
      </c>
      <c r="F1737" s="2"/>
      <c r="G1737" s="2"/>
      <c r="H1737" s="2"/>
      <c r="I1737" s="2"/>
      <c r="J1737" s="2"/>
      <c r="K1737" s="2"/>
      <c r="L1737" s="2"/>
      <c r="M1737" s="2"/>
      <c r="N1737" s="5">
        <v>274320</v>
      </c>
      <c r="O1737" s="2" t="s">
        <v>1250</v>
      </c>
      <c r="P1737" s="5">
        <v>5.1178780990000003</v>
      </c>
      <c r="Q1737" s="5">
        <v>1403936.32</v>
      </c>
      <c r="R1737" s="5">
        <v>6.8512424000000002E-2</v>
      </c>
      <c r="S1737" s="5">
        <v>18794.328249999999</v>
      </c>
      <c r="T1737" s="5">
        <v>434939.5</v>
      </c>
    </row>
    <row r="1738" spans="1:20" ht="86.4" x14ac:dyDescent="0.3">
      <c r="A1738" s="7" t="s">
        <v>196</v>
      </c>
      <c r="B1738" s="2" t="s">
        <v>2482</v>
      </c>
      <c r="C1738" s="5" t="s">
        <v>198</v>
      </c>
      <c r="D1738" s="5" t="s">
        <v>171</v>
      </c>
      <c r="E1738" s="2" t="s">
        <v>2483</v>
      </c>
      <c r="F1738" s="2"/>
      <c r="G1738" s="2"/>
      <c r="H1738" s="2"/>
      <c r="I1738" s="2"/>
      <c r="J1738" s="2"/>
      <c r="K1738" s="2"/>
      <c r="L1738" s="2"/>
      <c r="M1738" s="2"/>
      <c r="N1738" s="5">
        <v>52800</v>
      </c>
      <c r="O1738" s="2" t="s">
        <v>1250</v>
      </c>
      <c r="P1738" s="5">
        <v>45.540462689999998</v>
      </c>
      <c r="Q1738" s="5">
        <v>2404536.4300000002</v>
      </c>
      <c r="R1738" s="5">
        <v>0.60964474800000001</v>
      </c>
      <c r="S1738" s="5">
        <v>32189.242699999999</v>
      </c>
      <c r="T1738" s="5">
        <v>584783.30000000005</v>
      </c>
    </row>
    <row r="1739" spans="1:20" ht="100.8" x14ac:dyDescent="0.3">
      <c r="A1739" s="7" t="s">
        <v>196</v>
      </c>
      <c r="B1739" s="2" t="s">
        <v>2482</v>
      </c>
      <c r="C1739" s="5" t="s">
        <v>198</v>
      </c>
      <c r="D1739" s="5" t="s">
        <v>171</v>
      </c>
      <c r="E1739" s="2" t="s">
        <v>2468</v>
      </c>
      <c r="F1739" s="2"/>
      <c r="G1739" s="2"/>
      <c r="H1739" s="2"/>
      <c r="I1739" s="2"/>
      <c r="J1739" s="2"/>
      <c r="K1739" s="2"/>
      <c r="L1739" s="2"/>
      <c r="M1739" s="2"/>
      <c r="N1739" s="5">
        <v>2592</v>
      </c>
      <c r="O1739" s="2" t="s">
        <v>1250</v>
      </c>
      <c r="P1739" s="5">
        <v>715.28248459999998</v>
      </c>
      <c r="Q1739" s="5">
        <v>1854012.2</v>
      </c>
      <c r="R1739" s="5">
        <v>9.5754014000000005</v>
      </c>
      <c r="S1739" s="5">
        <v>24819.440429999999</v>
      </c>
      <c r="T1739" s="5">
        <v>450895.7</v>
      </c>
    </row>
    <row r="1740" spans="1:20" ht="57.6" x14ac:dyDescent="0.3">
      <c r="A1740" s="7" t="s">
        <v>196</v>
      </c>
      <c r="B1740" s="2" t="s">
        <v>2482</v>
      </c>
      <c r="C1740" s="5" t="s">
        <v>198</v>
      </c>
      <c r="D1740" s="5" t="s">
        <v>171</v>
      </c>
      <c r="E1740" s="2" t="s">
        <v>2484</v>
      </c>
      <c r="F1740" s="2"/>
      <c r="G1740" s="2"/>
      <c r="H1740" s="2"/>
      <c r="I1740" s="2"/>
      <c r="J1740" s="2"/>
      <c r="K1740" s="2"/>
      <c r="L1740" s="2"/>
      <c r="M1740" s="2"/>
      <c r="N1740" s="5">
        <v>576</v>
      </c>
      <c r="O1740" s="2" t="s">
        <v>1250</v>
      </c>
      <c r="P1740" s="5">
        <v>38.907065969999998</v>
      </c>
      <c r="Q1740" s="5">
        <v>22410.47</v>
      </c>
      <c r="R1740" s="5">
        <v>0.52084425700000003</v>
      </c>
      <c r="S1740" s="5">
        <v>300.00629179999999</v>
      </c>
      <c r="T1740" s="5">
        <v>5450.2</v>
      </c>
    </row>
    <row r="1741" spans="1:20" ht="57.6" x14ac:dyDescent="0.3">
      <c r="A1741" s="7" t="s">
        <v>196</v>
      </c>
      <c r="B1741" s="2" t="s">
        <v>2482</v>
      </c>
      <c r="C1741" s="5" t="s">
        <v>198</v>
      </c>
      <c r="D1741" s="5" t="s">
        <v>171</v>
      </c>
      <c r="E1741" s="2" t="s">
        <v>2485</v>
      </c>
      <c r="F1741" s="2"/>
      <c r="G1741" s="2"/>
      <c r="H1741" s="2"/>
      <c r="I1741" s="2"/>
      <c r="J1741" s="2"/>
      <c r="K1741" s="2"/>
      <c r="L1741" s="2"/>
      <c r="M1741" s="2"/>
      <c r="N1741" s="5">
        <v>20160</v>
      </c>
      <c r="O1741" s="2" t="s">
        <v>1250</v>
      </c>
      <c r="P1741" s="5">
        <v>36.875774309999997</v>
      </c>
      <c r="Q1741" s="5">
        <v>743415.61</v>
      </c>
      <c r="R1741" s="5">
        <v>0.493651597</v>
      </c>
      <c r="S1741" s="5">
        <v>9952.0161979999993</v>
      </c>
      <c r="T1741" s="5">
        <v>180798.8</v>
      </c>
    </row>
    <row r="1742" spans="1:20" ht="57.6" x14ac:dyDescent="0.3">
      <c r="A1742" s="7" t="s">
        <v>196</v>
      </c>
      <c r="B1742" s="2" t="s">
        <v>2482</v>
      </c>
      <c r="C1742" s="5" t="s">
        <v>198</v>
      </c>
      <c r="D1742" s="5" t="s">
        <v>171</v>
      </c>
      <c r="E1742" s="2" t="s">
        <v>2486</v>
      </c>
      <c r="F1742" s="2"/>
      <c r="G1742" s="2"/>
      <c r="H1742" s="2"/>
      <c r="I1742" s="2"/>
      <c r="J1742" s="2"/>
      <c r="K1742" s="2"/>
      <c r="L1742" s="2"/>
      <c r="M1742" s="2"/>
      <c r="N1742" s="5">
        <v>396</v>
      </c>
      <c r="O1742" s="2" t="s">
        <v>1250</v>
      </c>
      <c r="P1742" s="5">
        <v>189.7519192</v>
      </c>
      <c r="Q1742" s="5">
        <v>75141.759999999995</v>
      </c>
      <c r="R1742" s="5">
        <v>2.540186335</v>
      </c>
      <c r="S1742" s="5">
        <v>1005.913788</v>
      </c>
      <c r="T1742" s="5">
        <v>18274.5</v>
      </c>
    </row>
    <row r="1743" spans="1:20" ht="57.6" x14ac:dyDescent="0.3">
      <c r="A1743" s="7" t="s">
        <v>196</v>
      </c>
      <c r="B1743" s="2" t="s">
        <v>2487</v>
      </c>
      <c r="C1743" s="5" t="s">
        <v>198</v>
      </c>
      <c r="D1743" s="5" t="s">
        <v>171</v>
      </c>
      <c r="E1743" s="2" t="s">
        <v>2488</v>
      </c>
      <c r="F1743" s="2"/>
      <c r="G1743" s="2"/>
      <c r="H1743" s="2"/>
      <c r="I1743" s="2"/>
      <c r="J1743" s="2"/>
      <c r="K1743" s="2"/>
      <c r="L1743" s="2"/>
      <c r="M1743" s="2"/>
      <c r="N1743" s="5">
        <v>180</v>
      </c>
      <c r="O1743" s="2" t="s">
        <v>1250</v>
      </c>
      <c r="P1743" s="5">
        <v>189.1106667</v>
      </c>
      <c r="Q1743" s="5">
        <v>34039.919999999998</v>
      </c>
      <c r="R1743" s="5">
        <v>2.531601963</v>
      </c>
      <c r="S1743" s="5">
        <v>455.68835339999998</v>
      </c>
      <c r="T1743" s="5">
        <v>8278.5</v>
      </c>
    </row>
    <row r="1744" spans="1:20" ht="72" x14ac:dyDescent="0.3">
      <c r="A1744" s="7" t="s">
        <v>196</v>
      </c>
      <c r="B1744" s="2" t="s">
        <v>2487</v>
      </c>
      <c r="C1744" s="5" t="s">
        <v>198</v>
      </c>
      <c r="D1744" s="5" t="s">
        <v>171</v>
      </c>
      <c r="E1744" s="2" t="s">
        <v>2489</v>
      </c>
      <c r="F1744" s="2"/>
      <c r="G1744" s="2"/>
      <c r="H1744" s="2"/>
      <c r="I1744" s="2"/>
      <c r="J1744" s="2"/>
      <c r="K1744" s="2"/>
      <c r="L1744" s="2"/>
      <c r="M1744" s="2"/>
      <c r="N1744" s="5">
        <v>39504</v>
      </c>
      <c r="O1744" s="2" t="s">
        <v>1250</v>
      </c>
      <c r="P1744" s="5">
        <v>60.28848395</v>
      </c>
      <c r="Q1744" s="5">
        <v>2381636.27</v>
      </c>
      <c r="R1744" s="5">
        <v>0.80707475200000001</v>
      </c>
      <c r="S1744" s="5">
        <v>31882.680990000001</v>
      </c>
      <c r="T1744" s="5">
        <v>579214</v>
      </c>
    </row>
    <row r="1745" spans="1:20" ht="43.2" x14ac:dyDescent="0.3">
      <c r="A1745" s="7" t="s">
        <v>196</v>
      </c>
      <c r="B1745" s="2" t="s">
        <v>2487</v>
      </c>
      <c r="C1745" s="5" t="s">
        <v>198</v>
      </c>
      <c r="D1745" s="5" t="s">
        <v>171</v>
      </c>
      <c r="E1745" s="2" t="s">
        <v>2490</v>
      </c>
      <c r="F1745" s="2"/>
      <c r="G1745" s="2"/>
      <c r="H1745" s="2"/>
      <c r="I1745" s="2"/>
      <c r="J1745" s="2"/>
      <c r="K1745" s="2"/>
      <c r="L1745" s="2"/>
      <c r="M1745" s="2"/>
      <c r="N1745" s="5">
        <v>59640</v>
      </c>
      <c r="O1745" s="2" t="s">
        <v>1250</v>
      </c>
      <c r="P1745" s="5">
        <v>34.062949869999997</v>
      </c>
      <c r="Q1745" s="5">
        <v>2031514.33</v>
      </c>
      <c r="R1745" s="5">
        <v>0.45599665099999998</v>
      </c>
      <c r="S1745" s="5">
        <v>27195.640289999999</v>
      </c>
      <c r="T1745" s="5">
        <v>494064.2</v>
      </c>
    </row>
    <row r="1746" spans="1:20" ht="100.8" x14ac:dyDescent="0.3">
      <c r="A1746" s="7" t="s">
        <v>196</v>
      </c>
      <c r="B1746" s="2" t="s">
        <v>2491</v>
      </c>
      <c r="C1746" s="5" t="s">
        <v>198</v>
      </c>
      <c r="D1746" s="5" t="s">
        <v>171</v>
      </c>
      <c r="E1746" s="2" t="s">
        <v>2492</v>
      </c>
      <c r="F1746" s="2"/>
      <c r="G1746" s="2"/>
      <c r="H1746" s="2"/>
      <c r="I1746" s="2"/>
      <c r="J1746" s="2"/>
      <c r="K1746" s="2"/>
      <c r="L1746" s="2"/>
      <c r="M1746" s="2"/>
      <c r="N1746" s="5">
        <v>26784</v>
      </c>
      <c r="O1746" s="2" t="s">
        <v>1250</v>
      </c>
      <c r="P1746" s="5">
        <v>93.161866040000007</v>
      </c>
      <c r="Q1746" s="5">
        <v>2495247.42</v>
      </c>
      <c r="R1746" s="5">
        <v>1.247146801</v>
      </c>
      <c r="S1746" s="5">
        <v>33403.579919999996</v>
      </c>
      <c r="T1746" s="5">
        <v>606844.19999999995</v>
      </c>
    </row>
    <row r="1747" spans="1:20" ht="100.8" x14ac:dyDescent="0.3">
      <c r="A1747" s="7" t="s">
        <v>196</v>
      </c>
      <c r="B1747" s="2" t="s">
        <v>2491</v>
      </c>
      <c r="C1747" s="5" t="s">
        <v>198</v>
      </c>
      <c r="D1747" s="5" t="s">
        <v>171</v>
      </c>
      <c r="E1747" s="2" t="s">
        <v>2493</v>
      </c>
      <c r="F1747" s="2"/>
      <c r="G1747" s="2"/>
      <c r="H1747" s="2"/>
      <c r="I1747" s="2"/>
      <c r="J1747" s="2"/>
      <c r="K1747" s="2"/>
      <c r="L1747" s="2"/>
      <c r="M1747" s="2"/>
      <c r="N1747" s="5">
        <v>7164</v>
      </c>
      <c r="O1747" s="2" t="s">
        <v>1250</v>
      </c>
      <c r="P1747" s="5">
        <v>93.255475989999994</v>
      </c>
      <c r="Q1747" s="5">
        <v>668082.23</v>
      </c>
      <c r="R1747" s="5">
        <v>1.2483999459999999</v>
      </c>
      <c r="S1747" s="5">
        <v>8943.5372160000006</v>
      </c>
      <c r="T1747" s="5">
        <v>162477.6</v>
      </c>
    </row>
    <row r="1748" spans="1:20" ht="100.8" x14ac:dyDescent="0.3">
      <c r="A1748" s="7" t="s">
        <v>196</v>
      </c>
      <c r="B1748" s="2" t="s">
        <v>2491</v>
      </c>
      <c r="C1748" s="5" t="s">
        <v>198</v>
      </c>
      <c r="D1748" s="5" t="s">
        <v>171</v>
      </c>
      <c r="E1748" s="2" t="s">
        <v>2494</v>
      </c>
      <c r="F1748" s="2"/>
      <c r="G1748" s="2"/>
      <c r="H1748" s="2"/>
      <c r="I1748" s="2"/>
      <c r="J1748" s="2"/>
      <c r="K1748" s="2"/>
      <c r="L1748" s="2"/>
      <c r="M1748" s="2"/>
      <c r="N1748" s="5">
        <v>21240</v>
      </c>
      <c r="O1748" s="2" t="s">
        <v>1250</v>
      </c>
      <c r="P1748" s="5">
        <v>81.617809320000006</v>
      </c>
      <c r="Q1748" s="5">
        <v>1733562.27</v>
      </c>
      <c r="R1748" s="5">
        <v>1.0926078889999999</v>
      </c>
      <c r="S1748" s="5">
        <v>23206.991569999998</v>
      </c>
      <c r="T1748" s="5">
        <v>421602.3</v>
      </c>
    </row>
    <row r="1749" spans="1:20" ht="43.2" x14ac:dyDescent="0.3">
      <c r="A1749" s="7" t="s">
        <v>196</v>
      </c>
      <c r="B1749" s="2" t="s">
        <v>2495</v>
      </c>
      <c r="C1749" s="5" t="s">
        <v>198</v>
      </c>
      <c r="D1749" s="5" t="s">
        <v>171</v>
      </c>
      <c r="E1749" s="2" t="s">
        <v>2388</v>
      </c>
      <c r="F1749" s="2"/>
      <c r="G1749" s="2"/>
      <c r="H1749" s="2"/>
      <c r="I1749" s="2"/>
      <c r="J1749" s="2"/>
      <c r="K1749" s="2"/>
      <c r="L1749" s="2"/>
      <c r="M1749" s="2"/>
      <c r="N1749" s="5">
        <v>50400</v>
      </c>
      <c r="O1749" s="2" t="s">
        <v>1250</v>
      </c>
      <c r="P1749" s="5">
        <v>80.868873809999997</v>
      </c>
      <c r="Q1749" s="5">
        <v>4075791.24</v>
      </c>
      <c r="R1749" s="5">
        <v>1.0884101450000001</v>
      </c>
      <c r="S1749" s="5">
        <v>54855.871330000002</v>
      </c>
      <c r="T1749" s="5">
        <v>991232.4</v>
      </c>
    </row>
    <row r="1750" spans="1:20" ht="28.8" x14ac:dyDescent="0.3">
      <c r="A1750" s="7" t="s">
        <v>196</v>
      </c>
      <c r="B1750" s="2" t="s">
        <v>2495</v>
      </c>
      <c r="C1750" s="5" t="s">
        <v>198</v>
      </c>
      <c r="D1750" s="5" t="s">
        <v>171</v>
      </c>
      <c r="E1750" s="2" t="s">
        <v>2396</v>
      </c>
      <c r="F1750" s="2"/>
      <c r="G1750" s="2"/>
      <c r="H1750" s="2"/>
      <c r="I1750" s="2"/>
      <c r="J1750" s="2"/>
      <c r="K1750" s="2"/>
      <c r="L1750" s="2"/>
      <c r="M1750" s="2"/>
      <c r="N1750" s="5">
        <v>27000</v>
      </c>
      <c r="O1750" s="2" t="s">
        <v>1250</v>
      </c>
      <c r="P1750" s="5">
        <v>116.8105956</v>
      </c>
      <c r="Q1750" s="5">
        <v>3153886.08</v>
      </c>
      <c r="R1750" s="5">
        <v>1.5721479890000001</v>
      </c>
      <c r="S1750" s="5">
        <v>42447.995690000003</v>
      </c>
      <c r="T1750" s="5">
        <v>767025.1</v>
      </c>
    </row>
    <row r="1751" spans="1:20" ht="72" x14ac:dyDescent="0.3">
      <c r="A1751" s="7" t="s">
        <v>196</v>
      </c>
      <c r="B1751" s="2" t="s">
        <v>2496</v>
      </c>
      <c r="C1751" s="5" t="s">
        <v>198</v>
      </c>
      <c r="D1751" s="5" t="s">
        <v>171</v>
      </c>
      <c r="E1751" s="2" t="s">
        <v>2497</v>
      </c>
      <c r="F1751" s="2"/>
      <c r="G1751" s="2"/>
      <c r="H1751" s="2"/>
      <c r="I1751" s="2"/>
      <c r="J1751" s="2"/>
      <c r="K1751" s="2"/>
      <c r="L1751" s="2"/>
      <c r="M1751" s="2"/>
      <c r="N1751" s="5">
        <v>29400</v>
      </c>
      <c r="O1751" s="2" t="s">
        <v>1250</v>
      </c>
      <c r="P1751" s="5">
        <v>37.834777549999998</v>
      </c>
      <c r="Q1751" s="5">
        <v>1112342.46</v>
      </c>
      <c r="R1751" s="5">
        <v>0.50921638700000005</v>
      </c>
      <c r="S1751" s="5">
        <v>14970.96178</v>
      </c>
      <c r="T1751" s="5">
        <v>270521.59999999998</v>
      </c>
    </row>
    <row r="1752" spans="1:20" ht="57.6" x14ac:dyDescent="0.3">
      <c r="A1752" s="7" t="s">
        <v>196</v>
      </c>
      <c r="B1752" s="2" t="s">
        <v>2496</v>
      </c>
      <c r="C1752" s="5" t="s">
        <v>198</v>
      </c>
      <c r="D1752" s="5" t="s">
        <v>171</v>
      </c>
      <c r="E1752" s="2" t="s">
        <v>2498</v>
      </c>
      <c r="F1752" s="2"/>
      <c r="G1752" s="2"/>
      <c r="H1752" s="2"/>
      <c r="I1752" s="2"/>
      <c r="J1752" s="2"/>
      <c r="K1752" s="2"/>
      <c r="L1752" s="2"/>
      <c r="M1752" s="2"/>
      <c r="N1752" s="5">
        <v>21024</v>
      </c>
      <c r="O1752" s="2" t="s">
        <v>1250</v>
      </c>
      <c r="P1752" s="5">
        <v>38.878294330000003</v>
      </c>
      <c r="Q1752" s="5">
        <v>817377.26</v>
      </c>
      <c r="R1752" s="5">
        <v>0.52326102699999999</v>
      </c>
      <c r="S1752" s="5">
        <v>11001.039839999999</v>
      </c>
      <c r="T1752" s="5">
        <v>198786.2</v>
      </c>
    </row>
    <row r="1753" spans="1:20" ht="57.6" x14ac:dyDescent="0.3">
      <c r="A1753" s="7" t="s">
        <v>196</v>
      </c>
      <c r="B1753" s="2" t="s">
        <v>2496</v>
      </c>
      <c r="C1753" s="5" t="s">
        <v>198</v>
      </c>
      <c r="D1753" s="5" t="s">
        <v>171</v>
      </c>
      <c r="E1753" s="2" t="s">
        <v>2499</v>
      </c>
      <c r="F1753" s="2"/>
      <c r="G1753" s="2"/>
      <c r="H1753" s="2"/>
      <c r="I1753" s="2"/>
      <c r="J1753" s="2"/>
      <c r="K1753" s="2"/>
      <c r="L1753" s="2"/>
      <c r="M1753" s="2"/>
      <c r="N1753" s="5">
        <v>25200</v>
      </c>
      <c r="O1753" s="2" t="s">
        <v>1250</v>
      </c>
      <c r="P1753" s="5">
        <v>36.595965479999997</v>
      </c>
      <c r="Q1753" s="5">
        <v>922218.33</v>
      </c>
      <c r="R1753" s="5">
        <v>0.492543277</v>
      </c>
      <c r="S1753" s="5">
        <v>12412.09058</v>
      </c>
      <c r="T1753" s="5">
        <v>224283.5</v>
      </c>
    </row>
    <row r="1754" spans="1:20" ht="57.6" x14ac:dyDescent="0.3">
      <c r="A1754" s="7" t="s">
        <v>196</v>
      </c>
      <c r="B1754" s="2" t="s">
        <v>2496</v>
      </c>
      <c r="C1754" s="5" t="s">
        <v>198</v>
      </c>
      <c r="D1754" s="5" t="s">
        <v>171</v>
      </c>
      <c r="E1754" s="2" t="s">
        <v>2500</v>
      </c>
      <c r="F1754" s="2"/>
      <c r="G1754" s="2"/>
      <c r="H1754" s="2"/>
      <c r="I1754" s="2"/>
      <c r="J1754" s="2"/>
      <c r="K1754" s="2"/>
      <c r="L1754" s="2"/>
      <c r="M1754" s="2"/>
      <c r="N1754" s="5">
        <v>50400</v>
      </c>
      <c r="O1754" s="2" t="s">
        <v>1250</v>
      </c>
      <c r="P1754" s="5">
        <v>24.003805159999999</v>
      </c>
      <c r="Q1754" s="5">
        <v>1209791.78</v>
      </c>
      <c r="R1754" s="5">
        <v>0.32306601800000001</v>
      </c>
      <c r="S1754" s="5">
        <v>16282.527319999999</v>
      </c>
      <c r="T1754" s="5">
        <v>294221.40000000002</v>
      </c>
    </row>
    <row r="1755" spans="1:20" ht="86.4" x14ac:dyDescent="0.3">
      <c r="A1755" s="7" t="s">
        <v>196</v>
      </c>
      <c r="B1755" s="2" t="s">
        <v>2496</v>
      </c>
      <c r="C1755" s="5" t="s">
        <v>198</v>
      </c>
      <c r="D1755" s="5" t="s">
        <v>171</v>
      </c>
      <c r="E1755" s="2" t="s">
        <v>2501</v>
      </c>
      <c r="F1755" s="2"/>
      <c r="G1755" s="2"/>
      <c r="H1755" s="2"/>
      <c r="I1755" s="2"/>
      <c r="J1755" s="2"/>
      <c r="K1755" s="2"/>
      <c r="L1755" s="2"/>
      <c r="M1755" s="2"/>
      <c r="N1755" s="5">
        <v>22164</v>
      </c>
      <c r="O1755" s="2" t="s">
        <v>1250</v>
      </c>
      <c r="P1755" s="5">
        <v>187.88043669999999</v>
      </c>
      <c r="Q1755" s="5">
        <v>4164182</v>
      </c>
      <c r="R1755" s="5">
        <v>2.5286734420000001</v>
      </c>
      <c r="S1755" s="5">
        <v>56045.518170000003</v>
      </c>
      <c r="T1755" s="5">
        <v>1012729</v>
      </c>
    </row>
    <row r="1756" spans="1:20" ht="57.6" x14ac:dyDescent="0.3">
      <c r="A1756" s="7" t="s">
        <v>196</v>
      </c>
      <c r="B1756" s="2" t="s">
        <v>2502</v>
      </c>
      <c r="C1756" s="5" t="s">
        <v>198</v>
      </c>
      <c r="D1756" s="5" t="s">
        <v>171</v>
      </c>
      <c r="E1756" s="2" t="s">
        <v>2503</v>
      </c>
      <c r="F1756" s="2"/>
      <c r="G1756" s="2"/>
      <c r="H1756" s="2"/>
      <c r="I1756" s="2"/>
      <c r="J1756" s="2"/>
      <c r="K1756" s="2"/>
      <c r="L1756" s="2"/>
      <c r="M1756" s="2"/>
      <c r="N1756" s="5">
        <v>2330.1999999999998</v>
      </c>
      <c r="O1756" s="2" t="s">
        <v>200</v>
      </c>
      <c r="P1756" s="5">
        <v>1039.764866</v>
      </c>
      <c r="Q1756" s="5">
        <v>2422860.09</v>
      </c>
      <c r="R1756" s="5">
        <v>13.937866830000001</v>
      </c>
      <c r="S1756" s="5">
        <v>32478.01729</v>
      </c>
      <c r="T1756" s="5">
        <v>589239.6</v>
      </c>
    </row>
    <row r="1757" spans="1:20" ht="57.6" x14ac:dyDescent="0.3">
      <c r="A1757" s="7" t="s">
        <v>196</v>
      </c>
      <c r="B1757" s="2" t="s">
        <v>2504</v>
      </c>
      <c r="C1757" s="5" t="s">
        <v>198</v>
      </c>
      <c r="D1757" s="5" t="s">
        <v>171</v>
      </c>
      <c r="E1757" s="2" t="s">
        <v>2505</v>
      </c>
      <c r="F1757" s="2"/>
      <c r="G1757" s="2"/>
      <c r="H1757" s="2"/>
      <c r="I1757" s="2"/>
      <c r="J1757" s="2"/>
      <c r="K1757" s="2"/>
      <c r="L1757" s="2"/>
      <c r="M1757" s="2"/>
      <c r="N1757" s="5">
        <v>47400</v>
      </c>
      <c r="O1757" s="2" t="s">
        <v>1250</v>
      </c>
      <c r="P1757" s="5">
        <v>36.588924679999998</v>
      </c>
      <c r="Q1757" s="5">
        <v>1734315.03</v>
      </c>
      <c r="R1757" s="5">
        <v>0.49046815900000001</v>
      </c>
      <c r="S1757" s="5">
        <v>23248.190750000002</v>
      </c>
      <c r="T1757" s="5">
        <v>421785.5</v>
      </c>
    </row>
    <row r="1758" spans="1:20" ht="100.8" x14ac:dyDescent="0.3">
      <c r="A1758" s="7" t="s">
        <v>196</v>
      </c>
      <c r="B1758" s="2" t="s">
        <v>2506</v>
      </c>
      <c r="C1758" s="5" t="s">
        <v>198</v>
      </c>
      <c r="D1758" s="5" t="s">
        <v>171</v>
      </c>
      <c r="E1758" s="2" t="s">
        <v>2417</v>
      </c>
      <c r="F1758" s="2"/>
      <c r="G1758" s="2"/>
      <c r="H1758" s="2"/>
      <c r="I1758" s="2"/>
      <c r="J1758" s="2"/>
      <c r="K1758" s="2"/>
      <c r="L1758" s="2"/>
      <c r="M1758" s="2"/>
      <c r="N1758" s="5">
        <v>2592</v>
      </c>
      <c r="O1758" s="2" t="s">
        <v>1250</v>
      </c>
      <c r="P1758" s="5">
        <v>708.85671300000001</v>
      </c>
      <c r="Q1758" s="5">
        <v>1837356.6</v>
      </c>
      <c r="R1758" s="5">
        <v>9.5021007100000006</v>
      </c>
      <c r="S1758" s="5">
        <v>24629.445039999999</v>
      </c>
      <c r="T1758" s="5">
        <v>446845.2</v>
      </c>
    </row>
    <row r="1759" spans="1:20" ht="57.6" x14ac:dyDescent="0.3">
      <c r="A1759" s="7" t="s">
        <v>196</v>
      </c>
      <c r="B1759" s="2" t="s">
        <v>2507</v>
      </c>
      <c r="C1759" s="5" t="s">
        <v>198</v>
      </c>
      <c r="D1759" s="5" t="s">
        <v>171</v>
      </c>
      <c r="E1759" s="2" t="s">
        <v>2508</v>
      </c>
      <c r="F1759" s="2"/>
      <c r="G1759" s="2"/>
      <c r="H1759" s="2"/>
      <c r="I1759" s="2"/>
      <c r="J1759" s="2"/>
      <c r="K1759" s="2"/>
      <c r="L1759" s="2"/>
      <c r="M1759" s="2"/>
      <c r="N1759" s="5">
        <v>30960</v>
      </c>
      <c r="O1759" s="2" t="s">
        <v>1250</v>
      </c>
      <c r="P1759" s="5">
        <v>39.147382110000002</v>
      </c>
      <c r="Q1759" s="5">
        <v>1212002.95</v>
      </c>
      <c r="R1759" s="5">
        <v>0.52476383500000001</v>
      </c>
      <c r="S1759" s="5">
        <v>16246.688340000001</v>
      </c>
      <c r="T1759" s="5">
        <v>294759.09999999998</v>
      </c>
    </row>
    <row r="1760" spans="1:20" ht="100.8" x14ac:dyDescent="0.3">
      <c r="A1760" s="7" t="s">
        <v>196</v>
      </c>
      <c r="B1760" s="2" t="s">
        <v>2507</v>
      </c>
      <c r="C1760" s="5" t="s">
        <v>198</v>
      </c>
      <c r="D1760" s="5" t="s">
        <v>171</v>
      </c>
      <c r="E1760" s="2" t="s">
        <v>2509</v>
      </c>
      <c r="F1760" s="2"/>
      <c r="G1760" s="2"/>
      <c r="H1760" s="2"/>
      <c r="I1760" s="2"/>
      <c r="J1760" s="2"/>
      <c r="K1760" s="2"/>
      <c r="L1760" s="2"/>
      <c r="M1760" s="2"/>
      <c r="N1760" s="5">
        <v>36360</v>
      </c>
      <c r="O1760" s="2" t="s">
        <v>1250</v>
      </c>
      <c r="P1760" s="5">
        <v>92.933786299999994</v>
      </c>
      <c r="Q1760" s="5">
        <v>3379072.47</v>
      </c>
      <c r="R1760" s="5">
        <v>1.245761211</v>
      </c>
      <c r="S1760" s="5">
        <v>45295.877610000003</v>
      </c>
      <c r="T1760" s="5">
        <v>821790.4</v>
      </c>
    </row>
    <row r="1761" spans="1:20" ht="100.8" x14ac:dyDescent="0.3">
      <c r="A1761" s="7" t="s">
        <v>196</v>
      </c>
      <c r="B1761" s="2" t="s">
        <v>2510</v>
      </c>
      <c r="C1761" s="5" t="s">
        <v>198</v>
      </c>
      <c r="D1761" s="5" t="s">
        <v>171</v>
      </c>
      <c r="E1761" s="2" t="s">
        <v>2417</v>
      </c>
      <c r="F1761" s="2"/>
      <c r="G1761" s="2"/>
      <c r="H1761" s="2"/>
      <c r="I1761" s="2"/>
      <c r="J1761" s="2"/>
      <c r="K1761" s="2"/>
      <c r="L1761" s="2"/>
      <c r="M1761" s="2"/>
      <c r="N1761" s="5">
        <v>2592</v>
      </c>
      <c r="O1761" s="2" t="s">
        <v>1250</v>
      </c>
      <c r="P1761" s="5">
        <v>699.83097989999999</v>
      </c>
      <c r="Q1761" s="5">
        <v>1813961.9</v>
      </c>
      <c r="R1761" s="5">
        <v>9.5021178539999998</v>
      </c>
      <c r="S1761" s="5">
        <v>24629.48948</v>
      </c>
      <c r="T1761" s="5">
        <v>441155.5</v>
      </c>
    </row>
    <row r="1762" spans="1:20" ht="57.6" x14ac:dyDescent="0.3">
      <c r="A1762" s="7" t="s">
        <v>196</v>
      </c>
      <c r="B1762" s="2" t="s">
        <v>2510</v>
      </c>
      <c r="C1762" s="5" t="s">
        <v>198</v>
      </c>
      <c r="D1762" s="5" t="s">
        <v>171</v>
      </c>
      <c r="E1762" s="2" t="s">
        <v>2511</v>
      </c>
      <c r="F1762" s="2"/>
      <c r="G1762" s="2"/>
      <c r="H1762" s="2"/>
      <c r="I1762" s="2"/>
      <c r="J1762" s="2"/>
      <c r="K1762" s="2"/>
      <c r="L1762" s="2"/>
      <c r="M1762" s="2"/>
      <c r="N1762" s="5">
        <v>7440</v>
      </c>
      <c r="O1762" s="2" t="s">
        <v>1250</v>
      </c>
      <c r="P1762" s="5">
        <v>38.390108869999999</v>
      </c>
      <c r="Q1762" s="5">
        <v>285622.40999999997</v>
      </c>
      <c r="R1762" s="5">
        <v>0.52125063000000005</v>
      </c>
      <c r="S1762" s="5">
        <v>3878.1046839999999</v>
      </c>
      <c r="T1762" s="5">
        <v>69463.3</v>
      </c>
    </row>
    <row r="1763" spans="1:20" ht="86.4" x14ac:dyDescent="0.3">
      <c r="A1763" s="7" t="s">
        <v>196</v>
      </c>
      <c r="B1763" s="2" t="s">
        <v>2510</v>
      </c>
      <c r="C1763" s="5" t="s">
        <v>198</v>
      </c>
      <c r="D1763" s="5" t="s">
        <v>171</v>
      </c>
      <c r="E1763" s="2" t="s">
        <v>2512</v>
      </c>
      <c r="F1763" s="2"/>
      <c r="G1763" s="2"/>
      <c r="H1763" s="2"/>
      <c r="I1763" s="2"/>
      <c r="J1763" s="2"/>
      <c r="K1763" s="2"/>
      <c r="L1763" s="2"/>
      <c r="M1763" s="2"/>
      <c r="N1763" s="5">
        <v>1232</v>
      </c>
      <c r="O1763" s="2" t="s">
        <v>1250</v>
      </c>
      <c r="P1763" s="5">
        <v>1113.2911770000001</v>
      </c>
      <c r="Q1763" s="5">
        <v>1371574.73</v>
      </c>
      <c r="R1763" s="5">
        <v>15.11596982</v>
      </c>
      <c r="S1763" s="5">
        <v>18622.874810000001</v>
      </c>
      <c r="T1763" s="5">
        <v>333567</v>
      </c>
    </row>
    <row r="1764" spans="1:20" ht="72" x14ac:dyDescent="0.3">
      <c r="A1764" s="7" t="s">
        <v>196</v>
      </c>
      <c r="B1764" s="2" t="s">
        <v>2513</v>
      </c>
      <c r="C1764" s="5" t="s">
        <v>198</v>
      </c>
      <c r="D1764" s="5" t="s">
        <v>171</v>
      </c>
      <c r="E1764" s="2" t="s">
        <v>2514</v>
      </c>
      <c r="F1764" s="2"/>
      <c r="G1764" s="2"/>
      <c r="H1764" s="2"/>
      <c r="I1764" s="2"/>
      <c r="J1764" s="2"/>
      <c r="K1764" s="2"/>
      <c r="L1764" s="2"/>
      <c r="M1764" s="2"/>
      <c r="N1764" s="5">
        <v>51000</v>
      </c>
      <c r="O1764" s="2" t="s">
        <v>1250</v>
      </c>
      <c r="P1764" s="5">
        <v>16.134915490000001</v>
      </c>
      <c r="Q1764" s="5">
        <v>822880.69</v>
      </c>
      <c r="R1764" s="5">
        <v>0.219075567</v>
      </c>
      <c r="S1764" s="5">
        <v>11172.8539</v>
      </c>
      <c r="T1764" s="5">
        <v>200124.6</v>
      </c>
    </row>
    <row r="1765" spans="1:20" ht="100.8" x14ac:dyDescent="0.3">
      <c r="A1765" s="7" t="s">
        <v>196</v>
      </c>
      <c r="B1765" s="2" t="s">
        <v>2513</v>
      </c>
      <c r="C1765" s="5" t="s">
        <v>198</v>
      </c>
      <c r="D1765" s="5" t="s">
        <v>171</v>
      </c>
      <c r="E1765" s="2" t="s">
        <v>2515</v>
      </c>
      <c r="F1765" s="2"/>
      <c r="G1765" s="2"/>
      <c r="H1765" s="2"/>
      <c r="I1765" s="2"/>
      <c r="J1765" s="2"/>
      <c r="K1765" s="2"/>
      <c r="L1765" s="2"/>
      <c r="M1765" s="2"/>
      <c r="N1765" s="5">
        <v>31824</v>
      </c>
      <c r="O1765" s="2" t="s">
        <v>1250</v>
      </c>
      <c r="P1765" s="5">
        <v>93.201846410000002</v>
      </c>
      <c r="Q1765" s="5">
        <v>2966055.56</v>
      </c>
      <c r="R1765" s="5">
        <v>1.265469741</v>
      </c>
      <c r="S1765" s="5">
        <v>40272.309029999997</v>
      </c>
      <c r="T1765" s="5">
        <v>721344.8</v>
      </c>
    </row>
    <row r="1766" spans="1:20" ht="57.6" x14ac:dyDescent="0.3">
      <c r="A1766" s="7" t="s">
        <v>196</v>
      </c>
      <c r="B1766" s="2" t="s">
        <v>2513</v>
      </c>
      <c r="C1766" s="5" t="s">
        <v>198</v>
      </c>
      <c r="D1766" s="5" t="s">
        <v>171</v>
      </c>
      <c r="E1766" s="2" t="s">
        <v>2516</v>
      </c>
      <c r="F1766" s="2"/>
      <c r="G1766" s="2"/>
      <c r="H1766" s="2"/>
      <c r="I1766" s="2"/>
      <c r="J1766" s="2"/>
      <c r="K1766" s="2"/>
      <c r="L1766" s="2"/>
      <c r="M1766" s="2"/>
      <c r="N1766" s="5">
        <v>1200</v>
      </c>
      <c r="O1766" s="2" t="s">
        <v>2368</v>
      </c>
      <c r="P1766" s="5">
        <v>20.844149999999999</v>
      </c>
      <c r="Q1766" s="5">
        <v>25012.98</v>
      </c>
      <c r="R1766" s="5">
        <v>0.28301629299999997</v>
      </c>
      <c r="S1766" s="5">
        <v>339.61955189999998</v>
      </c>
      <c r="T1766" s="5">
        <v>6083.1</v>
      </c>
    </row>
    <row r="1767" spans="1:20" ht="100.8" x14ac:dyDescent="0.3">
      <c r="A1767" s="7" t="s">
        <v>196</v>
      </c>
      <c r="B1767" s="2" t="s">
        <v>2513</v>
      </c>
      <c r="C1767" s="5" t="s">
        <v>198</v>
      </c>
      <c r="D1767" s="5" t="s">
        <v>171</v>
      </c>
      <c r="E1767" s="2" t="s">
        <v>2517</v>
      </c>
      <c r="F1767" s="2"/>
      <c r="G1767" s="2"/>
      <c r="H1767" s="2"/>
      <c r="I1767" s="2"/>
      <c r="J1767" s="2"/>
      <c r="K1767" s="2"/>
      <c r="L1767" s="2"/>
      <c r="M1767" s="2"/>
      <c r="N1767" s="5">
        <v>36</v>
      </c>
      <c r="O1767" s="2" t="s">
        <v>1250</v>
      </c>
      <c r="P1767" s="5">
        <v>86.03833333</v>
      </c>
      <c r="Q1767" s="5">
        <v>3097.38</v>
      </c>
      <c r="R1767" s="5">
        <v>1.168205476</v>
      </c>
      <c r="S1767" s="5">
        <v>42.055397149999997</v>
      </c>
      <c r="T1767" s="5">
        <v>753.3</v>
      </c>
    </row>
    <row r="1768" spans="1:20" ht="72" x14ac:dyDescent="0.3">
      <c r="A1768" s="7" t="s">
        <v>196</v>
      </c>
      <c r="B1768" s="2" t="s">
        <v>2513</v>
      </c>
      <c r="C1768" s="5" t="s">
        <v>198</v>
      </c>
      <c r="D1768" s="5" t="s">
        <v>171</v>
      </c>
      <c r="E1768" s="2" t="s">
        <v>2518</v>
      </c>
      <c r="F1768" s="2"/>
      <c r="G1768" s="2"/>
      <c r="H1768" s="2"/>
      <c r="I1768" s="2"/>
      <c r="J1768" s="2"/>
      <c r="K1768" s="2"/>
      <c r="L1768" s="2"/>
      <c r="M1768" s="2"/>
      <c r="N1768" s="5">
        <v>17760</v>
      </c>
      <c r="O1768" s="2" t="s">
        <v>1250</v>
      </c>
      <c r="P1768" s="5">
        <v>82.864927929999993</v>
      </c>
      <c r="Q1768" s="5">
        <v>1471681.12</v>
      </c>
      <c r="R1768" s="5">
        <v>1.125117827</v>
      </c>
      <c r="S1768" s="5">
        <v>19982.0926</v>
      </c>
      <c r="T1768" s="5">
        <v>357912.8</v>
      </c>
    </row>
    <row r="1769" spans="1:20" ht="43.2" x14ac:dyDescent="0.3">
      <c r="A1769" s="7" t="s">
        <v>196</v>
      </c>
      <c r="B1769" s="2" t="s">
        <v>2519</v>
      </c>
      <c r="C1769" s="5" t="s">
        <v>198</v>
      </c>
      <c r="D1769" s="5" t="s">
        <v>171</v>
      </c>
      <c r="E1769" s="2" t="s">
        <v>2520</v>
      </c>
      <c r="F1769" s="2"/>
      <c r="G1769" s="2"/>
      <c r="H1769" s="2"/>
      <c r="I1769" s="2"/>
      <c r="J1769" s="2"/>
      <c r="K1769" s="2"/>
      <c r="L1769" s="2"/>
      <c r="M1769" s="2"/>
      <c r="N1769" s="5">
        <v>27600</v>
      </c>
      <c r="O1769" s="2" t="s">
        <v>1250</v>
      </c>
      <c r="P1769" s="5">
        <v>33.511519569999997</v>
      </c>
      <c r="Q1769" s="5">
        <v>924917.94</v>
      </c>
      <c r="R1769" s="5">
        <v>0.45501044899999998</v>
      </c>
      <c r="S1769" s="5">
        <v>12558.28839</v>
      </c>
      <c r="T1769" s="5">
        <v>224940.1</v>
      </c>
    </row>
    <row r="1770" spans="1:20" ht="57.6" x14ac:dyDescent="0.3">
      <c r="A1770" s="7" t="s">
        <v>196</v>
      </c>
      <c r="B1770" s="2" t="s">
        <v>2521</v>
      </c>
      <c r="C1770" s="5" t="s">
        <v>198</v>
      </c>
      <c r="D1770" s="5" t="s">
        <v>171</v>
      </c>
      <c r="E1770" s="2" t="s">
        <v>2522</v>
      </c>
      <c r="F1770" s="2"/>
      <c r="G1770" s="2"/>
      <c r="H1770" s="2"/>
      <c r="I1770" s="2"/>
      <c r="J1770" s="2"/>
      <c r="K1770" s="2"/>
      <c r="L1770" s="2"/>
      <c r="M1770" s="2"/>
      <c r="N1770" s="5">
        <v>50400</v>
      </c>
      <c r="O1770" s="2" t="s">
        <v>1250</v>
      </c>
      <c r="P1770" s="5">
        <v>23.591961900000001</v>
      </c>
      <c r="Q1770" s="5">
        <v>1189034.8799999999</v>
      </c>
      <c r="R1770" s="5">
        <v>0.32032534800000001</v>
      </c>
      <c r="S1770" s="5">
        <v>16144.397559999999</v>
      </c>
      <c r="T1770" s="5">
        <v>289173.3</v>
      </c>
    </row>
    <row r="1771" spans="1:20" ht="57.6" x14ac:dyDescent="0.3">
      <c r="A1771" s="7" t="s">
        <v>196</v>
      </c>
      <c r="B1771" s="2" t="s">
        <v>2521</v>
      </c>
      <c r="C1771" s="5" t="s">
        <v>198</v>
      </c>
      <c r="D1771" s="5" t="s">
        <v>171</v>
      </c>
      <c r="E1771" s="2" t="s">
        <v>2523</v>
      </c>
      <c r="F1771" s="2"/>
      <c r="G1771" s="2"/>
      <c r="H1771" s="2"/>
      <c r="I1771" s="2"/>
      <c r="J1771" s="2"/>
      <c r="K1771" s="2"/>
      <c r="L1771" s="2"/>
      <c r="M1771" s="2"/>
      <c r="N1771" s="5">
        <v>39960</v>
      </c>
      <c r="O1771" s="2" t="s">
        <v>1250</v>
      </c>
      <c r="P1771" s="5">
        <v>82.571866619999994</v>
      </c>
      <c r="Q1771" s="5">
        <v>3299571.79</v>
      </c>
      <c r="R1771" s="5">
        <v>1.1211387180000001</v>
      </c>
      <c r="S1771" s="5">
        <v>44800.70319</v>
      </c>
      <c r="T1771" s="5">
        <v>802455.9</v>
      </c>
    </row>
    <row r="1772" spans="1:20" ht="115.2" x14ac:dyDescent="0.3">
      <c r="A1772" s="7" t="s">
        <v>196</v>
      </c>
      <c r="B1772" s="2" t="s">
        <v>2524</v>
      </c>
      <c r="C1772" s="5" t="s">
        <v>198</v>
      </c>
      <c r="D1772" s="5" t="s">
        <v>171</v>
      </c>
      <c r="E1772" s="2" t="s">
        <v>2525</v>
      </c>
      <c r="F1772" s="2"/>
      <c r="G1772" s="2"/>
      <c r="H1772" s="2"/>
      <c r="I1772" s="2"/>
      <c r="J1772" s="2"/>
      <c r="K1772" s="2"/>
      <c r="L1772" s="2"/>
      <c r="M1772" s="2"/>
      <c r="N1772" s="5">
        <v>9036</v>
      </c>
      <c r="O1772" s="2" t="s">
        <v>1250</v>
      </c>
      <c r="P1772" s="5">
        <v>85.809154489999997</v>
      </c>
      <c r="Q1772" s="5">
        <v>775371.52</v>
      </c>
      <c r="R1772" s="5">
        <v>1.165093747</v>
      </c>
      <c r="S1772" s="5">
        <v>10527.7871</v>
      </c>
      <c r="T1772" s="5">
        <v>188570.4</v>
      </c>
    </row>
    <row r="1773" spans="1:20" ht="86.4" x14ac:dyDescent="0.3">
      <c r="A1773" s="7" t="s">
        <v>196</v>
      </c>
      <c r="B1773" s="2" t="s">
        <v>2524</v>
      </c>
      <c r="C1773" s="5" t="s">
        <v>198</v>
      </c>
      <c r="D1773" s="5" t="s">
        <v>171</v>
      </c>
      <c r="E1773" s="2" t="s">
        <v>2526</v>
      </c>
      <c r="F1773" s="2"/>
      <c r="G1773" s="2"/>
      <c r="H1773" s="2"/>
      <c r="I1773" s="2"/>
      <c r="J1773" s="2"/>
      <c r="K1773" s="2"/>
      <c r="L1773" s="2"/>
      <c r="M1773" s="2"/>
      <c r="N1773" s="5">
        <v>30600</v>
      </c>
      <c r="O1773" s="2" t="s">
        <v>1250</v>
      </c>
      <c r="P1773" s="5">
        <v>99.795667969999997</v>
      </c>
      <c r="Q1773" s="5">
        <v>3053747.44</v>
      </c>
      <c r="R1773" s="5">
        <v>1.354998886</v>
      </c>
      <c r="S1773" s="5">
        <v>41462.965920000002</v>
      </c>
      <c r="T1773" s="5">
        <v>742671.4</v>
      </c>
    </row>
    <row r="1774" spans="1:20" ht="100.8" x14ac:dyDescent="0.3">
      <c r="A1774" s="7" t="s">
        <v>196</v>
      </c>
      <c r="B1774" s="2" t="s">
        <v>2524</v>
      </c>
      <c r="C1774" s="5" t="s">
        <v>198</v>
      </c>
      <c r="D1774" s="5" t="s">
        <v>171</v>
      </c>
      <c r="E1774" s="2" t="s">
        <v>2468</v>
      </c>
      <c r="F1774" s="2"/>
      <c r="G1774" s="2"/>
      <c r="H1774" s="2"/>
      <c r="I1774" s="2"/>
      <c r="J1774" s="2"/>
      <c r="K1774" s="2"/>
      <c r="L1774" s="2"/>
      <c r="M1774" s="2"/>
      <c r="N1774" s="5">
        <v>2592</v>
      </c>
      <c r="O1774" s="2" t="s">
        <v>1250</v>
      </c>
      <c r="P1774" s="5">
        <v>699.82133490000001</v>
      </c>
      <c r="Q1774" s="5">
        <v>1813936.9</v>
      </c>
      <c r="R1774" s="5">
        <v>9.501986896</v>
      </c>
      <c r="S1774" s="5">
        <v>24629.150030000001</v>
      </c>
      <c r="T1774" s="5">
        <v>441149.5</v>
      </c>
    </row>
    <row r="1775" spans="1:20" ht="57.6" x14ac:dyDescent="0.3">
      <c r="A1775" s="7" t="s">
        <v>196</v>
      </c>
      <c r="B1775" s="2" t="s">
        <v>2524</v>
      </c>
      <c r="C1775" s="5" t="s">
        <v>198</v>
      </c>
      <c r="D1775" s="5" t="s">
        <v>171</v>
      </c>
      <c r="E1775" s="2" t="s">
        <v>2527</v>
      </c>
      <c r="F1775" s="2"/>
      <c r="G1775" s="2"/>
      <c r="H1775" s="2"/>
      <c r="I1775" s="2"/>
      <c r="J1775" s="2"/>
      <c r="K1775" s="2"/>
      <c r="L1775" s="2"/>
      <c r="M1775" s="2"/>
      <c r="N1775" s="5">
        <v>15840</v>
      </c>
      <c r="O1775" s="2" t="s">
        <v>1250</v>
      </c>
      <c r="P1775" s="5">
        <v>59.450976009999998</v>
      </c>
      <c r="Q1775" s="5">
        <v>941703.46</v>
      </c>
      <c r="R1775" s="5">
        <v>0.80720945</v>
      </c>
      <c r="S1775" s="5">
        <v>12786.197690000001</v>
      </c>
      <c r="T1775" s="5">
        <v>229022.2</v>
      </c>
    </row>
    <row r="1776" spans="1:20" ht="100.8" x14ac:dyDescent="0.3">
      <c r="A1776" s="7" t="s">
        <v>196</v>
      </c>
      <c r="B1776" s="2" t="s">
        <v>2524</v>
      </c>
      <c r="C1776" s="5" t="s">
        <v>198</v>
      </c>
      <c r="D1776" s="5" t="s">
        <v>171</v>
      </c>
      <c r="E1776" s="2" t="s">
        <v>2528</v>
      </c>
      <c r="F1776" s="2"/>
      <c r="G1776" s="2"/>
      <c r="H1776" s="2"/>
      <c r="I1776" s="2"/>
      <c r="J1776" s="2"/>
      <c r="K1776" s="2"/>
      <c r="L1776" s="2"/>
      <c r="M1776" s="2"/>
      <c r="N1776" s="5">
        <v>540</v>
      </c>
      <c r="O1776" s="2" t="s">
        <v>1250</v>
      </c>
      <c r="P1776" s="5">
        <v>94.881481480000005</v>
      </c>
      <c r="Q1776" s="5">
        <v>51236</v>
      </c>
      <c r="R1776" s="5">
        <v>1.2882753769999999</v>
      </c>
      <c r="S1776" s="5">
        <v>695.66870329999995</v>
      </c>
      <c r="T1776" s="5">
        <v>12460.6</v>
      </c>
    </row>
    <row r="1777" spans="1:20" ht="72" x14ac:dyDescent="0.3">
      <c r="A1777" s="7" t="s">
        <v>196</v>
      </c>
      <c r="B1777" s="2" t="s">
        <v>2529</v>
      </c>
      <c r="C1777" s="5" t="s">
        <v>198</v>
      </c>
      <c r="D1777" s="5" t="s">
        <v>171</v>
      </c>
      <c r="E1777" s="2" t="s">
        <v>2530</v>
      </c>
      <c r="F1777" s="2"/>
      <c r="G1777" s="2"/>
      <c r="H1777" s="2"/>
      <c r="I1777" s="2"/>
      <c r="J1777" s="2"/>
      <c r="K1777" s="2"/>
      <c r="L1777" s="2"/>
      <c r="M1777" s="2"/>
      <c r="N1777" s="5">
        <v>22020</v>
      </c>
      <c r="O1777" s="2" t="s">
        <v>1250</v>
      </c>
      <c r="P1777" s="5">
        <v>182.93979110000001</v>
      </c>
      <c r="Q1777" s="5">
        <v>4028334.2</v>
      </c>
      <c r="R1777" s="5">
        <v>2.5215684509999998</v>
      </c>
      <c r="S1777" s="5">
        <v>55524.937279999998</v>
      </c>
      <c r="T1777" s="5">
        <v>979690.8</v>
      </c>
    </row>
    <row r="1778" spans="1:20" ht="57.6" x14ac:dyDescent="0.3">
      <c r="A1778" s="7" t="s">
        <v>196</v>
      </c>
      <c r="B1778" s="2" t="s">
        <v>2529</v>
      </c>
      <c r="C1778" s="5" t="s">
        <v>198</v>
      </c>
      <c r="D1778" s="5" t="s">
        <v>171</v>
      </c>
      <c r="E1778" s="2" t="s">
        <v>2531</v>
      </c>
      <c r="F1778" s="2"/>
      <c r="G1778" s="2"/>
      <c r="H1778" s="2"/>
      <c r="I1778" s="2"/>
      <c r="J1778" s="2"/>
      <c r="K1778" s="2"/>
      <c r="L1778" s="2"/>
      <c r="M1778" s="2"/>
      <c r="N1778" s="5">
        <v>14820</v>
      </c>
      <c r="O1778" s="2" t="s">
        <v>1250</v>
      </c>
      <c r="P1778" s="5">
        <v>253.92042979999999</v>
      </c>
      <c r="Q1778" s="5">
        <v>3763100.77</v>
      </c>
      <c r="R1778" s="5">
        <v>3.4999370070000002</v>
      </c>
      <c r="S1778" s="5">
        <v>51869.066440000002</v>
      </c>
      <c r="T1778" s="5">
        <v>915186.1</v>
      </c>
    </row>
    <row r="1779" spans="1:20" ht="86.4" x14ac:dyDescent="0.3">
      <c r="A1779" s="7" t="s">
        <v>196</v>
      </c>
      <c r="B1779" s="2" t="s">
        <v>2532</v>
      </c>
      <c r="C1779" s="5" t="s">
        <v>198</v>
      </c>
      <c r="D1779" s="5" t="s">
        <v>171</v>
      </c>
      <c r="E1779" s="2" t="s">
        <v>2533</v>
      </c>
      <c r="F1779" s="2"/>
      <c r="G1779" s="2"/>
      <c r="H1779" s="2"/>
      <c r="I1779" s="2"/>
      <c r="J1779" s="2"/>
      <c r="K1779" s="2"/>
      <c r="L1779" s="2"/>
      <c r="M1779" s="2"/>
      <c r="N1779" s="5">
        <v>10548</v>
      </c>
      <c r="O1779" s="2" t="s">
        <v>1250</v>
      </c>
      <c r="P1779" s="5">
        <v>53.729027299999998</v>
      </c>
      <c r="Q1779" s="5">
        <v>566733.78</v>
      </c>
      <c r="R1779" s="5">
        <v>0.74057928699999998</v>
      </c>
      <c r="S1779" s="5">
        <v>7811.6303239999997</v>
      </c>
      <c r="T1779" s="5">
        <v>137829.6</v>
      </c>
    </row>
    <row r="1780" spans="1:20" ht="43.2" x14ac:dyDescent="0.3">
      <c r="A1780" s="7" t="s">
        <v>196</v>
      </c>
      <c r="B1780" s="2" t="s">
        <v>2532</v>
      </c>
      <c r="C1780" s="5" t="s">
        <v>198</v>
      </c>
      <c r="D1780" s="5" t="s">
        <v>171</v>
      </c>
      <c r="E1780" s="2" t="s">
        <v>2534</v>
      </c>
      <c r="F1780" s="2"/>
      <c r="G1780" s="2"/>
      <c r="H1780" s="2"/>
      <c r="I1780" s="2"/>
      <c r="J1780" s="2"/>
      <c r="K1780" s="2"/>
      <c r="L1780" s="2"/>
      <c r="M1780" s="2"/>
      <c r="N1780" s="5">
        <v>18000</v>
      </c>
      <c r="O1780" s="2" t="s">
        <v>1250</v>
      </c>
      <c r="P1780" s="5">
        <v>32.72447889</v>
      </c>
      <c r="Q1780" s="5">
        <v>589040.62</v>
      </c>
      <c r="R1780" s="5">
        <v>0.45106104600000002</v>
      </c>
      <c r="S1780" s="5">
        <v>8119.0988280000001</v>
      </c>
      <c r="T1780" s="5">
        <v>143254.70000000001</v>
      </c>
    </row>
    <row r="1781" spans="1:20" ht="72" x14ac:dyDescent="0.3">
      <c r="A1781" s="7" t="s">
        <v>196</v>
      </c>
      <c r="B1781" s="2" t="s">
        <v>2532</v>
      </c>
      <c r="C1781" s="5" t="s">
        <v>198</v>
      </c>
      <c r="D1781" s="5" t="s">
        <v>163</v>
      </c>
      <c r="E1781" s="2" t="s">
        <v>2535</v>
      </c>
      <c r="F1781" s="2"/>
      <c r="G1781" s="2"/>
      <c r="H1781" s="2"/>
      <c r="I1781" s="2"/>
      <c r="J1781" s="2"/>
      <c r="K1781" s="2"/>
      <c r="L1781" s="2"/>
      <c r="M1781" s="2"/>
      <c r="N1781" s="5">
        <v>270864</v>
      </c>
      <c r="O1781" s="2" t="s">
        <v>1250</v>
      </c>
      <c r="P1781" s="5">
        <v>4.9197371009999999</v>
      </c>
      <c r="Q1781" s="5">
        <v>1332579.67</v>
      </c>
      <c r="R1781" s="5">
        <v>6.7811676000000001E-2</v>
      </c>
      <c r="S1781" s="5">
        <v>18367.741829999999</v>
      </c>
      <c r="T1781" s="5">
        <v>412833.2</v>
      </c>
    </row>
    <row r="1782" spans="1:20" ht="57.6" x14ac:dyDescent="0.3">
      <c r="A1782" s="7" t="s">
        <v>196</v>
      </c>
      <c r="B1782" s="2" t="s">
        <v>2532</v>
      </c>
      <c r="C1782" s="5" t="s">
        <v>198</v>
      </c>
      <c r="D1782" s="5" t="s">
        <v>171</v>
      </c>
      <c r="E1782" s="2" t="s">
        <v>2536</v>
      </c>
      <c r="F1782" s="2"/>
      <c r="G1782" s="2"/>
      <c r="H1782" s="2"/>
      <c r="I1782" s="2"/>
      <c r="J1782" s="2"/>
      <c r="K1782" s="2"/>
      <c r="L1782" s="2"/>
      <c r="M1782" s="2"/>
      <c r="N1782" s="5">
        <v>1812</v>
      </c>
      <c r="O1782" s="2" t="s">
        <v>1250</v>
      </c>
      <c r="P1782" s="5">
        <v>253.72213020000001</v>
      </c>
      <c r="Q1782" s="5">
        <v>459744.5</v>
      </c>
      <c r="R1782" s="5">
        <v>3.4972037249999999</v>
      </c>
      <c r="S1782" s="5">
        <v>6336.9331499999998</v>
      </c>
      <c r="T1782" s="5">
        <v>111809.8</v>
      </c>
    </row>
    <row r="1783" spans="1:20" ht="57.6" x14ac:dyDescent="0.3">
      <c r="A1783" s="7" t="s">
        <v>196</v>
      </c>
      <c r="B1783" s="2" t="s">
        <v>2532</v>
      </c>
      <c r="C1783" s="5" t="s">
        <v>198</v>
      </c>
      <c r="D1783" s="5" t="s">
        <v>171</v>
      </c>
      <c r="E1783" s="2" t="s">
        <v>2537</v>
      </c>
      <c r="F1783" s="2"/>
      <c r="G1783" s="2"/>
      <c r="H1783" s="2"/>
      <c r="I1783" s="2"/>
      <c r="J1783" s="2"/>
      <c r="K1783" s="2"/>
      <c r="L1783" s="2"/>
      <c r="M1783" s="2"/>
      <c r="N1783" s="5">
        <v>6480</v>
      </c>
      <c r="O1783" s="2" t="s">
        <v>1250</v>
      </c>
      <c r="P1783" s="5">
        <v>191.57117589999999</v>
      </c>
      <c r="Q1783" s="5">
        <v>1241381.22</v>
      </c>
      <c r="R1783" s="5">
        <v>2.6405399850000002</v>
      </c>
      <c r="S1783" s="5">
        <v>17110.699100000002</v>
      </c>
      <c r="T1783" s="5">
        <v>301903.90000000002</v>
      </c>
    </row>
    <row r="1784" spans="1:20" ht="72" x14ac:dyDescent="0.3">
      <c r="A1784" s="7" t="s">
        <v>196</v>
      </c>
      <c r="B1784" s="2" t="s">
        <v>2532</v>
      </c>
      <c r="C1784" s="5" t="s">
        <v>198</v>
      </c>
      <c r="D1784" s="5" t="s">
        <v>171</v>
      </c>
      <c r="E1784" s="2" t="s">
        <v>2538</v>
      </c>
      <c r="F1784" s="2"/>
      <c r="G1784" s="2"/>
      <c r="H1784" s="2"/>
      <c r="I1784" s="2"/>
      <c r="J1784" s="2"/>
      <c r="K1784" s="2"/>
      <c r="L1784" s="2"/>
      <c r="M1784" s="2"/>
      <c r="N1784" s="5">
        <v>23760</v>
      </c>
      <c r="O1784" s="2" t="s">
        <v>1250</v>
      </c>
      <c r="P1784" s="5">
        <v>61.419765990000002</v>
      </c>
      <c r="Q1784" s="5">
        <v>1459333.64</v>
      </c>
      <c r="R1784" s="5">
        <v>0.84658533400000002</v>
      </c>
      <c r="S1784" s="5">
        <v>20114.867539999999</v>
      </c>
      <c r="T1784" s="5">
        <v>354909.9</v>
      </c>
    </row>
    <row r="1785" spans="1:20" ht="57.6" x14ac:dyDescent="0.3">
      <c r="A1785" s="7" t="s">
        <v>196</v>
      </c>
      <c r="B1785" s="2" t="s">
        <v>2532</v>
      </c>
      <c r="C1785" s="5" t="s">
        <v>198</v>
      </c>
      <c r="D1785" s="5" t="s">
        <v>171</v>
      </c>
      <c r="E1785" s="2" t="s">
        <v>2539</v>
      </c>
      <c r="F1785" s="2"/>
      <c r="G1785" s="2"/>
      <c r="H1785" s="2"/>
      <c r="I1785" s="2"/>
      <c r="J1785" s="2"/>
      <c r="K1785" s="2"/>
      <c r="L1785" s="2"/>
      <c r="M1785" s="2"/>
      <c r="N1785" s="5">
        <v>22944</v>
      </c>
      <c r="O1785" s="2" t="s">
        <v>1250</v>
      </c>
      <c r="P1785" s="5">
        <v>58.275658999999997</v>
      </c>
      <c r="Q1785" s="5">
        <v>1337076.72</v>
      </c>
      <c r="R1785" s="5">
        <v>0.80324822900000004</v>
      </c>
      <c r="S1785" s="5">
        <v>18429.727360000001</v>
      </c>
      <c r="T1785" s="5">
        <v>325177.09999999998</v>
      </c>
    </row>
    <row r="1786" spans="1:20" ht="115.2" x14ac:dyDescent="0.3">
      <c r="A1786" s="7" t="s">
        <v>196</v>
      </c>
      <c r="B1786" s="2" t="s">
        <v>2540</v>
      </c>
      <c r="C1786" s="5" t="s">
        <v>198</v>
      </c>
      <c r="D1786" s="5" t="s">
        <v>171</v>
      </c>
      <c r="E1786" s="2" t="s">
        <v>2541</v>
      </c>
      <c r="F1786" s="2"/>
      <c r="G1786" s="2"/>
      <c r="H1786" s="2"/>
      <c r="I1786" s="2"/>
      <c r="J1786" s="2"/>
      <c r="K1786" s="2"/>
      <c r="L1786" s="2"/>
      <c r="M1786" s="2"/>
      <c r="N1786" s="5">
        <v>21600</v>
      </c>
      <c r="O1786" s="2" t="s">
        <v>1250</v>
      </c>
      <c r="P1786" s="5">
        <v>84.625753700000004</v>
      </c>
      <c r="Q1786" s="5">
        <v>1827916.28</v>
      </c>
      <c r="R1786" s="5">
        <v>1.1664473289999999</v>
      </c>
      <c r="S1786" s="5">
        <v>25195.262299999999</v>
      </c>
      <c r="T1786" s="5">
        <v>444549.3</v>
      </c>
    </row>
    <row r="1787" spans="1:20" ht="100.8" x14ac:dyDescent="0.3">
      <c r="A1787" s="7" t="s">
        <v>196</v>
      </c>
      <c r="B1787" s="2" t="s">
        <v>2540</v>
      </c>
      <c r="C1787" s="5" t="s">
        <v>198</v>
      </c>
      <c r="D1787" s="5" t="s">
        <v>171</v>
      </c>
      <c r="E1787" s="2" t="s">
        <v>2542</v>
      </c>
      <c r="F1787" s="2"/>
      <c r="G1787" s="2"/>
      <c r="H1787" s="2"/>
      <c r="I1787" s="2"/>
      <c r="J1787" s="2"/>
      <c r="K1787" s="2"/>
      <c r="L1787" s="2"/>
      <c r="M1787" s="2"/>
      <c r="N1787" s="5">
        <v>20988</v>
      </c>
      <c r="O1787" s="2" t="s">
        <v>1250</v>
      </c>
      <c r="P1787" s="5">
        <v>93.572970269999999</v>
      </c>
      <c r="Q1787" s="5">
        <v>1963909.5</v>
      </c>
      <c r="R1787" s="5">
        <v>1.2897721609999999</v>
      </c>
      <c r="S1787" s="5">
        <v>27069.738109999998</v>
      </c>
      <c r="T1787" s="5">
        <v>477622.7</v>
      </c>
    </row>
    <row r="1788" spans="1:20" ht="72" x14ac:dyDescent="0.3">
      <c r="A1788" s="7" t="s">
        <v>196</v>
      </c>
      <c r="B1788" s="2" t="s">
        <v>2543</v>
      </c>
      <c r="C1788" s="5" t="s">
        <v>198</v>
      </c>
      <c r="D1788" s="5" t="s">
        <v>171</v>
      </c>
      <c r="E1788" s="2" t="s">
        <v>2544</v>
      </c>
      <c r="F1788" s="2"/>
      <c r="G1788" s="2"/>
      <c r="H1788" s="2"/>
      <c r="I1788" s="2"/>
      <c r="J1788" s="2"/>
      <c r="K1788" s="2"/>
      <c r="L1788" s="2"/>
      <c r="M1788" s="2"/>
      <c r="N1788" s="5">
        <v>4788</v>
      </c>
      <c r="O1788" s="2" t="s">
        <v>1250</v>
      </c>
      <c r="P1788" s="5">
        <v>54.642571009999998</v>
      </c>
      <c r="Q1788" s="5">
        <v>261628.63</v>
      </c>
      <c r="R1788" s="5">
        <v>0.75317120599999998</v>
      </c>
      <c r="S1788" s="5">
        <v>3606.1837350000001</v>
      </c>
      <c r="T1788" s="5">
        <v>63628.1</v>
      </c>
    </row>
    <row r="1789" spans="1:20" ht="115.2" x14ac:dyDescent="0.3">
      <c r="A1789" s="7" t="s">
        <v>196</v>
      </c>
      <c r="B1789" s="2" t="s">
        <v>2545</v>
      </c>
      <c r="C1789" s="5" t="s">
        <v>198</v>
      </c>
      <c r="D1789" s="5" t="s">
        <v>171</v>
      </c>
      <c r="E1789" s="2" t="s">
        <v>2546</v>
      </c>
      <c r="F1789" s="2"/>
      <c r="G1789" s="2"/>
      <c r="H1789" s="2"/>
      <c r="I1789" s="2"/>
      <c r="J1789" s="2"/>
      <c r="K1789" s="2"/>
      <c r="L1789" s="2"/>
      <c r="M1789" s="2"/>
      <c r="N1789" s="5">
        <v>12600</v>
      </c>
      <c r="O1789" s="2" t="s">
        <v>1250</v>
      </c>
      <c r="P1789" s="5">
        <v>97.227065080000003</v>
      </c>
      <c r="Q1789" s="5">
        <v>1225061.02</v>
      </c>
      <c r="R1789" s="5">
        <v>1.36746927</v>
      </c>
      <c r="S1789" s="5">
        <v>17230.112799999999</v>
      </c>
      <c r="T1789" s="5">
        <v>297934.8</v>
      </c>
    </row>
    <row r="1790" spans="1:20" ht="43.2" x14ac:dyDescent="0.3">
      <c r="A1790" s="7" t="s">
        <v>196</v>
      </c>
      <c r="B1790" s="2" t="s">
        <v>2545</v>
      </c>
      <c r="C1790" s="5" t="s">
        <v>198</v>
      </c>
      <c r="D1790" s="5" t="s">
        <v>171</v>
      </c>
      <c r="E1790" s="2" t="s">
        <v>2547</v>
      </c>
      <c r="F1790" s="2"/>
      <c r="G1790" s="2"/>
      <c r="H1790" s="2"/>
      <c r="I1790" s="2"/>
      <c r="J1790" s="2"/>
      <c r="K1790" s="2"/>
      <c r="L1790" s="2"/>
      <c r="M1790" s="2"/>
      <c r="N1790" s="5">
        <v>24000</v>
      </c>
      <c r="O1790" s="2" t="s">
        <v>1250</v>
      </c>
      <c r="P1790" s="5">
        <v>32.170043329999999</v>
      </c>
      <c r="Q1790" s="5">
        <v>772081.04</v>
      </c>
      <c r="R1790" s="5">
        <v>0.45246193200000001</v>
      </c>
      <c r="S1790" s="5">
        <v>10859.086359999999</v>
      </c>
      <c r="T1790" s="5">
        <v>187770.1</v>
      </c>
    </row>
    <row r="1791" spans="1:20" ht="57.6" x14ac:dyDescent="0.3">
      <c r="A1791" s="7" t="s">
        <v>196</v>
      </c>
      <c r="B1791" s="2" t="s">
        <v>2545</v>
      </c>
      <c r="C1791" s="5" t="s">
        <v>198</v>
      </c>
      <c r="D1791" s="5" t="s">
        <v>171</v>
      </c>
      <c r="E1791" s="2" t="s">
        <v>2548</v>
      </c>
      <c r="F1791" s="2"/>
      <c r="G1791" s="2"/>
      <c r="H1791" s="2"/>
      <c r="I1791" s="2"/>
      <c r="J1791" s="2"/>
      <c r="K1791" s="2"/>
      <c r="L1791" s="2"/>
      <c r="M1791" s="2"/>
      <c r="N1791" s="5">
        <v>50400</v>
      </c>
      <c r="O1791" s="2" t="s">
        <v>1250</v>
      </c>
      <c r="P1791" s="5">
        <v>23.036852580000001</v>
      </c>
      <c r="Q1791" s="5">
        <v>1161057.3700000001</v>
      </c>
      <c r="R1791" s="5">
        <v>0.32400636500000002</v>
      </c>
      <c r="S1791" s="5">
        <v>16329.920819999999</v>
      </c>
      <c r="T1791" s="5">
        <v>282369.09999999998</v>
      </c>
    </row>
    <row r="1792" spans="1:20" ht="100.8" x14ac:dyDescent="0.3">
      <c r="A1792" s="7" t="s">
        <v>196</v>
      </c>
      <c r="B1792" s="2" t="s">
        <v>2545</v>
      </c>
      <c r="C1792" s="5" t="s">
        <v>198</v>
      </c>
      <c r="D1792" s="5" t="s">
        <v>171</v>
      </c>
      <c r="E1792" s="2" t="s">
        <v>2549</v>
      </c>
      <c r="F1792" s="2"/>
      <c r="G1792" s="2"/>
      <c r="H1792" s="2"/>
      <c r="I1792" s="2"/>
      <c r="J1792" s="2"/>
      <c r="K1792" s="2"/>
      <c r="L1792" s="2"/>
      <c r="M1792" s="2"/>
      <c r="N1792" s="5">
        <v>24336</v>
      </c>
      <c r="O1792" s="2" t="s">
        <v>1250</v>
      </c>
      <c r="P1792" s="5">
        <v>91.744335550000002</v>
      </c>
      <c r="Q1792" s="5">
        <v>2232690.15</v>
      </c>
      <c r="R1792" s="5">
        <v>1.290356337</v>
      </c>
      <c r="S1792" s="5">
        <v>31402.111809999999</v>
      </c>
      <c r="T1792" s="5">
        <v>542990.19999999995</v>
      </c>
    </row>
    <row r="1793" spans="1:20" ht="100.8" x14ac:dyDescent="0.3">
      <c r="A1793" s="7" t="s">
        <v>196</v>
      </c>
      <c r="B1793" s="2" t="s">
        <v>2545</v>
      </c>
      <c r="C1793" s="5" t="s">
        <v>198</v>
      </c>
      <c r="D1793" s="5" t="s">
        <v>171</v>
      </c>
      <c r="E1793" s="2" t="s">
        <v>2550</v>
      </c>
      <c r="F1793" s="2"/>
      <c r="G1793" s="2"/>
      <c r="H1793" s="2"/>
      <c r="I1793" s="2"/>
      <c r="J1793" s="2"/>
      <c r="K1793" s="2"/>
      <c r="L1793" s="2"/>
      <c r="M1793" s="2"/>
      <c r="N1793" s="5">
        <v>7020</v>
      </c>
      <c r="O1793" s="2" t="s">
        <v>1250</v>
      </c>
      <c r="P1793" s="5">
        <v>82.971968660000002</v>
      </c>
      <c r="Q1793" s="5">
        <v>582463.22</v>
      </c>
      <c r="R1793" s="5">
        <v>1.1669756490000001</v>
      </c>
      <c r="S1793" s="5">
        <v>8192.1690579999995</v>
      </c>
      <c r="T1793" s="5">
        <v>141655</v>
      </c>
    </row>
    <row r="1794" spans="1:20" ht="100.8" x14ac:dyDescent="0.3">
      <c r="A1794" s="7" t="s">
        <v>196</v>
      </c>
      <c r="B1794" s="2" t="s">
        <v>2551</v>
      </c>
      <c r="C1794" s="5" t="s">
        <v>198</v>
      </c>
      <c r="D1794" s="5" t="s">
        <v>171</v>
      </c>
      <c r="E1794" s="2" t="s">
        <v>2552</v>
      </c>
      <c r="F1794" s="2"/>
      <c r="G1794" s="2"/>
      <c r="H1794" s="2"/>
      <c r="I1794" s="2"/>
      <c r="J1794" s="2"/>
      <c r="K1794" s="2"/>
      <c r="L1794" s="2"/>
      <c r="M1794" s="2"/>
      <c r="N1794" s="5">
        <v>1232</v>
      </c>
      <c r="O1794" s="2" t="s">
        <v>1250</v>
      </c>
      <c r="P1794" s="5">
        <v>1076.1783439999999</v>
      </c>
      <c r="Q1794" s="5">
        <v>1325851.72</v>
      </c>
      <c r="R1794" s="5">
        <v>15.13612298</v>
      </c>
      <c r="S1794" s="5">
        <v>18647.703519999999</v>
      </c>
      <c r="T1794" s="5">
        <v>322447.2</v>
      </c>
    </row>
    <row r="1795" spans="1:20" ht="43.2" x14ac:dyDescent="0.3">
      <c r="A1795" s="7" t="s">
        <v>196</v>
      </c>
      <c r="B1795" s="2" t="s">
        <v>2553</v>
      </c>
      <c r="C1795" s="5" t="s">
        <v>198</v>
      </c>
      <c r="D1795" s="5" t="s">
        <v>171</v>
      </c>
      <c r="E1795" s="2" t="s">
        <v>2554</v>
      </c>
      <c r="F1795" s="2"/>
      <c r="G1795" s="2"/>
      <c r="H1795" s="2"/>
      <c r="I1795" s="2"/>
      <c r="J1795" s="2"/>
      <c r="K1795" s="2"/>
      <c r="L1795" s="2"/>
      <c r="M1795" s="2"/>
      <c r="N1795" s="5">
        <v>50544</v>
      </c>
      <c r="O1795" s="2" t="s">
        <v>1250</v>
      </c>
      <c r="P1795" s="5">
        <v>82.373984250000007</v>
      </c>
      <c r="Q1795" s="5">
        <v>4163510.66</v>
      </c>
      <c r="R1795" s="5">
        <v>1.158565179</v>
      </c>
      <c r="S1795" s="5">
        <v>58558.51842</v>
      </c>
      <c r="T1795" s="5">
        <v>1012565.8</v>
      </c>
    </row>
    <row r="1796" spans="1:20" ht="57.6" x14ac:dyDescent="0.3">
      <c r="A1796" s="7" t="s">
        <v>196</v>
      </c>
      <c r="B1796" s="2" t="s">
        <v>2555</v>
      </c>
      <c r="C1796" s="5" t="s">
        <v>198</v>
      </c>
      <c r="D1796" s="5" t="s">
        <v>171</v>
      </c>
      <c r="E1796" s="2" t="s">
        <v>2556</v>
      </c>
      <c r="F1796" s="2"/>
      <c r="G1796" s="2"/>
      <c r="H1796" s="2"/>
      <c r="I1796" s="2"/>
      <c r="J1796" s="2"/>
      <c r="K1796" s="2"/>
      <c r="L1796" s="2"/>
      <c r="M1796" s="2"/>
      <c r="N1796" s="5">
        <v>2184</v>
      </c>
      <c r="O1796" s="2" t="s">
        <v>1250</v>
      </c>
      <c r="P1796" s="5">
        <v>57.882202380000003</v>
      </c>
      <c r="Q1796" s="5">
        <v>126414.73</v>
      </c>
      <c r="R1796" s="5">
        <v>0.81409567299999996</v>
      </c>
      <c r="S1796" s="5">
        <v>1777.9849509999999</v>
      </c>
      <c r="T1796" s="5">
        <v>30744</v>
      </c>
    </row>
    <row r="1797" spans="1:20" ht="57.6" x14ac:dyDescent="0.3">
      <c r="A1797" s="7" t="s">
        <v>196</v>
      </c>
      <c r="B1797" s="2" t="s">
        <v>2555</v>
      </c>
      <c r="C1797" s="5" t="s">
        <v>198</v>
      </c>
      <c r="D1797" s="5" t="s">
        <v>171</v>
      </c>
      <c r="E1797" s="2" t="s">
        <v>2557</v>
      </c>
      <c r="F1797" s="2"/>
      <c r="G1797" s="2"/>
      <c r="H1797" s="2"/>
      <c r="I1797" s="2"/>
      <c r="J1797" s="2"/>
      <c r="K1797" s="2"/>
      <c r="L1797" s="2"/>
      <c r="M1797" s="2"/>
      <c r="N1797" s="5">
        <v>26112</v>
      </c>
      <c r="O1797" s="2" t="s">
        <v>1250</v>
      </c>
      <c r="P1797" s="5">
        <v>57.2273809</v>
      </c>
      <c r="Q1797" s="5">
        <v>1494321.37</v>
      </c>
      <c r="R1797" s="5">
        <v>0.80488580700000001</v>
      </c>
      <c r="S1797" s="5">
        <v>21017.178199999998</v>
      </c>
      <c r="T1797" s="5">
        <v>363418.9</v>
      </c>
    </row>
    <row r="1798" spans="1:20" ht="57.6" x14ac:dyDescent="0.3">
      <c r="A1798" s="7" t="s">
        <v>196</v>
      </c>
      <c r="B1798" s="2" t="s">
        <v>2555</v>
      </c>
      <c r="C1798" s="5" t="s">
        <v>198</v>
      </c>
      <c r="D1798" s="5" t="s">
        <v>171</v>
      </c>
      <c r="E1798" s="2" t="s">
        <v>2558</v>
      </c>
      <c r="F1798" s="2"/>
      <c r="G1798" s="2"/>
      <c r="H1798" s="2"/>
      <c r="I1798" s="2"/>
      <c r="J1798" s="2"/>
      <c r="K1798" s="2"/>
      <c r="L1798" s="2"/>
      <c r="M1798" s="2"/>
      <c r="N1798" s="5">
        <v>6720</v>
      </c>
      <c r="O1798" s="2" t="s">
        <v>1250</v>
      </c>
      <c r="P1798" s="5">
        <v>85.446151790000002</v>
      </c>
      <c r="Q1798" s="5">
        <v>574198.14</v>
      </c>
      <c r="R1798" s="5">
        <v>1.2017742870000001</v>
      </c>
      <c r="S1798" s="5">
        <v>8075.9232069999998</v>
      </c>
      <c r="T1798" s="5">
        <v>139645</v>
      </c>
    </row>
    <row r="1799" spans="1:20" ht="57.6" x14ac:dyDescent="0.3">
      <c r="A1799" s="7" t="s">
        <v>196</v>
      </c>
      <c r="B1799" s="2" t="s">
        <v>2555</v>
      </c>
      <c r="C1799" s="5" t="s">
        <v>198</v>
      </c>
      <c r="D1799" s="5" t="s">
        <v>171</v>
      </c>
      <c r="E1799" s="2" t="s">
        <v>2559</v>
      </c>
      <c r="F1799" s="2"/>
      <c r="G1799" s="2"/>
      <c r="H1799" s="2"/>
      <c r="I1799" s="2"/>
      <c r="J1799" s="2"/>
      <c r="K1799" s="2"/>
      <c r="L1799" s="2"/>
      <c r="M1799" s="2"/>
      <c r="N1799" s="5">
        <v>6480</v>
      </c>
      <c r="O1799" s="2" t="s">
        <v>1250</v>
      </c>
      <c r="P1799" s="5">
        <v>172.32837499999999</v>
      </c>
      <c r="Q1799" s="5">
        <v>1116687.8700000001</v>
      </c>
      <c r="R1799" s="5">
        <v>2.423746484</v>
      </c>
      <c r="S1799" s="5">
        <v>15705.87722</v>
      </c>
      <c r="T1799" s="5">
        <v>271578.5</v>
      </c>
    </row>
    <row r="1800" spans="1:20" ht="72" x14ac:dyDescent="0.3">
      <c r="A1800" s="7" t="s">
        <v>196</v>
      </c>
      <c r="B1800" s="2" t="s">
        <v>2555</v>
      </c>
      <c r="C1800" s="5" t="s">
        <v>198</v>
      </c>
      <c r="D1800" s="5" t="s">
        <v>171</v>
      </c>
      <c r="E1800" s="2" t="s">
        <v>2560</v>
      </c>
      <c r="F1800" s="2"/>
      <c r="G1800" s="2"/>
      <c r="H1800" s="2"/>
      <c r="I1800" s="2"/>
      <c r="J1800" s="2"/>
      <c r="K1800" s="2"/>
      <c r="L1800" s="2"/>
      <c r="M1800" s="2"/>
      <c r="N1800" s="5">
        <v>24240</v>
      </c>
      <c r="O1800" s="2" t="s">
        <v>1250</v>
      </c>
      <c r="P1800" s="5">
        <v>60.314931110000003</v>
      </c>
      <c r="Q1800" s="5">
        <v>1462033.93</v>
      </c>
      <c r="R1800" s="5">
        <v>0.84831126700000004</v>
      </c>
      <c r="S1800" s="5">
        <v>20563.065119999999</v>
      </c>
      <c r="T1800" s="5">
        <v>355566.6</v>
      </c>
    </row>
    <row r="1801" spans="1:20" ht="57.6" x14ac:dyDescent="0.3">
      <c r="A1801" s="7" t="s">
        <v>196</v>
      </c>
      <c r="B1801" s="2" t="s">
        <v>2555</v>
      </c>
      <c r="C1801" s="5" t="s">
        <v>198</v>
      </c>
      <c r="D1801" s="5" t="s">
        <v>171</v>
      </c>
      <c r="E1801" s="2" t="s">
        <v>2561</v>
      </c>
      <c r="F1801" s="2"/>
      <c r="G1801" s="2"/>
      <c r="H1801" s="2"/>
      <c r="I1801" s="2"/>
      <c r="J1801" s="2"/>
      <c r="K1801" s="2"/>
      <c r="L1801" s="2"/>
      <c r="M1801" s="2"/>
      <c r="N1801" s="5">
        <v>1656</v>
      </c>
      <c r="O1801" s="2" t="s">
        <v>1250</v>
      </c>
      <c r="P1801" s="5">
        <v>57.861515699999998</v>
      </c>
      <c r="Q1801" s="5">
        <v>95818.67</v>
      </c>
      <c r="R1801" s="5">
        <v>0.81380472199999998</v>
      </c>
      <c r="S1801" s="5">
        <v>1347.660619</v>
      </c>
      <c r="T1801" s="5">
        <v>23303.200000000001</v>
      </c>
    </row>
    <row r="1802" spans="1:20" ht="57.6" x14ac:dyDescent="0.3">
      <c r="A1802" s="7" t="s">
        <v>196</v>
      </c>
      <c r="B1802" s="2" t="s">
        <v>2555</v>
      </c>
      <c r="C1802" s="5" t="s">
        <v>198</v>
      </c>
      <c r="D1802" s="5" t="s">
        <v>171</v>
      </c>
      <c r="E1802" s="2" t="s">
        <v>2562</v>
      </c>
      <c r="F1802" s="2"/>
      <c r="G1802" s="2"/>
      <c r="H1802" s="2"/>
      <c r="I1802" s="2"/>
      <c r="J1802" s="2"/>
      <c r="K1802" s="2"/>
      <c r="L1802" s="2"/>
      <c r="M1802" s="2"/>
      <c r="N1802" s="5">
        <v>10500</v>
      </c>
      <c r="O1802" s="2" t="s">
        <v>1250</v>
      </c>
      <c r="P1802" s="5">
        <v>162.68022289999999</v>
      </c>
      <c r="Q1802" s="5">
        <v>1708142.34</v>
      </c>
      <c r="R1802" s="5">
        <v>2.288048141</v>
      </c>
      <c r="S1802" s="5">
        <v>24024.50549</v>
      </c>
      <c r="T1802" s="5">
        <v>415420.2</v>
      </c>
    </row>
    <row r="1803" spans="1:20" ht="57.6" x14ac:dyDescent="0.3">
      <c r="A1803" s="7" t="s">
        <v>196</v>
      </c>
      <c r="B1803" s="2" t="s">
        <v>2563</v>
      </c>
      <c r="C1803" s="5" t="s">
        <v>198</v>
      </c>
      <c r="D1803" s="5" t="s">
        <v>171</v>
      </c>
      <c r="E1803" s="2" t="s">
        <v>2564</v>
      </c>
      <c r="F1803" s="2"/>
      <c r="G1803" s="2"/>
      <c r="H1803" s="2"/>
      <c r="I1803" s="2"/>
      <c r="J1803" s="2"/>
      <c r="K1803" s="2"/>
      <c r="L1803" s="2"/>
      <c r="M1803" s="2"/>
      <c r="N1803" s="5">
        <v>960</v>
      </c>
      <c r="O1803" s="2" t="s">
        <v>1250</v>
      </c>
      <c r="P1803" s="5">
        <v>104.9557188</v>
      </c>
      <c r="Q1803" s="5">
        <v>100757.49</v>
      </c>
      <c r="R1803" s="5">
        <v>1.4761704470000001</v>
      </c>
      <c r="S1803" s="5">
        <v>1417.1236289999999</v>
      </c>
      <c r="T1803" s="5">
        <v>24504.2</v>
      </c>
    </row>
    <row r="1804" spans="1:20" ht="57.6" x14ac:dyDescent="0.3">
      <c r="A1804" s="7" t="s">
        <v>196</v>
      </c>
      <c r="B1804" s="2" t="s">
        <v>2563</v>
      </c>
      <c r="C1804" s="5" t="s">
        <v>198</v>
      </c>
      <c r="D1804" s="5" t="s">
        <v>171</v>
      </c>
      <c r="E1804" s="2" t="s">
        <v>2565</v>
      </c>
      <c r="F1804" s="2"/>
      <c r="G1804" s="2"/>
      <c r="H1804" s="2"/>
      <c r="I1804" s="2"/>
      <c r="J1804" s="2"/>
      <c r="K1804" s="2"/>
      <c r="L1804" s="2"/>
      <c r="M1804" s="2"/>
      <c r="N1804" s="5">
        <v>1920</v>
      </c>
      <c r="O1804" s="2" t="s">
        <v>1250</v>
      </c>
      <c r="P1804" s="5">
        <v>74.436677079999995</v>
      </c>
      <c r="Q1804" s="5">
        <v>142918.42000000001</v>
      </c>
      <c r="R1804" s="5">
        <v>1.046929354</v>
      </c>
      <c r="S1804" s="5">
        <v>2010.10436</v>
      </c>
      <c r="T1804" s="5">
        <v>34757.699999999997</v>
      </c>
    </row>
    <row r="1805" spans="1:20" ht="57.6" x14ac:dyDescent="0.3">
      <c r="A1805" s="7" t="s">
        <v>196</v>
      </c>
      <c r="B1805" s="2" t="s">
        <v>2566</v>
      </c>
      <c r="C1805" s="5" t="s">
        <v>198</v>
      </c>
      <c r="D1805" s="5" t="s">
        <v>171</v>
      </c>
      <c r="E1805" s="2" t="s">
        <v>2567</v>
      </c>
      <c r="F1805" s="2"/>
      <c r="G1805" s="2"/>
      <c r="H1805" s="2"/>
      <c r="I1805" s="2"/>
      <c r="J1805" s="2"/>
      <c r="K1805" s="2"/>
      <c r="L1805" s="2"/>
      <c r="M1805" s="2"/>
      <c r="N1805" s="5">
        <v>14400</v>
      </c>
      <c r="O1805" s="2" t="s">
        <v>1250</v>
      </c>
      <c r="P1805" s="5">
        <v>32.259612500000003</v>
      </c>
      <c r="Q1805" s="5">
        <v>464538.42</v>
      </c>
      <c r="R1805" s="5">
        <v>0.45372169499999998</v>
      </c>
      <c r="S1805" s="5">
        <v>6533.5924050000003</v>
      </c>
      <c r="T1805" s="5">
        <v>112975.7</v>
      </c>
    </row>
    <row r="1806" spans="1:20" ht="57.6" x14ac:dyDescent="0.3">
      <c r="A1806" s="7" t="s">
        <v>196</v>
      </c>
      <c r="B1806" s="2" t="s">
        <v>2566</v>
      </c>
      <c r="C1806" s="5" t="s">
        <v>198</v>
      </c>
      <c r="D1806" s="5" t="s">
        <v>171</v>
      </c>
      <c r="E1806" s="2" t="s">
        <v>2568</v>
      </c>
      <c r="F1806" s="2"/>
      <c r="G1806" s="2"/>
      <c r="H1806" s="2"/>
      <c r="I1806" s="2"/>
      <c r="J1806" s="2"/>
      <c r="K1806" s="2"/>
      <c r="L1806" s="2"/>
      <c r="M1806" s="2"/>
      <c r="N1806" s="5">
        <v>68760</v>
      </c>
      <c r="O1806" s="2" t="s">
        <v>2368</v>
      </c>
      <c r="P1806" s="5">
        <v>33.332251309999997</v>
      </c>
      <c r="Q1806" s="5">
        <v>2291925.6</v>
      </c>
      <c r="R1806" s="5">
        <v>0.46880803500000001</v>
      </c>
      <c r="S1806" s="5">
        <v>32235.24051</v>
      </c>
      <c r="T1806" s="5">
        <v>557396.4</v>
      </c>
    </row>
    <row r="1807" spans="1:20" ht="57.6" x14ac:dyDescent="0.3">
      <c r="A1807" s="7" t="s">
        <v>196</v>
      </c>
      <c r="B1807" s="2" t="s">
        <v>2566</v>
      </c>
      <c r="C1807" s="5" t="s">
        <v>198</v>
      </c>
      <c r="D1807" s="5" t="s">
        <v>171</v>
      </c>
      <c r="E1807" s="2" t="s">
        <v>2569</v>
      </c>
      <c r="F1807" s="2"/>
      <c r="G1807" s="2"/>
      <c r="H1807" s="2"/>
      <c r="I1807" s="2"/>
      <c r="J1807" s="2"/>
      <c r="K1807" s="2"/>
      <c r="L1807" s="2"/>
      <c r="M1807" s="2"/>
      <c r="N1807" s="5">
        <v>240</v>
      </c>
      <c r="O1807" s="2" t="s">
        <v>1250</v>
      </c>
      <c r="P1807" s="5">
        <v>106.79291670000001</v>
      </c>
      <c r="Q1807" s="5">
        <v>25630.3</v>
      </c>
      <c r="R1807" s="5">
        <v>1.50201008</v>
      </c>
      <c r="S1807" s="5">
        <v>360.48241910000002</v>
      </c>
      <c r="T1807" s="5">
        <v>6233.3</v>
      </c>
    </row>
    <row r="1808" spans="1:20" ht="57.6" x14ac:dyDescent="0.3">
      <c r="A1808" s="7" t="s">
        <v>196</v>
      </c>
      <c r="B1808" s="2" t="s">
        <v>2566</v>
      </c>
      <c r="C1808" s="5" t="s">
        <v>198</v>
      </c>
      <c r="D1808" s="5" t="s">
        <v>171</v>
      </c>
      <c r="E1808" s="2" t="s">
        <v>2570</v>
      </c>
      <c r="F1808" s="2"/>
      <c r="G1808" s="2"/>
      <c r="H1808" s="2"/>
      <c r="I1808" s="2"/>
      <c r="J1808" s="2"/>
      <c r="K1808" s="2"/>
      <c r="L1808" s="2"/>
      <c r="M1808" s="2"/>
      <c r="N1808" s="5">
        <v>7200</v>
      </c>
      <c r="O1808" s="2" t="s">
        <v>1250</v>
      </c>
      <c r="P1808" s="5">
        <v>81.584634719999997</v>
      </c>
      <c r="Q1808" s="5">
        <v>587409.37</v>
      </c>
      <c r="R1808" s="5">
        <v>1.1474632170000001</v>
      </c>
      <c r="S1808" s="5">
        <v>8261.7351620000009</v>
      </c>
      <c r="T1808" s="5">
        <v>142857.9</v>
      </c>
    </row>
    <row r="1809" spans="1:20" ht="57.6" x14ac:dyDescent="0.3">
      <c r="A1809" s="7" t="s">
        <v>196</v>
      </c>
      <c r="B1809" s="2" t="s">
        <v>2566</v>
      </c>
      <c r="C1809" s="5" t="s">
        <v>198</v>
      </c>
      <c r="D1809" s="5" t="s">
        <v>171</v>
      </c>
      <c r="E1809" s="2" t="s">
        <v>2571</v>
      </c>
      <c r="F1809" s="2"/>
      <c r="G1809" s="2"/>
      <c r="H1809" s="2"/>
      <c r="I1809" s="2"/>
      <c r="J1809" s="2"/>
      <c r="K1809" s="2"/>
      <c r="L1809" s="2"/>
      <c r="M1809" s="2"/>
      <c r="N1809" s="5">
        <v>52800</v>
      </c>
      <c r="O1809" s="2" t="s">
        <v>1250</v>
      </c>
      <c r="P1809" s="5">
        <v>37.414855109999998</v>
      </c>
      <c r="Q1809" s="5">
        <v>1975504.35</v>
      </c>
      <c r="R1809" s="5">
        <v>0.52622862299999995</v>
      </c>
      <c r="S1809" s="5">
        <v>27784.871309999999</v>
      </c>
      <c r="T1809" s="5">
        <v>480442.6</v>
      </c>
    </row>
    <row r="1810" spans="1:20" ht="100.8" x14ac:dyDescent="0.3">
      <c r="A1810" s="7" t="s">
        <v>196</v>
      </c>
      <c r="B1810" s="2" t="s">
        <v>2572</v>
      </c>
      <c r="C1810" s="5" t="s">
        <v>198</v>
      </c>
      <c r="D1810" s="5" t="s">
        <v>171</v>
      </c>
      <c r="E1810" s="2" t="s">
        <v>2552</v>
      </c>
      <c r="F1810" s="2"/>
      <c r="G1810" s="2"/>
      <c r="H1810" s="2"/>
      <c r="I1810" s="2"/>
      <c r="J1810" s="2"/>
      <c r="K1810" s="2"/>
      <c r="L1810" s="2"/>
      <c r="M1810" s="2"/>
      <c r="N1810" s="5">
        <v>2464</v>
      </c>
      <c r="O1810" s="2" t="s">
        <v>1250</v>
      </c>
      <c r="P1810" s="5">
        <v>1057.735471</v>
      </c>
      <c r="Q1810" s="5">
        <v>2606260.2000000002</v>
      </c>
      <c r="R1810" s="5">
        <v>15.274158419999999</v>
      </c>
      <c r="S1810" s="5">
        <v>37635.52635</v>
      </c>
      <c r="T1810" s="5">
        <v>633842.5</v>
      </c>
    </row>
    <row r="1811" spans="1:20" ht="57.6" x14ac:dyDescent="0.3">
      <c r="A1811" s="7" t="s">
        <v>196</v>
      </c>
      <c r="B1811" s="2" t="s">
        <v>2573</v>
      </c>
      <c r="C1811" s="5" t="s">
        <v>198</v>
      </c>
      <c r="D1811" s="5" t="s">
        <v>163</v>
      </c>
      <c r="E1811" s="2" t="s">
        <v>2574</v>
      </c>
      <c r="F1811" s="2"/>
      <c r="G1811" s="2"/>
      <c r="H1811" s="2"/>
      <c r="I1811" s="2"/>
      <c r="J1811" s="2"/>
      <c r="K1811" s="2"/>
      <c r="L1811" s="2"/>
      <c r="M1811" s="2"/>
      <c r="N1811" s="5">
        <v>305400</v>
      </c>
      <c r="O1811" s="2" t="s">
        <v>1250</v>
      </c>
      <c r="P1811" s="5">
        <v>7.022338736</v>
      </c>
      <c r="Q1811" s="5">
        <v>2144622.25</v>
      </c>
      <c r="R1811" s="5">
        <v>0.10140561400000001</v>
      </c>
      <c r="S1811" s="5">
        <v>30969.274369999999</v>
      </c>
      <c r="T1811" s="5">
        <v>664403.9</v>
      </c>
    </row>
    <row r="1812" spans="1:20" ht="72" x14ac:dyDescent="0.3">
      <c r="A1812" s="7" t="s">
        <v>196</v>
      </c>
      <c r="B1812" s="2" t="s">
        <v>2575</v>
      </c>
      <c r="C1812" s="5" t="s">
        <v>198</v>
      </c>
      <c r="D1812" s="5" t="s">
        <v>171</v>
      </c>
      <c r="E1812" s="2" t="s">
        <v>2576</v>
      </c>
      <c r="F1812" s="2"/>
      <c r="G1812" s="2"/>
      <c r="H1812" s="2"/>
      <c r="I1812" s="2"/>
      <c r="J1812" s="2"/>
      <c r="K1812" s="2"/>
      <c r="L1812" s="2"/>
      <c r="M1812" s="2"/>
      <c r="N1812" s="5">
        <v>22020</v>
      </c>
      <c r="O1812" s="2" t="s">
        <v>1250</v>
      </c>
      <c r="P1812" s="5">
        <v>174.96968709999999</v>
      </c>
      <c r="Q1812" s="5">
        <v>3852832.51</v>
      </c>
      <c r="R1812" s="5">
        <v>2.5266380810000002</v>
      </c>
      <c r="S1812" s="5">
        <v>55636.570540000001</v>
      </c>
      <c r="T1812" s="5">
        <v>937008.9</v>
      </c>
    </row>
    <row r="1813" spans="1:20" ht="115.2" x14ac:dyDescent="0.3">
      <c r="A1813" s="7" t="s">
        <v>196</v>
      </c>
      <c r="B1813" s="2" t="s">
        <v>2575</v>
      </c>
      <c r="C1813" s="5" t="s">
        <v>198</v>
      </c>
      <c r="D1813" s="5" t="s">
        <v>171</v>
      </c>
      <c r="E1813" s="2" t="s">
        <v>2577</v>
      </c>
      <c r="F1813" s="2"/>
      <c r="G1813" s="2"/>
      <c r="H1813" s="2"/>
      <c r="I1813" s="2"/>
      <c r="J1813" s="2"/>
      <c r="K1813" s="2"/>
      <c r="L1813" s="2"/>
      <c r="M1813" s="2"/>
      <c r="N1813" s="5">
        <v>41508</v>
      </c>
      <c r="O1813" s="2" t="s">
        <v>1250</v>
      </c>
      <c r="P1813" s="5">
        <v>81.066959139999994</v>
      </c>
      <c r="Q1813" s="5">
        <v>3364927.34</v>
      </c>
      <c r="R1813" s="5">
        <v>1.170642009</v>
      </c>
      <c r="S1813" s="5">
        <v>48591.008520000003</v>
      </c>
      <c r="T1813" s="5">
        <v>818350.3</v>
      </c>
    </row>
    <row r="1814" spans="1:20" ht="57.6" x14ac:dyDescent="0.3">
      <c r="A1814" s="7" t="s">
        <v>196</v>
      </c>
      <c r="B1814" s="2" t="s">
        <v>2575</v>
      </c>
      <c r="C1814" s="5" t="s">
        <v>198</v>
      </c>
      <c r="D1814" s="5" t="s">
        <v>171</v>
      </c>
      <c r="E1814" s="2" t="s">
        <v>2578</v>
      </c>
      <c r="F1814" s="2"/>
      <c r="G1814" s="2"/>
      <c r="H1814" s="2"/>
      <c r="I1814" s="2"/>
      <c r="J1814" s="2"/>
      <c r="K1814" s="2"/>
      <c r="L1814" s="2"/>
      <c r="M1814" s="2"/>
      <c r="N1814" s="5">
        <v>16632</v>
      </c>
      <c r="O1814" s="2" t="s">
        <v>1250</v>
      </c>
      <c r="P1814" s="5">
        <v>242.85792509999999</v>
      </c>
      <c r="Q1814" s="5">
        <v>4039213.01</v>
      </c>
      <c r="R1814" s="5">
        <v>3.5069736470000001</v>
      </c>
      <c r="S1814" s="5">
        <v>58327.985699999997</v>
      </c>
      <c r="T1814" s="5">
        <v>982336.6</v>
      </c>
    </row>
    <row r="1815" spans="1:20" ht="57.6" x14ac:dyDescent="0.3">
      <c r="A1815" s="7" t="s">
        <v>196</v>
      </c>
      <c r="B1815" s="2" t="s">
        <v>2579</v>
      </c>
      <c r="C1815" s="5" t="s">
        <v>198</v>
      </c>
      <c r="D1815" s="5" t="s">
        <v>171</v>
      </c>
      <c r="E1815" s="2" t="s">
        <v>2580</v>
      </c>
      <c r="F1815" s="2"/>
      <c r="G1815" s="2"/>
      <c r="H1815" s="2"/>
      <c r="I1815" s="2"/>
      <c r="J1815" s="2"/>
      <c r="K1815" s="2"/>
      <c r="L1815" s="2"/>
      <c r="M1815" s="2"/>
      <c r="N1815" s="5">
        <v>5904</v>
      </c>
      <c r="O1815" s="2" t="s">
        <v>1250</v>
      </c>
      <c r="P1815" s="5">
        <v>35.73043191</v>
      </c>
      <c r="Q1815" s="5">
        <v>210952.47</v>
      </c>
      <c r="R1815" s="5">
        <v>0.51596291599999999</v>
      </c>
      <c r="S1815" s="5">
        <v>3046.245054</v>
      </c>
      <c r="T1815" s="5">
        <v>51303.6</v>
      </c>
    </row>
    <row r="1816" spans="1:20" ht="57.6" x14ac:dyDescent="0.3">
      <c r="A1816" s="7" t="s">
        <v>196</v>
      </c>
      <c r="B1816" s="2" t="s">
        <v>2579</v>
      </c>
      <c r="C1816" s="5" t="s">
        <v>198</v>
      </c>
      <c r="D1816" s="5" t="s">
        <v>171</v>
      </c>
      <c r="E1816" s="2" t="s">
        <v>2581</v>
      </c>
      <c r="F1816" s="2"/>
      <c r="G1816" s="2"/>
      <c r="H1816" s="2"/>
      <c r="I1816" s="2"/>
      <c r="J1816" s="2"/>
      <c r="K1816" s="2"/>
      <c r="L1816" s="2"/>
      <c r="M1816" s="2"/>
      <c r="N1816" s="5">
        <v>12600</v>
      </c>
      <c r="O1816" s="2" t="s">
        <v>1250</v>
      </c>
      <c r="P1816" s="5">
        <v>81.20552619</v>
      </c>
      <c r="Q1816" s="5">
        <v>1023189.63</v>
      </c>
      <c r="R1816" s="5">
        <v>1.172642977</v>
      </c>
      <c r="S1816" s="5">
        <v>14775.301520000001</v>
      </c>
      <c r="T1816" s="5">
        <v>248839.8</v>
      </c>
    </row>
    <row r="1817" spans="1:20" ht="28.8" x14ac:dyDescent="0.3">
      <c r="A1817" s="7" t="s">
        <v>196</v>
      </c>
      <c r="B1817" s="2" t="s">
        <v>2582</v>
      </c>
      <c r="C1817" s="5" t="s">
        <v>198</v>
      </c>
      <c r="D1817" s="5" t="s">
        <v>171</v>
      </c>
      <c r="E1817" s="2" t="s">
        <v>2583</v>
      </c>
      <c r="F1817" s="2"/>
      <c r="G1817" s="2"/>
      <c r="H1817" s="2"/>
      <c r="I1817" s="2"/>
      <c r="J1817" s="2"/>
      <c r="K1817" s="2"/>
      <c r="L1817" s="2"/>
      <c r="M1817" s="2"/>
      <c r="N1817" s="5">
        <v>16000</v>
      </c>
      <c r="O1817" s="2" t="s">
        <v>1250</v>
      </c>
      <c r="P1817" s="5">
        <v>95.924437499999996</v>
      </c>
      <c r="Q1817" s="5">
        <v>1534791</v>
      </c>
      <c r="R1817" s="5">
        <v>1.385190433</v>
      </c>
      <c r="S1817" s="5">
        <v>22163.04693</v>
      </c>
      <c r="T1817" s="5">
        <v>373261.2</v>
      </c>
    </row>
    <row r="1818" spans="1:20" ht="100.8" x14ac:dyDescent="0.3">
      <c r="A1818" s="7" t="s">
        <v>196</v>
      </c>
      <c r="B1818" s="2" t="s">
        <v>2584</v>
      </c>
      <c r="C1818" s="5" t="s">
        <v>198</v>
      </c>
      <c r="D1818" s="5" t="s">
        <v>171</v>
      </c>
      <c r="E1818" s="2" t="s">
        <v>2585</v>
      </c>
      <c r="F1818" s="2"/>
      <c r="G1818" s="2"/>
      <c r="H1818" s="2"/>
      <c r="I1818" s="2"/>
      <c r="J1818" s="2"/>
      <c r="K1818" s="2"/>
      <c r="L1818" s="2"/>
      <c r="M1818" s="2"/>
      <c r="N1818" s="5">
        <v>17280</v>
      </c>
      <c r="O1818" s="2" t="s">
        <v>1250</v>
      </c>
      <c r="P1818" s="5">
        <v>98.107152780000007</v>
      </c>
      <c r="Q1818" s="5">
        <v>1695291.6</v>
      </c>
      <c r="R1818" s="5">
        <v>1.409585528</v>
      </c>
      <c r="S1818" s="5">
        <v>24357.637930000001</v>
      </c>
      <c r="T1818" s="5">
        <v>412294.9</v>
      </c>
    </row>
    <row r="1819" spans="1:20" ht="100.8" x14ac:dyDescent="0.3">
      <c r="A1819" s="7" t="s">
        <v>196</v>
      </c>
      <c r="B1819" s="2" t="s">
        <v>2584</v>
      </c>
      <c r="C1819" s="5" t="s">
        <v>198</v>
      </c>
      <c r="D1819" s="5" t="s">
        <v>171</v>
      </c>
      <c r="E1819" s="2" t="s">
        <v>2586</v>
      </c>
      <c r="F1819" s="2"/>
      <c r="G1819" s="2"/>
      <c r="H1819" s="2"/>
      <c r="I1819" s="2"/>
      <c r="J1819" s="2"/>
      <c r="K1819" s="2"/>
      <c r="L1819" s="2"/>
      <c r="M1819" s="2"/>
      <c r="N1819" s="5">
        <v>19152</v>
      </c>
      <c r="O1819" s="2" t="s">
        <v>1250</v>
      </c>
      <c r="P1819" s="5">
        <v>89.871880739999995</v>
      </c>
      <c r="Q1819" s="5">
        <v>1721226.26</v>
      </c>
      <c r="R1819" s="5">
        <v>1.2912626540000001</v>
      </c>
      <c r="S1819" s="5">
        <v>24730.262360000001</v>
      </c>
      <c r="T1819" s="5">
        <v>418602.2</v>
      </c>
    </row>
    <row r="1820" spans="1:20" ht="57.6" x14ac:dyDescent="0.3">
      <c r="A1820" s="7" t="s">
        <v>196</v>
      </c>
      <c r="B1820" s="2" t="s">
        <v>2584</v>
      </c>
      <c r="C1820" s="5" t="s">
        <v>198</v>
      </c>
      <c r="D1820" s="5" t="s">
        <v>163</v>
      </c>
      <c r="E1820" s="2" t="s">
        <v>2587</v>
      </c>
      <c r="F1820" s="2"/>
      <c r="G1820" s="2"/>
      <c r="H1820" s="2"/>
      <c r="I1820" s="2"/>
      <c r="J1820" s="2"/>
      <c r="K1820" s="2"/>
      <c r="L1820" s="2"/>
      <c r="M1820" s="2"/>
      <c r="N1820" s="5">
        <v>6000</v>
      </c>
      <c r="O1820" s="2" t="s">
        <v>1250</v>
      </c>
      <c r="P1820" s="5">
        <v>17.253965000000001</v>
      </c>
      <c r="Q1820" s="5">
        <v>103523.79</v>
      </c>
      <c r="R1820" s="5">
        <v>0.24790179600000001</v>
      </c>
      <c r="S1820" s="5">
        <v>1487.4107759999999</v>
      </c>
      <c r="T1820" s="5">
        <v>32071.7</v>
      </c>
    </row>
    <row r="1821" spans="1:20" ht="57.6" x14ac:dyDescent="0.3">
      <c r="A1821" s="7" t="s">
        <v>196</v>
      </c>
      <c r="B1821" s="2" t="s">
        <v>2584</v>
      </c>
      <c r="C1821" s="5" t="s">
        <v>198</v>
      </c>
      <c r="D1821" s="5" t="s">
        <v>171</v>
      </c>
      <c r="E1821" s="2" t="s">
        <v>2588</v>
      </c>
      <c r="F1821" s="2"/>
      <c r="G1821" s="2"/>
      <c r="H1821" s="2"/>
      <c r="I1821" s="2"/>
      <c r="J1821" s="2"/>
      <c r="K1821" s="2"/>
      <c r="L1821" s="2"/>
      <c r="M1821" s="2"/>
      <c r="N1821" s="5">
        <v>50400</v>
      </c>
      <c r="O1821" s="2" t="s">
        <v>1250</v>
      </c>
      <c r="P1821" s="5">
        <v>23.126113100000001</v>
      </c>
      <c r="Q1821" s="5">
        <v>1165556.1000000001</v>
      </c>
      <c r="R1821" s="5">
        <v>0.33227173999999998</v>
      </c>
      <c r="S1821" s="5">
        <v>16746.49569</v>
      </c>
      <c r="T1821" s="5">
        <v>283463.3</v>
      </c>
    </row>
    <row r="1822" spans="1:20" ht="28.8" x14ac:dyDescent="0.3">
      <c r="A1822" s="7" t="s">
        <v>196</v>
      </c>
      <c r="B1822" s="2" t="s">
        <v>2589</v>
      </c>
      <c r="C1822" s="5" t="s">
        <v>198</v>
      </c>
      <c r="D1822" s="5" t="s">
        <v>171</v>
      </c>
      <c r="E1822" s="2" t="s">
        <v>2590</v>
      </c>
      <c r="F1822" s="2"/>
      <c r="G1822" s="2"/>
      <c r="H1822" s="2"/>
      <c r="I1822" s="2"/>
      <c r="J1822" s="2"/>
      <c r="K1822" s="2"/>
      <c r="L1822" s="2"/>
      <c r="M1822" s="2"/>
      <c r="N1822" s="5">
        <v>27000</v>
      </c>
      <c r="O1822" s="2" t="s">
        <v>1250</v>
      </c>
      <c r="P1822" s="5">
        <v>116.2931389</v>
      </c>
      <c r="Q1822" s="5">
        <v>3139914.75</v>
      </c>
      <c r="R1822" s="5">
        <v>1.6708784320000001</v>
      </c>
      <c r="S1822" s="5">
        <v>45113.717669999998</v>
      </c>
      <c r="T1822" s="5">
        <v>763627.2</v>
      </c>
    </row>
    <row r="1823" spans="1:20" ht="28.8" x14ac:dyDescent="0.3">
      <c r="A1823" s="7" t="s">
        <v>196</v>
      </c>
      <c r="B1823" s="2" t="s">
        <v>2591</v>
      </c>
      <c r="C1823" s="5" t="s">
        <v>198</v>
      </c>
      <c r="D1823" s="5" t="s">
        <v>163</v>
      </c>
      <c r="E1823" s="2" t="s">
        <v>2592</v>
      </c>
      <c r="F1823" s="2"/>
      <c r="G1823" s="2"/>
      <c r="H1823" s="2"/>
      <c r="I1823" s="2"/>
      <c r="J1823" s="2"/>
      <c r="K1823" s="2"/>
      <c r="L1823" s="2"/>
      <c r="M1823" s="2"/>
      <c r="N1823" s="5">
        <v>259800</v>
      </c>
      <c r="O1823" s="2" t="s">
        <v>2368</v>
      </c>
      <c r="P1823" s="5">
        <v>7.0452517710000002</v>
      </c>
      <c r="Q1823" s="5">
        <v>1830356.41</v>
      </c>
      <c r="R1823" s="5">
        <v>0.101224882</v>
      </c>
      <c r="S1823" s="5">
        <v>26298.224279999999</v>
      </c>
      <c r="T1823" s="5">
        <v>567044.4</v>
      </c>
    </row>
    <row r="1824" spans="1:20" ht="72" x14ac:dyDescent="0.3">
      <c r="A1824" s="7" t="s">
        <v>196</v>
      </c>
      <c r="B1824" s="2" t="s">
        <v>2591</v>
      </c>
      <c r="C1824" s="5" t="s">
        <v>198</v>
      </c>
      <c r="D1824" s="5" t="s">
        <v>163</v>
      </c>
      <c r="E1824" s="2" t="s">
        <v>2593</v>
      </c>
      <c r="F1824" s="2"/>
      <c r="G1824" s="2"/>
      <c r="H1824" s="2"/>
      <c r="I1824" s="2"/>
      <c r="J1824" s="2"/>
      <c r="K1824" s="2"/>
      <c r="L1824" s="2"/>
      <c r="M1824" s="2"/>
      <c r="N1824" s="5">
        <v>265680</v>
      </c>
      <c r="O1824" s="2" t="s">
        <v>1250</v>
      </c>
      <c r="P1824" s="5">
        <v>4.7569531390000002</v>
      </c>
      <c r="Q1824" s="5">
        <v>1263827.31</v>
      </c>
      <c r="R1824" s="5">
        <v>6.8347028000000004E-2</v>
      </c>
      <c r="S1824" s="5">
        <v>18158.43836</v>
      </c>
      <c r="T1824" s="5">
        <v>391533.7</v>
      </c>
    </row>
    <row r="1825" spans="1:20" ht="28.8" x14ac:dyDescent="0.3">
      <c r="A1825" s="7" t="s">
        <v>196</v>
      </c>
      <c r="B1825" s="2" t="s">
        <v>2591</v>
      </c>
      <c r="C1825" s="5" t="s">
        <v>198</v>
      </c>
      <c r="D1825" s="5" t="s">
        <v>163</v>
      </c>
      <c r="E1825" s="2" t="s">
        <v>2594</v>
      </c>
      <c r="F1825" s="2"/>
      <c r="G1825" s="2"/>
      <c r="H1825" s="2"/>
      <c r="I1825" s="2"/>
      <c r="J1825" s="2"/>
      <c r="K1825" s="2"/>
      <c r="L1825" s="2"/>
      <c r="M1825" s="2"/>
      <c r="N1825" s="5">
        <v>30000</v>
      </c>
      <c r="O1825" s="2" t="s">
        <v>2368</v>
      </c>
      <c r="P1825" s="5">
        <v>12.681452999999999</v>
      </c>
      <c r="Q1825" s="5">
        <v>380443.59</v>
      </c>
      <c r="R1825" s="5">
        <v>0.18220478400000001</v>
      </c>
      <c r="S1825" s="5">
        <v>5466.1435339999998</v>
      </c>
      <c r="T1825" s="5">
        <v>117861.4</v>
      </c>
    </row>
    <row r="1826" spans="1:20" ht="100.8" x14ac:dyDescent="0.3">
      <c r="A1826" s="7" t="s">
        <v>196</v>
      </c>
      <c r="B1826" s="2" t="s">
        <v>2595</v>
      </c>
      <c r="C1826" s="5" t="s">
        <v>198</v>
      </c>
      <c r="D1826" s="5" t="s">
        <v>171</v>
      </c>
      <c r="E1826" s="2" t="s">
        <v>2596</v>
      </c>
      <c r="F1826" s="2"/>
      <c r="G1826" s="2"/>
      <c r="H1826" s="2"/>
      <c r="I1826" s="2"/>
      <c r="J1826" s="2"/>
      <c r="K1826" s="2"/>
      <c r="L1826" s="2"/>
      <c r="M1826" s="2"/>
      <c r="N1826" s="5">
        <v>11880</v>
      </c>
      <c r="O1826" s="2" t="s">
        <v>1250</v>
      </c>
      <c r="P1826" s="5">
        <v>81.343744110000003</v>
      </c>
      <c r="Q1826" s="5">
        <v>966363.68</v>
      </c>
      <c r="R1826" s="5">
        <v>1.168731956</v>
      </c>
      <c r="S1826" s="5">
        <v>13884.53563</v>
      </c>
      <c r="T1826" s="5">
        <v>235019.6</v>
      </c>
    </row>
    <row r="1827" spans="1:20" ht="100.8" x14ac:dyDescent="0.3">
      <c r="A1827" s="7" t="s">
        <v>196</v>
      </c>
      <c r="B1827" s="2" t="s">
        <v>2595</v>
      </c>
      <c r="C1827" s="5" t="s">
        <v>198</v>
      </c>
      <c r="D1827" s="5" t="s">
        <v>171</v>
      </c>
      <c r="E1827" s="2" t="s">
        <v>2597</v>
      </c>
      <c r="F1827" s="2"/>
      <c r="G1827" s="2"/>
      <c r="H1827" s="2"/>
      <c r="I1827" s="2"/>
      <c r="J1827" s="2"/>
      <c r="K1827" s="2"/>
      <c r="L1827" s="2"/>
      <c r="M1827" s="2"/>
      <c r="N1827" s="5">
        <v>360</v>
      </c>
      <c r="O1827" s="2" t="s">
        <v>1250</v>
      </c>
      <c r="P1827" s="5">
        <v>89.943972220000006</v>
      </c>
      <c r="Q1827" s="5">
        <v>32379.83</v>
      </c>
      <c r="R1827" s="5">
        <v>1.292298451</v>
      </c>
      <c r="S1827" s="5">
        <v>465.2274425</v>
      </c>
      <c r="T1827" s="5">
        <v>7874.8</v>
      </c>
    </row>
    <row r="1828" spans="1:20" ht="57.6" x14ac:dyDescent="0.3">
      <c r="A1828" s="7" t="s">
        <v>196</v>
      </c>
      <c r="B1828" s="2" t="s">
        <v>2595</v>
      </c>
      <c r="C1828" s="5" t="s">
        <v>198</v>
      </c>
      <c r="D1828" s="5" t="s">
        <v>171</v>
      </c>
      <c r="E1828" s="2" t="s">
        <v>2598</v>
      </c>
      <c r="F1828" s="2"/>
      <c r="G1828" s="2"/>
      <c r="H1828" s="2"/>
      <c r="I1828" s="2"/>
      <c r="J1828" s="2"/>
      <c r="K1828" s="2"/>
      <c r="L1828" s="2"/>
      <c r="M1828" s="2"/>
      <c r="N1828" s="5">
        <v>42120</v>
      </c>
      <c r="O1828" s="2" t="s">
        <v>1250</v>
      </c>
      <c r="P1828" s="5">
        <v>32.475715569999998</v>
      </c>
      <c r="Q1828" s="5">
        <v>1367877.14</v>
      </c>
      <c r="R1828" s="5">
        <v>0.46660510900000002</v>
      </c>
      <c r="S1828" s="5">
        <v>19653.407179999998</v>
      </c>
      <c r="T1828" s="5">
        <v>332667.7</v>
      </c>
    </row>
    <row r="1829" spans="1:20" ht="100.8" x14ac:dyDescent="0.3">
      <c r="A1829" s="7" t="s">
        <v>196</v>
      </c>
      <c r="B1829" s="2" t="s">
        <v>2595</v>
      </c>
      <c r="C1829" s="5" t="s">
        <v>198</v>
      </c>
      <c r="D1829" s="5" t="s">
        <v>171</v>
      </c>
      <c r="E1829" s="2" t="s">
        <v>2599</v>
      </c>
      <c r="F1829" s="2"/>
      <c r="G1829" s="2"/>
      <c r="H1829" s="2"/>
      <c r="I1829" s="2"/>
      <c r="J1829" s="2"/>
      <c r="K1829" s="2"/>
      <c r="L1829" s="2"/>
      <c r="M1829" s="2"/>
      <c r="N1829" s="5">
        <v>15120</v>
      </c>
      <c r="O1829" s="2" t="s">
        <v>1250</v>
      </c>
      <c r="P1829" s="5">
        <v>98.18584061</v>
      </c>
      <c r="Q1829" s="5">
        <v>1484569.91</v>
      </c>
      <c r="R1829" s="5">
        <v>1.410716101</v>
      </c>
      <c r="S1829" s="5">
        <v>21330.027440000002</v>
      </c>
      <c r="T1829" s="5">
        <v>361047.4</v>
      </c>
    </row>
    <row r="1830" spans="1:20" ht="72" x14ac:dyDescent="0.3">
      <c r="A1830" s="7" t="s">
        <v>196</v>
      </c>
      <c r="B1830" s="2" t="s">
        <v>2600</v>
      </c>
      <c r="C1830" s="5" t="s">
        <v>198</v>
      </c>
      <c r="D1830" s="5" t="s">
        <v>171</v>
      </c>
      <c r="E1830" s="2" t="s">
        <v>2601</v>
      </c>
      <c r="F1830" s="2"/>
      <c r="G1830" s="2"/>
      <c r="H1830" s="2"/>
      <c r="I1830" s="2"/>
      <c r="J1830" s="2"/>
      <c r="K1830" s="2"/>
      <c r="L1830" s="2"/>
      <c r="M1830" s="2"/>
      <c r="N1830" s="5">
        <v>22020</v>
      </c>
      <c r="O1830" s="2" t="s">
        <v>1250</v>
      </c>
      <c r="P1830" s="5">
        <v>176.15718530000001</v>
      </c>
      <c r="Q1830" s="5">
        <v>3878981.22</v>
      </c>
      <c r="R1830" s="5">
        <v>2.5273627730000001</v>
      </c>
      <c r="S1830" s="5">
        <v>55652.528259999999</v>
      </c>
      <c r="T1830" s="5">
        <v>943368.2</v>
      </c>
    </row>
    <row r="1831" spans="1:20" ht="57.6" x14ac:dyDescent="0.3">
      <c r="A1831" s="7" t="s">
        <v>196</v>
      </c>
      <c r="B1831" s="2" t="s">
        <v>2600</v>
      </c>
      <c r="C1831" s="5" t="s">
        <v>198</v>
      </c>
      <c r="D1831" s="5" t="s">
        <v>171</v>
      </c>
      <c r="E1831" s="2" t="s">
        <v>2602</v>
      </c>
      <c r="F1831" s="2"/>
      <c r="G1831" s="2"/>
      <c r="H1831" s="2"/>
      <c r="I1831" s="2"/>
      <c r="J1831" s="2"/>
      <c r="K1831" s="2"/>
      <c r="L1831" s="2"/>
      <c r="M1831" s="2"/>
      <c r="N1831" s="5">
        <v>16200</v>
      </c>
      <c r="O1831" s="2" t="s">
        <v>1250</v>
      </c>
      <c r="P1831" s="5">
        <v>83.578754939999996</v>
      </c>
      <c r="Q1831" s="5">
        <v>1353975.83</v>
      </c>
      <c r="R1831" s="5">
        <v>1.199121305</v>
      </c>
      <c r="S1831" s="5">
        <v>19425.76514</v>
      </c>
      <c r="T1831" s="5">
        <v>329287</v>
      </c>
    </row>
    <row r="1832" spans="1:20" ht="57.6" x14ac:dyDescent="0.3">
      <c r="A1832" s="7" t="s">
        <v>196</v>
      </c>
      <c r="B1832" s="2" t="s">
        <v>2600</v>
      </c>
      <c r="C1832" s="5" t="s">
        <v>198</v>
      </c>
      <c r="D1832" s="5" t="s">
        <v>171</v>
      </c>
      <c r="E1832" s="2" t="s">
        <v>2578</v>
      </c>
      <c r="F1832" s="2"/>
      <c r="G1832" s="2"/>
      <c r="H1832" s="2"/>
      <c r="I1832" s="2"/>
      <c r="J1832" s="2"/>
      <c r="K1832" s="2"/>
      <c r="L1832" s="2"/>
      <c r="M1832" s="2"/>
      <c r="N1832" s="5">
        <v>16632</v>
      </c>
      <c r="O1832" s="2" t="s">
        <v>1250</v>
      </c>
      <c r="P1832" s="5">
        <v>244.50617299999999</v>
      </c>
      <c r="Q1832" s="5">
        <v>4066626.67</v>
      </c>
      <c r="R1832" s="5">
        <v>3.5079795269999998</v>
      </c>
      <c r="S1832" s="5">
        <v>58344.715490000002</v>
      </c>
      <c r="T1832" s="5">
        <v>989003.7</v>
      </c>
    </row>
    <row r="1833" spans="1:20" ht="100.8" x14ac:dyDescent="0.3">
      <c r="A1833" s="7" t="s">
        <v>196</v>
      </c>
      <c r="B1833" s="2" t="s">
        <v>2603</v>
      </c>
      <c r="C1833" s="5" t="s">
        <v>198</v>
      </c>
      <c r="D1833" s="5" t="s">
        <v>171</v>
      </c>
      <c r="E1833" s="2" t="s">
        <v>2604</v>
      </c>
      <c r="F1833" s="2"/>
      <c r="G1833" s="2"/>
      <c r="H1833" s="2"/>
      <c r="I1833" s="2"/>
      <c r="J1833" s="2"/>
      <c r="K1833" s="2"/>
      <c r="L1833" s="2"/>
      <c r="M1833" s="2"/>
      <c r="N1833" s="5">
        <v>42120</v>
      </c>
      <c r="O1833" s="2" t="s">
        <v>1250</v>
      </c>
      <c r="P1833" s="5">
        <v>81.441473169999995</v>
      </c>
      <c r="Q1833" s="5">
        <v>3430314.85</v>
      </c>
      <c r="R1833" s="5">
        <v>1.168457291</v>
      </c>
      <c r="S1833" s="5">
        <v>49215.421090000003</v>
      </c>
      <c r="T1833" s="5">
        <v>834252.5</v>
      </c>
    </row>
    <row r="1834" spans="1:20" ht="100.8" x14ac:dyDescent="0.3">
      <c r="A1834" s="7" t="s">
        <v>196</v>
      </c>
      <c r="B1834" s="2" t="s">
        <v>2603</v>
      </c>
      <c r="C1834" s="5" t="s">
        <v>198</v>
      </c>
      <c r="D1834" s="5" t="s">
        <v>171</v>
      </c>
      <c r="E1834" s="2" t="s">
        <v>2605</v>
      </c>
      <c r="F1834" s="2"/>
      <c r="G1834" s="2"/>
      <c r="H1834" s="2"/>
      <c r="I1834" s="2"/>
      <c r="J1834" s="2"/>
      <c r="K1834" s="2"/>
      <c r="L1834" s="2"/>
      <c r="M1834" s="2"/>
      <c r="N1834" s="5">
        <v>15480</v>
      </c>
      <c r="O1834" s="2" t="s">
        <v>1250</v>
      </c>
      <c r="P1834" s="5">
        <v>90.052025189999995</v>
      </c>
      <c r="Q1834" s="5">
        <v>1394005.35</v>
      </c>
      <c r="R1834" s="5">
        <v>1.2919946229999999</v>
      </c>
      <c r="S1834" s="5">
        <v>20000.07676</v>
      </c>
      <c r="T1834" s="5">
        <v>339022.1</v>
      </c>
    </row>
    <row r="1835" spans="1:20" ht="100.8" x14ac:dyDescent="0.3">
      <c r="A1835" s="7" t="s">
        <v>196</v>
      </c>
      <c r="B1835" s="2" t="s">
        <v>2603</v>
      </c>
      <c r="C1835" s="5" t="s">
        <v>198</v>
      </c>
      <c r="D1835" s="5" t="s">
        <v>171</v>
      </c>
      <c r="E1835" s="2" t="s">
        <v>2606</v>
      </c>
      <c r="F1835" s="2"/>
      <c r="G1835" s="2"/>
      <c r="H1835" s="2"/>
      <c r="I1835" s="2"/>
      <c r="J1835" s="2"/>
      <c r="K1835" s="2"/>
      <c r="L1835" s="2"/>
      <c r="M1835" s="2"/>
      <c r="N1835" s="5">
        <v>7200</v>
      </c>
      <c r="O1835" s="2" t="s">
        <v>1250</v>
      </c>
      <c r="P1835" s="5">
        <v>98.303804170000006</v>
      </c>
      <c r="Q1835" s="5">
        <v>707787.39</v>
      </c>
      <c r="R1835" s="5">
        <v>1.410384565</v>
      </c>
      <c r="S1835" s="5">
        <v>10154.76887</v>
      </c>
      <c r="T1835" s="5">
        <v>172133.9</v>
      </c>
    </row>
    <row r="1836" spans="1:20" ht="100.8" x14ac:dyDescent="0.3">
      <c r="A1836" s="7" t="s">
        <v>196</v>
      </c>
      <c r="B1836" s="2" t="s">
        <v>2607</v>
      </c>
      <c r="C1836" s="5" t="s">
        <v>198</v>
      </c>
      <c r="D1836" s="5" t="s">
        <v>171</v>
      </c>
      <c r="E1836" s="2" t="s">
        <v>2468</v>
      </c>
      <c r="F1836" s="2"/>
      <c r="G1836" s="2"/>
      <c r="H1836" s="2"/>
      <c r="I1836" s="2"/>
      <c r="J1836" s="2"/>
      <c r="K1836" s="2"/>
      <c r="L1836" s="2"/>
      <c r="M1836" s="2"/>
      <c r="N1836" s="5">
        <v>5184</v>
      </c>
      <c r="O1836" s="2" t="s">
        <v>1250</v>
      </c>
      <c r="P1836" s="5">
        <v>649.97474920000002</v>
      </c>
      <c r="Q1836" s="5">
        <v>3369469.1</v>
      </c>
      <c r="R1836" s="5">
        <v>9.3253192140000003</v>
      </c>
      <c r="S1836" s="5">
        <v>48342.454810000003</v>
      </c>
      <c r="T1836" s="5">
        <v>819454.9</v>
      </c>
    </row>
    <row r="1837" spans="1:20" ht="100.8" x14ac:dyDescent="0.3">
      <c r="A1837" s="7" t="s">
        <v>196</v>
      </c>
      <c r="B1837" s="2" t="s">
        <v>2608</v>
      </c>
      <c r="C1837" s="5" t="s">
        <v>198</v>
      </c>
      <c r="D1837" s="5" t="s">
        <v>171</v>
      </c>
      <c r="E1837" s="2" t="s">
        <v>2468</v>
      </c>
      <c r="F1837" s="2"/>
      <c r="G1837" s="2"/>
      <c r="H1837" s="2"/>
      <c r="I1837" s="2"/>
      <c r="J1837" s="2"/>
      <c r="K1837" s="2"/>
      <c r="L1837" s="2"/>
      <c r="M1837" s="2"/>
      <c r="N1837" s="5">
        <v>5184</v>
      </c>
      <c r="O1837" s="2" t="s">
        <v>1250</v>
      </c>
      <c r="P1837" s="5">
        <v>644.38031060000003</v>
      </c>
      <c r="Q1837" s="5">
        <v>3340467.53</v>
      </c>
      <c r="R1837" s="5">
        <v>9.3253301099999995</v>
      </c>
      <c r="S1837" s="5">
        <v>48342.511290000002</v>
      </c>
      <c r="T1837" s="5">
        <v>812401.8</v>
      </c>
    </row>
    <row r="1838" spans="1:20" ht="100.8" x14ac:dyDescent="0.3">
      <c r="A1838" s="7" t="s">
        <v>196</v>
      </c>
      <c r="B1838" s="2" t="s">
        <v>2609</v>
      </c>
      <c r="C1838" s="5" t="s">
        <v>198</v>
      </c>
      <c r="D1838" s="5" t="s">
        <v>171</v>
      </c>
      <c r="E1838" s="2" t="s">
        <v>2610</v>
      </c>
      <c r="F1838" s="2"/>
      <c r="G1838" s="2"/>
      <c r="H1838" s="2"/>
      <c r="I1838" s="2"/>
      <c r="J1838" s="2"/>
      <c r="K1838" s="2"/>
      <c r="L1838" s="2"/>
      <c r="M1838" s="2"/>
      <c r="N1838" s="5">
        <v>27324</v>
      </c>
      <c r="O1838" s="2" t="s">
        <v>1250</v>
      </c>
      <c r="P1838" s="5">
        <v>89.181334359999994</v>
      </c>
      <c r="Q1838" s="5">
        <v>2436790.7799999998</v>
      </c>
      <c r="R1838" s="5">
        <v>1.290612654</v>
      </c>
      <c r="S1838" s="5">
        <v>35264.700140000001</v>
      </c>
      <c r="T1838" s="5">
        <v>592627.5</v>
      </c>
    </row>
    <row r="1839" spans="1:20" ht="72" x14ac:dyDescent="0.3">
      <c r="A1839" s="7" t="s">
        <v>196</v>
      </c>
      <c r="B1839" s="2" t="s">
        <v>2609</v>
      </c>
      <c r="C1839" s="5" t="s">
        <v>198</v>
      </c>
      <c r="D1839" s="5" t="s">
        <v>171</v>
      </c>
      <c r="E1839" s="2" t="s">
        <v>2611</v>
      </c>
      <c r="F1839" s="2"/>
      <c r="G1839" s="2"/>
      <c r="H1839" s="2"/>
      <c r="I1839" s="2"/>
      <c r="J1839" s="2"/>
      <c r="K1839" s="2"/>
      <c r="L1839" s="2"/>
      <c r="M1839" s="2"/>
      <c r="N1839" s="5">
        <v>11592</v>
      </c>
      <c r="O1839" s="2" t="s">
        <v>1250</v>
      </c>
      <c r="P1839" s="5">
        <v>51.967748450000002</v>
      </c>
      <c r="Q1839" s="5">
        <v>602410.14</v>
      </c>
      <c r="R1839" s="5">
        <v>0.75206582399999999</v>
      </c>
      <c r="S1839" s="5">
        <v>8717.9470330000004</v>
      </c>
      <c r="T1839" s="5">
        <v>146506.1</v>
      </c>
    </row>
    <row r="1840" spans="1:20" ht="57.6" x14ac:dyDescent="0.3">
      <c r="A1840" s="7" t="s">
        <v>196</v>
      </c>
      <c r="B1840" s="2" t="s">
        <v>2609</v>
      </c>
      <c r="C1840" s="5" t="s">
        <v>198</v>
      </c>
      <c r="D1840" s="5" t="s">
        <v>171</v>
      </c>
      <c r="E1840" s="2" t="s">
        <v>2612</v>
      </c>
      <c r="F1840" s="2"/>
      <c r="G1840" s="2"/>
      <c r="H1840" s="2"/>
      <c r="I1840" s="2"/>
      <c r="J1840" s="2"/>
      <c r="K1840" s="2"/>
      <c r="L1840" s="2"/>
      <c r="M1840" s="2"/>
      <c r="N1840" s="5">
        <v>19440</v>
      </c>
      <c r="O1840" s="2" t="s">
        <v>1250</v>
      </c>
      <c r="P1840" s="5">
        <v>36.84985751</v>
      </c>
      <c r="Q1840" s="5">
        <v>716361.23</v>
      </c>
      <c r="R1840" s="5">
        <v>0.53328303200000005</v>
      </c>
      <c r="S1840" s="5">
        <v>10367.022139999999</v>
      </c>
      <c r="T1840" s="5">
        <v>174219</v>
      </c>
    </row>
    <row r="1841" spans="1:20" ht="115.2" x14ac:dyDescent="0.3">
      <c r="A1841" s="7" t="s">
        <v>196</v>
      </c>
      <c r="B1841" s="2" t="s">
        <v>2609</v>
      </c>
      <c r="C1841" s="5" t="s">
        <v>198</v>
      </c>
      <c r="D1841" s="5" t="s">
        <v>171</v>
      </c>
      <c r="E1841" s="2" t="s">
        <v>2613</v>
      </c>
      <c r="F1841" s="2"/>
      <c r="G1841" s="2"/>
      <c r="H1841" s="2"/>
      <c r="I1841" s="2"/>
      <c r="J1841" s="2"/>
      <c r="K1841" s="2"/>
      <c r="L1841" s="2"/>
      <c r="M1841" s="2"/>
      <c r="N1841" s="5">
        <v>15516</v>
      </c>
      <c r="O1841" s="2" t="s">
        <v>1250</v>
      </c>
      <c r="P1841" s="5">
        <v>80.654035829999998</v>
      </c>
      <c r="Q1841" s="5">
        <v>1251428.02</v>
      </c>
      <c r="R1841" s="5">
        <v>1.1672074649999999</v>
      </c>
      <c r="S1841" s="5">
        <v>18110.391029999999</v>
      </c>
      <c r="T1841" s="5">
        <v>304347.3</v>
      </c>
    </row>
    <row r="1842" spans="1:20" ht="72" x14ac:dyDescent="0.3">
      <c r="A1842" s="7" t="s">
        <v>196</v>
      </c>
      <c r="B1842" s="2" t="s">
        <v>2614</v>
      </c>
      <c r="C1842" s="5" t="s">
        <v>198</v>
      </c>
      <c r="D1842" s="5" t="s">
        <v>171</v>
      </c>
      <c r="E1842" s="2" t="s">
        <v>2615</v>
      </c>
      <c r="F1842" s="2"/>
      <c r="G1842" s="2"/>
      <c r="H1842" s="2"/>
      <c r="I1842" s="2"/>
      <c r="J1842" s="2"/>
      <c r="K1842" s="2"/>
      <c r="L1842" s="2"/>
      <c r="M1842" s="2"/>
      <c r="N1842" s="5">
        <v>2556</v>
      </c>
      <c r="O1842" s="2" t="s">
        <v>1250</v>
      </c>
      <c r="P1842" s="5">
        <v>52.269104069999997</v>
      </c>
      <c r="Q1842" s="5">
        <v>133599.82999999999</v>
      </c>
      <c r="R1842" s="5">
        <v>0.75642697599999997</v>
      </c>
      <c r="S1842" s="5">
        <v>1933.4273519999999</v>
      </c>
      <c r="T1842" s="5">
        <v>32491.5</v>
      </c>
    </row>
    <row r="1843" spans="1:20" ht="57.6" x14ac:dyDescent="0.3">
      <c r="A1843" s="7" t="s">
        <v>196</v>
      </c>
      <c r="B1843" s="2" t="s">
        <v>2614</v>
      </c>
      <c r="C1843" s="5" t="s">
        <v>198</v>
      </c>
      <c r="D1843" s="5" t="s">
        <v>171</v>
      </c>
      <c r="E1843" s="2" t="s">
        <v>2616</v>
      </c>
      <c r="F1843" s="2"/>
      <c r="G1843" s="2"/>
      <c r="H1843" s="2"/>
      <c r="I1843" s="2"/>
      <c r="J1843" s="2"/>
      <c r="K1843" s="2"/>
      <c r="L1843" s="2"/>
      <c r="M1843" s="2"/>
      <c r="N1843" s="5">
        <v>42000</v>
      </c>
      <c r="O1843" s="2" t="s">
        <v>1250</v>
      </c>
      <c r="P1843" s="5">
        <v>33.394149290000001</v>
      </c>
      <c r="Q1843" s="5">
        <v>1402554.27</v>
      </c>
      <c r="R1843" s="5">
        <v>0.48327278299999998</v>
      </c>
      <c r="S1843" s="5">
        <v>20297.456870000002</v>
      </c>
      <c r="T1843" s="5">
        <v>341101.1</v>
      </c>
    </row>
    <row r="1844" spans="1:20" ht="115.2" x14ac:dyDescent="0.3">
      <c r="A1844" s="7" t="s">
        <v>196</v>
      </c>
      <c r="B1844" s="2" t="s">
        <v>2617</v>
      </c>
      <c r="C1844" s="5" t="s">
        <v>198</v>
      </c>
      <c r="D1844" s="5" t="s">
        <v>171</v>
      </c>
      <c r="E1844" s="2" t="s">
        <v>2618</v>
      </c>
      <c r="F1844" s="2"/>
      <c r="G1844" s="2"/>
      <c r="H1844" s="2"/>
      <c r="I1844" s="2"/>
      <c r="J1844" s="2"/>
      <c r="K1844" s="2"/>
      <c r="L1844" s="2"/>
      <c r="M1844" s="2"/>
      <c r="N1844" s="5">
        <v>17316</v>
      </c>
      <c r="O1844" s="2" t="s">
        <v>1250</v>
      </c>
      <c r="P1844" s="5">
        <v>87.627167360000001</v>
      </c>
      <c r="Q1844" s="5">
        <v>1517352.03</v>
      </c>
      <c r="R1844" s="5">
        <v>1.2914836750000001</v>
      </c>
      <c r="S1844" s="5">
        <v>22363.331320000001</v>
      </c>
      <c r="T1844" s="5">
        <v>369020</v>
      </c>
    </row>
    <row r="1845" spans="1:20" ht="100.8" x14ac:dyDescent="0.3">
      <c r="A1845" s="7" t="s">
        <v>196</v>
      </c>
      <c r="B1845" s="2" t="s">
        <v>2617</v>
      </c>
      <c r="C1845" s="5" t="s">
        <v>198</v>
      </c>
      <c r="D1845" s="5" t="s">
        <v>171</v>
      </c>
      <c r="E1845" s="2" t="s">
        <v>2619</v>
      </c>
      <c r="F1845" s="2"/>
      <c r="G1845" s="2"/>
      <c r="H1845" s="2"/>
      <c r="I1845" s="2"/>
      <c r="J1845" s="2"/>
      <c r="K1845" s="2"/>
      <c r="L1845" s="2"/>
      <c r="M1845" s="2"/>
      <c r="N1845" s="5">
        <v>18000</v>
      </c>
      <c r="O1845" s="2" t="s">
        <v>1250</v>
      </c>
      <c r="P1845" s="5">
        <v>79.24847389</v>
      </c>
      <c r="Q1845" s="5">
        <v>1426472.53</v>
      </c>
      <c r="R1845" s="5">
        <v>1.167995194</v>
      </c>
      <c r="S1845" s="5">
        <v>21023.913489999999</v>
      </c>
      <c r="T1845" s="5">
        <v>346918.1</v>
      </c>
    </row>
    <row r="1846" spans="1:20" ht="100.8" x14ac:dyDescent="0.3">
      <c r="A1846" s="7" t="s">
        <v>196</v>
      </c>
      <c r="B1846" s="2" t="s">
        <v>2617</v>
      </c>
      <c r="C1846" s="5" t="s">
        <v>198</v>
      </c>
      <c r="D1846" s="5" t="s">
        <v>171</v>
      </c>
      <c r="E1846" s="2" t="s">
        <v>2620</v>
      </c>
      <c r="F1846" s="2"/>
      <c r="G1846" s="2"/>
      <c r="H1846" s="2"/>
      <c r="I1846" s="2"/>
      <c r="J1846" s="2"/>
      <c r="K1846" s="2"/>
      <c r="L1846" s="2"/>
      <c r="M1846" s="2"/>
      <c r="N1846" s="5">
        <v>6120</v>
      </c>
      <c r="O1846" s="2" t="s">
        <v>1250</v>
      </c>
      <c r="P1846" s="5">
        <v>94.260299020000005</v>
      </c>
      <c r="Q1846" s="5">
        <v>576873.03</v>
      </c>
      <c r="R1846" s="5">
        <v>1.38924538</v>
      </c>
      <c r="S1846" s="5">
        <v>8502.181724</v>
      </c>
      <c r="T1846" s="5">
        <v>140295.5</v>
      </c>
    </row>
    <row r="1847" spans="1:20" ht="86.4" x14ac:dyDescent="0.3">
      <c r="A1847" s="7" t="s">
        <v>196</v>
      </c>
      <c r="B1847" s="2" t="s">
        <v>2621</v>
      </c>
      <c r="C1847" s="5" t="s">
        <v>198</v>
      </c>
      <c r="D1847" s="5" t="s">
        <v>171</v>
      </c>
      <c r="E1847" s="2" t="s">
        <v>2512</v>
      </c>
      <c r="F1847" s="2"/>
      <c r="G1847" s="2"/>
      <c r="H1847" s="2"/>
      <c r="I1847" s="2"/>
      <c r="J1847" s="2"/>
      <c r="K1847" s="2"/>
      <c r="L1847" s="2"/>
      <c r="M1847" s="2"/>
      <c r="N1847" s="5">
        <v>1232</v>
      </c>
      <c r="O1847" s="2" t="s">
        <v>1250</v>
      </c>
      <c r="P1847" s="5">
        <v>1033.244058</v>
      </c>
      <c r="Q1847" s="5">
        <v>1272956.68</v>
      </c>
      <c r="R1847" s="5">
        <v>15.22835753</v>
      </c>
      <c r="S1847" s="5">
        <v>18761.336480000002</v>
      </c>
      <c r="T1847" s="5">
        <v>309583.09999999998</v>
      </c>
    </row>
    <row r="1848" spans="1:20" ht="100.8" x14ac:dyDescent="0.3">
      <c r="A1848" s="7" t="s">
        <v>196</v>
      </c>
      <c r="B1848" s="2" t="s">
        <v>2621</v>
      </c>
      <c r="C1848" s="5" t="s">
        <v>198</v>
      </c>
      <c r="D1848" s="5" t="s">
        <v>171</v>
      </c>
      <c r="E1848" s="2" t="s">
        <v>2417</v>
      </c>
      <c r="F1848" s="2"/>
      <c r="G1848" s="2"/>
      <c r="H1848" s="2"/>
      <c r="I1848" s="2"/>
      <c r="J1848" s="2"/>
      <c r="K1848" s="2"/>
      <c r="L1848" s="2"/>
      <c r="M1848" s="2"/>
      <c r="N1848" s="5">
        <v>6480</v>
      </c>
      <c r="O1848" s="2" t="s">
        <v>1250</v>
      </c>
      <c r="P1848" s="5">
        <v>629.96577309999998</v>
      </c>
      <c r="Q1848" s="5">
        <v>4082178.21</v>
      </c>
      <c r="R1848" s="5">
        <v>9.2846834660000006</v>
      </c>
      <c r="S1848" s="5">
        <v>60164.74886</v>
      </c>
      <c r="T1848" s="5">
        <v>992785.7</v>
      </c>
    </row>
    <row r="1849" spans="1:20" ht="57.6" x14ac:dyDescent="0.3">
      <c r="A1849" s="7" t="s">
        <v>196</v>
      </c>
      <c r="B1849" s="2" t="s">
        <v>2622</v>
      </c>
      <c r="C1849" s="5" t="s">
        <v>198</v>
      </c>
      <c r="D1849" s="5" t="s">
        <v>171</v>
      </c>
      <c r="E1849" s="2" t="s">
        <v>2623</v>
      </c>
      <c r="F1849" s="2"/>
      <c r="G1849" s="2"/>
      <c r="H1849" s="2"/>
      <c r="I1849" s="2"/>
      <c r="J1849" s="2"/>
      <c r="K1849" s="2"/>
      <c r="L1849" s="2"/>
      <c r="M1849" s="2"/>
      <c r="N1849" s="5">
        <v>2160</v>
      </c>
      <c r="O1849" s="2" t="s">
        <v>1250</v>
      </c>
      <c r="P1849" s="5">
        <v>38.094467590000001</v>
      </c>
      <c r="Q1849" s="5">
        <v>82284.05</v>
      </c>
      <c r="R1849" s="5">
        <v>0.56145125399999996</v>
      </c>
      <c r="S1849" s="5">
        <v>1212.7347090000001</v>
      </c>
      <c r="T1849" s="5">
        <v>20011.400000000001</v>
      </c>
    </row>
    <row r="1850" spans="1:20" ht="72" x14ac:dyDescent="0.3">
      <c r="A1850" s="7" t="s">
        <v>196</v>
      </c>
      <c r="B1850" s="2" t="s">
        <v>2624</v>
      </c>
      <c r="C1850" s="5" t="s">
        <v>198</v>
      </c>
      <c r="D1850" s="5" t="s">
        <v>171</v>
      </c>
      <c r="E1850" s="2" t="s">
        <v>2625</v>
      </c>
      <c r="F1850" s="2"/>
      <c r="G1850" s="2"/>
      <c r="H1850" s="2"/>
      <c r="I1850" s="2"/>
      <c r="J1850" s="2"/>
      <c r="K1850" s="2"/>
      <c r="L1850" s="2"/>
      <c r="M1850" s="2"/>
      <c r="N1850" s="5">
        <v>47568</v>
      </c>
      <c r="O1850" s="2" t="s">
        <v>1250</v>
      </c>
      <c r="P1850" s="5">
        <v>41.811767570000001</v>
      </c>
      <c r="Q1850" s="5">
        <v>1988902.16</v>
      </c>
      <c r="R1850" s="5">
        <v>0.60905706599999998</v>
      </c>
      <c r="S1850" s="5">
        <v>28971.626509999998</v>
      </c>
      <c r="T1850" s="5">
        <v>483701</v>
      </c>
    </row>
    <row r="1851" spans="1:20" ht="72" x14ac:dyDescent="0.3">
      <c r="A1851" s="7" t="s">
        <v>196</v>
      </c>
      <c r="B1851" s="2" t="s">
        <v>2626</v>
      </c>
      <c r="C1851" s="5" t="s">
        <v>198</v>
      </c>
      <c r="D1851" s="5" t="s">
        <v>171</v>
      </c>
      <c r="E1851" s="2" t="s">
        <v>2627</v>
      </c>
      <c r="F1851" s="2"/>
      <c r="G1851" s="2"/>
      <c r="H1851" s="2"/>
      <c r="I1851" s="2"/>
      <c r="J1851" s="2"/>
      <c r="K1851" s="2"/>
      <c r="L1851" s="2"/>
      <c r="M1851" s="2"/>
      <c r="N1851" s="5">
        <v>240</v>
      </c>
      <c r="O1851" s="2" t="s">
        <v>1250</v>
      </c>
      <c r="P1851" s="5">
        <v>88.169208330000004</v>
      </c>
      <c r="Q1851" s="5">
        <v>21160.61</v>
      </c>
      <c r="R1851" s="5">
        <v>1.2843293280000001</v>
      </c>
      <c r="S1851" s="5">
        <v>308.23903860000001</v>
      </c>
      <c r="T1851" s="5">
        <v>5146.3</v>
      </c>
    </row>
    <row r="1852" spans="1:20" ht="72" x14ac:dyDescent="0.3">
      <c r="A1852" s="7" t="s">
        <v>196</v>
      </c>
      <c r="B1852" s="2" t="s">
        <v>2626</v>
      </c>
      <c r="C1852" s="5" t="s">
        <v>198</v>
      </c>
      <c r="D1852" s="5" t="s">
        <v>171</v>
      </c>
      <c r="E1852" s="2" t="s">
        <v>2628</v>
      </c>
      <c r="F1852" s="2"/>
      <c r="G1852" s="2"/>
      <c r="H1852" s="2"/>
      <c r="I1852" s="2"/>
      <c r="J1852" s="2"/>
      <c r="K1852" s="2"/>
      <c r="L1852" s="2"/>
      <c r="M1852" s="2"/>
      <c r="N1852" s="5">
        <v>300</v>
      </c>
      <c r="O1852" s="2" t="s">
        <v>1250</v>
      </c>
      <c r="P1852" s="5">
        <v>67.933633330000006</v>
      </c>
      <c r="Q1852" s="5">
        <v>20380.09</v>
      </c>
      <c r="R1852" s="5">
        <v>0.98956494299999997</v>
      </c>
      <c r="S1852" s="5">
        <v>296.86948289999998</v>
      </c>
      <c r="T1852" s="5">
        <v>4956.3999999999996</v>
      </c>
    </row>
    <row r="1853" spans="1:20" ht="57.6" x14ac:dyDescent="0.3">
      <c r="A1853" s="7" t="s">
        <v>196</v>
      </c>
      <c r="B1853" s="2" t="s">
        <v>2626</v>
      </c>
      <c r="C1853" s="5" t="s">
        <v>198</v>
      </c>
      <c r="D1853" s="5" t="s">
        <v>171</v>
      </c>
      <c r="E1853" s="2" t="s">
        <v>2629</v>
      </c>
      <c r="F1853" s="2"/>
      <c r="G1853" s="2"/>
      <c r="H1853" s="2"/>
      <c r="I1853" s="2"/>
      <c r="J1853" s="2"/>
      <c r="K1853" s="2"/>
      <c r="L1853" s="2"/>
      <c r="M1853" s="2"/>
      <c r="N1853" s="5">
        <v>59040</v>
      </c>
      <c r="O1853" s="2" t="s">
        <v>1250</v>
      </c>
      <c r="P1853" s="5">
        <v>38.630162769999998</v>
      </c>
      <c r="Q1853" s="5">
        <v>2280724.81</v>
      </c>
      <c r="R1853" s="5">
        <v>0.56271176700000003</v>
      </c>
      <c r="S1853" s="5">
        <v>33222.502690000001</v>
      </c>
      <c r="T1853" s="5">
        <v>554672.19999999995</v>
      </c>
    </row>
    <row r="1854" spans="1:20" ht="100.8" x14ac:dyDescent="0.3">
      <c r="A1854" s="7" t="s">
        <v>196</v>
      </c>
      <c r="B1854" s="2" t="s">
        <v>2626</v>
      </c>
      <c r="C1854" s="5" t="s">
        <v>198</v>
      </c>
      <c r="D1854" s="5" t="s">
        <v>171</v>
      </c>
      <c r="E1854" s="2" t="s">
        <v>2630</v>
      </c>
      <c r="F1854" s="2"/>
      <c r="G1854" s="2"/>
      <c r="H1854" s="2"/>
      <c r="I1854" s="2"/>
      <c r="J1854" s="2"/>
      <c r="K1854" s="2"/>
      <c r="L1854" s="2"/>
      <c r="M1854" s="2"/>
      <c r="N1854" s="5">
        <v>21600</v>
      </c>
      <c r="O1854" s="2" t="s">
        <v>1250</v>
      </c>
      <c r="P1854" s="5">
        <v>88.581003240000001</v>
      </c>
      <c r="Q1854" s="5">
        <v>1913349.67</v>
      </c>
      <c r="R1854" s="5">
        <v>1.290327797</v>
      </c>
      <c r="S1854" s="5">
        <v>27871.080409999999</v>
      </c>
      <c r="T1854" s="5">
        <v>465326.7</v>
      </c>
    </row>
    <row r="1855" spans="1:20" ht="72" x14ac:dyDescent="0.3">
      <c r="A1855" s="7" t="s">
        <v>196</v>
      </c>
      <c r="B1855" s="2" t="s">
        <v>2626</v>
      </c>
      <c r="C1855" s="5" t="s">
        <v>198</v>
      </c>
      <c r="D1855" s="5" t="s">
        <v>171</v>
      </c>
      <c r="E1855" s="2" t="s">
        <v>2631</v>
      </c>
      <c r="F1855" s="2"/>
      <c r="G1855" s="2"/>
      <c r="H1855" s="2"/>
      <c r="I1855" s="2"/>
      <c r="J1855" s="2"/>
      <c r="K1855" s="2"/>
      <c r="L1855" s="2"/>
      <c r="M1855" s="2"/>
      <c r="N1855" s="5">
        <v>50400</v>
      </c>
      <c r="O1855" s="2" t="s">
        <v>1250</v>
      </c>
      <c r="P1855" s="5">
        <v>24.081140479999998</v>
      </c>
      <c r="Q1855" s="5">
        <v>1213689.48</v>
      </c>
      <c r="R1855" s="5">
        <v>0.35078136199999999</v>
      </c>
      <c r="S1855" s="5">
        <v>17679.38063</v>
      </c>
      <c r="T1855" s="5">
        <v>295169.2</v>
      </c>
    </row>
    <row r="1856" spans="1:20" ht="115.2" x14ac:dyDescent="0.3">
      <c r="A1856" s="7" t="s">
        <v>196</v>
      </c>
      <c r="B1856" s="2" t="s">
        <v>2626</v>
      </c>
      <c r="C1856" s="5" t="s">
        <v>198</v>
      </c>
      <c r="D1856" s="5" t="s">
        <v>171</v>
      </c>
      <c r="E1856" s="2" t="s">
        <v>2632</v>
      </c>
      <c r="F1856" s="2"/>
      <c r="G1856" s="2"/>
      <c r="H1856" s="2"/>
      <c r="I1856" s="2"/>
      <c r="J1856" s="2"/>
      <c r="K1856" s="2"/>
      <c r="L1856" s="2"/>
      <c r="M1856" s="2"/>
      <c r="N1856" s="5">
        <v>14400</v>
      </c>
      <c r="O1856" s="2" t="s">
        <v>1250</v>
      </c>
      <c r="P1856" s="5">
        <v>80.111106250000006</v>
      </c>
      <c r="Q1856" s="5">
        <v>1153599.93</v>
      </c>
      <c r="R1856" s="5">
        <v>1.1669498359999999</v>
      </c>
      <c r="S1856" s="5">
        <v>16804.07764</v>
      </c>
      <c r="T1856" s="5">
        <v>280555.5</v>
      </c>
    </row>
    <row r="1857" spans="1:20" ht="100.8" x14ac:dyDescent="0.3">
      <c r="A1857" s="7" t="s">
        <v>196</v>
      </c>
      <c r="B1857" s="2" t="s">
        <v>2626</v>
      </c>
      <c r="C1857" s="5" t="s">
        <v>198</v>
      </c>
      <c r="D1857" s="5" t="s">
        <v>171</v>
      </c>
      <c r="E1857" s="2" t="s">
        <v>2633</v>
      </c>
      <c r="F1857" s="2"/>
      <c r="G1857" s="2"/>
      <c r="H1857" s="2"/>
      <c r="I1857" s="2"/>
      <c r="J1857" s="2"/>
      <c r="K1857" s="2"/>
      <c r="L1857" s="2"/>
      <c r="M1857" s="2"/>
      <c r="N1857" s="5">
        <v>5796</v>
      </c>
      <c r="O1857" s="2" t="s">
        <v>1250</v>
      </c>
      <c r="P1857" s="5">
        <v>95.286338850000007</v>
      </c>
      <c r="Q1857" s="5">
        <v>552279.62</v>
      </c>
      <c r="R1857" s="5">
        <v>1.3880020230000001</v>
      </c>
      <c r="S1857" s="5">
        <v>8044.8597229999996</v>
      </c>
      <c r="T1857" s="5">
        <v>134314.5</v>
      </c>
    </row>
    <row r="1858" spans="1:20" ht="43.2" x14ac:dyDescent="0.3">
      <c r="A1858" s="7" t="s">
        <v>196</v>
      </c>
      <c r="B1858" s="2" t="s">
        <v>2634</v>
      </c>
      <c r="C1858" s="5" t="s">
        <v>198</v>
      </c>
      <c r="D1858" s="5" t="s">
        <v>171</v>
      </c>
      <c r="E1858" s="2" t="s">
        <v>2388</v>
      </c>
      <c r="F1858" s="2"/>
      <c r="G1858" s="2"/>
      <c r="H1858" s="2"/>
      <c r="I1858" s="2"/>
      <c r="J1858" s="2"/>
      <c r="K1858" s="2"/>
      <c r="L1858" s="2"/>
      <c r="M1858" s="2"/>
      <c r="N1858" s="5">
        <v>50400</v>
      </c>
      <c r="O1858" s="2" t="s">
        <v>1250</v>
      </c>
      <c r="P1858" s="5">
        <v>79.489871030000003</v>
      </c>
      <c r="Q1858" s="5">
        <v>4006289.5</v>
      </c>
      <c r="R1858" s="5">
        <v>1.1579005250000001</v>
      </c>
      <c r="S1858" s="5">
        <v>58358.186450000001</v>
      </c>
      <c r="T1858" s="5">
        <v>974329.7</v>
      </c>
    </row>
    <row r="1859" spans="1:20" ht="28.8" x14ac:dyDescent="0.3">
      <c r="A1859" s="7" t="s">
        <v>196</v>
      </c>
      <c r="B1859" s="2" t="s">
        <v>2635</v>
      </c>
      <c r="C1859" s="5" t="s">
        <v>198</v>
      </c>
      <c r="D1859" s="5" t="s">
        <v>163</v>
      </c>
      <c r="E1859" s="2" t="s">
        <v>2636</v>
      </c>
      <c r="F1859" s="2"/>
      <c r="G1859" s="2"/>
      <c r="H1859" s="2"/>
      <c r="I1859" s="2"/>
      <c r="J1859" s="2"/>
      <c r="K1859" s="2"/>
      <c r="L1859" s="2"/>
      <c r="M1859" s="2"/>
      <c r="N1859" s="5">
        <v>134400</v>
      </c>
      <c r="O1859" s="2" t="s">
        <v>2368</v>
      </c>
      <c r="P1859" s="5">
        <v>12.529050740000001</v>
      </c>
      <c r="Q1859" s="5">
        <v>1683904.42</v>
      </c>
      <c r="R1859" s="5">
        <v>0.18250620200000001</v>
      </c>
      <c r="S1859" s="5">
        <v>24528.833500000001</v>
      </c>
      <c r="T1859" s="5">
        <v>521673.5</v>
      </c>
    </row>
    <row r="1860" spans="1:20" ht="86.4" x14ac:dyDescent="0.3">
      <c r="A1860" s="7" t="s">
        <v>196</v>
      </c>
      <c r="B1860" s="2" t="s">
        <v>2635</v>
      </c>
      <c r="C1860" s="5" t="s">
        <v>198</v>
      </c>
      <c r="D1860" s="5" t="s">
        <v>171</v>
      </c>
      <c r="E1860" s="2" t="s">
        <v>2512</v>
      </c>
      <c r="F1860" s="2"/>
      <c r="G1860" s="2"/>
      <c r="H1860" s="2"/>
      <c r="I1860" s="2"/>
      <c r="J1860" s="2"/>
      <c r="K1860" s="2"/>
      <c r="L1860" s="2"/>
      <c r="M1860" s="2"/>
      <c r="N1860" s="5">
        <v>2464</v>
      </c>
      <c r="O1860" s="2" t="s">
        <v>1250</v>
      </c>
      <c r="P1860" s="5">
        <v>1043.9425650000001</v>
      </c>
      <c r="Q1860" s="5">
        <v>2572274.48</v>
      </c>
      <c r="R1860" s="5">
        <v>15.20673802</v>
      </c>
      <c r="S1860" s="5">
        <v>37469.402479999997</v>
      </c>
      <c r="T1860" s="5">
        <v>625577.1</v>
      </c>
    </row>
    <row r="1861" spans="1:20" ht="100.8" x14ac:dyDescent="0.3">
      <c r="A1861" s="7" t="s">
        <v>196</v>
      </c>
      <c r="B1861" s="2" t="s">
        <v>2635</v>
      </c>
      <c r="C1861" s="5" t="s">
        <v>198</v>
      </c>
      <c r="D1861" s="5" t="s">
        <v>171</v>
      </c>
      <c r="E1861" s="2" t="s">
        <v>2417</v>
      </c>
      <c r="F1861" s="2"/>
      <c r="G1861" s="2"/>
      <c r="H1861" s="2"/>
      <c r="I1861" s="2"/>
      <c r="J1861" s="2"/>
      <c r="K1861" s="2"/>
      <c r="L1861" s="2"/>
      <c r="M1861" s="2"/>
      <c r="N1861" s="5">
        <v>6480</v>
      </c>
      <c r="O1861" s="2" t="s">
        <v>1250</v>
      </c>
      <c r="P1861" s="5">
        <v>636.48861729999999</v>
      </c>
      <c r="Q1861" s="5">
        <v>4124446.24</v>
      </c>
      <c r="R1861" s="5">
        <v>9.2715020730000006</v>
      </c>
      <c r="S1861" s="5">
        <v>60079.333429999999</v>
      </c>
      <c r="T1861" s="5">
        <v>1003065.3</v>
      </c>
    </row>
    <row r="1862" spans="1:20" ht="43.2" x14ac:dyDescent="0.3">
      <c r="A1862" s="7" t="s">
        <v>196</v>
      </c>
      <c r="B1862" s="2" t="s">
        <v>2637</v>
      </c>
      <c r="C1862" s="5" t="s">
        <v>198</v>
      </c>
      <c r="D1862" s="5" t="s">
        <v>171</v>
      </c>
      <c r="E1862" s="2" t="s">
        <v>2638</v>
      </c>
      <c r="F1862" s="2"/>
      <c r="G1862" s="2"/>
      <c r="H1862" s="2"/>
      <c r="I1862" s="2"/>
      <c r="J1862" s="2"/>
      <c r="K1862" s="2"/>
      <c r="L1862" s="2"/>
      <c r="M1862" s="2"/>
      <c r="N1862" s="5">
        <v>48000</v>
      </c>
      <c r="O1862" s="2" t="s">
        <v>1250</v>
      </c>
      <c r="P1862" s="5">
        <v>33.523677499999998</v>
      </c>
      <c r="Q1862" s="5">
        <v>1609136.52</v>
      </c>
      <c r="R1862" s="5">
        <v>0.48832742200000001</v>
      </c>
      <c r="S1862" s="5">
        <v>23439.716240000002</v>
      </c>
      <c r="T1862" s="5">
        <v>391342.1</v>
      </c>
    </row>
    <row r="1863" spans="1:20" ht="100.8" x14ac:dyDescent="0.3">
      <c r="A1863" s="7" t="s">
        <v>196</v>
      </c>
      <c r="B1863" s="2" t="s">
        <v>2637</v>
      </c>
      <c r="C1863" s="5" t="s">
        <v>198</v>
      </c>
      <c r="D1863" s="5" t="s">
        <v>171</v>
      </c>
      <c r="E1863" s="2" t="s">
        <v>2639</v>
      </c>
      <c r="F1863" s="2"/>
      <c r="G1863" s="2"/>
      <c r="H1863" s="2"/>
      <c r="I1863" s="2"/>
      <c r="J1863" s="2"/>
      <c r="K1863" s="2"/>
      <c r="L1863" s="2"/>
      <c r="M1863" s="2"/>
      <c r="N1863" s="5">
        <v>9612</v>
      </c>
      <c r="O1863" s="2" t="s">
        <v>1250</v>
      </c>
      <c r="P1863" s="5">
        <v>95.296145440000004</v>
      </c>
      <c r="Q1863" s="5">
        <v>915986.55</v>
      </c>
      <c r="R1863" s="5">
        <v>1.388144872</v>
      </c>
      <c r="S1863" s="5">
        <v>13342.84851</v>
      </c>
      <c r="T1863" s="5">
        <v>222768</v>
      </c>
    </row>
    <row r="1864" spans="1:20" ht="115.2" x14ac:dyDescent="0.3">
      <c r="A1864" s="7" t="s">
        <v>196</v>
      </c>
      <c r="B1864" s="2" t="s">
        <v>2637</v>
      </c>
      <c r="C1864" s="5" t="s">
        <v>198</v>
      </c>
      <c r="D1864" s="5" t="s">
        <v>171</v>
      </c>
      <c r="E1864" s="2" t="s">
        <v>2640</v>
      </c>
      <c r="F1864" s="2"/>
      <c r="G1864" s="2"/>
      <c r="H1864" s="2"/>
      <c r="I1864" s="2"/>
      <c r="J1864" s="2"/>
      <c r="K1864" s="2"/>
      <c r="L1864" s="2"/>
      <c r="M1864" s="2"/>
      <c r="N1864" s="5">
        <v>31608</v>
      </c>
      <c r="O1864" s="2" t="s">
        <v>1250</v>
      </c>
      <c r="P1864" s="5">
        <v>85.978300430000004</v>
      </c>
      <c r="Q1864" s="5">
        <v>2717602.12</v>
      </c>
      <c r="R1864" s="5">
        <v>1.2524151560000001</v>
      </c>
      <c r="S1864" s="5">
        <v>39586.338239999997</v>
      </c>
      <c r="T1864" s="5">
        <v>660920.80000000005</v>
      </c>
    </row>
    <row r="1865" spans="1:20" ht="57.6" x14ac:dyDescent="0.3">
      <c r="A1865" s="7" t="s">
        <v>196</v>
      </c>
      <c r="B1865" s="2" t="s">
        <v>2637</v>
      </c>
      <c r="C1865" s="5" t="s">
        <v>198</v>
      </c>
      <c r="D1865" s="5" t="s">
        <v>171</v>
      </c>
      <c r="E1865" s="2" t="s">
        <v>2641</v>
      </c>
      <c r="F1865" s="2"/>
      <c r="G1865" s="2"/>
      <c r="H1865" s="2"/>
      <c r="I1865" s="2"/>
      <c r="J1865" s="2"/>
      <c r="K1865" s="2"/>
      <c r="L1865" s="2"/>
      <c r="M1865" s="2"/>
      <c r="N1865" s="5">
        <v>7200</v>
      </c>
      <c r="O1865" s="2" t="s">
        <v>1250</v>
      </c>
      <c r="P1865" s="5">
        <v>85.308030560000006</v>
      </c>
      <c r="Q1865" s="5">
        <v>614217.81999999995</v>
      </c>
      <c r="R1865" s="5">
        <v>1.2426515739999999</v>
      </c>
      <c r="S1865" s="5">
        <v>8947.0913330000003</v>
      </c>
      <c r="T1865" s="5">
        <v>149377.79999999999</v>
      </c>
    </row>
    <row r="1866" spans="1:20" ht="57.6" x14ac:dyDescent="0.3">
      <c r="A1866" s="7" t="s">
        <v>196</v>
      </c>
      <c r="B1866" s="2" t="s">
        <v>2642</v>
      </c>
      <c r="C1866" s="5" t="s">
        <v>198</v>
      </c>
      <c r="D1866" s="5" t="s">
        <v>171</v>
      </c>
      <c r="E1866" s="2" t="s">
        <v>2643</v>
      </c>
      <c r="F1866" s="2"/>
      <c r="G1866" s="2"/>
      <c r="H1866" s="2"/>
      <c r="I1866" s="2"/>
      <c r="J1866" s="2"/>
      <c r="K1866" s="2"/>
      <c r="L1866" s="2"/>
      <c r="M1866" s="2"/>
      <c r="N1866" s="5">
        <v>864</v>
      </c>
      <c r="O1866" s="2" t="s">
        <v>1250</v>
      </c>
      <c r="P1866" s="5">
        <v>40.533900459999998</v>
      </c>
      <c r="Q1866" s="5">
        <v>35021.29</v>
      </c>
      <c r="R1866" s="5">
        <v>0.590442833</v>
      </c>
      <c r="S1866" s="5">
        <v>510.14260739999997</v>
      </c>
      <c r="T1866" s="5">
        <v>8517.1</v>
      </c>
    </row>
    <row r="1867" spans="1:20" ht="28.8" x14ac:dyDescent="0.3">
      <c r="A1867" s="7" t="s">
        <v>196</v>
      </c>
      <c r="B1867" s="2" t="s">
        <v>2644</v>
      </c>
      <c r="C1867" s="5" t="s">
        <v>198</v>
      </c>
      <c r="D1867" s="5" t="s">
        <v>171</v>
      </c>
      <c r="E1867" s="2" t="s">
        <v>2396</v>
      </c>
      <c r="F1867" s="2"/>
      <c r="G1867" s="2"/>
      <c r="H1867" s="2"/>
      <c r="I1867" s="2"/>
      <c r="J1867" s="2"/>
      <c r="K1867" s="2"/>
      <c r="L1867" s="2"/>
      <c r="M1867" s="2"/>
      <c r="N1867" s="5">
        <v>27000</v>
      </c>
      <c r="O1867" s="2" t="s">
        <v>1250</v>
      </c>
      <c r="P1867" s="5">
        <v>113.44107409999999</v>
      </c>
      <c r="Q1867" s="5">
        <v>3062909</v>
      </c>
      <c r="R1867" s="5">
        <v>1.6806085049999999</v>
      </c>
      <c r="S1867" s="5">
        <v>45376.429629999999</v>
      </c>
      <c r="T1867" s="5">
        <v>744899.5</v>
      </c>
    </row>
    <row r="1868" spans="1:20" ht="100.8" x14ac:dyDescent="0.3">
      <c r="A1868" s="7" t="s">
        <v>196</v>
      </c>
      <c r="B1868" s="2" t="s">
        <v>2645</v>
      </c>
      <c r="C1868" s="5" t="s">
        <v>198</v>
      </c>
      <c r="D1868" s="5" t="s">
        <v>171</v>
      </c>
      <c r="E1868" s="2" t="s">
        <v>2646</v>
      </c>
      <c r="F1868" s="2"/>
      <c r="G1868" s="2"/>
      <c r="H1868" s="2"/>
      <c r="I1868" s="2"/>
      <c r="J1868" s="2"/>
      <c r="K1868" s="2"/>
      <c r="L1868" s="2"/>
      <c r="M1868" s="2"/>
      <c r="N1868" s="5">
        <v>3696</v>
      </c>
      <c r="O1868" s="2" t="s">
        <v>1250</v>
      </c>
      <c r="P1868" s="5">
        <v>1027.720135</v>
      </c>
      <c r="Q1868" s="5">
        <v>3798453.62</v>
      </c>
      <c r="R1868" s="5">
        <v>15.22548349</v>
      </c>
      <c r="S1868" s="5">
        <v>56273.386960000003</v>
      </c>
      <c r="T1868" s="5">
        <v>923783.9</v>
      </c>
    </row>
    <row r="1869" spans="1:20" ht="100.8" x14ac:dyDescent="0.3">
      <c r="A1869" s="7" t="s">
        <v>196</v>
      </c>
      <c r="B1869" s="2" t="s">
        <v>2645</v>
      </c>
      <c r="C1869" s="5" t="s">
        <v>198</v>
      </c>
      <c r="D1869" s="5" t="s">
        <v>171</v>
      </c>
      <c r="E1869" s="2" t="s">
        <v>2647</v>
      </c>
      <c r="F1869" s="2"/>
      <c r="G1869" s="2"/>
      <c r="H1869" s="2"/>
      <c r="I1869" s="2"/>
      <c r="J1869" s="2"/>
      <c r="K1869" s="2"/>
      <c r="L1869" s="2"/>
      <c r="M1869" s="2"/>
      <c r="N1869" s="5">
        <v>7776</v>
      </c>
      <c r="O1869" s="2" t="s">
        <v>1250</v>
      </c>
      <c r="P1869" s="5">
        <v>626.59778419999998</v>
      </c>
      <c r="Q1869" s="5">
        <v>4872424.37</v>
      </c>
      <c r="R1869" s="5">
        <v>9.2829301359999992</v>
      </c>
      <c r="S1869" s="5">
        <v>72184.064740000002</v>
      </c>
      <c r="T1869" s="5">
        <v>1184973.5</v>
      </c>
    </row>
    <row r="1870" spans="1:20" ht="115.2" x14ac:dyDescent="0.3">
      <c r="A1870" s="7" t="s">
        <v>196</v>
      </c>
      <c r="B1870" s="2" t="s">
        <v>2648</v>
      </c>
      <c r="C1870" s="5" t="s">
        <v>198</v>
      </c>
      <c r="D1870" s="5" t="s">
        <v>171</v>
      </c>
      <c r="E1870" s="2" t="s">
        <v>2649</v>
      </c>
      <c r="F1870" s="2"/>
      <c r="G1870" s="2"/>
      <c r="H1870" s="2"/>
      <c r="I1870" s="2"/>
      <c r="J1870" s="2"/>
      <c r="K1870" s="2"/>
      <c r="L1870" s="2"/>
      <c r="M1870" s="2"/>
      <c r="N1870" s="5">
        <v>12636</v>
      </c>
      <c r="O1870" s="2" t="s">
        <v>1250</v>
      </c>
      <c r="P1870" s="5">
        <v>78.629681070000004</v>
      </c>
      <c r="Q1870" s="5">
        <v>993564.65</v>
      </c>
      <c r="R1870" s="5">
        <v>1.1648841640000001</v>
      </c>
      <c r="S1870" s="5">
        <v>14719.4763</v>
      </c>
      <c r="T1870" s="5">
        <v>241634.9</v>
      </c>
    </row>
    <row r="1871" spans="1:20" ht="100.8" x14ac:dyDescent="0.3">
      <c r="A1871" s="7" t="s">
        <v>196</v>
      </c>
      <c r="B1871" s="2" t="s">
        <v>2648</v>
      </c>
      <c r="C1871" s="5" t="s">
        <v>198</v>
      </c>
      <c r="D1871" s="5" t="s">
        <v>171</v>
      </c>
      <c r="E1871" s="2" t="s">
        <v>2650</v>
      </c>
      <c r="F1871" s="2"/>
      <c r="G1871" s="2"/>
      <c r="H1871" s="2"/>
      <c r="I1871" s="2"/>
      <c r="J1871" s="2"/>
      <c r="K1871" s="2"/>
      <c r="L1871" s="2"/>
      <c r="M1871" s="2"/>
      <c r="N1871" s="5">
        <v>14832</v>
      </c>
      <c r="O1871" s="2" t="s">
        <v>1250</v>
      </c>
      <c r="P1871" s="5">
        <v>93.524290050000005</v>
      </c>
      <c r="Q1871" s="5">
        <v>1387152.27</v>
      </c>
      <c r="R1871" s="5">
        <v>1.3855450380000001</v>
      </c>
      <c r="S1871" s="5">
        <v>20550.403999999999</v>
      </c>
      <c r="T1871" s="5">
        <v>337355.4</v>
      </c>
    </row>
    <row r="1872" spans="1:20" ht="57.6" x14ac:dyDescent="0.3">
      <c r="A1872" s="7" t="s">
        <v>196</v>
      </c>
      <c r="B1872" s="2" t="s">
        <v>2648</v>
      </c>
      <c r="C1872" s="5" t="s">
        <v>198</v>
      </c>
      <c r="D1872" s="5" t="s">
        <v>171</v>
      </c>
      <c r="E1872" s="2" t="s">
        <v>2651</v>
      </c>
      <c r="F1872" s="2"/>
      <c r="G1872" s="2"/>
      <c r="H1872" s="2"/>
      <c r="I1872" s="2"/>
      <c r="J1872" s="2"/>
      <c r="K1872" s="2"/>
      <c r="L1872" s="2"/>
      <c r="M1872" s="2"/>
      <c r="N1872" s="5">
        <v>54000</v>
      </c>
      <c r="O1872" s="2" t="s">
        <v>1250</v>
      </c>
      <c r="P1872" s="5">
        <v>13.416985560000001</v>
      </c>
      <c r="Q1872" s="5">
        <v>724517.22</v>
      </c>
      <c r="R1872" s="5">
        <v>0.198770156</v>
      </c>
      <c r="S1872" s="5">
        <v>10733.58844</v>
      </c>
      <c r="T1872" s="5">
        <v>224455.4</v>
      </c>
    </row>
    <row r="1873" spans="1:20" ht="100.8" x14ac:dyDescent="0.3">
      <c r="A1873" s="7" t="s">
        <v>196</v>
      </c>
      <c r="B1873" s="2" t="s">
        <v>2648</v>
      </c>
      <c r="C1873" s="5" t="s">
        <v>198</v>
      </c>
      <c r="D1873" s="5" t="s">
        <v>171</v>
      </c>
      <c r="E1873" s="2" t="s">
        <v>2652</v>
      </c>
      <c r="F1873" s="2"/>
      <c r="G1873" s="2"/>
      <c r="H1873" s="2"/>
      <c r="I1873" s="2"/>
      <c r="J1873" s="2"/>
      <c r="K1873" s="2"/>
      <c r="L1873" s="2"/>
      <c r="M1873" s="2"/>
      <c r="N1873" s="5">
        <v>14364</v>
      </c>
      <c r="O1873" s="2" t="s">
        <v>1250</v>
      </c>
      <c r="P1873" s="5">
        <v>84.379692980000002</v>
      </c>
      <c r="Q1873" s="5">
        <v>1212029.9099999999</v>
      </c>
      <c r="R1873" s="5">
        <v>1.2500695260000001</v>
      </c>
      <c r="S1873" s="5">
        <v>17955.998670000001</v>
      </c>
      <c r="T1873" s="5">
        <v>294765.7</v>
      </c>
    </row>
    <row r="1874" spans="1:20" ht="28.8" x14ac:dyDescent="0.3">
      <c r="A1874" s="7" t="s">
        <v>196</v>
      </c>
      <c r="B1874" s="2" t="s">
        <v>2653</v>
      </c>
      <c r="C1874" s="5" t="s">
        <v>198</v>
      </c>
      <c r="D1874" s="5" t="s">
        <v>171</v>
      </c>
      <c r="E1874" s="2" t="s">
        <v>2395</v>
      </c>
      <c r="F1874" s="2"/>
      <c r="G1874" s="2"/>
      <c r="H1874" s="2"/>
      <c r="I1874" s="2"/>
      <c r="J1874" s="2"/>
      <c r="K1874" s="2"/>
      <c r="L1874" s="2"/>
      <c r="M1874" s="2"/>
      <c r="N1874" s="5">
        <v>38204</v>
      </c>
      <c r="O1874" s="2" t="s">
        <v>1250</v>
      </c>
      <c r="P1874" s="5">
        <v>91.491598789999998</v>
      </c>
      <c r="Q1874" s="5">
        <v>3495345.04</v>
      </c>
      <c r="R1874" s="5">
        <v>1.3716881379999999</v>
      </c>
      <c r="S1874" s="5">
        <v>52403.973610000001</v>
      </c>
      <c r="T1874" s="5">
        <v>850068</v>
      </c>
    </row>
    <row r="1875" spans="1:20" ht="57.6" x14ac:dyDescent="0.3">
      <c r="A1875" s="7" t="s">
        <v>196</v>
      </c>
      <c r="B1875" s="2" t="s">
        <v>2654</v>
      </c>
      <c r="C1875" s="5" t="s">
        <v>198</v>
      </c>
      <c r="D1875" s="5" t="s">
        <v>171</v>
      </c>
      <c r="E1875" s="2" t="s">
        <v>2655</v>
      </c>
      <c r="F1875" s="2"/>
      <c r="G1875" s="2"/>
      <c r="H1875" s="2"/>
      <c r="I1875" s="2"/>
      <c r="J1875" s="2"/>
      <c r="K1875" s="2"/>
      <c r="L1875" s="2"/>
      <c r="M1875" s="2"/>
      <c r="N1875" s="5">
        <v>9000</v>
      </c>
      <c r="O1875" s="2" t="s">
        <v>1250</v>
      </c>
      <c r="P1875" s="5">
        <v>83.240530000000007</v>
      </c>
      <c r="Q1875" s="5">
        <v>749164.77</v>
      </c>
      <c r="R1875" s="5">
        <v>1.2479839580000001</v>
      </c>
      <c r="S1875" s="5">
        <v>11231.85562</v>
      </c>
      <c r="T1875" s="5">
        <v>182196.9</v>
      </c>
    </row>
    <row r="1876" spans="1:20" ht="100.8" x14ac:dyDescent="0.3">
      <c r="A1876" s="7" t="s">
        <v>196</v>
      </c>
      <c r="B1876" s="2" t="s">
        <v>2654</v>
      </c>
      <c r="C1876" s="5" t="s">
        <v>198</v>
      </c>
      <c r="D1876" s="5" t="s">
        <v>171</v>
      </c>
      <c r="E1876" s="2" t="s">
        <v>2428</v>
      </c>
      <c r="F1876" s="2"/>
      <c r="G1876" s="2"/>
      <c r="H1876" s="2"/>
      <c r="I1876" s="2"/>
      <c r="J1876" s="2"/>
      <c r="K1876" s="2"/>
      <c r="L1876" s="2"/>
      <c r="M1876" s="2"/>
      <c r="N1876" s="5">
        <v>4752</v>
      </c>
      <c r="O1876" s="2" t="s">
        <v>200</v>
      </c>
      <c r="P1876" s="5">
        <v>172.1453199</v>
      </c>
      <c r="Q1876" s="5">
        <v>818034.56</v>
      </c>
      <c r="R1876" s="5">
        <v>2.5808893529999999</v>
      </c>
      <c r="S1876" s="5">
        <v>12264.386210000001</v>
      </c>
      <c r="T1876" s="5">
        <v>198946</v>
      </c>
    </row>
    <row r="1877" spans="1:20" ht="100.8" x14ac:dyDescent="0.3">
      <c r="A1877" s="7" t="s">
        <v>196</v>
      </c>
      <c r="B1877" s="2" t="s">
        <v>2654</v>
      </c>
      <c r="C1877" s="5" t="s">
        <v>198</v>
      </c>
      <c r="D1877" s="5" t="s">
        <v>171</v>
      </c>
      <c r="E1877" s="2" t="s">
        <v>2429</v>
      </c>
      <c r="F1877" s="2"/>
      <c r="G1877" s="2"/>
      <c r="H1877" s="2"/>
      <c r="I1877" s="2"/>
      <c r="J1877" s="2"/>
      <c r="K1877" s="2"/>
      <c r="L1877" s="2"/>
      <c r="M1877" s="2"/>
      <c r="N1877" s="5">
        <v>4004</v>
      </c>
      <c r="O1877" s="2" t="s">
        <v>200</v>
      </c>
      <c r="P1877" s="5">
        <v>311.79423329999997</v>
      </c>
      <c r="Q1877" s="5">
        <v>1248424.1100000001</v>
      </c>
      <c r="R1877" s="5">
        <v>4.6745762109999998</v>
      </c>
      <c r="S1877" s="5">
        <v>18717.00315</v>
      </c>
      <c r="T1877" s="5">
        <v>303616.7</v>
      </c>
    </row>
    <row r="1878" spans="1:20" ht="72" x14ac:dyDescent="0.3">
      <c r="A1878" s="7" t="s">
        <v>196</v>
      </c>
      <c r="B1878" s="2" t="s">
        <v>2656</v>
      </c>
      <c r="C1878" s="5" t="s">
        <v>198</v>
      </c>
      <c r="D1878" s="5" t="s">
        <v>171</v>
      </c>
      <c r="E1878" s="2" t="s">
        <v>2657</v>
      </c>
      <c r="F1878" s="2"/>
      <c r="G1878" s="2"/>
      <c r="H1878" s="2"/>
      <c r="I1878" s="2"/>
      <c r="J1878" s="2"/>
      <c r="K1878" s="2"/>
      <c r="L1878" s="2"/>
      <c r="M1878" s="2"/>
      <c r="N1878" s="5">
        <v>12360</v>
      </c>
      <c r="O1878" s="2" t="s">
        <v>1250</v>
      </c>
      <c r="P1878" s="5">
        <v>165.44956959999999</v>
      </c>
      <c r="Q1878" s="5">
        <v>2044956.68</v>
      </c>
      <c r="R1878" s="5">
        <v>2.4805032919999999</v>
      </c>
      <c r="S1878" s="5">
        <v>30659.020690000001</v>
      </c>
      <c r="T1878" s="5">
        <v>497333.5</v>
      </c>
    </row>
    <row r="1879" spans="1:20" ht="57.6" x14ac:dyDescent="0.3">
      <c r="A1879" s="7" t="s">
        <v>196</v>
      </c>
      <c r="B1879" s="2" t="s">
        <v>2656</v>
      </c>
      <c r="C1879" s="5" t="s">
        <v>198</v>
      </c>
      <c r="D1879" s="5" t="s">
        <v>171</v>
      </c>
      <c r="E1879" s="2" t="s">
        <v>2658</v>
      </c>
      <c r="F1879" s="2"/>
      <c r="G1879" s="2"/>
      <c r="H1879" s="2"/>
      <c r="I1879" s="2"/>
      <c r="J1879" s="2"/>
      <c r="K1879" s="2"/>
      <c r="L1879" s="2"/>
      <c r="M1879" s="2"/>
      <c r="N1879" s="5">
        <v>36000</v>
      </c>
      <c r="O1879" s="2" t="s">
        <v>1250</v>
      </c>
      <c r="P1879" s="5">
        <v>53.602970280000001</v>
      </c>
      <c r="Q1879" s="5">
        <v>1929706.93</v>
      </c>
      <c r="R1879" s="5">
        <v>0.803642733</v>
      </c>
      <c r="S1879" s="5">
        <v>28931.13838</v>
      </c>
      <c r="T1879" s="5">
        <v>469304.8</v>
      </c>
    </row>
    <row r="1880" spans="1:20" ht="57.6" x14ac:dyDescent="0.3">
      <c r="A1880" s="7" t="s">
        <v>196</v>
      </c>
      <c r="B1880" s="2" t="s">
        <v>2656</v>
      </c>
      <c r="C1880" s="5" t="s">
        <v>198</v>
      </c>
      <c r="D1880" s="5" t="s">
        <v>171</v>
      </c>
      <c r="E1880" s="2" t="s">
        <v>2659</v>
      </c>
      <c r="F1880" s="2"/>
      <c r="G1880" s="2"/>
      <c r="H1880" s="2"/>
      <c r="I1880" s="2"/>
      <c r="J1880" s="2"/>
      <c r="K1880" s="2"/>
      <c r="L1880" s="2"/>
      <c r="M1880" s="2"/>
      <c r="N1880" s="5">
        <v>1392</v>
      </c>
      <c r="O1880" s="2" t="s">
        <v>1250</v>
      </c>
      <c r="P1880" s="5">
        <v>40.35355603</v>
      </c>
      <c r="Q1880" s="5">
        <v>56172.15</v>
      </c>
      <c r="R1880" s="5">
        <v>0.60500083999999998</v>
      </c>
      <c r="S1880" s="5">
        <v>842.16116939999995</v>
      </c>
      <c r="T1880" s="5">
        <v>13661</v>
      </c>
    </row>
    <row r="1881" spans="1:20" ht="86.4" x14ac:dyDescent="0.3">
      <c r="A1881" s="7" t="s">
        <v>196</v>
      </c>
      <c r="B1881" s="2" t="s">
        <v>2660</v>
      </c>
      <c r="C1881" s="5" t="s">
        <v>198</v>
      </c>
      <c r="D1881" s="5" t="s">
        <v>171</v>
      </c>
      <c r="E1881" s="2" t="s">
        <v>2661</v>
      </c>
      <c r="F1881" s="2"/>
      <c r="G1881" s="2"/>
      <c r="H1881" s="2"/>
      <c r="I1881" s="2"/>
      <c r="J1881" s="2"/>
      <c r="K1881" s="2"/>
      <c r="L1881" s="2"/>
      <c r="M1881" s="2"/>
      <c r="N1881" s="5">
        <v>5904</v>
      </c>
      <c r="O1881" s="2" t="s">
        <v>1250</v>
      </c>
      <c r="P1881" s="5">
        <v>83.487137529999998</v>
      </c>
      <c r="Q1881" s="5">
        <v>492908.06</v>
      </c>
      <c r="R1881" s="5">
        <v>1.251681222</v>
      </c>
      <c r="S1881" s="5">
        <v>7389.925937</v>
      </c>
      <c r="T1881" s="5">
        <v>119875.3</v>
      </c>
    </row>
    <row r="1882" spans="1:20" ht="86.4" x14ac:dyDescent="0.3">
      <c r="A1882" s="7" t="s">
        <v>196</v>
      </c>
      <c r="B1882" s="2" t="s">
        <v>2660</v>
      </c>
      <c r="C1882" s="5" t="s">
        <v>198</v>
      </c>
      <c r="D1882" s="5" t="s">
        <v>171</v>
      </c>
      <c r="E1882" s="2" t="s">
        <v>2662</v>
      </c>
      <c r="F1882" s="2"/>
      <c r="G1882" s="2"/>
      <c r="H1882" s="2"/>
      <c r="I1882" s="2"/>
      <c r="J1882" s="2"/>
      <c r="K1882" s="2"/>
      <c r="L1882" s="2"/>
      <c r="M1882" s="2"/>
      <c r="N1882" s="5">
        <v>34992</v>
      </c>
      <c r="O1882" s="2" t="s">
        <v>1250</v>
      </c>
      <c r="P1882" s="5">
        <v>76.577856650000001</v>
      </c>
      <c r="Q1882" s="5">
        <v>2679612.36</v>
      </c>
      <c r="R1882" s="5">
        <v>1.1480938030000001</v>
      </c>
      <c r="S1882" s="5">
        <v>40174.09835</v>
      </c>
      <c r="T1882" s="5">
        <v>651681.69999999995</v>
      </c>
    </row>
    <row r="1883" spans="1:20" ht="57.6" x14ac:dyDescent="0.3">
      <c r="A1883" s="7" t="s">
        <v>196</v>
      </c>
      <c r="B1883" s="2" t="s">
        <v>2663</v>
      </c>
      <c r="C1883" s="5" t="s">
        <v>198</v>
      </c>
      <c r="D1883" s="5" t="s">
        <v>171</v>
      </c>
      <c r="E1883" s="2" t="s">
        <v>2664</v>
      </c>
      <c r="F1883" s="2"/>
      <c r="G1883" s="2"/>
      <c r="H1883" s="2"/>
      <c r="I1883" s="2"/>
      <c r="J1883" s="2"/>
      <c r="K1883" s="2"/>
      <c r="L1883" s="2"/>
      <c r="M1883" s="2"/>
      <c r="N1883" s="5">
        <v>3576</v>
      </c>
      <c r="O1883" s="2" t="s">
        <v>1250</v>
      </c>
      <c r="P1883" s="5">
        <v>87.302472039999998</v>
      </c>
      <c r="Q1883" s="5">
        <v>312193.64</v>
      </c>
      <c r="R1883" s="5">
        <v>1.3247719579999999</v>
      </c>
      <c r="S1883" s="5">
        <v>4737.3845220000003</v>
      </c>
      <c r="T1883" s="5">
        <v>75925.5</v>
      </c>
    </row>
    <row r="1884" spans="1:20" ht="57.6" x14ac:dyDescent="0.3">
      <c r="A1884" s="7" t="s">
        <v>196</v>
      </c>
      <c r="B1884" s="2" t="s">
        <v>2663</v>
      </c>
      <c r="C1884" s="5" t="s">
        <v>198</v>
      </c>
      <c r="D1884" s="5" t="s">
        <v>171</v>
      </c>
      <c r="E1884" s="2" t="s">
        <v>2665</v>
      </c>
      <c r="F1884" s="2"/>
      <c r="G1884" s="2"/>
      <c r="H1884" s="2"/>
      <c r="I1884" s="2"/>
      <c r="J1884" s="2"/>
      <c r="K1884" s="2"/>
      <c r="L1884" s="2"/>
      <c r="M1884" s="2"/>
      <c r="N1884" s="5">
        <v>10812</v>
      </c>
      <c r="O1884" s="2" t="s">
        <v>1250</v>
      </c>
      <c r="P1884" s="5">
        <v>163.94204590000001</v>
      </c>
      <c r="Q1884" s="5">
        <v>1772541.4</v>
      </c>
      <c r="R1884" s="5">
        <v>2.4877396950000001</v>
      </c>
      <c r="S1884" s="5">
        <v>26897.441579999999</v>
      </c>
      <c r="T1884" s="5">
        <v>431082</v>
      </c>
    </row>
    <row r="1885" spans="1:20" ht="57.6" x14ac:dyDescent="0.3">
      <c r="A1885" s="7" t="s">
        <v>196</v>
      </c>
      <c r="B1885" s="2" t="s">
        <v>2663</v>
      </c>
      <c r="C1885" s="5" t="s">
        <v>198</v>
      </c>
      <c r="D1885" s="5" t="s">
        <v>171</v>
      </c>
      <c r="E1885" s="2" t="s">
        <v>2666</v>
      </c>
      <c r="F1885" s="2"/>
      <c r="G1885" s="2"/>
      <c r="H1885" s="2"/>
      <c r="I1885" s="2"/>
      <c r="J1885" s="2"/>
      <c r="K1885" s="2"/>
      <c r="L1885" s="2"/>
      <c r="M1885" s="2"/>
      <c r="N1885" s="5">
        <v>12300</v>
      </c>
      <c r="O1885" s="2" t="s">
        <v>1250</v>
      </c>
      <c r="P1885" s="5">
        <v>149.2805626</v>
      </c>
      <c r="Q1885" s="5">
        <v>1836150.92</v>
      </c>
      <c r="R1885" s="5">
        <v>2.2652589170000001</v>
      </c>
      <c r="S1885" s="5">
        <v>27862.684669999999</v>
      </c>
      <c r="T1885" s="5">
        <v>446551.9</v>
      </c>
    </row>
    <row r="1886" spans="1:20" ht="57.6" x14ac:dyDescent="0.3">
      <c r="A1886" s="7" t="s">
        <v>196</v>
      </c>
      <c r="B1886" s="2" t="s">
        <v>2663</v>
      </c>
      <c r="C1886" s="5" t="s">
        <v>198</v>
      </c>
      <c r="D1886" s="5" t="s">
        <v>171</v>
      </c>
      <c r="E1886" s="2" t="s">
        <v>2667</v>
      </c>
      <c r="F1886" s="2"/>
      <c r="G1886" s="2"/>
      <c r="H1886" s="2"/>
      <c r="I1886" s="2"/>
      <c r="J1886" s="2"/>
      <c r="K1886" s="2"/>
      <c r="L1886" s="2"/>
      <c r="M1886" s="2"/>
      <c r="N1886" s="5">
        <v>16632</v>
      </c>
      <c r="O1886" s="2" t="s">
        <v>1250</v>
      </c>
      <c r="P1886" s="5">
        <v>221.92155059999999</v>
      </c>
      <c r="Q1886" s="5">
        <v>3690999.23</v>
      </c>
      <c r="R1886" s="5">
        <v>3.367550085</v>
      </c>
      <c r="S1886" s="5">
        <v>56009.09302</v>
      </c>
      <c r="T1886" s="5">
        <v>897651</v>
      </c>
    </row>
    <row r="1887" spans="1:20" ht="57.6" x14ac:dyDescent="0.3">
      <c r="A1887" s="7" t="s">
        <v>196</v>
      </c>
      <c r="B1887" s="2" t="s">
        <v>2663</v>
      </c>
      <c r="C1887" s="5" t="s">
        <v>198</v>
      </c>
      <c r="D1887" s="5" t="s">
        <v>171</v>
      </c>
      <c r="E1887" s="2" t="s">
        <v>2668</v>
      </c>
      <c r="F1887" s="2"/>
      <c r="G1887" s="2"/>
      <c r="H1887" s="2"/>
      <c r="I1887" s="2"/>
      <c r="J1887" s="2"/>
      <c r="K1887" s="2"/>
      <c r="L1887" s="2"/>
      <c r="M1887" s="2"/>
      <c r="N1887" s="5">
        <v>35328</v>
      </c>
      <c r="O1887" s="2" t="s">
        <v>1250</v>
      </c>
      <c r="P1887" s="5">
        <v>53.11455729</v>
      </c>
      <c r="Q1887" s="5">
        <v>1876431.08</v>
      </c>
      <c r="R1887" s="5">
        <v>0.80598721200000001</v>
      </c>
      <c r="S1887" s="5">
        <v>28473.916239999999</v>
      </c>
      <c r="T1887" s="5">
        <v>456348</v>
      </c>
    </row>
    <row r="1888" spans="1:20" ht="57.6" x14ac:dyDescent="0.3">
      <c r="A1888" s="7" t="s">
        <v>196</v>
      </c>
      <c r="B1888" s="2" t="s">
        <v>2663</v>
      </c>
      <c r="C1888" s="5" t="s">
        <v>198</v>
      </c>
      <c r="D1888" s="5" t="s">
        <v>171</v>
      </c>
      <c r="E1888" s="2" t="s">
        <v>2669</v>
      </c>
      <c r="F1888" s="2"/>
      <c r="G1888" s="2"/>
      <c r="H1888" s="2"/>
      <c r="I1888" s="2"/>
      <c r="J1888" s="2"/>
      <c r="K1888" s="2"/>
      <c r="L1888" s="2"/>
      <c r="M1888" s="2"/>
      <c r="N1888" s="5">
        <v>2640</v>
      </c>
      <c r="O1888" s="2" t="s">
        <v>1250</v>
      </c>
      <c r="P1888" s="5">
        <v>39.985863639999998</v>
      </c>
      <c r="Q1888" s="5">
        <v>105562.68</v>
      </c>
      <c r="R1888" s="5">
        <v>0.60676576100000001</v>
      </c>
      <c r="S1888" s="5">
        <v>1601.8616079999999</v>
      </c>
      <c r="T1888" s="5">
        <v>25672.9</v>
      </c>
    </row>
    <row r="1889" spans="1:20" ht="86.4" x14ac:dyDescent="0.3">
      <c r="A1889" s="7" t="s">
        <v>196</v>
      </c>
      <c r="B1889" s="2" t="s">
        <v>2670</v>
      </c>
      <c r="C1889" s="5" t="s">
        <v>198</v>
      </c>
      <c r="D1889" s="5" t="s">
        <v>171</v>
      </c>
      <c r="E1889" s="2" t="s">
        <v>2671</v>
      </c>
      <c r="F1889" s="2"/>
      <c r="G1889" s="2"/>
      <c r="H1889" s="2"/>
      <c r="I1889" s="2"/>
      <c r="J1889" s="2"/>
      <c r="K1889" s="2"/>
      <c r="L1889" s="2"/>
      <c r="M1889" s="2"/>
      <c r="N1889" s="5">
        <v>3600</v>
      </c>
      <c r="O1889" s="2" t="s">
        <v>1250</v>
      </c>
      <c r="P1889" s="5">
        <v>834.15800000000002</v>
      </c>
      <c r="Q1889" s="5">
        <v>3002968.8</v>
      </c>
      <c r="R1889" s="5">
        <v>12.65793627</v>
      </c>
      <c r="S1889" s="5">
        <v>45568.57056</v>
      </c>
      <c r="T1889" s="5">
        <v>730322</v>
      </c>
    </row>
    <row r="1890" spans="1:20" ht="86.4" x14ac:dyDescent="0.3">
      <c r="A1890" s="7" t="s">
        <v>196</v>
      </c>
      <c r="B1890" s="2" t="s">
        <v>2672</v>
      </c>
      <c r="C1890" s="5" t="s">
        <v>198</v>
      </c>
      <c r="D1890" s="5" t="s">
        <v>171</v>
      </c>
      <c r="E1890" s="2" t="s">
        <v>2673</v>
      </c>
      <c r="F1890" s="2"/>
      <c r="G1890" s="2"/>
      <c r="H1890" s="2"/>
      <c r="I1890" s="2"/>
      <c r="J1890" s="2"/>
      <c r="K1890" s="2"/>
      <c r="L1890" s="2"/>
      <c r="M1890" s="2"/>
      <c r="N1890" s="5">
        <v>1800</v>
      </c>
      <c r="O1890" s="2" t="s">
        <v>1250</v>
      </c>
      <c r="P1890" s="5">
        <v>834.1043889</v>
      </c>
      <c r="Q1890" s="5">
        <v>1501387.9</v>
      </c>
      <c r="R1890" s="5">
        <v>12.65712274</v>
      </c>
      <c r="S1890" s="5">
        <v>22782.820940000001</v>
      </c>
      <c r="T1890" s="5">
        <v>365137.6</v>
      </c>
    </row>
    <row r="1891" spans="1:20" ht="86.4" x14ac:dyDescent="0.3">
      <c r="A1891" s="7" t="s">
        <v>196</v>
      </c>
      <c r="B1891" s="2" t="s">
        <v>2674</v>
      </c>
      <c r="C1891" s="5" t="s">
        <v>198</v>
      </c>
      <c r="D1891" s="5" t="s">
        <v>171</v>
      </c>
      <c r="E1891" s="2" t="s">
        <v>2675</v>
      </c>
      <c r="F1891" s="2"/>
      <c r="G1891" s="2"/>
      <c r="H1891" s="2"/>
      <c r="I1891" s="2"/>
      <c r="J1891" s="2"/>
      <c r="K1891" s="2"/>
      <c r="L1891" s="2"/>
      <c r="M1891" s="2"/>
      <c r="N1891" s="5">
        <v>13680</v>
      </c>
      <c r="O1891" s="2" t="s">
        <v>1250</v>
      </c>
      <c r="P1891" s="5">
        <v>82.658928360000004</v>
      </c>
      <c r="Q1891" s="5">
        <v>1130774.1399999999</v>
      </c>
      <c r="R1891" s="5">
        <v>1.254308473</v>
      </c>
      <c r="S1891" s="5">
        <v>17158.939910000001</v>
      </c>
      <c r="T1891" s="5">
        <v>275004.2</v>
      </c>
    </row>
    <row r="1892" spans="1:20" ht="86.4" x14ac:dyDescent="0.3">
      <c r="A1892" s="7" t="s">
        <v>196</v>
      </c>
      <c r="B1892" s="2" t="s">
        <v>2674</v>
      </c>
      <c r="C1892" s="5" t="s">
        <v>198</v>
      </c>
      <c r="D1892" s="5" t="s">
        <v>171</v>
      </c>
      <c r="E1892" s="2" t="s">
        <v>2676</v>
      </c>
      <c r="F1892" s="2"/>
      <c r="G1892" s="2"/>
      <c r="H1892" s="2"/>
      <c r="I1892" s="2"/>
      <c r="J1892" s="2"/>
      <c r="K1892" s="2"/>
      <c r="L1892" s="2"/>
      <c r="M1892" s="2"/>
      <c r="N1892" s="5">
        <v>12960</v>
      </c>
      <c r="O1892" s="2" t="s">
        <v>1250</v>
      </c>
      <c r="P1892" s="5">
        <v>74.990243059999997</v>
      </c>
      <c r="Q1892" s="5">
        <v>971873.55</v>
      </c>
      <c r="R1892" s="5">
        <v>1.137939955</v>
      </c>
      <c r="S1892" s="5">
        <v>14747.70182</v>
      </c>
      <c r="T1892" s="5">
        <v>236359.7</v>
      </c>
    </row>
    <row r="1893" spans="1:20" ht="57.6" x14ac:dyDescent="0.3">
      <c r="A1893" s="7" t="s">
        <v>196</v>
      </c>
      <c r="B1893" s="2" t="s">
        <v>2677</v>
      </c>
      <c r="C1893" s="5" t="s">
        <v>198</v>
      </c>
      <c r="D1893" s="5" t="s">
        <v>171</v>
      </c>
      <c r="E1893" s="2" t="s">
        <v>2678</v>
      </c>
      <c r="F1893" s="2"/>
      <c r="G1893" s="2"/>
      <c r="H1893" s="2"/>
      <c r="I1893" s="2"/>
      <c r="J1893" s="2"/>
      <c r="K1893" s="2"/>
      <c r="L1893" s="2"/>
      <c r="M1893" s="2"/>
      <c r="N1893" s="5">
        <v>39960</v>
      </c>
      <c r="O1893" s="2" t="s">
        <v>1250</v>
      </c>
      <c r="P1893" s="5">
        <v>23.569841839999999</v>
      </c>
      <c r="Q1893" s="5">
        <v>941850.88</v>
      </c>
      <c r="R1893" s="5">
        <v>0.35820428300000001</v>
      </c>
      <c r="S1893" s="5">
        <v>14313.84316</v>
      </c>
      <c r="T1893" s="5">
        <v>229058.1</v>
      </c>
    </row>
    <row r="1894" spans="1:20" ht="57.6" x14ac:dyDescent="0.3">
      <c r="A1894" s="7" t="s">
        <v>196</v>
      </c>
      <c r="B1894" s="2" t="s">
        <v>2677</v>
      </c>
      <c r="C1894" s="5" t="s">
        <v>198</v>
      </c>
      <c r="D1894" s="5" t="s">
        <v>171</v>
      </c>
      <c r="E1894" s="2" t="s">
        <v>2679</v>
      </c>
      <c r="F1894" s="2"/>
      <c r="G1894" s="2"/>
      <c r="H1894" s="2"/>
      <c r="I1894" s="2"/>
      <c r="J1894" s="2"/>
      <c r="K1894" s="2"/>
      <c r="L1894" s="2"/>
      <c r="M1894" s="2"/>
      <c r="N1894" s="5">
        <v>24000</v>
      </c>
      <c r="O1894" s="2" t="s">
        <v>1250</v>
      </c>
      <c r="P1894" s="5">
        <v>32.635165829999998</v>
      </c>
      <c r="Q1894" s="5">
        <v>783243.98</v>
      </c>
      <c r="R1894" s="5">
        <v>0.495975165</v>
      </c>
      <c r="S1894" s="5">
        <v>11903.40395</v>
      </c>
      <c r="T1894" s="5">
        <v>190484.9</v>
      </c>
    </row>
    <row r="1895" spans="1:20" ht="86.4" x14ac:dyDescent="0.3">
      <c r="A1895" s="7" t="s">
        <v>196</v>
      </c>
      <c r="B1895" s="2" t="s">
        <v>2680</v>
      </c>
      <c r="C1895" s="5" t="s">
        <v>198</v>
      </c>
      <c r="D1895" s="5" t="s">
        <v>171</v>
      </c>
      <c r="E1895" s="2" t="s">
        <v>2681</v>
      </c>
      <c r="F1895" s="2"/>
      <c r="G1895" s="2"/>
      <c r="H1895" s="2"/>
      <c r="I1895" s="2"/>
      <c r="J1895" s="2"/>
      <c r="K1895" s="2"/>
      <c r="L1895" s="2"/>
      <c r="M1895" s="2"/>
      <c r="N1895" s="5">
        <v>10701</v>
      </c>
      <c r="O1895" s="2" t="s">
        <v>200</v>
      </c>
      <c r="P1895" s="5">
        <v>140.104208</v>
      </c>
      <c r="Q1895" s="5">
        <v>1499255.13</v>
      </c>
      <c r="R1895" s="5">
        <v>2.1292432830000001</v>
      </c>
      <c r="S1895" s="5">
        <v>22785.032370000001</v>
      </c>
      <c r="T1895" s="5">
        <v>364618.9</v>
      </c>
    </row>
    <row r="1896" spans="1:20" ht="43.2" x14ac:dyDescent="0.3">
      <c r="A1896" s="7" t="s">
        <v>196</v>
      </c>
      <c r="B1896" s="2" t="s">
        <v>2682</v>
      </c>
      <c r="C1896" s="5" t="s">
        <v>198</v>
      </c>
      <c r="D1896" s="5" t="s">
        <v>171</v>
      </c>
      <c r="E1896" s="2" t="s">
        <v>2388</v>
      </c>
      <c r="F1896" s="2"/>
      <c r="G1896" s="2"/>
      <c r="H1896" s="2"/>
      <c r="I1896" s="2"/>
      <c r="J1896" s="2"/>
      <c r="K1896" s="2"/>
      <c r="L1896" s="2"/>
      <c r="M1896" s="2"/>
      <c r="N1896" s="5">
        <v>50400</v>
      </c>
      <c r="O1896" s="2" t="s">
        <v>1250</v>
      </c>
      <c r="P1896" s="5">
        <v>76.684345239999999</v>
      </c>
      <c r="Q1896" s="5">
        <v>3864891</v>
      </c>
      <c r="R1896" s="5">
        <v>1.160126252</v>
      </c>
      <c r="S1896" s="5">
        <v>58470.363089999999</v>
      </c>
      <c r="T1896" s="5">
        <v>939941.5</v>
      </c>
    </row>
    <row r="1897" spans="1:20" ht="57.6" x14ac:dyDescent="0.3">
      <c r="A1897" s="7" t="s">
        <v>196</v>
      </c>
      <c r="B1897" s="2" t="s">
        <v>2683</v>
      </c>
      <c r="C1897" s="5" t="s">
        <v>198</v>
      </c>
      <c r="D1897" s="5" t="s">
        <v>171</v>
      </c>
      <c r="E1897" s="2" t="s">
        <v>2684</v>
      </c>
      <c r="F1897" s="2"/>
      <c r="G1897" s="2"/>
      <c r="H1897" s="2"/>
      <c r="I1897" s="2"/>
      <c r="J1897" s="2"/>
      <c r="K1897" s="2"/>
      <c r="L1897" s="2"/>
      <c r="M1897" s="2"/>
      <c r="N1897" s="5">
        <v>39960</v>
      </c>
      <c r="O1897" s="2" t="s">
        <v>1250</v>
      </c>
      <c r="P1897" s="5">
        <v>23.187279780000001</v>
      </c>
      <c r="Q1897" s="5">
        <v>926563.7</v>
      </c>
      <c r="R1897" s="5">
        <v>0.35755250199999999</v>
      </c>
      <c r="S1897" s="5">
        <v>14287.798000000001</v>
      </c>
      <c r="T1897" s="5">
        <v>225340.3</v>
      </c>
    </row>
    <row r="1898" spans="1:20" ht="86.4" x14ac:dyDescent="0.3">
      <c r="A1898" s="7" t="s">
        <v>196</v>
      </c>
      <c r="B1898" s="2" t="s">
        <v>2685</v>
      </c>
      <c r="C1898" s="5" t="s">
        <v>198</v>
      </c>
      <c r="D1898" s="5" t="s">
        <v>171</v>
      </c>
      <c r="E1898" s="2" t="s">
        <v>2686</v>
      </c>
      <c r="F1898" s="2"/>
      <c r="G1898" s="2"/>
      <c r="H1898" s="2"/>
      <c r="I1898" s="2"/>
      <c r="J1898" s="2"/>
      <c r="K1898" s="2"/>
      <c r="L1898" s="2"/>
      <c r="M1898" s="2"/>
      <c r="N1898" s="5">
        <v>2376</v>
      </c>
      <c r="O1898" s="2" t="s">
        <v>1250</v>
      </c>
      <c r="P1898" s="5">
        <v>74.222171720000006</v>
      </c>
      <c r="Q1898" s="5">
        <v>176351.88</v>
      </c>
      <c r="R1898" s="5">
        <v>1.1445207669999999</v>
      </c>
      <c r="S1898" s="5">
        <v>2719.3813420000001</v>
      </c>
      <c r="T1898" s="5">
        <v>42888.800000000003</v>
      </c>
    </row>
    <row r="1899" spans="1:20" ht="43.2" x14ac:dyDescent="0.3">
      <c r="A1899" s="7" t="s">
        <v>196</v>
      </c>
      <c r="B1899" s="2" t="s">
        <v>2685</v>
      </c>
      <c r="C1899" s="5" t="s">
        <v>198</v>
      </c>
      <c r="D1899" s="5" t="s">
        <v>171</v>
      </c>
      <c r="E1899" s="2" t="s">
        <v>2687</v>
      </c>
      <c r="F1899" s="2"/>
      <c r="G1899" s="2"/>
      <c r="H1899" s="2"/>
      <c r="I1899" s="2"/>
      <c r="J1899" s="2"/>
      <c r="K1899" s="2"/>
      <c r="L1899" s="2"/>
      <c r="M1899" s="2"/>
      <c r="N1899" s="5">
        <v>36000</v>
      </c>
      <c r="O1899" s="2" t="s">
        <v>1250</v>
      </c>
      <c r="P1899" s="5">
        <v>31.214826110000001</v>
      </c>
      <c r="Q1899" s="5">
        <v>1123733.74</v>
      </c>
      <c r="R1899" s="5">
        <v>0.48133887600000003</v>
      </c>
      <c r="S1899" s="5">
        <v>17328.199540000001</v>
      </c>
      <c r="T1899" s="5">
        <v>273292</v>
      </c>
    </row>
    <row r="1900" spans="1:20" ht="57.6" x14ac:dyDescent="0.3">
      <c r="A1900" s="7" t="s">
        <v>196</v>
      </c>
      <c r="B1900" s="2" t="s">
        <v>2685</v>
      </c>
      <c r="C1900" s="5" t="s">
        <v>198</v>
      </c>
      <c r="D1900" s="5" t="s">
        <v>171</v>
      </c>
      <c r="E1900" s="2" t="s">
        <v>2688</v>
      </c>
      <c r="F1900" s="2"/>
      <c r="G1900" s="2"/>
      <c r="H1900" s="2"/>
      <c r="I1900" s="2"/>
      <c r="J1900" s="2"/>
      <c r="K1900" s="2"/>
      <c r="L1900" s="2"/>
      <c r="M1900" s="2"/>
      <c r="N1900" s="5">
        <v>60000</v>
      </c>
      <c r="O1900" s="2" t="s">
        <v>1250</v>
      </c>
      <c r="P1900" s="5">
        <v>36.717194829999997</v>
      </c>
      <c r="Q1900" s="5">
        <v>2203031.69</v>
      </c>
      <c r="R1900" s="5">
        <v>0.56618650500000001</v>
      </c>
      <c r="S1900" s="5">
        <v>33971.190289999999</v>
      </c>
      <c r="T1900" s="5">
        <v>535777.30000000005</v>
      </c>
    </row>
    <row r="1901" spans="1:20" ht="72" x14ac:dyDescent="0.3">
      <c r="A1901" s="7" t="s">
        <v>196</v>
      </c>
      <c r="B1901" s="2" t="s">
        <v>2685</v>
      </c>
      <c r="C1901" s="5" t="s">
        <v>198</v>
      </c>
      <c r="D1901" s="5" t="s">
        <v>171</v>
      </c>
      <c r="E1901" s="2" t="s">
        <v>2689</v>
      </c>
      <c r="F1901" s="2"/>
      <c r="G1901" s="2"/>
      <c r="H1901" s="2"/>
      <c r="I1901" s="2"/>
      <c r="J1901" s="2"/>
      <c r="K1901" s="2"/>
      <c r="L1901" s="2"/>
      <c r="M1901" s="2"/>
      <c r="N1901" s="5">
        <v>10080</v>
      </c>
      <c r="O1901" s="2" t="s">
        <v>1250</v>
      </c>
      <c r="P1901" s="5">
        <v>90.678670629999999</v>
      </c>
      <c r="Q1901" s="5">
        <v>914041</v>
      </c>
      <c r="R1901" s="5">
        <v>1.3982832789999999</v>
      </c>
      <c r="S1901" s="5">
        <v>14094.695449999999</v>
      </c>
      <c r="T1901" s="5">
        <v>222294.8</v>
      </c>
    </row>
    <row r="1902" spans="1:20" ht="86.4" x14ac:dyDescent="0.3">
      <c r="A1902" s="7" t="s">
        <v>196</v>
      </c>
      <c r="B1902" s="2" t="s">
        <v>2685</v>
      </c>
      <c r="C1902" s="5" t="s">
        <v>198</v>
      </c>
      <c r="D1902" s="5" t="s">
        <v>171</v>
      </c>
      <c r="E1902" s="2" t="s">
        <v>2690</v>
      </c>
      <c r="F1902" s="2"/>
      <c r="G1902" s="2"/>
      <c r="H1902" s="2"/>
      <c r="I1902" s="2"/>
      <c r="J1902" s="2"/>
      <c r="K1902" s="2"/>
      <c r="L1902" s="2"/>
      <c r="M1902" s="2"/>
      <c r="N1902" s="5">
        <v>12528</v>
      </c>
      <c r="O1902" s="2" t="s">
        <v>1250</v>
      </c>
      <c r="P1902" s="5">
        <v>81.812311620000003</v>
      </c>
      <c r="Q1902" s="5">
        <v>1024944.64</v>
      </c>
      <c r="R1902" s="5">
        <v>1.261562246</v>
      </c>
      <c r="S1902" s="5">
        <v>15804.85181</v>
      </c>
      <c r="T1902" s="5">
        <v>249266.5</v>
      </c>
    </row>
    <row r="1903" spans="1:20" ht="86.4" x14ac:dyDescent="0.3">
      <c r="A1903" s="7" t="s">
        <v>196</v>
      </c>
      <c r="B1903" s="2" t="s">
        <v>2685</v>
      </c>
      <c r="C1903" s="5" t="s">
        <v>198</v>
      </c>
      <c r="D1903" s="5" t="s">
        <v>171</v>
      </c>
      <c r="E1903" s="2" t="s">
        <v>2691</v>
      </c>
      <c r="F1903" s="2"/>
      <c r="G1903" s="2"/>
      <c r="H1903" s="2"/>
      <c r="I1903" s="2"/>
      <c r="J1903" s="2"/>
      <c r="K1903" s="2"/>
      <c r="L1903" s="2"/>
      <c r="M1903" s="2"/>
      <c r="N1903" s="5">
        <v>17604</v>
      </c>
      <c r="O1903" s="2" t="s">
        <v>1250</v>
      </c>
      <c r="P1903" s="5">
        <v>74.219589869999993</v>
      </c>
      <c r="Q1903" s="5">
        <v>1306561.6599999999</v>
      </c>
      <c r="R1903" s="5">
        <v>1.1444809540000001</v>
      </c>
      <c r="S1903" s="5">
        <v>20147.442709999999</v>
      </c>
      <c r="T1903" s="5">
        <v>317755.8</v>
      </c>
    </row>
    <row r="1904" spans="1:20" ht="72" x14ac:dyDescent="0.3">
      <c r="A1904" s="7" t="s">
        <v>196</v>
      </c>
      <c r="B1904" s="2" t="s">
        <v>2685</v>
      </c>
      <c r="C1904" s="5" t="s">
        <v>198</v>
      </c>
      <c r="D1904" s="5" t="s">
        <v>171</v>
      </c>
      <c r="E1904" s="2" t="s">
        <v>2692</v>
      </c>
      <c r="F1904" s="2"/>
      <c r="G1904" s="2"/>
      <c r="H1904" s="2"/>
      <c r="I1904" s="2"/>
      <c r="J1904" s="2"/>
      <c r="K1904" s="2"/>
      <c r="L1904" s="2"/>
      <c r="M1904" s="2"/>
      <c r="N1904" s="5">
        <v>1000</v>
      </c>
      <c r="O1904" s="2" t="s">
        <v>2368</v>
      </c>
      <c r="P1904" s="5">
        <v>40.04278</v>
      </c>
      <c r="Q1904" s="5">
        <v>40042.78</v>
      </c>
      <c r="R1904" s="5">
        <v>0.61746769499999998</v>
      </c>
      <c r="S1904" s="5">
        <v>617.46769470000004</v>
      </c>
      <c r="T1904" s="5">
        <v>9738.4</v>
      </c>
    </row>
    <row r="1905" spans="1:20" ht="86.4" x14ac:dyDescent="0.3">
      <c r="A1905" s="7" t="s">
        <v>196</v>
      </c>
      <c r="B1905" s="2" t="s">
        <v>2685</v>
      </c>
      <c r="C1905" s="5" t="s">
        <v>198</v>
      </c>
      <c r="D1905" s="5" t="s">
        <v>171</v>
      </c>
      <c r="E1905" s="2" t="s">
        <v>2693</v>
      </c>
      <c r="F1905" s="2"/>
      <c r="G1905" s="2"/>
      <c r="H1905" s="2"/>
      <c r="I1905" s="2"/>
      <c r="J1905" s="2"/>
      <c r="K1905" s="2"/>
      <c r="L1905" s="2"/>
      <c r="M1905" s="2"/>
      <c r="N1905" s="5">
        <v>11916</v>
      </c>
      <c r="O1905" s="2" t="s">
        <v>1250</v>
      </c>
      <c r="P1905" s="5">
        <v>81.809467100000006</v>
      </c>
      <c r="Q1905" s="5">
        <v>974841.61</v>
      </c>
      <c r="R1905" s="5">
        <v>1.261518382</v>
      </c>
      <c r="S1905" s="5">
        <v>15032.253049999999</v>
      </c>
      <c r="T1905" s="5">
        <v>237081.5</v>
      </c>
    </row>
    <row r="1906" spans="1:20" ht="86.4" x14ac:dyDescent="0.3">
      <c r="A1906" s="7" t="s">
        <v>196</v>
      </c>
      <c r="B1906" s="2" t="s">
        <v>2694</v>
      </c>
      <c r="C1906" s="5" t="s">
        <v>198</v>
      </c>
      <c r="D1906" s="5" t="s">
        <v>171</v>
      </c>
      <c r="E1906" s="2" t="s">
        <v>2695</v>
      </c>
      <c r="F1906" s="2"/>
      <c r="G1906" s="2"/>
      <c r="H1906" s="2"/>
      <c r="I1906" s="2"/>
      <c r="J1906" s="2"/>
      <c r="K1906" s="2"/>
      <c r="L1906" s="2"/>
      <c r="M1906" s="2"/>
      <c r="N1906" s="5">
        <v>16596</v>
      </c>
      <c r="O1906" s="2" t="s">
        <v>1250</v>
      </c>
      <c r="P1906" s="5">
        <v>74.206338270000003</v>
      </c>
      <c r="Q1906" s="5">
        <v>1231528.3899999999</v>
      </c>
      <c r="R1906" s="5">
        <v>1.1442766120000001</v>
      </c>
      <c r="S1906" s="5">
        <v>18990.414649999999</v>
      </c>
      <c r="T1906" s="5">
        <v>299507.7</v>
      </c>
    </row>
    <row r="1907" spans="1:20" ht="72" x14ac:dyDescent="0.3">
      <c r="A1907" s="7" t="s">
        <v>196</v>
      </c>
      <c r="B1907" s="2" t="s">
        <v>2696</v>
      </c>
      <c r="C1907" s="5" t="s">
        <v>198</v>
      </c>
      <c r="D1907" s="5" t="s">
        <v>163</v>
      </c>
      <c r="E1907" s="2" t="s">
        <v>2697</v>
      </c>
      <c r="F1907" s="2"/>
      <c r="G1907" s="2"/>
      <c r="H1907" s="2"/>
      <c r="I1907" s="2"/>
      <c r="J1907" s="2"/>
      <c r="K1907" s="2"/>
      <c r="L1907" s="2"/>
      <c r="M1907" s="2"/>
      <c r="N1907" s="5">
        <v>318384</v>
      </c>
      <c r="O1907" s="2" t="s">
        <v>1250</v>
      </c>
      <c r="P1907" s="5">
        <v>4.9643845170000001</v>
      </c>
      <c r="Q1907" s="5">
        <v>1580580.6</v>
      </c>
      <c r="R1907" s="5">
        <v>7.6967201999999998E-2</v>
      </c>
      <c r="S1907" s="5">
        <v>24505.12558</v>
      </c>
      <c r="T1907" s="5">
        <v>489663.9</v>
      </c>
    </row>
    <row r="1908" spans="1:20" ht="57.6" x14ac:dyDescent="0.3">
      <c r="A1908" s="7" t="s">
        <v>196</v>
      </c>
      <c r="B1908" s="2" t="s">
        <v>2698</v>
      </c>
      <c r="C1908" s="5" t="s">
        <v>198</v>
      </c>
      <c r="D1908" s="5" t="s">
        <v>171</v>
      </c>
      <c r="E1908" s="2" t="s">
        <v>2699</v>
      </c>
      <c r="F1908" s="2"/>
      <c r="G1908" s="2"/>
      <c r="H1908" s="2"/>
      <c r="I1908" s="2"/>
      <c r="J1908" s="2"/>
      <c r="K1908" s="2"/>
      <c r="L1908" s="2"/>
      <c r="M1908" s="2"/>
      <c r="N1908" s="5">
        <v>1206</v>
      </c>
      <c r="O1908" s="2" t="s">
        <v>1250</v>
      </c>
      <c r="P1908" s="5">
        <v>610.97289390000003</v>
      </c>
      <c r="Q1908" s="5">
        <v>736833.31</v>
      </c>
      <c r="R1908" s="5">
        <v>9.4724479670000008</v>
      </c>
      <c r="S1908" s="5">
        <v>11423.77225</v>
      </c>
      <c r="T1908" s="5">
        <v>179197.8</v>
      </c>
    </row>
    <row r="1909" spans="1:20" ht="57.6" x14ac:dyDescent="0.3">
      <c r="A1909" s="7" t="s">
        <v>196</v>
      </c>
      <c r="B1909" s="2" t="s">
        <v>2698</v>
      </c>
      <c r="C1909" s="5" t="s">
        <v>198</v>
      </c>
      <c r="D1909" s="5" t="s">
        <v>171</v>
      </c>
      <c r="E1909" s="2" t="s">
        <v>2700</v>
      </c>
      <c r="F1909" s="2"/>
      <c r="G1909" s="2"/>
      <c r="H1909" s="2"/>
      <c r="I1909" s="2"/>
      <c r="J1909" s="2"/>
      <c r="K1909" s="2"/>
      <c r="L1909" s="2"/>
      <c r="M1909" s="2"/>
      <c r="N1909" s="5">
        <v>14712</v>
      </c>
      <c r="O1909" s="2" t="s">
        <v>1250</v>
      </c>
      <c r="P1909" s="5">
        <v>85.581716290000003</v>
      </c>
      <c r="Q1909" s="5">
        <v>1259078.21</v>
      </c>
      <c r="R1909" s="5">
        <v>1.3268483149999999</v>
      </c>
      <c r="S1909" s="5">
        <v>19520.592400000001</v>
      </c>
      <c r="T1909" s="5">
        <v>306207.8</v>
      </c>
    </row>
    <row r="1910" spans="1:20" ht="86.4" x14ac:dyDescent="0.3">
      <c r="A1910" s="7" t="s">
        <v>196</v>
      </c>
      <c r="B1910" s="2" t="s">
        <v>2698</v>
      </c>
      <c r="C1910" s="5" t="s">
        <v>198</v>
      </c>
      <c r="D1910" s="5" t="s">
        <v>171</v>
      </c>
      <c r="E1910" s="2" t="s">
        <v>2701</v>
      </c>
      <c r="F1910" s="2"/>
      <c r="G1910" s="2"/>
      <c r="H1910" s="2"/>
      <c r="I1910" s="2"/>
      <c r="J1910" s="2"/>
      <c r="K1910" s="2"/>
      <c r="L1910" s="2"/>
      <c r="M1910" s="2"/>
      <c r="N1910" s="5">
        <v>13680</v>
      </c>
      <c r="O1910" s="2" t="s">
        <v>1250</v>
      </c>
      <c r="P1910" s="5">
        <v>107.14046999999999</v>
      </c>
      <c r="Q1910" s="5">
        <v>1465681.63</v>
      </c>
      <c r="R1910" s="5">
        <v>1.6610925590000001</v>
      </c>
      <c r="S1910" s="5">
        <v>22723.746200000001</v>
      </c>
      <c r="T1910" s="5">
        <v>356453.8</v>
      </c>
    </row>
    <row r="1911" spans="1:20" ht="57.6" x14ac:dyDescent="0.3">
      <c r="A1911" s="7" t="s">
        <v>196</v>
      </c>
      <c r="B1911" s="2" t="s">
        <v>2702</v>
      </c>
      <c r="C1911" s="5" t="s">
        <v>198</v>
      </c>
      <c r="D1911" s="5" t="s">
        <v>171</v>
      </c>
      <c r="E1911" s="2" t="s">
        <v>2703</v>
      </c>
      <c r="F1911" s="2"/>
      <c r="G1911" s="2"/>
      <c r="H1911" s="2"/>
      <c r="I1911" s="2"/>
      <c r="J1911" s="2"/>
      <c r="K1911" s="2"/>
      <c r="L1911" s="2"/>
      <c r="M1911" s="2"/>
      <c r="N1911" s="5">
        <v>16632</v>
      </c>
      <c r="O1911" s="2" t="s">
        <v>1250</v>
      </c>
      <c r="P1911" s="5">
        <v>217.50612430000001</v>
      </c>
      <c r="Q1911" s="5">
        <v>3617561.86</v>
      </c>
      <c r="R1911" s="5">
        <v>3.372187974</v>
      </c>
      <c r="S1911" s="5">
        <v>56086.230389999997</v>
      </c>
      <c r="T1911" s="5">
        <v>879791</v>
      </c>
    </row>
    <row r="1912" spans="1:20" ht="57.6" x14ac:dyDescent="0.3">
      <c r="A1912" s="7" t="s">
        <v>196</v>
      </c>
      <c r="B1912" s="2" t="s">
        <v>2702</v>
      </c>
      <c r="C1912" s="5" t="s">
        <v>198</v>
      </c>
      <c r="D1912" s="5" t="s">
        <v>171</v>
      </c>
      <c r="E1912" s="2" t="s">
        <v>2704</v>
      </c>
      <c r="F1912" s="2"/>
      <c r="G1912" s="2"/>
      <c r="H1912" s="2"/>
      <c r="I1912" s="2"/>
      <c r="J1912" s="2"/>
      <c r="K1912" s="2"/>
      <c r="L1912" s="2"/>
      <c r="M1912" s="2"/>
      <c r="N1912" s="5">
        <v>912</v>
      </c>
      <c r="O1912" s="2" t="s">
        <v>1250</v>
      </c>
      <c r="P1912" s="5">
        <v>85.565471489999993</v>
      </c>
      <c r="Q1912" s="5">
        <v>78035.710000000006</v>
      </c>
      <c r="R1912" s="5">
        <v>1.326596457</v>
      </c>
      <c r="S1912" s="5">
        <v>1209.855969</v>
      </c>
      <c r="T1912" s="5">
        <v>18978.400000000001</v>
      </c>
    </row>
    <row r="1913" spans="1:20" ht="57.6" x14ac:dyDescent="0.3">
      <c r="A1913" s="7" t="s">
        <v>196</v>
      </c>
      <c r="B1913" s="2" t="s">
        <v>2702</v>
      </c>
      <c r="C1913" s="5" t="s">
        <v>198</v>
      </c>
      <c r="D1913" s="5" t="s">
        <v>171</v>
      </c>
      <c r="E1913" s="2" t="s">
        <v>2705</v>
      </c>
      <c r="F1913" s="2"/>
      <c r="G1913" s="2"/>
      <c r="H1913" s="2"/>
      <c r="I1913" s="2"/>
      <c r="J1913" s="2"/>
      <c r="K1913" s="2"/>
      <c r="L1913" s="2"/>
      <c r="M1913" s="2"/>
      <c r="N1913" s="5">
        <v>12300</v>
      </c>
      <c r="O1913" s="2" t="s">
        <v>1250</v>
      </c>
      <c r="P1913" s="5">
        <v>146.31042600000001</v>
      </c>
      <c r="Q1913" s="5">
        <v>1799618.24</v>
      </c>
      <c r="R1913" s="5">
        <v>2.2683786979999998</v>
      </c>
      <c r="S1913" s="5">
        <v>27901.057980000001</v>
      </c>
      <c r="T1913" s="5">
        <v>437667.2</v>
      </c>
    </row>
    <row r="1914" spans="1:20" ht="57.6" x14ac:dyDescent="0.3">
      <c r="A1914" s="7" t="s">
        <v>196</v>
      </c>
      <c r="B1914" s="2" t="s">
        <v>2702</v>
      </c>
      <c r="C1914" s="5" t="s">
        <v>198</v>
      </c>
      <c r="D1914" s="5" t="s">
        <v>171</v>
      </c>
      <c r="E1914" s="2" t="s">
        <v>2706</v>
      </c>
      <c r="F1914" s="2"/>
      <c r="G1914" s="2"/>
      <c r="H1914" s="2"/>
      <c r="I1914" s="2"/>
      <c r="J1914" s="2"/>
      <c r="K1914" s="2"/>
      <c r="L1914" s="2"/>
      <c r="M1914" s="2"/>
      <c r="N1914" s="5">
        <v>10800</v>
      </c>
      <c r="O1914" s="2" t="s">
        <v>1250</v>
      </c>
      <c r="P1914" s="5">
        <v>160.68020000000001</v>
      </c>
      <c r="Q1914" s="5">
        <v>1735346.16</v>
      </c>
      <c r="R1914" s="5">
        <v>2.4911658910000001</v>
      </c>
      <c r="S1914" s="5">
        <v>26904.591629999999</v>
      </c>
      <c r="T1914" s="5">
        <v>422036.2</v>
      </c>
    </row>
    <row r="1915" spans="1:20" ht="43.2" x14ac:dyDescent="0.3">
      <c r="A1915" s="7" t="s">
        <v>196</v>
      </c>
      <c r="B1915" s="2" t="s">
        <v>2707</v>
      </c>
      <c r="C1915" s="5" t="s">
        <v>198</v>
      </c>
      <c r="D1915" s="5" t="s">
        <v>171</v>
      </c>
      <c r="E1915" s="2" t="s">
        <v>2708</v>
      </c>
      <c r="F1915" s="2"/>
      <c r="G1915" s="2"/>
      <c r="H1915" s="2"/>
      <c r="I1915" s="2"/>
      <c r="J1915" s="2"/>
      <c r="K1915" s="2"/>
      <c r="L1915" s="2"/>
      <c r="M1915" s="2"/>
      <c r="N1915" s="5">
        <v>29952</v>
      </c>
      <c r="O1915" s="2" t="s">
        <v>2368</v>
      </c>
      <c r="P1915" s="5">
        <v>39.154678819444399</v>
      </c>
      <c r="Q1915" s="5">
        <v>1172760.94</v>
      </c>
      <c r="R1915" s="5">
        <v>0.60423887067043902</v>
      </c>
      <c r="S1915" s="5">
        <v>18098.162654321</v>
      </c>
      <c r="T1915" s="5">
        <v>276021</v>
      </c>
    </row>
    <row r="1916" spans="1:20" ht="72" x14ac:dyDescent="0.3">
      <c r="A1916" s="7" t="s">
        <v>196</v>
      </c>
      <c r="B1916" s="2" t="s">
        <v>2709</v>
      </c>
      <c r="C1916" s="5" t="s">
        <v>198</v>
      </c>
      <c r="D1916" s="5" t="s">
        <v>163</v>
      </c>
      <c r="E1916" s="2" t="s">
        <v>2697</v>
      </c>
      <c r="F1916" s="2"/>
      <c r="G1916" s="2"/>
      <c r="H1916" s="2"/>
      <c r="I1916" s="2"/>
      <c r="J1916" s="2"/>
      <c r="K1916" s="2"/>
      <c r="L1916" s="2"/>
      <c r="M1916" s="2"/>
      <c r="N1916" s="5">
        <v>318384</v>
      </c>
      <c r="O1916" s="2" t="s">
        <v>1250</v>
      </c>
      <c r="P1916" s="5">
        <v>4.9735798281320696</v>
      </c>
      <c r="Q1916" s="5">
        <v>1583508.24</v>
      </c>
      <c r="R1916" s="5">
        <v>7.6752775125494901E-2</v>
      </c>
      <c r="S1916" s="5">
        <v>24436.855555555601</v>
      </c>
      <c r="T1916" s="5">
        <v>477491</v>
      </c>
    </row>
    <row r="1917" spans="1:20" ht="72" x14ac:dyDescent="0.3">
      <c r="A1917" s="7" t="s">
        <v>196</v>
      </c>
      <c r="B1917" s="2" t="s">
        <v>2709</v>
      </c>
      <c r="C1917" s="5" t="s">
        <v>198</v>
      </c>
      <c r="D1917" s="5" t="s">
        <v>163</v>
      </c>
      <c r="E1917" s="2" t="s">
        <v>2697</v>
      </c>
      <c r="F1917" s="2"/>
      <c r="G1917" s="2"/>
      <c r="H1917" s="2"/>
      <c r="I1917" s="2"/>
      <c r="J1917" s="2"/>
      <c r="K1917" s="2"/>
      <c r="L1917" s="2"/>
      <c r="M1917" s="2"/>
      <c r="N1917" s="5">
        <v>318384</v>
      </c>
      <c r="O1917" s="2" t="s">
        <v>1250</v>
      </c>
      <c r="P1917" s="5">
        <v>4.9735798281320696</v>
      </c>
      <c r="Q1917" s="5">
        <v>1583508.24</v>
      </c>
      <c r="R1917" s="5">
        <v>7.6752775125494901E-2</v>
      </c>
      <c r="S1917" s="5">
        <v>24436.855555555601</v>
      </c>
      <c r="T1917" s="5">
        <v>477491</v>
      </c>
    </row>
    <row r="1918" spans="1:20" ht="57.6" x14ac:dyDescent="0.3">
      <c r="A1918" s="7" t="s">
        <v>196</v>
      </c>
      <c r="B1918" s="2" t="s">
        <v>2710</v>
      </c>
      <c r="C1918" s="5" t="s">
        <v>198</v>
      </c>
      <c r="D1918" s="5" t="s">
        <v>171</v>
      </c>
      <c r="E1918" s="2" t="s">
        <v>2711</v>
      </c>
      <c r="F1918" s="2"/>
      <c r="G1918" s="2"/>
      <c r="H1918" s="2"/>
      <c r="I1918" s="2"/>
      <c r="J1918" s="2"/>
      <c r="K1918" s="2"/>
      <c r="L1918" s="2"/>
      <c r="M1918" s="2"/>
      <c r="N1918" s="5">
        <v>5400</v>
      </c>
      <c r="O1918" s="2" t="s">
        <v>1250</v>
      </c>
      <c r="P1918" s="5">
        <v>81.241812962962996</v>
      </c>
      <c r="Q1918" s="5">
        <v>438705.79</v>
      </c>
      <c r="R1918" s="5">
        <v>1.25956299167384</v>
      </c>
      <c r="S1918" s="5">
        <v>6801.64015503876</v>
      </c>
      <c r="T1918" s="5">
        <v>103253.8</v>
      </c>
    </row>
    <row r="1919" spans="1:20" ht="57.6" x14ac:dyDescent="0.3">
      <c r="A1919" s="7" t="s">
        <v>196</v>
      </c>
      <c r="B1919" s="2" t="s">
        <v>2712</v>
      </c>
      <c r="C1919" s="5" t="s">
        <v>198</v>
      </c>
      <c r="D1919" s="5" t="s">
        <v>171</v>
      </c>
      <c r="E1919" s="2" t="s">
        <v>2713</v>
      </c>
      <c r="F1919" s="2"/>
      <c r="G1919" s="2"/>
      <c r="H1919" s="2"/>
      <c r="I1919" s="2"/>
      <c r="J1919" s="2"/>
      <c r="K1919" s="2"/>
      <c r="L1919" s="2"/>
      <c r="M1919" s="2"/>
      <c r="N1919" s="5">
        <v>1512</v>
      </c>
      <c r="O1919" s="2" t="s">
        <v>2368</v>
      </c>
      <c r="P1919" s="5">
        <v>38.247433862433901</v>
      </c>
      <c r="Q1919" s="5">
        <v>57830.12</v>
      </c>
      <c r="R1919" s="5">
        <v>0.59298347073540902</v>
      </c>
      <c r="S1919" s="5">
        <v>896.59100775193804</v>
      </c>
      <c r="T1919" s="5">
        <v>13610.9</v>
      </c>
    </row>
    <row r="1920" spans="1:20" ht="43.2" x14ac:dyDescent="0.3">
      <c r="A1920" s="7" t="s">
        <v>196</v>
      </c>
      <c r="B1920" s="2" t="s">
        <v>2712</v>
      </c>
      <c r="C1920" s="5" t="s">
        <v>198</v>
      </c>
      <c r="D1920" s="5" t="s">
        <v>171</v>
      </c>
      <c r="E1920" s="2" t="s">
        <v>2714</v>
      </c>
      <c r="F1920" s="2"/>
      <c r="G1920" s="2"/>
      <c r="H1920" s="2"/>
      <c r="I1920" s="2"/>
      <c r="J1920" s="2"/>
      <c r="K1920" s="2"/>
      <c r="L1920" s="2"/>
      <c r="M1920" s="2"/>
      <c r="N1920" s="5">
        <v>1296</v>
      </c>
      <c r="O1920" s="2" t="s">
        <v>1250</v>
      </c>
      <c r="P1920" s="5">
        <v>611.51079475308597</v>
      </c>
      <c r="Q1920" s="5">
        <v>792517.99</v>
      </c>
      <c r="R1920" s="5">
        <v>9.4807875155517305</v>
      </c>
      <c r="S1920" s="5">
        <v>12287.100620155001</v>
      </c>
      <c r="T1920" s="5">
        <v>186527</v>
      </c>
    </row>
    <row r="1921" spans="1:20" ht="43.2" x14ac:dyDescent="0.3">
      <c r="A1921" s="7" t="s">
        <v>196</v>
      </c>
      <c r="B1921" s="2" t="s">
        <v>2712</v>
      </c>
      <c r="C1921" s="5" t="s">
        <v>198</v>
      </c>
      <c r="D1921" s="5" t="s">
        <v>171</v>
      </c>
      <c r="E1921" s="2" t="s">
        <v>2715</v>
      </c>
      <c r="F1921" s="2"/>
      <c r="G1921" s="2"/>
      <c r="H1921" s="2"/>
      <c r="I1921" s="2"/>
      <c r="J1921" s="2"/>
      <c r="K1921" s="2"/>
      <c r="L1921" s="2"/>
      <c r="M1921" s="2"/>
      <c r="N1921" s="5">
        <v>1232</v>
      </c>
      <c r="O1921" s="2" t="s">
        <v>1250</v>
      </c>
      <c r="P1921" s="5">
        <v>981.72273538960997</v>
      </c>
      <c r="Q1921" s="5">
        <v>1209482.4099999999</v>
      </c>
      <c r="R1921" s="5">
        <v>15.220507525420301</v>
      </c>
      <c r="S1921" s="5">
        <v>18751.665271317801</v>
      </c>
      <c r="T1921" s="5">
        <v>284663.8</v>
      </c>
    </row>
    <row r="1922" spans="1:20" ht="72" x14ac:dyDescent="0.3">
      <c r="A1922" s="7" t="s">
        <v>196</v>
      </c>
      <c r="B1922" s="2" t="s">
        <v>2716</v>
      </c>
      <c r="C1922" s="5" t="s">
        <v>198</v>
      </c>
      <c r="D1922" s="5" t="s">
        <v>171</v>
      </c>
      <c r="E1922" s="2" t="s">
        <v>2717</v>
      </c>
      <c r="F1922" s="2"/>
      <c r="G1922" s="2"/>
      <c r="H1922" s="2"/>
      <c r="I1922" s="2"/>
      <c r="J1922" s="2"/>
      <c r="K1922" s="2"/>
      <c r="L1922" s="2"/>
      <c r="M1922" s="2"/>
      <c r="N1922" s="5">
        <v>8028</v>
      </c>
      <c r="O1922" s="2" t="s">
        <v>1250</v>
      </c>
      <c r="P1922" s="5">
        <v>47.6048567513702</v>
      </c>
      <c r="Q1922" s="5">
        <v>382171.79</v>
      </c>
      <c r="R1922" s="5">
        <v>0.73351088985162105</v>
      </c>
      <c r="S1922" s="5">
        <v>5888.6254237288103</v>
      </c>
      <c r="T1922" s="5">
        <v>89948</v>
      </c>
    </row>
    <row r="1923" spans="1:20" ht="57.6" x14ac:dyDescent="0.3">
      <c r="A1923" s="7" t="s">
        <v>196</v>
      </c>
      <c r="B1923" s="2" t="s">
        <v>2716</v>
      </c>
      <c r="C1923" s="5" t="s">
        <v>198</v>
      </c>
      <c r="D1923" s="5" t="s">
        <v>171</v>
      </c>
      <c r="E1923" s="2" t="s">
        <v>2718</v>
      </c>
      <c r="F1923" s="2"/>
      <c r="G1923" s="2"/>
      <c r="H1923" s="2"/>
      <c r="I1923" s="2"/>
      <c r="J1923" s="2"/>
      <c r="K1923" s="2"/>
      <c r="L1923" s="2"/>
      <c r="M1923" s="2"/>
      <c r="N1923" s="5">
        <v>28584</v>
      </c>
      <c r="O1923" s="2" t="s">
        <v>2368</v>
      </c>
      <c r="P1923" s="5">
        <v>38.015878813322097</v>
      </c>
      <c r="Q1923" s="5">
        <v>1086645.8799999999</v>
      </c>
      <c r="R1923" s="5">
        <v>0.58576084458123501</v>
      </c>
      <c r="S1923" s="5">
        <v>16743.387981510001</v>
      </c>
      <c r="T1923" s="5">
        <v>255753</v>
      </c>
    </row>
    <row r="1924" spans="1:20" ht="43.2" x14ac:dyDescent="0.3">
      <c r="A1924" s="7" t="s">
        <v>196</v>
      </c>
      <c r="B1924" s="2" t="s">
        <v>2716</v>
      </c>
      <c r="C1924" s="5" t="s">
        <v>198</v>
      </c>
      <c r="D1924" s="5" t="s">
        <v>171</v>
      </c>
      <c r="E1924" s="2" t="s">
        <v>2719</v>
      </c>
      <c r="F1924" s="2"/>
      <c r="G1924" s="2"/>
      <c r="H1924" s="2"/>
      <c r="I1924" s="2"/>
      <c r="J1924" s="2"/>
      <c r="K1924" s="2"/>
      <c r="L1924" s="2"/>
      <c r="M1924" s="2"/>
      <c r="N1924" s="5">
        <v>36000</v>
      </c>
      <c r="O1924" s="2" t="s">
        <v>1250</v>
      </c>
      <c r="P1924" s="5">
        <v>30.399101666666699</v>
      </c>
      <c r="Q1924" s="5">
        <v>1094367.6599999999</v>
      </c>
      <c r="R1924" s="5">
        <v>0.46839910118130401</v>
      </c>
      <c r="S1924" s="5">
        <v>16862.367642526999</v>
      </c>
      <c r="T1924" s="5">
        <v>257570.4</v>
      </c>
    </row>
    <row r="1925" spans="1:20" ht="86.4" x14ac:dyDescent="0.3">
      <c r="A1925" s="7" t="s">
        <v>196</v>
      </c>
      <c r="B1925" s="2" t="s">
        <v>2720</v>
      </c>
      <c r="C1925" s="5" t="s">
        <v>198</v>
      </c>
      <c r="D1925" s="5" t="s">
        <v>171</v>
      </c>
      <c r="E1925" s="2" t="s">
        <v>2721</v>
      </c>
      <c r="F1925" s="2"/>
      <c r="G1925" s="2"/>
      <c r="H1925" s="2"/>
      <c r="I1925" s="2"/>
      <c r="J1925" s="2"/>
      <c r="K1925" s="2"/>
      <c r="L1925" s="2"/>
      <c r="M1925" s="2"/>
      <c r="N1925" s="5">
        <v>480</v>
      </c>
      <c r="O1925" s="2" t="s">
        <v>1250</v>
      </c>
      <c r="P1925" s="5">
        <v>69.970333333333301</v>
      </c>
      <c r="Q1925" s="5">
        <v>33585.760000000002</v>
      </c>
      <c r="R1925" s="5">
        <v>1.0698827726809399</v>
      </c>
      <c r="S1925" s="5">
        <v>513.54373088684997</v>
      </c>
      <c r="T1925" s="5">
        <v>7904.8</v>
      </c>
    </row>
    <row r="1926" spans="1:20" ht="57.6" x14ac:dyDescent="0.3">
      <c r="A1926" s="7" t="s">
        <v>196</v>
      </c>
      <c r="B1926" s="2" t="s">
        <v>2720</v>
      </c>
      <c r="C1926" s="5" t="s">
        <v>198</v>
      </c>
      <c r="D1926" s="5" t="s">
        <v>171</v>
      </c>
      <c r="E1926" s="2" t="s">
        <v>2722</v>
      </c>
      <c r="F1926" s="2"/>
      <c r="G1926" s="2"/>
      <c r="H1926" s="2"/>
      <c r="I1926" s="2"/>
      <c r="J1926" s="2"/>
      <c r="K1926" s="2"/>
      <c r="L1926" s="2"/>
      <c r="M1926" s="2"/>
      <c r="N1926" s="5">
        <v>360</v>
      </c>
      <c r="O1926" s="2" t="s">
        <v>1250</v>
      </c>
      <c r="P1926" s="5">
        <v>180.63772222222201</v>
      </c>
      <c r="Q1926" s="5">
        <v>65029.58</v>
      </c>
      <c r="R1926" s="5">
        <v>2.7620446822969802</v>
      </c>
      <c r="S1926" s="5">
        <v>994.33608562691097</v>
      </c>
      <c r="T1926" s="5">
        <v>15305.4</v>
      </c>
    </row>
    <row r="1927" spans="1:20" ht="72" x14ac:dyDescent="0.3">
      <c r="A1927" s="7" t="s">
        <v>196</v>
      </c>
      <c r="B1927" s="2" t="s">
        <v>2720</v>
      </c>
      <c r="C1927" s="5" t="s">
        <v>198</v>
      </c>
      <c r="D1927" s="5" t="s">
        <v>171</v>
      </c>
      <c r="E1927" s="2" t="s">
        <v>2723</v>
      </c>
      <c r="F1927" s="2"/>
      <c r="G1927" s="2"/>
      <c r="H1927" s="2"/>
      <c r="I1927" s="2"/>
      <c r="J1927" s="2"/>
      <c r="K1927" s="2"/>
      <c r="L1927" s="2"/>
      <c r="M1927" s="2"/>
      <c r="N1927" s="5">
        <v>10188</v>
      </c>
      <c r="O1927" s="2" t="s">
        <v>1250</v>
      </c>
      <c r="P1927" s="5">
        <v>49.907414605418097</v>
      </c>
      <c r="Q1927" s="5">
        <v>508456.74</v>
      </c>
      <c r="R1927" s="5">
        <v>0.763110315067556</v>
      </c>
      <c r="S1927" s="5">
        <v>7774.5678899082604</v>
      </c>
      <c r="T1927" s="5">
        <v>119670.39999999999</v>
      </c>
    </row>
    <row r="1928" spans="1:20" ht="43.2" x14ac:dyDescent="0.3">
      <c r="A1928" s="7" t="s">
        <v>196</v>
      </c>
      <c r="B1928" s="2" t="s">
        <v>2724</v>
      </c>
      <c r="C1928" s="5" t="s">
        <v>198</v>
      </c>
      <c r="D1928" s="5" t="s">
        <v>171</v>
      </c>
      <c r="E1928" s="2" t="s">
        <v>2554</v>
      </c>
      <c r="F1928" s="2"/>
      <c r="G1928" s="2"/>
      <c r="H1928" s="2"/>
      <c r="I1928" s="2"/>
      <c r="J1928" s="2"/>
      <c r="K1928" s="2"/>
      <c r="L1928" s="2"/>
      <c r="M1928" s="2"/>
      <c r="N1928" s="5">
        <v>50400</v>
      </c>
      <c r="O1928" s="2" t="s">
        <v>1250</v>
      </c>
      <c r="P1928" s="5">
        <v>76.833174603174598</v>
      </c>
      <c r="Q1928" s="5">
        <v>3872392</v>
      </c>
      <c r="R1928" s="5">
        <v>1.1606219728576199</v>
      </c>
      <c r="S1928" s="5">
        <v>58495.347432024202</v>
      </c>
      <c r="T1928" s="5">
        <v>911406.2</v>
      </c>
    </row>
    <row r="1929" spans="1:20" ht="86.4" x14ac:dyDescent="0.3">
      <c r="A1929" s="7" t="s">
        <v>196</v>
      </c>
      <c r="B1929" s="2" t="s">
        <v>2725</v>
      </c>
      <c r="C1929" s="5" t="s">
        <v>198</v>
      </c>
      <c r="D1929" s="5" t="s">
        <v>171</v>
      </c>
      <c r="E1929" s="2" t="s">
        <v>2726</v>
      </c>
      <c r="F1929" s="2"/>
      <c r="G1929" s="2"/>
      <c r="H1929" s="2"/>
      <c r="I1929" s="2"/>
      <c r="J1929" s="2"/>
      <c r="K1929" s="2"/>
      <c r="L1929" s="2"/>
      <c r="M1929" s="2"/>
      <c r="N1929" s="5">
        <v>8856</v>
      </c>
      <c r="O1929" s="2" t="s">
        <v>1250</v>
      </c>
      <c r="P1929" s="5">
        <v>75.800460704607005</v>
      </c>
      <c r="Q1929" s="5">
        <v>671288.88</v>
      </c>
      <c r="R1929" s="5">
        <v>1.1450220650242799</v>
      </c>
      <c r="S1929" s="5">
        <v>10140.315407855</v>
      </c>
      <c r="T1929" s="5">
        <v>157994.6</v>
      </c>
    </row>
    <row r="1930" spans="1:20" ht="100.8" x14ac:dyDescent="0.3">
      <c r="A1930" s="7" t="s">
        <v>196</v>
      </c>
      <c r="B1930" s="2" t="s">
        <v>2725</v>
      </c>
      <c r="C1930" s="5" t="s">
        <v>198</v>
      </c>
      <c r="D1930" s="5" t="s">
        <v>171</v>
      </c>
      <c r="E1930" s="2" t="s">
        <v>2727</v>
      </c>
      <c r="F1930" s="2"/>
      <c r="G1930" s="2"/>
      <c r="H1930" s="2"/>
      <c r="I1930" s="2"/>
      <c r="J1930" s="2"/>
      <c r="K1930" s="2"/>
      <c r="L1930" s="2"/>
      <c r="M1930" s="2"/>
      <c r="N1930" s="5">
        <v>8028</v>
      </c>
      <c r="O1930" s="2" t="s">
        <v>1250</v>
      </c>
      <c r="P1930" s="5">
        <v>83.552001743896398</v>
      </c>
      <c r="Q1930" s="5">
        <v>670755.47</v>
      </c>
      <c r="R1930" s="5">
        <v>1.2621148299682201</v>
      </c>
      <c r="S1930" s="5">
        <v>10132.2578549849</v>
      </c>
      <c r="T1930" s="5">
        <v>157869</v>
      </c>
    </row>
    <row r="1931" spans="1:20" ht="57.6" x14ac:dyDescent="0.3">
      <c r="A1931" s="7" t="s">
        <v>196</v>
      </c>
      <c r="B1931" s="2" t="s">
        <v>2725</v>
      </c>
      <c r="C1931" s="5" t="s">
        <v>198</v>
      </c>
      <c r="D1931" s="5" t="s">
        <v>171</v>
      </c>
      <c r="E1931" s="2" t="s">
        <v>2728</v>
      </c>
      <c r="F1931" s="2"/>
      <c r="G1931" s="2"/>
      <c r="H1931" s="2"/>
      <c r="I1931" s="2"/>
      <c r="J1931" s="2"/>
      <c r="K1931" s="2"/>
      <c r="L1931" s="2"/>
      <c r="M1931" s="2"/>
      <c r="N1931" s="5">
        <v>30000</v>
      </c>
      <c r="O1931" s="2" t="s">
        <v>1250</v>
      </c>
      <c r="P1931" s="5">
        <v>36.263774333333302</v>
      </c>
      <c r="Q1931" s="5">
        <v>1087913.23</v>
      </c>
      <c r="R1931" s="5">
        <v>0.54779115307149995</v>
      </c>
      <c r="S1931" s="5">
        <v>16433.734592145</v>
      </c>
      <c r="T1931" s="5">
        <v>256051.20000000001</v>
      </c>
    </row>
    <row r="1932" spans="1:20" ht="72" x14ac:dyDescent="0.3">
      <c r="A1932" s="7" t="s">
        <v>196</v>
      </c>
      <c r="B1932" s="2" t="s">
        <v>2725</v>
      </c>
      <c r="C1932" s="5" t="s">
        <v>198</v>
      </c>
      <c r="D1932" s="5" t="s">
        <v>171</v>
      </c>
      <c r="E1932" s="2" t="s">
        <v>2729</v>
      </c>
      <c r="F1932" s="2"/>
      <c r="G1932" s="2"/>
      <c r="H1932" s="2"/>
      <c r="I1932" s="2"/>
      <c r="J1932" s="2"/>
      <c r="K1932" s="2"/>
      <c r="L1932" s="2"/>
      <c r="M1932" s="2"/>
      <c r="N1932" s="5">
        <v>68760</v>
      </c>
      <c r="O1932" s="2" t="s">
        <v>2368</v>
      </c>
      <c r="P1932" s="5">
        <v>31.415267888307199</v>
      </c>
      <c r="Q1932" s="5">
        <v>2160113.8199999998</v>
      </c>
      <c r="R1932" s="5">
        <v>0.47455087444572702</v>
      </c>
      <c r="S1932" s="5">
        <v>32630.118126888199</v>
      </c>
      <c r="T1932" s="5">
        <v>508404.4</v>
      </c>
    </row>
    <row r="1933" spans="1:20" ht="57.6" x14ac:dyDescent="0.3">
      <c r="A1933" s="7" t="s">
        <v>196</v>
      </c>
      <c r="B1933" s="2" t="s">
        <v>2730</v>
      </c>
      <c r="C1933" s="5" t="s">
        <v>198</v>
      </c>
      <c r="D1933" s="5" t="s">
        <v>171</v>
      </c>
      <c r="E1933" s="2" t="s">
        <v>2731</v>
      </c>
      <c r="F1933" s="2"/>
      <c r="G1933" s="2"/>
      <c r="H1933" s="2"/>
      <c r="I1933" s="2"/>
      <c r="J1933" s="2"/>
      <c r="K1933" s="2"/>
      <c r="L1933" s="2"/>
      <c r="M1933" s="2"/>
      <c r="N1933" s="5">
        <v>25920</v>
      </c>
      <c r="O1933" s="2" t="s">
        <v>1250</v>
      </c>
      <c r="P1933" s="5">
        <v>22.402829089506199</v>
      </c>
      <c r="Q1933" s="5">
        <v>580681.32999999996</v>
      </c>
      <c r="R1933" s="5">
        <v>0.33841131555145298</v>
      </c>
      <c r="S1933" s="5">
        <v>8771.6212990936492</v>
      </c>
      <c r="T1933" s="5">
        <v>136669.20000000001</v>
      </c>
    </row>
    <row r="1934" spans="1:20" ht="57.6" x14ac:dyDescent="0.3">
      <c r="A1934" s="7" t="s">
        <v>196</v>
      </c>
      <c r="B1934" s="2" t="s">
        <v>2730</v>
      </c>
      <c r="C1934" s="5" t="s">
        <v>198</v>
      </c>
      <c r="D1934" s="5" t="s">
        <v>171</v>
      </c>
      <c r="E1934" s="2" t="s">
        <v>2732</v>
      </c>
      <c r="F1934" s="2"/>
      <c r="G1934" s="2"/>
      <c r="H1934" s="2"/>
      <c r="I1934" s="2"/>
      <c r="J1934" s="2"/>
      <c r="K1934" s="2"/>
      <c r="L1934" s="2"/>
      <c r="M1934" s="2"/>
      <c r="N1934" s="5">
        <v>20160</v>
      </c>
      <c r="O1934" s="2" t="s">
        <v>1250</v>
      </c>
      <c r="P1934" s="5">
        <v>34.299983630952397</v>
      </c>
      <c r="Q1934" s="5">
        <v>691487.67</v>
      </c>
      <c r="R1934" s="5">
        <v>0.51812664095094196</v>
      </c>
      <c r="S1934" s="5">
        <v>10445.433081571</v>
      </c>
      <c r="T1934" s="5">
        <v>162748.6</v>
      </c>
    </row>
    <row r="1935" spans="1:20" ht="72" x14ac:dyDescent="0.3">
      <c r="A1935" s="7" t="s">
        <v>196</v>
      </c>
      <c r="B1935" s="2" t="s">
        <v>2733</v>
      </c>
      <c r="C1935" s="5" t="s">
        <v>198</v>
      </c>
      <c r="D1935" s="5" t="s">
        <v>171</v>
      </c>
      <c r="E1935" s="2" t="s">
        <v>2734</v>
      </c>
      <c r="F1935" s="2"/>
      <c r="G1935" s="2"/>
      <c r="H1935" s="2"/>
      <c r="I1935" s="2"/>
      <c r="J1935" s="2"/>
      <c r="K1935" s="2"/>
      <c r="L1935" s="2"/>
      <c r="M1935" s="2"/>
      <c r="N1935" s="5">
        <v>43200</v>
      </c>
      <c r="O1935" s="2" t="s">
        <v>1250</v>
      </c>
      <c r="P1935" s="5">
        <v>16.728157407407402</v>
      </c>
      <c r="Q1935" s="5">
        <v>722656.4</v>
      </c>
      <c r="R1935" s="5">
        <v>0.252691199507665</v>
      </c>
      <c r="S1935" s="5">
        <v>10916.2598187311</v>
      </c>
      <c r="T1935" s="5">
        <v>170084.4</v>
      </c>
    </row>
    <row r="1936" spans="1:20" ht="86.4" x14ac:dyDescent="0.3">
      <c r="A1936" s="7" t="s">
        <v>196</v>
      </c>
      <c r="B1936" s="2" t="s">
        <v>2733</v>
      </c>
      <c r="C1936" s="5" t="s">
        <v>198</v>
      </c>
      <c r="D1936" s="5" t="s">
        <v>171</v>
      </c>
      <c r="E1936" s="2" t="s">
        <v>2735</v>
      </c>
      <c r="F1936" s="2"/>
      <c r="G1936" s="2"/>
      <c r="H1936" s="2"/>
      <c r="I1936" s="2"/>
      <c r="J1936" s="2"/>
      <c r="K1936" s="2"/>
      <c r="L1936" s="2"/>
      <c r="M1936" s="2"/>
      <c r="N1936" s="5">
        <v>10800</v>
      </c>
      <c r="O1936" s="2" t="s">
        <v>1250</v>
      </c>
      <c r="P1936" s="5">
        <v>75.766925925925904</v>
      </c>
      <c r="Q1936" s="5">
        <v>818282.8</v>
      </c>
      <c r="R1936" s="5">
        <v>1.1445154973704801</v>
      </c>
      <c r="S1936" s="5">
        <v>12360.7673716012</v>
      </c>
      <c r="T1936" s="5">
        <v>192591.1</v>
      </c>
    </row>
    <row r="1937" spans="1:20" ht="86.4" x14ac:dyDescent="0.3">
      <c r="A1937" s="7" t="s">
        <v>196</v>
      </c>
      <c r="B1937" s="2" t="s">
        <v>2733</v>
      </c>
      <c r="C1937" s="5" t="s">
        <v>198</v>
      </c>
      <c r="D1937" s="5" t="s">
        <v>171</v>
      </c>
      <c r="E1937" s="2" t="s">
        <v>2736</v>
      </c>
      <c r="F1937" s="2"/>
      <c r="G1937" s="2"/>
      <c r="H1937" s="2"/>
      <c r="I1937" s="2"/>
      <c r="J1937" s="2"/>
      <c r="K1937" s="2"/>
      <c r="L1937" s="2"/>
      <c r="M1937" s="2"/>
      <c r="N1937" s="5">
        <v>13824</v>
      </c>
      <c r="O1937" s="2" t="s">
        <v>1250</v>
      </c>
      <c r="P1937" s="5">
        <v>83.515036892361096</v>
      </c>
      <c r="Q1937" s="5">
        <v>1154511.8700000001</v>
      </c>
      <c r="R1937" s="5">
        <v>1.2615564485250901</v>
      </c>
      <c r="S1937" s="5">
        <v>17439.7563444109</v>
      </c>
      <c r="T1937" s="5">
        <v>271725.90000000002</v>
      </c>
    </row>
    <row r="1938" spans="1:20" ht="28.8" x14ac:dyDescent="0.3">
      <c r="A1938" s="7" t="s">
        <v>196</v>
      </c>
      <c r="B1938" s="2" t="s">
        <v>2737</v>
      </c>
      <c r="C1938" s="5" t="s">
        <v>198</v>
      </c>
      <c r="D1938" s="5" t="s">
        <v>171</v>
      </c>
      <c r="E1938" s="2" t="s">
        <v>2738</v>
      </c>
      <c r="F1938" s="2"/>
      <c r="G1938" s="2"/>
      <c r="H1938" s="2"/>
      <c r="I1938" s="2"/>
      <c r="J1938" s="2"/>
      <c r="K1938" s="2"/>
      <c r="L1938" s="2"/>
      <c r="M1938" s="2"/>
      <c r="N1938" s="5">
        <v>18000</v>
      </c>
      <c r="O1938" s="2" t="s">
        <v>1250</v>
      </c>
      <c r="P1938" s="5">
        <v>109.806775</v>
      </c>
      <c r="Q1938" s="5">
        <v>1976521.95</v>
      </c>
      <c r="R1938" s="5">
        <v>1.67900267584098</v>
      </c>
      <c r="S1938" s="5">
        <v>30222.048165137599</v>
      </c>
      <c r="T1938" s="5">
        <v>465194.2</v>
      </c>
    </row>
    <row r="1939" spans="1:20" ht="28.8" x14ac:dyDescent="0.3">
      <c r="A1939" s="7" t="s">
        <v>196</v>
      </c>
      <c r="B1939" s="2" t="s">
        <v>2737</v>
      </c>
      <c r="C1939" s="5" t="s">
        <v>198</v>
      </c>
      <c r="D1939" s="5" t="s">
        <v>171</v>
      </c>
      <c r="E1939" s="2" t="s">
        <v>2739</v>
      </c>
      <c r="F1939" s="2"/>
      <c r="G1939" s="2"/>
      <c r="H1939" s="2"/>
      <c r="I1939" s="2"/>
      <c r="J1939" s="2"/>
      <c r="K1939" s="2"/>
      <c r="L1939" s="2"/>
      <c r="M1939" s="2"/>
      <c r="N1939" s="5">
        <v>6000</v>
      </c>
      <c r="O1939" s="2" t="s">
        <v>1250</v>
      </c>
      <c r="P1939" s="5">
        <v>89.962176666666707</v>
      </c>
      <c r="Q1939" s="5">
        <v>539773.06000000006</v>
      </c>
      <c r="R1939" s="5">
        <v>1.37556845056065</v>
      </c>
      <c r="S1939" s="5">
        <v>8253.4107033639193</v>
      </c>
      <c r="T1939" s="5">
        <v>127041</v>
      </c>
    </row>
    <row r="1940" spans="1:20" ht="72" x14ac:dyDescent="0.3">
      <c r="A1940" s="7" t="s">
        <v>196</v>
      </c>
      <c r="B1940" s="2" t="s">
        <v>2740</v>
      </c>
      <c r="C1940" s="5" t="s">
        <v>198</v>
      </c>
      <c r="D1940" s="5" t="s">
        <v>171</v>
      </c>
      <c r="E1940" s="2" t="s">
        <v>2741</v>
      </c>
      <c r="F1940" s="2"/>
      <c r="G1940" s="2"/>
      <c r="H1940" s="2"/>
      <c r="I1940" s="2"/>
      <c r="J1940" s="2"/>
      <c r="K1940" s="2"/>
      <c r="L1940" s="2"/>
      <c r="M1940" s="2"/>
      <c r="N1940" s="5">
        <v>2040</v>
      </c>
      <c r="O1940" s="2" t="s">
        <v>1250</v>
      </c>
      <c r="P1940" s="5">
        <v>120.829617647059</v>
      </c>
      <c r="Q1940" s="5">
        <v>246492.42</v>
      </c>
      <c r="R1940" s="5">
        <v>1.8475476704443199</v>
      </c>
      <c r="S1940" s="5">
        <v>3768.9972477064198</v>
      </c>
      <c r="T1940" s="5">
        <v>58014.400000000001</v>
      </c>
    </row>
    <row r="1941" spans="1:20" ht="43.2" x14ac:dyDescent="0.3">
      <c r="A1941" s="7" t="s">
        <v>196</v>
      </c>
      <c r="B1941" s="2" t="s">
        <v>2740</v>
      </c>
      <c r="C1941" s="5" t="s">
        <v>198</v>
      </c>
      <c r="D1941" s="5" t="s">
        <v>171</v>
      </c>
      <c r="E1941" s="2" t="s">
        <v>2742</v>
      </c>
      <c r="F1941" s="2"/>
      <c r="G1941" s="2"/>
      <c r="H1941" s="2"/>
      <c r="I1941" s="2"/>
      <c r="J1941" s="2"/>
      <c r="K1941" s="2"/>
      <c r="L1941" s="2"/>
      <c r="M1941" s="2"/>
      <c r="N1941" s="5">
        <v>72000</v>
      </c>
      <c r="O1941" s="2" t="s">
        <v>1250</v>
      </c>
      <c r="P1941" s="5">
        <v>30.759983194444398</v>
      </c>
      <c r="Q1941" s="5">
        <v>2214718.79</v>
      </c>
      <c r="R1941" s="5">
        <v>0.47033613447162698</v>
      </c>
      <c r="S1941" s="5">
        <v>33864.201681957202</v>
      </c>
      <c r="T1941" s="5">
        <v>521256.2</v>
      </c>
    </row>
    <row r="1942" spans="1:20" ht="86.4" x14ac:dyDescent="0.3">
      <c r="A1942" s="7" t="s">
        <v>196</v>
      </c>
      <c r="B1942" s="2" t="s">
        <v>2740</v>
      </c>
      <c r="C1942" s="5" t="s">
        <v>198</v>
      </c>
      <c r="D1942" s="5" t="s">
        <v>171</v>
      </c>
      <c r="E1942" s="2" t="s">
        <v>2743</v>
      </c>
      <c r="F1942" s="2"/>
      <c r="G1942" s="2"/>
      <c r="H1942" s="2"/>
      <c r="I1942" s="2"/>
      <c r="J1942" s="2"/>
      <c r="K1942" s="2"/>
      <c r="L1942" s="2"/>
      <c r="M1942" s="2"/>
      <c r="N1942" s="5">
        <v>18864</v>
      </c>
      <c r="O1942" s="2" t="s">
        <v>1250</v>
      </c>
      <c r="P1942" s="5">
        <v>74.530314355385897</v>
      </c>
      <c r="Q1942" s="5">
        <v>1405939.85</v>
      </c>
      <c r="R1942" s="5">
        <v>1.13960725314046</v>
      </c>
      <c r="S1942" s="5">
        <v>21497.5512232416</v>
      </c>
      <c r="T1942" s="5">
        <v>330902</v>
      </c>
    </row>
    <row r="1943" spans="1:20" ht="57.6" x14ac:dyDescent="0.3">
      <c r="A1943" s="7" t="s">
        <v>196</v>
      </c>
      <c r="B1943" s="2" t="s">
        <v>2740</v>
      </c>
      <c r="C1943" s="5" t="s">
        <v>198</v>
      </c>
      <c r="D1943" s="5" t="s">
        <v>171</v>
      </c>
      <c r="E1943" s="2" t="s">
        <v>2744</v>
      </c>
      <c r="F1943" s="2"/>
      <c r="G1943" s="2"/>
      <c r="H1943" s="2"/>
      <c r="I1943" s="2"/>
      <c r="J1943" s="2"/>
      <c r="K1943" s="2"/>
      <c r="L1943" s="2"/>
      <c r="M1943" s="2"/>
      <c r="N1943" s="5">
        <v>14400</v>
      </c>
      <c r="O1943" s="2" t="s">
        <v>1250</v>
      </c>
      <c r="P1943" s="5">
        <v>21.9814333333333</v>
      </c>
      <c r="Q1943" s="5">
        <v>316532.64</v>
      </c>
      <c r="R1943" s="5">
        <v>0.33610754332314002</v>
      </c>
      <c r="S1943" s="5">
        <v>4839.9486238532099</v>
      </c>
      <c r="T1943" s="5">
        <v>74499.199999999997</v>
      </c>
    </row>
    <row r="1944" spans="1:20" ht="86.4" x14ac:dyDescent="0.3">
      <c r="A1944" s="7" t="s">
        <v>196</v>
      </c>
      <c r="B1944" s="2" t="s">
        <v>2740</v>
      </c>
      <c r="C1944" s="5" t="s">
        <v>198</v>
      </c>
      <c r="D1944" s="5" t="s">
        <v>171</v>
      </c>
      <c r="E1944" s="2" t="s">
        <v>2745</v>
      </c>
      <c r="F1944" s="2"/>
      <c r="G1944" s="2"/>
      <c r="H1944" s="2"/>
      <c r="I1944" s="2"/>
      <c r="J1944" s="2"/>
      <c r="K1944" s="2"/>
      <c r="L1944" s="2"/>
      <c r="M1944" s="2"/>
      <c r="N1944" s="5">
        <v>15372</v>
      </c>
      <c r="O1944" s="2" t="s">
        <v>1250</v>
      </c>
      <c r="P1944" s="5">
        <v>82.151966562581293</v>
      </c>
      <c r="Q1944" s="5">
        <v>1262840.03</v>
      </c>
      <c r="R1944" s="5">
        <v>1.2561462777153101</v>
      </c>
      <c r="S1944" s="5">
        <v>19309.480581039799</v>
      </c>
      <c r="T1944" s="5">
        <v>297222</v>
      </c>
    </row>
    <row r="1945" spans="1:20" ht="57.6" x14ac:dyDescent="0.3">
      <c r="A1945" s="7" t="s">
        <v>196</v>
      </c>
      <c r="B1945" s="2" t="s">
        <v>2740</v>
      </c>
      <c r="C1945" s="5" t="s">
        <v>198</v>
      </c>
      <c r="D1945" s="5" t="s">
        <v>171</v>
      </c>
      <c r="E1945" s="2" t="s">
        <v>2746</v>
      </c>
      <c r="F1945" s="2"/>
      <c r="G1945" s="2"/>
      <c r="H1945" s="2"/>
      <c r="I1945" s="2"/>
      <c r="J1945" s="2"/>
      <c r="K1945" s="2"/>
      <c r="L1945" s="2"/>
      <c r="M1945" s="2"/>
      <c r="N1945" s="5">
        <v>40320</v>
      </c>
      <c r="O1945" s="2" t="s">
        <v>1250</v>
      </c>
      <c r="P1945" s="5">
        <v>22.0400773809524</v>
      </c>
      <c r="Q1945" s="5">
        <v>888655.92</v>
      </c>
      <c r="R1945" s="5">
        <v>0.337004241298966</v>
      </c>
      <c r="S1945" s="5">
        <v>13588.011009174301</v>
      </c>
      <c r="T1945" s="5">
        <v>209154.1</v>
      </c>
    </row>
    <row r="1946" spans="1:20" ht="72" x14ac:dyDescent="0.3">
      <c r="A1946" s="7" t="s">
        <v>196</v>
      </c>
      <c r="B1946" s="2" t="s">
        <v>2740</v>
      </c>
      <c r="C1946" s="5" t="s">
        <v>198</v>
      </c>
      <c r="D1946" s="5" t="s">
        <v>171</v>
      </c>
      <c r="E1946" s="2" t="s">
        <v>2747</v>
      </c>
      <c r="F1946" s="2"/>
      <c r="G1946" s="2"/>
      <c r="H1946" s="2"/>
      <c r="I1946" s="2"/>
      <c r="J1946" s="2"/>
      <c r="K1946" s="2"/>
      <c r="L1946" s="2"/>
      <c r="M1946" s="2"/>
      <c r="N1946" s="5">
        <v>5940</v>
      </c>
      <c r="O1946" s="2" t="s">
        <v>1250</v>
      </c>
      <c r="P1946" s="5">
        <v>93.078582491582495</v>
      </c>
      <c r="Q1946" s="5">
        <v>552886.78</v>
      </c>
      <c r="R1946" s="5">
        <v>1.42321991577343</v>
      </c>
      <c r="S1946" s="5">
        <v>8453.9262996941907</v>
      </c>
      <c r="T1946" s="5">
        <v>130127.5</v>
      </c>
    </row>
    <row r="1947" spans="1:20" ht="43.2" x14ac:dyDescent="0.3">
      <c r="A1947" s="7" t="s">
        <v>196</v>
      </c>
      <c r="B1947" s="2" t="s">
        <v>2748</v>
      </c>
      <c r="C1947" s="5" t="s">
        <v>198</v>
      </c>
      <c r="D1947" s="5" t="s">
        <v>171</v>
      </c>
      <c r="E1947" s="2" t="s">
        <v>2749</v>
      </c>
      <c r="F1947" s="2"/>
      <c r="G1947" s="2"/>
      <c r="H1947" s="2"/>
      <c r="I1947" s="2"/>
      <c r="J1947" s="2"/>
      <c r="K1947" s="2"/>
      <c r="L1947" s="2"/>
      <c r="M1947" s="2"/>
      <c r="N1947" s="5">
        <v>7368</v>
      </c>
      <c r="O1947" s="2" t="s">
        <v>1250</v>
      </c>
      <c r="P1947" s="5">
        <v>52.127924809989103</v>
      </c>
      <c r="Q1947" s="5">
        <v>384078.55</v>
      </c>
      <c r="R1947" s="5">
        <v>0.79706307048913005</v>
      </c>
      <c r="S1947" s="5">
        <v>5872.7607033639097</v>
      </c>
      <c r="T1947" s="5">
        <v>90396.800000000003</v>
      </c>
    </row>
    <row r="1948" spans="1:20" ht="57.6" x14ac:dyDescent="0.3">
      <c r="A1948" s="7" t="s">
        <v>196</v>
      </c>
      <c r="B1948" s="2" t="s">
        <v>2748</v>
      </c>
      <c r="C1948" s="5" t="s">
        <v>198</v>
      </c>
      <c r="D1948" s="5" t="s">
        <v>171</v>
      </c>
      <c r="E1948" s="2" t="s">
        <v>2750</v>
      </c>
      <c r="F1948" s="2"/>
      <c r="G1948" s="2"/>
      <c r="H1948" s="2"/>
      <c r="I1948" s="2"/>
      <c r="J1948" s="2"/>
      <c r="K1948" s="2"/>
      <c r="L1948" s="2"/>
      <c r="M1948" s="2"/>
      <c r="N1948" s="5">
        <v>25200</v>
      </c>
      <c r="O1948" s="2" t="s">
        <v>2368</v>
      </c>
      <c r="P1948" s="5">
        <v>30.119898015873002</v>
      </c>
      <c r="Q1948" s="5">
        <v>759021.43</v>
      </c>
      <c r="R1948" s="5">
        <v>0.46054889932527499</v>
      </c>
      <c r="S1948" s="5">
        <v>11605.832262996901</v>
      </c>
      <c r="T1948" s="5">
        <v>178643.20000000001</v>
      </c>
    </row>
    <row r="1949" spans="1:20" ht="57.6" x14ac:dyDescent="0.3">
      <c r="A1949" s="7" t="s">
        <v>196</v>
      </c>
      <c r="B1949" s="2" t="s">
        <v>2748</v>
      </c>
      <c r="C1949" s="5" t="s">
        <v>198</v>
      </c>
      <c r="D1949" s="5" t="s">
        <v>171</v>
      </c>
      <c r="E1949" s="2" t="s">
        <v>2751</v>
      </c>
      <c r="F1949" s="2"/>
      <c r="G1949" s="2"/>
      <c r="H1949" s="2"/>
      <c r="I1949" s="2"/>
      <c r="J1949" s="2"/>
      <c r="K1949" s="2"/>
      <c r="L1949" s="2"/>
      <c r="M1949" s="2"/>
      <c r="N1949" s="5">
        <v>40320</v>
      </c>
      <c r="O1949" s="2" t="s">
        <v>1250</v>
      </c>
      <c r="P1949" s="5">
        <v>22.570133928571401</v>
      </c>
      <c r="Q1949" s="5">
        <v>910027.8</v>
      </c>
      <c r="R1949" s="5">
        <v>0.345109081476627</v>
      </c>
      <c r="S1949" s="5">
        <v>13914.798165137599</v>
      </c>
      <c r="T1949" s="5">
        <v>214184.2</v>
      </c>
    </row>
    <row r="1950" spans="1:20" ht="57.6" x14ac:dyDescent="0.3">
      <c r="A1950" s="7" t="s">
        <v>196</v>
      </c>
      <c r="B1950" s="2" t="s">
        <v>2752</v>
      </c>
      <c r="C1950" s="5" t="s">
        <v>198</v>
      </c>
      <c r="D1950" s="5" t="s">
        <v>171</v>
      </c>
      <c r="E1950" s="2" t="s">
        <v>2753</v>
      </c>
      <c r="F1950" s="2"/>
      <c r="G1950" s="2"/>
      <c r="H1950" s="2"/>
      <c r="I1950" s="2"/>
      <c r="J1950" s="2"/>
      <c r="K1950" s="2"/>
      <c r="L1950" s="2"/>
      <c r="M1950" s="2"/>
      <c r="N1950" s="5">
        <v>25200</v>
      </c>
      <c r="O1950" s="2" t="s">
        <v>2368</v>
      </c>
      <c r="P1950" s="5">
        <v>38.738588888888899</v>
      </c>
      <c r="Q1950" s="5">
        <v>976212.44</v>
      </c>
      <c r="R1950" s="5">
        <v>0.59233316343866804</v>
      </c>
      <c r="S1950" s="5">
        <v>14926.795718654401</v>
      </c>
      <c r="T1950" s="5">
        <v>229761.3</v>
      </c>
    </row>
    <row r="1951" spans="1:20" ht="72" x14ac:dyDescent="0.3">
      <c r="A1951" s="7" t="s">
        <v>196</v>
      </c>
      <c r="B1951" s="2" t="s">
        <v>2752</v>
      </c>
      <c r="C1951" s="5" t="s">
        <v>198</v>
      </c>
      <c r="D1951" s="5" t="s">
        <v>171</v>
      </c>
      <c r="E1951" s="2" t="s">
        <v>2754</v>
      </c>
      <c r="F1951" s="2"/>
      <c r="G1951" s="2"/>
      <c r="H1951" s="2"/>
      <c r="I1951" s="2"/>
      <c r="J1951" s="2"/>
      <c r="K1951" s="2"/>
      <c r="L1951" s="2"/>
      <c r="M1951" s="2"/>
      <c r="N1951" s="5">
        <v>7350</v>
      </c>
      <c r="O1951" s="2" t="s">
        <v>200</v>
      </c>
      <c r="P1951" s="5">
        <v>520.97970884353697</v>
      </c>
      <c r="Q1951" s="5">
        <v>3829200.86</v>
      </c>
      <c r="R1951" s="5">
        <v>7.9660505939378803</v>
      </c>
      <c r="S1951" s="5">
        <v>58550.471865443396</v>
      </c>
      <c r="T1951" s="5">
        <v>901240.7</v>
      </c>
    </row>
    <row r="1952" spans="1:20" ht="43.2" x14ac:dyDescent="0.3">
      <c r="A1952" s="7" t="s">
        <v>196</v>
      </c>
      <c r="B1952" s="2" t="s">
        <v>2752</v>
      </c>
      <c r="C1952" s="5" t="s">
        <v>198</v>
      </c>
      <c r="D1952" s="5" t="s">
        <v>171</v>
      </c>
      <c r="E1952" s="2" t="s">
        <v>2755</v>
      </c>
      <c r="F1952" s="2"/>
      <c r="G1952" s="2"/>
      <c r="H1952" s="2"/>
      <c r="I1952" s="2"/>
      <c r="J1952" s="2"/>
      <c r="K1952" s="2"/>
      <c r="L1952" s="2"/>
      <c r="M1952" s="2"/>
      <c r="N1952" s="5">
        <v>10632</v>
      </c>
      <c r="O1952" s="2" t="s">
        <v>200</v>
      </c>
      <c r="P1952" s="5">
        <v>51.605334838224202</v>
      </c>
      <c r="Q1952" s="5">
        <v>548667.92000000004</v>
      </c>
      <c r="R1952" s="5">
        <v>0.78907239813798502</v>
      </c>
      <c r="S1952" s="5">
        <v>8389.4177370030593</v>
      </c>
      <c r="T1952" s="5">
        <v>129134.5</v>
      </c>
    </row>
    <row r="1953" spans="1:20" ht="72" x14ac:dyDescent="0.3">
      <c r="A1953" s="7" t="s">
        <v>196</v>
      </c>
      <c r="B1953" s="2" t="s">
        <v>2756</v>
      </c>
      <c r="C1953" s="5" t="s">
        <v>198</v>
      </c>
      <c r="D1953" s="5" t="s">
        <v>163</v>
      </c>
      <c r="E1953" s="2" t="s">
        <v>2757</v>
      </c>
      <c r="F1953" s="2"/>
      <c r="G1953" s="2"/>
      <c r="H1953" s="2"/>
      <c r="I1953" s="2"/>
      <c r="J1953" s="2"/>
      <c r="K1953" s="2"/>
      <c r="L1953" s="2"/>
      <c r="M1953" s="2"/>
      <c r="N1953" s="5">
        <v>114336</v>
      </c>
      <c r="O1953" s="2" t="s">
        <v>2368</v>
      </c>
      <c r="P1953" s="5">
        <v>11.15</v>
      </c>
      <c r="Q1953" s="5">
        <v>1274903.21</v>
      </c>
      <c r="R1953" s="5">
        <v>0.17</v>
      </c>
      <c r="S1953" s="5">
        <v>19360.72</v>
      </c>
      <c r="T1953" s="5">
        <v>384434.3</v>
      </c>
    </row>
    <row r="1954" spans="1:20" ht="57.6" x14ac:dyDescent="0.3">
      <c r="A1954" s="7" t="s">
        <v>196</v>
      </c>
      <c r="B1954" s="2" t="s">
        <v>2758</v>
      </c>
      <c r="C1954" s="5" t="s">
        <v>198</v>
      </c>
      <c r="D1954" s="5" t="s">
        <v>171</v>
      </c>
      <c r="E1954" s="2" t="s">
        <v>2759</v>
      </c>
      <c r="F1954" s="2"/>
      <c r="G1954" s="2"/>
      <c r="H1954" s="2"/>
      <c r="I1954" s="2"/>
      <c r="J1954" s="2"/>
      <c r="K1954" s="2"/>
      <c r="L1954" s="2"/>
      <c r="M1954" s="2"/>
      <c r="N1954" s="5">
        <v>360</v>
      </c>
      <c r="O1954" s="2" t="s">
        <v>1250</v>
      </c>
      <c r="P1954" s="5">
        <v>90.89</v>
      </c>
      <c r="Q1954" s="5">
        <v>32719.98</v>
      </c>
      <c r="R1954" s="5">
        <v>1.38</v>
      </c>
      <c r="S1954" s="5">
        <v>496.13</v>
      </c>
      <c r="T1954" s="5">
        <v>7700.9</v>
      </c>
    </row>
    <row r="1955" spans="1:20" ht="57.6" x14ac:dyDescent="0.3">
      <c r="A1955" s="7" t="s">
        <v>196</v>
      </c>
      <c r="B1955" s="2" t="s">
        <v>2758</v>
      </c>
      <c r="C1955" s="5" t="s">
        <v>198</v>
      </c>
      <c r="D1955" s="5" t="s">
        <v>171</v>
      </c>
      <c r="E1955" s="2" t="s">
        <v>2759</v>
      </c>
      <c r="F1955" s="2"/>
      <c r="G1955" s="2"/>
      <c r="H1955" s="2"/>
      <c r="I1955" s="2"/>
      <c r="J1955" s="2"/>
      <c r="K1955" s="2"/>
      <c r="L1955" s="2"/>
      <c r="M1955" s="2"/>
      <c r="N1955" s="5">
        <v>360</v>
      </c>
      <c r="O1955" s="2" t="s">
        <v>1250</v>
      </c>
      <c r="P1955" s="5">
        <v>90.89</v>
      </c>
      <c r="Q1955" s="5">
        <v>32719.98</v>
      </c>
      <c r="R1955" s="5">
        <v>1.38</v>
      </c>
      <c r="S1955" s="5">
        <v>496.13</v>
      </c>
      <c r="T1955" s="5">
        <v>7700.9</v>
      </c>
    </row>
    <row r="1956" spans="1:20" ht="43.2" x14ac:dyDescent="0.3">
      <c r="A1956" s="7" t="s">
        <v>196</v>
      </c>
      <c r="B1956" s="2" t="s">
        <v>2760</v>
      </c>
      <c r="C1956" s="5" t="s">
        <v>198</v>
      </c>
      <c r="D1956" s="5" t="s">
        <v>171</v>
      </c>
      <c r="E1956" s="2" t="s">
        <v>2761</v>
      </c>
      <c r="F1956" s="2"/>
      <c r="G1956" s="2"/>
      <c r="H1956" s="2"/>
      <c r="I1956" s="2"/>
      <c r="J1956" s="2"/>
      <c r="K1956" s="2"/>
      <c r="L1956" s="2"/>
      <c r="M1956" s="2"/>
      <c r="N1956" s="5">
        <v>24000</v>
      </c>
      <c r="O1956" s="2" t="s">
        <v>1250</v>
      </c>
      <c r="P1956" s="5">
        <v>31.82</v>
      </c>
      <c r="Q1956" s="5">
        <v>763664.97</v>
      </c>
      <c r="R1956" s="5">
        <v>0.48</v>
      </c>
      <c r="S1956" s="5">
        <v>11579.45</v>
      </c>
      <c r="T1956" s="5">
        <v>179736.2</v>
      </c>
    </row>
    <row r="1957" spans="1:20" ht="72" x14ac:dyDescent="0.3">
      <c r="A1957" s="7" t="s">
        <v>196</v>
      </c>
      <c r="B1957" s="2" t="s">
        <v>2760</v>
      </c>
      <c r="C1957" s="5" t="s">
        <v>198</v>
      </c>
      <c r="D1957" s="5" t="s">
        <v>163</v>
      </c>
      <c r="E1957" s="2" t="s">
        <v>2762</v>
      </c>
      <c r="F1957" s="2"/>
      <c r="G1957" s="2"/>
      <c r="H1957" s="2"/>
      <c r="I1957" s="2"/>
      <c r="J1957" s="2"/>
      <c r="K1957" s="2"/>
      <c r="L1957" s="2"/>
      <c r="M1957" s="2"/>
      <c r="N1957" s="5">
        <v>318384</v>
      </c>
      <c r="O1957" s="2" t="s">
        <v>1250</v>
      </c>
      <c r="P1957" s="5">
        <v>4.76</v>
      </c>
      <c r="Q1957" s="5">
        <v>1514229.21</v>
      </c>
      <c r="R1957" s="5">
        <v>7.0000000000000007E-2</v>
      </c>
      <c r="S1957" s="5">
        <v>22960.26</v>
      </c>
      <c r="T1957" s="5">
        <v>456600.7</v>
      </c>
    </row>
    <row r="1958" spans="1:20" ht="43.2" x14ac:dyDescent="0.3">
      <c r="A1958" s="7" t="s">
        <v>196</v>
      </c>
      <c r="B1958" s="2" t="s">
        <v>2760</v>
      </c>
      <c r="C1958" s="5" t="s">
        <v>198</v>
      </c>
      <c r="D1958" s="5" t="s">
        <v>171</v>
      </c>
      <c r="E1958" s="2" t="s">
        <v>2761</v>
      </c>
      <c r="F1958" s="2"/>
      <c r="G1958" s="2"/>
      <c r="H1958" s="2"/>
      <c r="I1958" s="2"/>
      <c r="J1958" s="2"/>
      <c r="K1958" s="2"/>
      <c r="L1958" s="2"/>
      <c r="M1958" s="2"/>
      <c r="N1958" s="5">
        <v>24000</v>
      </c>
      <c r="O1958" s="2" t="s">
        <v>1250</v>
      </c>
      <c r="P1958" s="5">
        <v>31.82</v>
      </c>
      <c r="Q1958" s="5">
        <v>763664.97</v>
      </c>
      <c r="R1958" s="5">
        <v>0.48</v>
      </c>
      <c r="S1958" s="5">
        <v>11579.45</v>
      </c>
      <c r="T1958" s="5">
        <v>179736.2</v>
      </c>
    </row>
    <row r="1959" spans="1:20" ht="72" x14ac:dyDescent="0.3">
      <c r="A1959" s="7" t="s">
        <v>196</v>
      </c>
      <c r="B1959" s="2" t="s">
        <v>2760</v>
      </c>
      <c r="C1959" s="5" t="s">
        <v>198</v>
      </c>
      <c r="D1959" s="5" t="s">
        <v>163</v>
      </c>
      <c r="E1959" s="2" t="s">
        <v>2762</v>
      </c>
      <c r="F1959" s="2"/>
      <c r="G1959" s="2"/>
      <c r="H1959" s="2"/>
      <c r="I1959" s="2"/>
      <c r="J1959" s="2"/>
      <c r="K1959" s="2"/>
      <c r="L1959" s="2"/>
      <c r="M1959" s="2"/>
      <c r="N1959" s="5">
        <v>318384</v>
      </c>
      <c r="O1959" s="2" t="s">
        <v>1250</v>
      </c>
      <c r="P1959" s="5">
        <v>4.76</v>
      </c>
      <c r="Q1959" s="5">
        <v>1514229.21</v>
      </c>
      <c r="R1959" s="5">
        <v>7.0000000000000007E-2</v>
      </c>
      <c r="S1959" s="5">
        <v>22960.26</v>
      </c>
      <c r="T1959" s="5">
        <v>456600.7</v>
      </c>
    </row>
    <row r="1960" spans="1:20" ht="72" x14ac:dyDescent="0.3">
      <c r="A1960" s="7" t="s">
        <v>196</v>
      </c>
      <c r="B1960" s="2" t="s">
        <v>2763</v>
      </c>
      <c r="C1960" s="5" t="s">
        <v>198</v>
      </c>
      <c r="D1960" s="5" t="s">
        <v>171</v>
      </c>
      <c r="E1960" s="2" t="s">
        <v>2764</v>
      </c>
      <c r="F1960" s="2"/>
      <c r="G1960" s="2"/>
      <c r="H1960" s="2"/>
      <c r="I1960" s="2"/>
      <c r="J1960" s="2"/>
      <c r="K1960" s="2"/>
      <c r="L1960" s="2"/>
      <c r="M1960" s="2"/>
      <c r="N1960" s="5">
        <v>6660</v>
      </c>
      <c r="O1960" s="2" t="s">
        <v>1250</v>
      </c>
      <c r="P1960" s="5">
        <v>93.62</v>
      </c>
      <c r="Q1960" s="5">
        <v>623511.88</v>
      </c>
      <c r="R1960" s="5">
        <v>1.43</v>
      </c>
      <c r="S1960" s="5">
        <v>9533.82</v>
      </c>
      <c r="T1960" s="5">
        <v>146749.70000000001</v>
      </c>
    </row>
    <row r="1961" spans="1:20" ht="86.4" x14ac:dyDescent="0.3">
      <c r="A1961" s="7" t="s">
        <v>196</v>
      </c>
      <c r="B1961" s="2" t="s">
        <v>2763</v>
      </c>
      <c r="C1961" s="5" t="s">
        <v>198</v>
      </c>
      <c r="D1961" s="5" t="s">
        <v>171</v>
      </c>
      <c r="E1961" s="2" t="s">
        <v>2765</v>
      </c>
      <c r="F1961" s="2"/>
      <c r="G1961" s="2"/>
      <c r="H1961" s="2"/>
      <c r="I1961" s="2"/>
      <c r="J1961" s="2"/>
      <c r="K1961" s="2"/>
      <c r="L1961" s="2"/>
      <c r="M1961" s="2"/>
      <c r="N1961" s="5">
        <v>5076</v>
      </c>
      <c r="O1961" s="2" t="s">
        <v>1250</v>
      </c>
      <c r="P1961" s="5">
        <v>82.63</v>
      </c>
      <c r="Q1961" s="5">
        <v>419430.8</v>
      </c>
      <c r="R1961" s="5">
        <v>1.26</v>
      </c>
      <c r="S1961" s="5">
        <v>6413.31</v>
      </c>
      <c r="T1961" s="5">
        <v>98717.3</v>
      </c>
    </row>
    <row r="1962" spans="1:20" ht="28.8" x14ac:dyDescent="0.3">
      <c r="A1962" s="7" t="s">
        <v>196</v>
      </c>
      <c r="B1962" s="2" t="s">
        <v>2766</v>
      </c>
      <c r="C1962" s="5" t="s">
        <v>198</v>
      </c>
      <c r="D1962" s="5" t="s">
        <v>171</v>
      </c>
      <c r="E1962" s="2" t="s">
        <v>2767</v>
      </c>
      <c r="F1962" s="2"/>
      <c r="G1962" s="2"/>
      <c r="H1962" s="2"/>
      <c r="I1962" s="2"/>
      <c r="J1962" s="2"/>
      <c r="K1962" s="2"/>
      <c r="L1962" s="2"/>
      <c r="M1962" s="2"/>
      <c r="N1962" s="5">
        <v>12000</v>
      </c>
      <c r="O1962" s="2" t="s">
        <v>1250</v>
      </c>
      <c r="P1962" s="5">
        <v>91.751784999999998</v>
      </c>
      <c r="Q1962" s="5">
        <v>1101021.42</v>
      </c>
      <c r="R1962" s="5">
        <v>1.4029324923547399</v>
      </c>
      <c r="S1962" s="5">
        <v>16835.1899082569</v>
      </c>
      <c r="T1962" s="5">
        <v>259136.3</v>
      </c>
    </row>
    <row r="1963" spans="1:20" ht="28.8" x14ac:dyDescent="0.3">
      <c r="A1963" s="7" t="s">
        <v>196</v>
      </c>
      <c r="B1963" s="2" t="s">
        <v>2766</v>
      </c>
      <c r="C1963" s="5" t="s">
        <v>198</v>
      </c>
      <c r="D1963" s="5" t="s">
        <v>171</v>
      </c>
      <c r="E1963" s="2" t="s">
        <v>2768</v>
      </c>
      <c r="F1963" s="2"/>
      <c r="G1963" s="2"/>
      <c r="H1963" s="2"/>
      <c r="I1963" s="2"/>
      <c r="J1963" s="2"/>
      <c r="K1963" s="2"/>
      <c r="L1963" s="2"/>
      <c r="M1963" s="2"/>
      <c r="N1963" s="5">
        <v>30000</v>
      </c>
      <c r="O1963" s="2" t="s">
        <v>1250</v>
      </c>
      <c r="P1963" s="5">
        <v>111.991149333333</v>
      </c>
      <c r="Q1963" s="5">
        <v>3359734.48</v>
      </c>
      <c r="R1963" s="5">
        <v>1.7124028950051</v>
      </c>
      <c r="S1963" s="5">
        <v>51372.086850152897</v>
      </c>
      <c r="T1963" s="5">
        <v>790747.1</v>
      </c>
    </row>
    <row r="1964" spans="1:20" ht="86.4" x14ac:dyDescent="0.3">
      <c r="A1964" s="7" t="s">
        <v>196</v>
      </c>
      <c r="B1964" s="2" t="s">
        <v>2769</v>
      </c>
      <c r="C1964" s="5" t="s">
        <v>198</v>
      </c>
      <c r="D1964" s="5" t="s">
        <v>171</v>
      </c>
      <c r="E1964" s="2" t="s">
        <v>2770</v>
      </c>
      <c r="F1964" s="2"/>
      <c r="G1964" s="2"/>
      <c r="H1964" s="2"/>
      <c r="I1964" s="2"/>
      <c r="J1964" s="2"/>
      <c r="K1964" s="2"/>
      <c r="L1964" s="2"/>
      <c r="M1964" s="2"/>
      <c r="N1964" s="5">
        <v>27000</v>
      </c>
      <c r="O1964" s="2" t="s">
        <v>1250</v>
      </c>
      <c r="P1964" s="5">
        <v>94.925451111111101</v>
      </c>
      <c r="Q1964" s="5">
        <v>2562987.1800000002</v>
      </c>
      <c r="R1964" s="5">
        <v>1.4626417736688899</v>
      </c>
      <c r="S1964" s="5">
        <v>39491.3278890601</v>
      </c>
      <c r="T1964" s="5">
        <v>603224.69999999995</v>
      </c>
    </row>
    <row r="1965" spans="1:20" ht="86.4" x14ac:dyDescent="0.3">
      <c r="A1965" s="7" t="s">
        <v>196</v>
      </c>
      <c r="B1965" s="2" t="s">
        <v>2769</v>
      </c>
      <c r="C1965" s="5" t="s">
        <v>198</v>
      </c>
      <c r="D1965" s="5" t="s">
        <v>171</v>
      </c>
      <c r="E1965" s="2" t="s">
        <v>2771</v>
      </c>
      <c r="F1965" s="2"/>
      <c r="G1965" s="2"/>
      <c r="H1965" s="2"/>
      <c r="I1965" s="2"/>
      <c r="J1965" s="2"/>
      <c r="K1965" s="2"/>
      <c r="L1965" s="2"/>
      <c r="M1965" s="2"/>
      <c r="N1965" s="5">
        <v>14904</v>
      </c>
      <c r="O1965" s="2" t="s">
        <v>1250</v>
      </c>
      <c r="P1965" s="5">
        <v>80.212006172839494</v>
      </c>
      <c r="Q1965" s="5">
        <v>1195479.74</v>
      </c>
      <c r="R1965" s="5">
        <v>1.23593229850292</v>
      </c>
      <c r="S1965" s="5">
        <v>18420.334976887501</v>
      </c>
      <c r="T1965" s="5">
        <v>281368.2</v>
      </c>
    </row>
    <row r="1966" spans="1:20" ht="57.6" x14ac:dyDescent="0.3">
      <c r="A1966" s="7" t="s">
        <v>196</v>
      </c>
      <c r="B1966" s="2" t="s">
        <v>2769</v>
      </c>
      <c r="C1966" s="5" t="s">
        <v>198</v>
      </c>
      <c r="D1966" s="5" t="s">
        <v>171</v>
      </c>
      <c r="E1966" s="2" t="s">
        <v>2772</v>
      </c>
      <c r="F1966" s="2"/>
      <c r="G1966" s="2"/>
      <c r="H1966" s="2"/>
      <c r="I1966" s="2"/>
      <c r="J1966" s="2"/>
      <c r="K1966" s="2"/>
      <c r="L1966" s="2"/>
      <c r="M1966" s="2"/>
      <c r="N1966" s="5">
        <v>36000</v>
      </c>
      <c r="O1966" s="2" t="s">
        <v>1250</v>
      </c>
      <c r="P1966" s="5">
        <v>16.870242777777801</v>
      </c>
      <c r="Q1966" s="5">
        <v>607328.74</v>
      </c>
      <c r="R1966" s="5">
        <v>0.25994210751583602</v>
      </c>
      <c r="S1966" s="5">
        <v>9357.9158705701102</v>
      </c>
      <c r="T1966" s="5">
        <v>142940.9</v>
      </c>
    </row>
    <row r="1967" spans="1:20" ht="57.6" x14ac:dyDescent="0.3">
      <c r="A1967" s="7" t="s">
        <v>196</v>
      </c>
      <c r="B1967" s="2" t="s">
        <v>2773</v>
      </c>
      <c r="C1967" s="5" t="s">
        <v>198</v>
      </c>
      <c r="D1967" s="5" t="s">
        <v>171</v>
      </c>
      <c r="E1967" s="2" t="s">
        <v>2774</v>
      </c>
      <c r="F1967" s="2"/>
      <c r="G1967" s="2"/>
      <c r="H1967" s="2"/>
      <c r="I1967" s="2"/>
      <c r="J1967" s="2"/>
      <c r="K1967" s="2"/>
      <c r="L1967" s="2"/>
      <c r="M1967" s="2"/>
      <c r="N1967" s="5">
        <v>60000</v>
      </c>
      <c r="O1967" s="2" t="s">
        <v>1250</v>
      </c>
      <c r="P1967" s="5">
        <v>30.9939571666667</v>
      </c>
      <c r="Q1967" s="5">
        <v>1859637.43</v>
      </c>
      <c r="R1967" s="5">
        <v>0.477564825372368</v>
      </c>
      <c r="S1967" s="5">
        <v>28653.889522342099</v>
      </c>
      <c r="T1967" s="5">
        <v>437684.2</v>
      </c>
    </row>
    <row r="1968" spans="1:20" ht="43.2" x14ac:dyDescent="0.3">
      <c r="A1968" s="7" t="s">
        <v>196</v>
      </c>
      <c r="B1968" s="2" t="s">
        <v>2775</v>
      </c>
      <c r="C1968" s="5" t="s">
        <v>198</v>
      </c>
      <c r="D1968" s="5" t="s">
        <v>171</v>
      </c>
      <c r="E1968" s="2" t="s">
        <v>2776</v>
      </c>
      <c r="F1968" s="2"/>
      <c r="G1968" s="2"/>
      <c r="H1968" s="2"/>
      <c r="I1968" s="2"/>
      <c r="J1968" s="2"/>
      <c r="K1968" s="2"/>
      <c r="L1968" s="2"/>
      <c r="M1968" s="2"/>
      <c r="N1968" s="5">
        <v>2400</v>
      </c>
      <c r="O1968" s="2" t="s">
        <v>1250</v>
      </c>
      <c r="P1968" s="5">
        <v>51.473762499999999</v>
      </c>
      <c r="Q1968" s="5">
        <v>123537.03</v>
      </c>
      <c r="R1968" s="5">
        <v>0.79312422958397499</v>
      </c>
      <c r="S1968" s="5">
        <v>1903.49815100154</v>
      </c>
      <c r="T1968" s="5">
        <v>29075.7</v>
      </c>
    </row>
    <row r="1969" spans="1:20" ht="57.6" x14ac:dyDescent="0.3">
      <c r="A1969" s="7" t="s">
        <v>196</v>
      </c>
      <c r="B1969" s="2" t="s">
        <v>2775</v>
      </c>
      <c r="C1969" s="5" t="s">
        <v>198</v>
      </c>
      <c r="D1969" s="5" t="s">
        <v>171</v>
      </c>
      <c r="E1969" s="2" t="s">
        <v>2777</v>
      </c>
      <c r="F1969" s="2"/>
      <c r="G1969" s="2"/>
      <c r="H1969" s="2"/>
      <c r="I1969" s="2"/>
      <c r="J1969" s="2"/>
      <c r="K1969" s="2"/>
      <c r="L1969" s="2"/>
      <c r="M1969" s="2"/>
      <c r="N1969" s="5">
        <v>3600</v>
      </c>
      <c r="O1969" s="2" t="s">
        <v>1250</v>
      </c>
      <c r="P1969" s="5">
        <v>12.451086111111101</v>
      </c>
      <c r="Q1969" s="5">
        <v>44823.91</v>
      </c>
      <c r="R1969" s="5">
        <v>0.19185032528676599</v>
      </c>
      <c r="S1969" s="5">
        <v>690.66117103235695</v>
      </c>
      <c r="T1969" s="5">
        <v>13516.1</v>
      </c>
    </row>
    <row r="1970" spans="1:20" ht="72" x14ac:dyDescent="0.3">
      <c r="A1970" s="7" t="s">
        <v>196</v>
      </c>
      <c r="B1970" s="2" t="s">
        <v>2775</v>
      </c>
      <c r="C1970" s="5" t="s">
        <v>198</v>
      </c>
      <c r="D1970" s="5" t="s">
        <v>171</v>
      </c>
      <c r="E1970" s="2" t="s">
        <v>2778</v>
      </c>
      <c r="F1970" s="2"/>
      <c r="G1970" s="2"/>
      <c r="H1970" s="2"/>
      <c r="I1970" s="2"/>
      <c r="J1970" s="2"/>
      <c r="K1970" s="2"/>
      <c r="L1970" s="2"/>
      <c r="M1970" s="2"/>
      <c r="N1970" s="5">
        <v>768</v>
      </c>
      <c r="O1970" s="2" t="s">
        <v>1250</v>
      </c>
      <c r="P1970" s="5">
        <v>82.079778645833301</v>
      </c>
      <c r="Q1970" s="5">
        <v>63037.27</v>
      </c>
      <c r="R1970" s="5">
        <v>1.2647115353749401</v>
      </c>
      <c r="S1970" s="5">
        <v>971.29845916795102</v>
      </c>
      <c r="T1970" s="5">
        <v>14836.4</v>
      </c>
    </row>
    <row r="1971" spans="1:20" ht="72" x14ac:dyDescent="0.3">
      <c r="A1971" s="7" t="s">
        <v>196</v>
      </c>
      <c r="B1971" s="2" t="s">
        <v>2775</v>
      </c>
      <c r="C1971" s="5" t="s">
        <v>198</v>
      </c>
      <c r="D1971" s="5" t="s">
        <v>171</v>
      </c>
      <c r="E1971" s="2" t="s">
        <v>2779</v>
      </c>
      <c r="F1971" s="2"/>
      <c r="G1971" s="2"/>
      <c r="H1971" s="2"/>
      <c r="I1971" s="2"/>
      <c r="J1971" s="2"/>
      <c r="K1971" s="2"/>
      <c r="L1971" s="2"/>
      <c r="M1971" s="2"/>
      <c r="N1971" s="5">
        <v>15600</v>
      </c>
      <c r="O1971" s="2" t="s">
        <v>1250</v>
      </c>
      <c r="P1971" s="5">
        <v>45.213440384615403</v>
      </c>
      <c r="Q1971" s="5">
        <v>705329.67</v>
      </c>
      <c r="R1971" s="5">
        <v>0.69666318004029903</v>
      </c>
      <c r="S1971" s="5">
        <v>10867.945608628699</v>
      </c>
      <c r="T1971" s="5">
        <v>166006.39999999999</v>
      </c>
    </row>
    <row r="1972" spans="1:20" ht="72" x14ac:dyDescent="0.3">
      <c r="A1972" s="7" t="s">
        <v>196</v>
      </c>
      <c r="B1972" s="2" t="s">
        <v>2780</v>
      </c>
      <c r="C1972" s="5" t="s">
        <v>198</v>
      </c>
      <c r="D1972" s="5" t="s">
        <v>171</v>
      </c>
      <c r="E1972" s="2" t="s">
        <v>2781</v>
      </c>
      <c r="F1972" s="2"/>
      <c r="G1972" s="2"/>
      <c r="H1972" s="2"/>
      <c r="I1972" s="2"/>
      <c r="J1972" s="2"/>
      <c r="K1972" s="2"/>
      <c r="L1972" s="2"/>
      <c r="M1972" s="2"/>
      <c r="N1972" s="5">
        <v>2592</v>
      </c>
      <c r="O1972" s="2" t="s">
        <v>1250</v>
      </c>
      <c r="P1972" s="5">
        <v>593.81814429012297</v>
      </c>
      <c r="Q1972" s="5">
        <v>1539176.63</v>
      </c>
      <c r="R1972" s="5">
        <v>9.1497402818200797</v>
      </c>
      <c r="S1972" s="5">
        <v>23716.126810477701</v>
      </c>
      <c r="T1972" s="5">
        <v>362260.7</v>
      </c>
    </row>
    <row r="1973" spans="1:20" ht="57.6" x14ac:dyDescent="0.3">
      <c r="A1973" s="7" t="s">
        <v>196</v>
      </c>
      <c r="B1973" s="2" t="s">
        <v>2782</v>
      </c>
      <c r="C1973" s="5" t="s">
        <v>198</v>
      </c>
      <c r="D1973" s="5" t="s">
        <v>171</v>
      </c>
      <c r="E1973" s="2" t="s">
        <v>2783</v>
      </c>
      <c r="F1973" s="2"/>
      <c r="G1973" s="2"/>
      <c r="H1973" s="2"/>
      <c r="I1973" s="2"/>
      <c r="J1973" s="2"/>
      <c r="K1973" s="2"/>
      <c r="L1973" s="2"/>
      <c r="M1973" s="2"/>
      <c r="N1973" s="5">
        <v>35160</v>
      </c>
      <c r="O1973" s="2" t="s">
        <v>1250</v>
      </c>
      <c r="P1973" s="5">
        <v>31.372668659999999</v>
      </c>
      <c r="Q1973" s="5">
        <v>1103063.03</v>
      </c>
      <c r="R1973" s="5">
        <v>0.48154518299999999</v>
      </c>
      <c r="S1973" s="5">
        <v>16931.128629999999</v>
      </c>
      <c r="T1973" s="5">
        <v>0</v>
      </c>
    </row>
    <row r="1974" spans="1:20" ht="72" x14ac:dyDescent="0.3">
      <c r="A1974" s="7" t="s">
        <v>196</v>
      </c>
      <c r="B1974" s="2" t="s">
        <v>2782</v>
      </c>
      <c r="C1974" s="5" t="s">
        <v>198</v>
      </c>
      <c r="D1974" s="5" t="s">
        <v>171</v>
      </c>
      <c r="E1974" s="2" t="s">
        <v>2784</v>
      </c>
      <c r="F1974" s="2"/>
      <c r="G1974" s="2"/>
      <c r="H1974" s="2"/>
      <c r="I1974" s="2"/>
      <c r="J1974" s="2"/>
      <c r="K1974" s="2"/>
      <c r="L1974" s="2"/>
      <c r="M1974" s="2"/>
      <c r="N1974" s="5">
        <v>4644</v>
      </c>
      <c r="O1974" s="2" t="s">
        <v>1250</v>
      </c>
      <c r="P1974" s="5">
        <v>92.973318259999999</v>
      </c>
      <c r="Q1974" s="5">
        <v>431768.09</v>
      </c>
      <c r="R1974" s="5">
        <v>1.4270655139999999</v>
      </c>
      <c r="S1974" s="5">
        <v>6627.2922490000001</v>
      </c>
      <c r="T1974" s="5">
        <v>0</v>
      </c>
    </row>
    <row r="1975" spans="1:20" ht="86.4" x14ac:dyDescent="0.3">
      <c r="A1975" s="7" t="s">
        <v>196</v>
      </c>
      <c r="B1975" s="2" t="s">
        <v>2782</v>
      </c>
      <c r="C1975" s="5" t="s">
        <v>198</v>
      </c>
      <c r="D1975" s="5" t="s">
        <v>171</v>
      </c>
      <c r="E1975" s="2" t="s">
        <v>2785</v>
      </c>
      <c r="F1975" s="2"/>
      <c r="G1975" s="2"/>
      <c r="H1975" s="2"/>
      <c r="I1975" s="2"/>
      <c r="J1975" s="2"/>
      <c r="K1975" s="2"/>
      <c r="L1975" s="2"/>
      <c r="M1975" s="2"/>
      <c r="N1975" s="5">
        <v>432</v>
      </c>
      <c r="O1975" s="2" t="s">
        <v>1250</v>
      </c>
      <c r="P1975" s="5">
        <v>73.35321759</v>
      </c>
      <c r="Q1975" s="5">
        <v>31688.59</v>
      </c>
      <c r="R1975" s="5">
        <v>1.1259127799999999</v>
      </c>
      <c r="S1975" s="5">
        <v>486.3943208</v>
      </c>
      <c r="T1975" s="5">
        <v>0</v>
      </c>
    </row>
    <row r="1976" spans="1:20" ht="86.4" x14ac:dyDescent="0.3">
      <c r="A1976" s="7" t="s">
        <v>196</v>
      </c>
      <c r="B1976" s="2" t="s">
        <v>2782</v>
      </c>
      <c r="C1976" s="5" t="s">
        <v>198</v>
      </c>
      <c r="D1976" s="5" t="s">
        <v>171</v>
      </c>
      <c r="E1976" s="2" t="s">
        <v>2786</v>
      </c>
      <c r="F1976" s="2"/>
      <c r="G1976" s="2"/>
      <c r="H1976" s="2"/>
      <c r="I1976" s="2"/>
      <c r="J1976" s="2"/>
      <c r="K1976" s="2"/>
      <c r="L1976" s="2"/>
      <c r="M1976" s="2"/>
      <c r="N1976" s="5">
        <v>28296</v>
      </c>
      <c r="O1976" s="2" t="s">
        <v>1250</v>
      </c>
      <c r="P1976" s="5">
        <v>80.873114220000005</v>
      </c>
      <c r="Q1976" s="5">
        <v>2288385.64</v>
      </c>
      <c r="R1976" s="5">
        <v>1.241337133</v>
      </c>
      <c r="S1976" s="5">
        <v>35124.875520000001</v>
      </c>
      <c r="T1976" s="5">
        <v>0</v>
      </c>
    </row>
    <row r="1977" spans="1:20" ht="57.6" x14ac:dyDescent="0.3">
      <c r="A1977" s="7" t="s">
        <v>196</v>
      </c>
      <c r="B1977" s="2" t="s">
        <v>2787</v>
      </c>
      <c r="C1977" s="5" t="s">
        <v>198</v>
      </c>
      <c r="D1977" s="5" t="s">
        <v>171</v>
      </c>
      <c r="E1977" s="2" t="s">
        <v>2788</v>
      </c>
      <c r="F1977" s="2"/>
      <c r="G1977" s="2"/>
      <c r="H1977" s="2"/>
      <c r="I1977" s="2"/>
      <c r="J1977" s="2"/>
      <c r="K1977" s="2"/>
      <c r="L1977" s="2"/>
      <c r="M1977" s="2"/>
      <c r="N1977" s="5">
        <v>15120</v>
      </c>
      <c r="O1977" s="2" t="s">
        <v>2368</v>
      </c>
      <c r="P1977" s="5">
        <v>38.275032410000001</v>
      </c>
      <c r="Q1977" s="5">
        <v>578718.49</v>
      </c>
      <c r="R1977" s="5">
        <v>0.58749090400000004</v>
      </c>
      <c r="S1977" s="5">
        <v>8882.8624710000004</v>
      </c>
      <c r="T1977" s="5">
        <v>136207.1</v>
      </c>
    </row>
    <row r="1978" spans="1:20" ht="57.6" x14ac:dyDescent="0.3">
      <c r="A1978" s="7" t="s">
        <v>196</v>
      </c>
      <c r="B1978" s="2" t="s">
        <v>2789</v>
      </c>
      <c r="C1978" s="5" t="s">
        <v>198</v>
      </c>
      <c r="D1978" s="5" t="s">
        <v>171</v>
      </c>
      <c r="E1978" s="2" t="s">
        <v>2790</v>
      </c>
      <c r="F1978" s="2"/>
      <c r="G1978" s="2"/>
      <c r="H1978" s="2"/>
      <c r="I1978" s="2"/>
      <c r="J1978" s="2"/>
      <c r="K1978" s="2"/>
      <c r="L1978" s="2"/>
      <c r="M1978" s="2"/>
      <c r="N1978" s="5">
        <v>36000</v>
      </c>
      <c r="O1978" s="2" t="s">
        <v>1250</v>
      </c>
      <c r="P1978" s="5">
        <v>16.37458694</v>
      </c>
      <c r="Q1978" s="5">
        <v>589485.13</v>
      </c>
      <c r="R1978" s="5">
        <v>0.25133671400000002</v>
      </c>
      <c r="S1978" s="5">
        <v>9048.1217190000007</v>
      </c>
      <c r="T1978" s="5">
        <v>138741.29999999999</v>
      </c>
    </row>
    <row r="1979" spans="1:20" ht="72" x14ac:dyDescent="0.3">
      <c r="A1979" s="7" t="s">
        <v>196</v>
      </c>
      <c r="B1979" s="2" t="s">
        <v>2791</v>
      </c>
      <c r="C1979" s="5" t="s">
        <v>198</v>
      </c>
      <c r="D1979" s="5" t="s">
        <v>163</v>
      </c>
      <c r="E1979" s="2" t="s">
        <v>2792</v>
      </c>
      <c r="F1979" s="2"/>
      <c r="G1979" s="2"/>
      <c r="H1979" s="2"/>
      <c r="I1979" s="2"/>
      <c r="J1979" s="2"/>
      <c r="K1979" s="2"/>
      <c r="L1979" s="2"/>
      <c r="M1979" s="2"/>
      <c r="N1979" s="5">
        <v>114432</v>
      </c>
      <c r="O1979" s="2" t="s">
        <v>2368</v>
      </c>
      <c r="P1979" s="5">
        <v>11.24517451</v>
      </c>
      <c r="Q1979" s="5">
        <v>1286807.81</v>
      </c>
      <c r="R1979" s="5">
        <v>0.17260436700000001</v>
      </c>
      <c r="S1979" s="5">
        <v>19751.462930000002</v>
      </c>
      <c r="T1979" s="5">
        <v>388024</v>
      </c>
    </row>
    <row r="1980" spans="1:20" ht="43.2" x14ac:dyDescent="0.3">
      <c r="A1980" s="7" t="s">
        <v>196</v>
      </c>
      <c r="B1980" s="2" t="s">
        <v>2793</v>
      </c>
      <c r="C1980" s="5" t="s">
        <v>198</v>
      </c>
      <c r="D1980" s="5" t="s">
        <v>171</v>
      </c>
      <c r="E1980" s="2" t="s">
        <v>2554</v>
      </c>
      <c r="F1980" s="2"/>
      <c r="G1980" s="2"/>
      <c r="H1980" s="2"/>
      <c r="I1980" s="2"/>
      <c r="J1980" s="2"/>
      <c r="K1980" s="2"/>
      <c r="L1980" s="2"/>
      <c r="M1980" s="2"/>
      <c r="N1980" s="5">
        <v>49776</v>
      </c>
      <c r="O1980" s="2" t="s">
        <v>1250</v>
      </c>
      <c r="P1980" s="5">
        <v>76.941316700000002</v>
      </c>
      <c r="Q1980" s="5">
        <v>3829830.98</v>
      </c>
      <c r="R1980" s="5">
        <v>1.180987209</v>
      </c>
      <c r="S1980" s="5">
        <v>58784.819340000002</v>
      </c>
      <c r="T1980" s="5">
        <v>901389</v>
      </c>
    </row>
    <row r="1981" spans="1:20" ht="72" x14ac:dyDescent="0.3">
      <c r="A1981" s="7" t="s">
        <v>196</v>
      </c>
      <c r="B1981" s="2" t="s">
        <v>2794</v>
      </c>
      <c r="C1981" s="5" t="s">
        <v>198</v>
      </c>
      <c r="D1981" s="5" t="s">
        <v>171</v>
      </c>
      <c r="E1981" s="2" t="s">
        <v>2795</v>
      </c>
      <c r="F1981" s="2"/>
      <c r="G1981" s="2"/>
      <c r="H1981" s="2"/>
      <c r="I1981" s="2"/>
      <c r="J1981" s="2"/>
      <c r="K1981" s="2"/>
      <c r="L1981" s="2"/>
      <c r="M1981" s="2"/>
      <c r="N1981" s="5">
        <v>10200</v>
      </c>
      <c r="O1981" s="2" t="s">
        <v>1250</v>
      </c>
      <c r="P1981" s="5">
        <v>48.841818629999999</v>
      </c>
      <c r="Q1981" s="5">
        <v>498186.55</v>
      </c>
      <c r="R1981" s="5">
        <v>0.75665094700000002</v>
      </c>
      <c r="S1981" s="5">
        <v>7717.8396590000002</v>
      </c>
      <c r="T1981" s="5">
        <v>117253.3</v>
      </c>
    </row>
    <row r="1982" spans="1:20" ht="86.4" x14ac:dyDescent="0.3">
      <c r="A1982" s="7" t="s">
        <v>196</v>
      </c>
      <c r="B1982" s="2" t="s">
        <v>2796</v>
      </c>
      <c r="C1982" s="5" t="s">
        <v>198</v>
      </c>
      <c r="D1982" s="5" t="s">
        <v>171</v>
      </c>
      <c r="E1982" s="2" t="s">
        <v>2797</v>
      </c>
      <c r="F1982" s="2"/>
      <c r="G1982" s="2"/>
      <c r="H1982" s="2"/>
      <c r="I1982" s="2"/>
      <c r="J1982" s="2"/>
      <c r="K1982" s="2"/>
      <c r="L1982" s="2"/>
      <c r="M1982" s="2"/>
      <c r="N1982" s="5">
        <v>18864</v>
      </c>
      <c r="O1982" s="2" t="s">
        <v>1250</v>
      </c>
      <c r="P1982" s="5">
        <v>74.114113660000001</v>
      </c>
      <c r="Q1982" s="5">
        <v>1398088.64</v>
      </c>
      <c r="R1982" s="5">
        <v>1.1367195349999999</v>
      </c>
      <c r="S1982" s="5">
        <v>21443.077300000001</v>
      </c>
      <c r="T1982" s="5">
        <v>329054.2</v>
      </c>
    </row>
    <row r="1983" spans="1:20" ht="72" x14ac:dyDescent="0.3">
      <c r="A1983" s="7" t="s">
        <v>196</v>
      </c>
      <c r="B1983" s="2" t="s">
        <v>2796</v>
      </c>
      <c r="C1983" s="5" t="s">
        <v>198</v>
      </c>
      <c r="D1983" s="5" t="s">
        <v>171</v>
      </c>
      <c r="E1983" s="2" t="s">
        <v>2798</v>
      </c>
      <c r="F1983" s="2"/>
      <c r="G1983" s="2"/>
      <c r="H1983" s="2"/>
      <c r="I1983" s="2"/>
      <c r="J1983" s="2"/>
      <c r="K1983" s="2"/>
      <c r="L1983" s="2"/>
      <c r="M1983" s="2"/>
      <c r="N1983" s="5">
        <v>23040</v>
      </c>
      <c r="O1983" s="2" t="s">
        <v>1250</v>
      </c>
      <c r="P1983" s="5">
        <v>81.712019100000006</v>
      </c>
      <c r="Q1983" s="5">
        <v>1882644.92</v>
      </c>
      <c r="R1983" s="5">
        <v>1.2532518269999999</v>
      </c>
      <c r="S1983" s="5">
        <v>28874.92209</v>
      </c>
      <c r="T1983" s="5">
        <v>443099.3</v>
      </c>
    </row>
    <row r="1984" spans="1:20" ht="72" x14ac:dyDescent="0.3">
      <c r="A1984" s="7" t="s">
        <v>196</v>
      </c>
      <c r="B1984" s="2" t="s">
        <v>2799</v>
      </c>
      <c r="C1984" s="5" t="s">
        <v>198</v>
      </c>
      <c r="D1984" s="5" t="s">
        <v>171</v>
      </c>
      <c r="E1984" s="2" t="s">
        <v>2800</v>
      </c>
      <c r="F1984" s="2"/>
      <c r="G1984" s="2"/>
      <c r="H1984" s="2"/>
      <c r="I1984" s="2"/>
      <c r="J1984" s="2"/>
      <c r="K1984" s="2"/>
      <c r="L1984" s="2"/>
      <c r="M1984" s="2"/>
      <c r="N1984" s="5">
        <v>2592</v>
      </c>
      <c r="O1984" s="2" t="s">
        <v>1250</v>
      </c>
      <c r="P1984" s="5">
        <v>618.78448300000002</v>
      </c>
      <c r="Q1984" s="5">
        <v>1603889.38</v>
      </c>
      <c r="R1984" s="5">
        <v>9.4905595559999991</v>
      </c>
      <c r="S1984" s="5">
        <v>24599.53037</v>
      </c>
      <c r="T1984" s="5">
        <v>377491.4</v>
      </c>
    </row>
    <row r="1985" spans="1:20" ht="43.2" x14ac:dyDescent="0.3">
      <c r="A1985" s="7" t="s">
        <v>196</v>
      </c>
      <c r="B1985" s="2" t="s">
        <v>2799</v>
      </c>
      <c r="C1985" s="5" t="s">
        <v>198</v>
      </c>
      <c r="D1985" s="5" t="s">
        <v>171</v>
      </c>
      <c r="E1985" s="2" t="s">
        <v>2801</v>
      </c>
      <c r="F1985" s="2"/>
      <c r="G1985" s="2"/>
      <c r="H1985" s="2"/>
      <c r="I1985" s="2"/>
      <c r="J1985" s="2"/>
      <c r="K1985" s="2"/>
      <c r="L1985" s="2"/>
      <c r="M1985" s="2"/>
      <c r="N1985" s="5">
        <v>54000</v>
      </c>
      <c r="O1985" s="2" t="s">
        <v>1250</v>
      </c>
      <c r="P1985" s="5">
        <v>31.03236278</v>
      </c>
      <c r="Q1985" s="5">
        <v>1675747.59</v>
      </c>
      <c r="R1985" s="5">
        <v>0.47595648400000001</v>
      </c>
      <c r="S1985" s="5">
        <v>25701.650150000001</v>
      </c>
      <c r="T1985" s="5">
        <v>394404</v>
      </c>
    </row>
    <row r="1986" spans="1:20" ht="57.6" x14ac:dyDescent="0.3">
      <c r="A1986" s="7" t="s">
        <v>196</v>
      </c>
      <c r="B1986" s="2" t="s">
        <v>2799</v>
      </c>
      <c r="C1986" s="5" t="s">
        <v>198</v>
      </c>
      <c r="D1986" s="5" t="s">
        <v>171</v>
      </c>
      <c r="E1986" s="2" t="s">
        <v>2802</v>
      </c>
      <c r="F1986" s="2"/>
      <c r="G1986" s="2"/>
      <c r="H1986" s="2"/>
      <c r="I1986" s="2"/>
      <c r="J1986" s="2"/>
      <c r="K1986" s="2"/>
      <c r="L1986" s="2"/>
      <c r="M1986" s="2"/>
      <c r="N1986" s="5">
        <v>14976</v>
      </c>
      <c r="O1986" s="2" t="s">
        <v>2368</v>
      </c>
      <c r="P1986" s="5">
        <v>38.68251068</v>
      </c>
      <c r="Q1986" s="5">
        <v>579309.28</v>
      </c>
      <c r="R1986" s="5">
        <v>0.59329004100000005</v>
      </c>
      <c r="S1986" s="5">
        <v>8885.1116559999991</v>
      </c>
      <c r="T1986" s="5">
        <v>136346.20000000001</v>
      </c>
    </row>
    <row r="1987" spans="1:20" ht="86.4" x14ac:dyDescent="0.3">
      <c r="A1987" s="7" t="s">
        <v>196</v>
      </c>
      <c r="B1987" s="2" t="s">
        <v>2799</v>
      </c>
      <c r="C1987" s="5" t="s">
        <v>198</v>
      </c>
      <c r="D1987" s="5" t="s">
        <v>171</v>
      </c>
      <c r="E1987" s="2" t="s">
        <v>2803</v>
      </c>
      <c r="F1987" s="2"/>
      <c r="G1987" s="2"/>
      <c r="H1987" s="2"/>
      <c r="I1987" s="2"/>
      <c r="J1987" s="2"/>
      <c r="K1987" s="2"/>
      <c r="L1987" s="2"/>
      <c r="M1987" s="2"/>
      <c r="N1987" s="5">
        <v>12852</v>
      </c>
      <c r="O1987" s="2" t="s">
        <v>1250</v>
      </c>
      <c r="P1987" s="5">
        <v>73.89808979</v>
      </c>
      <c r="Q1987" s="5">
        <v>949738.25</v>
      </c>
      <c r="R1987" s="5">
        <v>1.133406285</v>
      </c>
      <c r="S1987" s="5">
        <v>14566.53758</v>
      </c>
      <c r="T1987" s="5">
        <v>223530.4</v>
      </c>
    </row>
    <row r="1988" spans="1:20" ht="86.4" x14ac:dyDescent="0.3">
      <c r="A1988" s="7" t="s">
        <v>196</v>
      </c>
      <c r="B1988" s="2" t="s">
        <v>2799</v>
      </c>
      <c r="C1988" s="5" t="s">
        <v>198</v>
      </c>
      <c r="D1988" s="5" t="s">
        <v>171</v>
      </c>
      <c r="E1988" s="2" t="s">
        <v>2804</v>
      </c>
      <c r="F1988" s="2"/>
      <c r="G1988" s="2"/>
      <c r="H1988" s="2"/>
      <c r="I1988" s="2"/>
      <c r="J1988" s="2"/>
      <c r="K1988" s="2"/>
      <c r="L1988" s="2"/>
      <c r="M1988" s="2"/>
      <c r="N1988" s="5">
        <v>18000</v>
      </c>
      <c r="O1988" s="2" t="s">
        <v>1250</v>
      </c>
      <c r="P1988" s="5">
        <v>81.473848889999999</v>
      </c>
      <c r="Q1988" s="5">
        <v>1466529.28</v>
      </c>
      <c r="R1988" s="5">
        <v>1.2495989089999999</v>
      </c>
      <c r="S1988" s="5">
        <v>22492.78037</v>
      </c>
      <c r="T1988" s="5">
        <v>345162.3</v>
      </c>
    </row>
    <row r="1989" spans="1:20" ht="57.6" x14ac:dyDescent="0.3">
      <c r="A1989" s="7" t="s">
        <v>196</v>
      </c>
      <c r="B1989" s="2" t="s">
        <v>2805</v>
      </c>
      <c r="C1989" s="5" t="s">
        <v>198</v>
      </c>
      <c r="D1989" s="5" t="s">
        <v>163</v>
      </c>
      <c r="E1989" s="2" t="s">
        <v>2806</v>
      </c>
      <c r="F1989" s="2"/>
      <c r="G1989" s="2"/>
      <c r="H1989" s="2"/>
      <c r="I1989" s="2"/>
      <c r="J1989" s="2"/>
      <c r="K1989" s="2"/>
      <c r="L1989" s="2"/>
      <c r="M1989" s="2"/>
      <c r="N1989" s="5">
        <v>3000</v>
      </c>
      <c r="O1989" s="2" t="s">
        <v>1250</v>
      </c>
      <c r="P1989" s="5">
        <v>13.4332433333333</v>
      </c>
      <c r="Q1989" s="5">
        <v>40299.730000000003</v>
      </c>
      <c r="R1989" s="5">
        <v>0.20603133900000001</v>
      </c>
      <c r="S1989" s="5">
        <v>618.09401839999998</v>
      </c>
      <c r="T1989" s="5">
        <v>12152</v>
      </c>
    </row>
    <row r="1990" spans="1:20" ht="57.6" x14ac:dyDescent="0.3">
      <c r="A1990" s="7" t="s">
        <v>196</v>
      </c>
      <c r="B1990" s="2" t="s">
        <v>2807</v>
      </c>
      <c r="C1990" s="5" t="s">
        <v>198</v>
      </c>
      <c r="D1990" s="5" t="s">
        <v>171</v>
      </c>
      <c r="E1990" s="2" t="s">
        <v>2790</v>
      </c>
      <c r="F1990" s="2"/>
      <c r="G1990" s="2"/>
      <c r="H1990" s="2"/>
      <c r="I1990" s="2"/>
      <c r="J1990" s="2"/>
      <c r="K1990" s="2"/>
      <c r="L1990" s="2"/>
      <c r="M1990" s="2"/>
      <c r="N1990" s="5">
        <v>36000</v>
      </c>
      <c r="O1990" s="2" t="s">
        <v>1250</v>
      </c>
      <c r="P1990" s="5">
        <v>16.274913055555601</v>
      </c>
      <c r="Q1990" s="5">
        <v>585896.87</v>
      </c>
      <c r="R1990" s="5">
        <v>0.24961523099999999</v>
      </c>
      <c r="S1990" s="5">
        <v>8986.1483129999997</v>
      </c>
      <c r="T1990" s="5">
        <v>137896.70000000001</v>
      </c>
    </row>
    <row r="1991" spans="1:20" ht="86.4" x14ac:dyDescent="0.3">
      <c r="A1991" s="7" t="s">
        <v>196</v>
      </c>
      <c r="B1991" s="2" t="s">
        <v>2808</v>
      </c>
      <c r="C1991" s="5" t="s">
        <v>198</v>
      </c>
      <c r="D1991" s="5" t="s">
        <v>171</v>
      </c>
      <c r="E1991" s="2" t="s">
        <v>2809</v>
      </c>
      <c r="F1991" s="2"/>
      <c r="G1991" s="2"/>
      <c r="H1991" s="2"/>
      <c r="I1991" s="2"/>
      <c r="J1991" s="2"/>
      <c r="K1991" s="2"/>
      <c r="L1991" s="2"/>
      <c r="M1991" s="2"/>
      <c r="N1991" s="5">
        <v>12</v>
      </c>
      <c r="O1991" s="2" t="s">
        <v>1250</v>
      </c>
      <c r="P1991" s="5">
        <v>1728.2816666666699</v>
      </c>
      <c r="Q1991" s="5">
        <v>20739.38</v>
      </c>
      <c r="R1991" s="5">
        <v>26.507387529999999</v>
      </c>
      <c r="S1991" s="5">
        <v>318.08865029999998</v>
      </c>
      <c r="T1991" s="5">
        <v>4881.2</v>
      </c>
    </row>
    <row r="1992" spans="1:20" ht="115.2" x14ac:dyDescent="0.3">
      <c r="A1992" s="7" t="s">
        <v>196</v>
      </c>
      <c r="B1992" s="2" t="s">
        <v>2808</v>
      </c>
      <c r="C1992" s="5" t="s">
        <v>198</v>
      </c>
      <c r="D1992" s="5" t="s">
        <v>171</v>
      </c>
      <c r="E1992" s="2" t="s">
        <v>2810</v>
      </c>
      <c r="F1992" s="2"/>
      <c r="G1992" s="2"/>
      <c r="H1992" s="2"/>
      <c r="I1992" s="2"/>
      <c r="J1992" s="2"/>
      <c r="K1992" s="2"/>
      <c r="L1992" s="2"/>
      <c r="M1992" s="2"/>
      <c r="N1992" s="5">
        <v>1800</v>
      </c>
      <c r="O1992" s="2" t="s">
        <v>1250</v>
      </c>
      <c r="P1992" s="5">
        <v>819.896994444445</v>
      </c>
      <c r="Q1992" s="5">
        <v>1475814.59</v>
      </c>
      <c r="R1992" s="5">
        <v>12.575107279999999</v>
      </c>
      <c r="S1992" s="5">
        <v>22635.1931</v>
      </c>
      <c r="T1992" s="5">
        <v>347347.7</v>
      </c>
    </row>
    <row r="1993" spans="1:20" ht="72" x14ac:dyDescent="0.3">
      <c r="A1993" s="7" t="s">
        <v>196</v>
      </c>
      <c r="B1993" s="2" t="s">
        <v>2811</v>
      </c>
      <c r="C1993" s="5" t="s">
        <v>198</v>
      </c>
      <c r="D1993" s="5" t="s">
        <v>171</v>
      </c>
      <c r="E1993" s="2" t="s">
        <v>2800</v>
      </c>
      <c r="F1993" s="2"/>
      <c r="G1993" s="2"/>
      <c r="H1993" s="2"/>
      <c r="I1993" s="2"/>
      <c r="J1993" s="2"/>
      <c r="K1993" s="2"/>
      <c r="L1993" s="2"/>
      <c r="M1993" s="2"/>
      <c r="N1993" s="5">
        <v>3888</v>
      </c>
      <c r="O1993" s="2" t="s">
        <v>1250</v>
      </c>
      <c r="P1993" s="5">
        <v>641.29038323045302</v>
      </c>
      <c r="Q1993" s="5">
        <v>2493337.0099999998</v>
      </c>
      <c r="R1993" s="5">
        <v>9.7683226689999998</v>
      </c>
      <c r="S1993" s="5">
        <v>37979.238539999998</v>
      </c>
      <c r="T1993" s="5">
        <v>586831.80000000005</v>
      </c>
    </row>
    <row r="1994" spans="1:20" ht="86.4" x14ac:dyDescent="0.3">
      <c r="A1994" s="7" t="s">
        <v>196</v>
      </c>
      <c r="B1994" s="2" t="s">
        <v>2811</v>
      </c>
      <c r="C1994" s="5" t="s">
        <v>198</v>
      </c>
      <c r="D1994" s="5" t="s">
        <v>171</v>
      </c>
      <c r="E1994" s="2" t="s">
        <v>2812</v>
      </c>
      <c r="F1994" s="2"/>
      <c r="G1994" s="2"/>
      <c r="H1994" s="2"/>
      <c r="I1994" s="2"/>
      <c r="J1994" s="2"/>
      <c r="K1994" s="2"/>
      <c r="L1994" s="2"/>
      <c r="M1994" s="2"/>
      <c r="N1994" s="5">
        <v>13608</v>
      </c>
      <c r="O1994" s="2" t="s">
        <v>1250</v>
      </c>
      <c r="P1994" s="5">
        <v>82.383692680775994</v>
      </c>
      <c r="Q1994" s="5">
        <v>1121077.29</v>
      </c>
      <c r="R1994" s="5">
        <v>1.254892501</v>
      </c>
      <c r="S1994" s="5">
        <v>17076.577150000001</v>
      </c>
      <c r="T1994" s="5">
        <v>263856.8</v>
      </c>
    </row>
    <row r="1995" spans="1:20" ht="72" x14ac:dyDescent="0.3">
      <c r="A1995" s="7" t="s">
        <v>196</v>
      </c>
      <c r="B1995" s="2" t="s">
        <v>2811</v>
      </c>
      <c r="C1995" s="5" t="s">
        <v>198</v>
      </c>
      <c r="D1995" s="5" t="s">
        <v>171</v>
      </c>
      <c r="E1995" s="2" t="s">
        <v>2813</v>
      </c>
      <c r="F1995" s="2"/>
      <c r="G1995" s="2"/>
      <c r="H1995" s="2"/>
      <c r="I1995" s="2"/>
      <c r="J1995" s="2"/>
      <c r="K1995" s="2"/>
      <c r="L1995" s="2"/>
      <c r="M1995" s="2"/>
      <c r="N1995" s="5">
        <v>7056</v>
      </c>
      <c r="O1995" s="2" t="s">
        <v>1250</v>
      </c>
      <c r="P1995" s="5">
        <v>94.709909297052107</v>
      </c>
      <c r="Q1995" s="5">
        <v>668273.12</v>
      </c>
      <c r="R1995" s="5">
        <v>1.442649037</v>
      </c>
      <c r="S1995" s="5">
        <v>10179.331609999999</v>
      </c>
      <c r="T1995" s="5">
        <v>157284.70000000001</v>
      </c>
    </row>
    <row r="1996" spans="1:20" ht="86.4" x14ac:dyDescent="0.3">
      <c r="A1996" s="7" t="s">
        <v>196</v>
      </c>
      <c r="B1996" s="2" t="s">
        <v>2811</v>
      </c>
      <c r="C1996" s="5" t="s">
        <v>198</v>
      </c>
      <c r="D1996" s="5" t="s">
        <v>171</v>
      </c>
      <c r="E1996" s="2" t="s">
        <v>2814</v>
      </c>
      <c r="F1996" s="2"/>
      <c r="G1996" s="2"/>
      <c r="H1996" s="2"/>
      <c r="I1996" s="2"/>
      <c r="J1996" s="2"/>
      <c r="K1996" s="2"/>
      <c r="L1996" s="2"/>
      <c r="M1996" s="2"/>
      <c r="N1996" s="5">
        <v>11232</v>
      </c>
      <c r="O1996" s="2" t="s">
        <v>1250</v>
      </c>
      <c r="P1996" s="5">
        <v>74.723332443019899</v>
      </c>
      <c r="Q1996" s="5">
        <v>839292.47</v>
      </c>
      <c r="R1996" s="5">
        <v>1.138207653</v>
      </c>
      <c r="S1996" s="5">
        <v>12784.34836</v>
      </c>
      <c r="T1996" s="5">
        <v>197535.9</v>
      </c>
    </row>
    <row r="1997" spans="1:20" ht="57.6" x14ac:dyDescent="0.3">
      <c r="A1997" s="7" t="s">
        <v>196</v>
      </c>
      <c r="B1997" s="2" t="s">
        <v>2811</v>
      </c>
      <c r="C1997" s="5" t="s">
        <v>198</v>
      </c>
      <c r="D1997" s="5" t="s">
        <v>171</v>
      </c>
      <c r="E1997" s="2" t="s">
        <v>2815</v>
      </c>
      <c r="F1997" s="2"/>
      <c r="G1997" s="2"/>
      <c r="H1997" s="2"/>
      <c r="I1997" s="2"/>
      <c r="J1997" s="2"/>
      <c r="K1997" s="2"/>
      <c r="L1997" s="2"/>
      <c r="M1997" s="2"/>
      <c r="N1997" s="5">
        <v>37248</v>
      </c>
      <c r="O1997" s="2" t="s">
        <v>1250</v>
      </c>
      <c r="P1997" s="5">
        <v>35.549626557130601</v>
      </c>
      <c r="Q1997" s="5">
        <v>1324152.49</v>
      </c>
      <c r="R1997" s="5">
        <v>0.54150230899999996</v>
      </c>
      <c r="S1997" s="5">
        <v>20169.877990000001</v>
      </c>
      <c r="T1997" s="5">
        <v>311652.5</v>
      </c>
    </row>
    <row r="1998" spans="1:20" ht="57.6" x14ac:dyDescent="0.3">
      <c r="A1998" s="7" t="s">
        <v>196</v>
      </c>
      <c r="B1998" s="2" t="s">
        <v>2811</v>
      </c>
      <c r="C1998" s="5" t="s">
        <v>198</v>
      </c>
      <c r="D1998" s="5" t="s">
        <v>171</v>
      </c>
      <c r="E1998" s="2" t="s">
        <v>2816</v>
      </c>
      <c r="F1998" s="2"/>
      <c r="G1998" s="2"/>
      <c r="H1998" s="2"/>
      <c r="I1998" s="2"/>
      <c r="J1998" s="2"/>
      <c r="K1998" s="2"/>
      <c r="L1998" s="2"/>
      <c r="M1998" s="2"/>
      <c r="N1998" s="5">
        <v>15120</v>
      </c>
      <c r="O1998" s="2" t="s">
        <v>2368</v>
      </c>
      <c r="P1998" s="5">
        <v>38.791417989418001</v>
      </c>
      <c r="Q1998" s="5">
        <v>586526.24</v>
      </c>
      <c r="R1998" s="5">
        <v>0.59088222400000001</v>
      </c>
      <c r="S1998" s="5">
        <v>8934.1392230000001</v>
      </c>
      <c r="T1998" s="5">
        <v>138044.79999999999</v>
      </c>
    </row>
    <row r="1999" spans="1:20" ht="86.4" x14ac:dyDescent="0.3">
      <c r="A1999" s="7" t="s">
        <v>196</v>
      </c>
      <c r="B1999" s="2" t="s">
        <v>2811</v>
      </c>
      <c r="C1999" s="5" t="s">
        <v>198</v>
      </c>
      <c r="D1999" s="5" t="s">
        <v>171</v>
      </c>
      <c r="E1999" s="2" t="s">
        <v>2817</v>
      </c>
      <c r="F1999" s="2"/>
      <c r="G1999" s="2"/>
      <c r="H1999" s="2"/>
      <c r="I1999" s="2"/>
      <c r="J1999" s="2"/>
      <c r="K1999" s="2"/>
      <c r="L1999" s="2"/>
      <c r="M1999" s="2"/>
      <c r="N1999" s="5">
        <v>51000</v>
      </c>
      <c r="O1999" s="2" t="s">
        <v>1250</v>
      </c>
      <c r="P1999" s="5">
        <v>15.1172437254902</v>
      </c>
      <c r="Q1999" s="5">
        <v>770979.43</v>
      </c>
      <c r="R1999" s="5">
        <v>0.23027027799999999</v>
      </c>
      <c r="S1999" s="5">
        <v>11743.784159999999</v>
      </c>
      <c r="T1999" s="5">
        <v>181457.7</v>
      </c>
    </row>
    <row r="2000" spans="1:20" ht="57.6" x14ac:dyDescent="0.3">
      <c r="A2000" s="7" t="s">
        <v>196</v>
      </c>
      <c r="B2000" s="2" t="s">
        <v>2818</v>
      </c>
      <c r="C2000" s="5" t="s">
        <v>198</v>
      </c>
      <c r="D2000" s="5" t="s">
        <v>171</v>
      </c>
      <c r="E2000" s="2" t="s">
        <v>2819</v>
      </c>
      <c r="F2000" s="2"/>
      <c r="G2000" s="2"/>
      <c r="H2000" s="2"/>
      <c r="I2000" s="2"/>
      <c r="J2000" s="2"/>
      <c r="K2000" s="2"/>
      <c r="L2000" s="2"/>
      <c r="M2000" s="2"/>
      <c r="N2000" s="5">
        <v>13020</v>
      </c>
      <c r="O2000" s="2" t="s">
        <v>1250</v>
      </c>
      <c r="P2000" s="5">
        <v>174.86491705069099</v>
      </c>
      <c r="Q2000" s="5">
        <v>2276741.2200000002</v>
      </c>
      <c r="R2000" s="5">
        <v>2.6635935580000001</v>
      </c>
      <c r="S2000" s="5">
        <v>34679.988120000002</v>
      </c>
      <c r="T2000" s="5">
        <v>535853.80000000005</v>
      </c>
    </row>
    <row r="2001" spans="1:20" ht="57.6" x14ac:dyDescent="0.3">
      <c r="A2001" s="7" t="s">
        <v>196</v>
      </c>
      <c r="B2001" s="2" t="s">
        <v>2818</v>
      </c>
      <c r="C2001" s="5" t="s">
        <v>198</v>
      </c>
      <c r="D2001" s="5" t="s">
        <v>171</v>
      </c>
      <c r="E2001" s="2" t="s">
        <v>2820</v>
      </c>
      <c r="F2001" s="2"/>
      <c r="G2001" s="2"/>
      <c r="H2001" s="2"/>
      <c r="I2001" s="2"/>
      <c r="J2001" s="2"/>
      <c r="K2001" s="2"/>
      <c r="L2001" s="2"/>
      <c r="M2001" s="2"/>
      <c r="N2001" s="5">
        <v>20040</v>
      </c>
      <c r="O2001" s="2" t="s">
        <v>1250</v>
      </c>
      <c r="P2001" s="5">
        <v>54.376644211576803</v>
      </c>
      <c r="Q2001" s="5">
        <v>1089707.95</v>
      </c>
      <c r="R2001" s="5">
        <v>0.82828094799999996</v>
      </c>
      <c r="S2001" s="5">
        <v>16598.750189999999</v>
      </c>
      <c r="T2001" s="5">
        <v>256473.60000000001</v>
      </c>
    </row>
    <row r="2002" spans="1:20" ht="57.6" x14ac:dyDescent="0.3">
      <c r="A2002" s="7" t="s">
        <v>196</v>
      </c>
      <c r="B2002" s="2" t="s">
        <v>2818</v>
      </c>
      <c r="C2002" s="5" t="s">
        <v>198</v>
      </c>
      <c r="D2002" s="5" t="s">
        <v>171</v>
      </c>
      <c r="E2002" s="2" t="s">
        <v>2821</v>
      </c>
      <c r="F2002" s="2"/>
      <c r="G2002" s="2"/>
      <c r="H2002" s="2"/>
      <c r="I2002" s="2"/>
      <c r="J2002" s="2"/>
      <c r="K2002" s="2"/>
      <c r="L2002" s="2"/>
      <c r="M2002" s="2"/>
      <c r="N2002" s="5">
        <v>3504</v>
      </c>
      <c r="O2002" s="2" t="s">
        <v>1250</v>
      </c>
      <c r="P2002" s="5">
        <v>241.65888127853901</v>
      </c>
      <c r="Q2002" s="5">
        <v>846772.72</v>
      </c>
      <c r="R2002" s="5">
        <v>3.6810187550000002</v>
      </c>
      <c r="S2002" s="5">
        <v>12898.289720000001</v>
      </c>
      <c r="T2002" s="5">
        <v>199296.4</v>
      </c>
    </row>
    <row r="2003" spans="1:20" ht="57.6" x14ac:dyDescent="0.3">
      <c r="A2003" s="7" t="s">
        <v>196</v>
      </c>
      <c r="B2003" s="2" t="s">
        <v>2822</v>
      </c>
      <c r="C2003" s="5" t="s">
        <v>198</v>
      </c>
      <c r="D2003" s="5" t="s">
        <v>171</v>
      </c>
      <c r="E2003" s="2" t="s">
        <v>2823</v>
      </c>
      <c r="F2003" s="2"/>
      <c r="G2003" s="2"/>
      <c r="H2003" s="2"/>
      <c r="I2003" s="2"/>
      <c r="J2003" s="2"/>
      <c r="K2003" s="2"/>
      <c r="L2003" s="2"/>
      <c r="M2003" s="2"/>
      <c r="N2003" s="5">
        <v>13152</v>
      </c>
      <c r="O2003" s="2" t="s">
        <v>1250</v>
      </c>
      <c r="P2003" s="5">
        <v>35.354967305352801</v>
      </c>
      <c r="Q2003" s="5">
        <v>464988.53</v>
      </c>
      <c r="R2003" s="5">
        <v>0.53853720199999999</v>
      </c>
      <c r="S2003" s="5">
        <v>7082.8412799999996</v>
      </c>
      <c r="T2003" s="5">
        <v>109439.8</v>
      </c>
    </row>
    <row r="2004" spans="1:20" ht="72" x14ac:dyDescent="0.3">
      <c r="A2004" s="7" t="s">
        <v>196</v>
      </c>
      <c r="B2004" s="2" t="s">
        <v>2824</v>
      </c>
      <c r="C2004" s="5" t="s">
        <v>198</v>
      </c>
      <c r="D2004" s="5" t="s">
        <v>171</v>
      </c>
      <c r="E2004" s="2" t="s">
        <v>2825</v>
      </c>
      <c r="F2004" s="2"/>
      <c r="G2004" s="2"/>
      <c r="H2004" s="2"/>
      <c r="I2004" s="2"/>
      <c r="J2004" s="2"/>
      <c r="K2004" s="2"/>
      <c r="L2004" s="2"/>
      <c r="M2004" s="2"/>
      <c r="N2004" s="5">
        <v>41220</v>
      </c>
      <c r="O2004" s="2" t="s">
        <v>1250</v>
      </c>
      <c r="P2004" s="5">
        <v>74.016881368267804</v>
      </c>
      <c r="Q2004" s="5">
        <v>3050975.85</v>
      </c>
      <c r="R2004" s="5">
        <v>1.136099484</v>
      </c>
      <c r="S2004" s="5">
        <v>46830.02072</v>
      </c>
      <c r="T2004" s="5">
        <v>718077.8</v>
      </c>
    </row>
    <row r="2005" spans="1:20" ht="86.4" x14ac:dyDescent="0.3">
      <c r="A2005" s="7" t="s">
        <v>196</v>
      </c>
      <c r="B2005" s="2" t="s">
        <v>2824</v>
      </c>
      <c r="C2005" s="5" t="s">
        <v>198</v>
      </c>
      <c r="D2005" s="5" t="s">
        <v>171</v>
      </c>
      <c r="E2005" s="2" t="s">
        <v>2826</v>
      </c>
      <c r="F2005" s="2"/>
      <c r="G2005" s="2"/>
      <c r="H2005" s="2"/>
      <c r="I2005" s="2"/>
      <c r="J2005" s="2"/>
      <c r="K2005" s="2"/>
      <c r="L2005" s="2"/>
      <c r="M2005" s="2"/>
      <c r="N2005" s="5">
        <v>43056</v>
      </c>
      <c r="O2005" s="2" t="s">
        <v>1250</v>
      </c>
      <c r="P2005" s="5">
        <v>81.604818840579696</v>
      </c>
      <c r="Q2005" s="5">
        <v>3513577.08</v>
      </c>
      <c r="R2005" s="5">
        <v>1.2525682090000001</v>
      </c>
      <c r="S2005" s="5">
        <v>53930.576820000002</v>
      </c>
      <c r="T2005" s="5">
        <v>826955.6</v>
      </c>
    </row>
    <row r="2006" spans="1:20" ht="72" x14ac:dyDescent="0.3">
      <c r="A2006" s="7" t="s">
        <v>196</v>
      </c>
      <c r="B2006" s="2" t="s">
        <v>2827</v>
      </c>
      <c r="C2006" s="5" t="s">
        <v>198</v>
      </c>
      <c r="D2006" s="5" t="s">
        <v>163</v>
      </c>
      <c r="E2006" s="2" t="s">
        <v>2828</v>
      </c>
      <c r="F2006" s="2"/>
      <c r="G2006" s="2"/>
      <c r="H2006" s="2"/>
      <c r="I2006" s="2"/>
      <c r="J2006" s="2"/>
      <c r="K2006" s="2"/>
      <c r="L2006" s="2"/>
      <c r="M2006" s="2"/>
      <c r="N2006" s="5">
        <v>114432</v>
      </c>
      <c r="O2006" s="2" t="s">
        <v>2368</v>
      </c>
      <c r="P2006" s="5">
        <v>10.590749528104</v>
      </c>
      <c r="Q2006" s="5">
        <v>1211920.6499999999</v>
      </c>
      <c r="R2006" s="5">
        <v>0.16255947100000001</v>
      </c>
      <c r="S2006" s="5">
        <v>18602.005369999999</v>
      </c>
      <c r="T2006" s="5">
        <v>365442.5</v>
      </c>
    </row>
    <row r="2007" spans="1:20" ht="57.6" x14ac:dyDescent="0.3">
      <c r="A2007" s="7" t="s">
        <v>196</v>
      </c>
      <c r="B2007" s="2" t="s">
        <v>2829</v>
      </c>
      <c r="C2007" s="5" t="s">
        <v>198</v>
      </c>
      <c r="D2007" s="5" t="s">
        <v>171</v>
      </c>
      <c r="E2007" s="2" t="s">
        <v>2830</v>
      </c>
      <c r="F2007" s="2"/>
      <c r="G2007" s="2"/>
      <c r="H2007" s="2"/>
      <c r="I2007" s="2"/>
      <c r="J2007" s="2"/>
      <c r="K2007" s="2"/>
      <c r="L2007" s="2"/>
      <c r="M2007" s="2"/>
      <c r="N2007" s="5">
        <v>500</v>
      </c>
      <c r="O2007" s="2" t="s">
        <v>1250</v>
      </c>
      <c r="P2007" s="5">
        <v>119.48090000000001</v>
      </c>
      <c r="Q2007" s="5">
        <v>59740.45</v>
      </c>
      <c r="R2007" s="5">
        <v>1.833935533</v>
      </c>
      <c r="S2007" s="5">
        <v>916.96776669999997</v>
      </c>
      <c r="T2007" s="5">
        <v>14060.5</v>
      </c>
    </row>
    <row r="2008" spans="1:20" ht="57.6" x14ac:dyDescent="0.3">
      <c r="A2008" s="7" t="s">
        <v>196</v>
      </c>
      <c r="B2008" s="2" t="s">
        <v>2829</v>
      </c>
      <c r="C2008" s="5" t="s">
        <v>198</v>
      </c>
      <c r="D2008" s="5" t="s">
        <v>171</v>
      </c>
      <c r="E2008" s="2" t="s">
        <v>2831</v>
      </c>
      <c r="F2008" s="2"/>
      <c r="G2008" s="2"/>
      <c r="H2008" s="2"/>
      <c r="I2008" s="2"/>
      <c r="J2008" s="2"/>
      <c r="K2008" s="2"/>
      <c r="L2008" s="2"/>
      <c r="M2008" s="2"/>
      <c r="N2008" s="5">
        <v>10224</v>
      </c>
      <c r="O2008" s="2" t="s">
        <v>2368</v>
      </c>
      <c r="P2008" s="5">
        <v>37.952755281690102</v>
      </c>
      <c r="Q2008" s="5">
        <v>388028.97</v>
      </c>
      <c r="R2008" s="5">
        <v>0.58254421000000001</v>
      </c>
      <c r="S2008" s="5">
        <v>5955.9320029999999</v>
      </c>
      <c r="T2008" s="5">
        <v>91326.5</v>
      </c>
    </row>
    <row r="2009" spans="1:20" ht="57.6" x14ac:dyDescent="0.3">
      <c r="A2009" s="7" t="s">
        <v>196</v>
      </c>
      <c r="B2009" s="2" t="s">
        <v>2829</v>
      </c>
      <c r="C2009" s="5" t="s">
        <v>198</v>
      </c>
      <c r="D2009" s="5" t="s">
        <v>171</v>
      </c>
      <c r="E2009" s="2" t="s">
        <v>2832</v>
      </c>
      <c r="F2009" s="2"/>
      <c r="G2009" s="2"/>
      <c r="H2009" s="2"/>
      <c r="I2009" s="2"/>
      <c r="J2009" s="2"/>
      <c r="K2009" s="2"/>
      <c r="L2009" s="2"/>
      <c r="M2009" s="2"/>
      <c r="N2009" s="5">
        <v>36000</v>
      </c>
      <c r="O2009" s="2" t="s">
        <v>1250</v>
      </c>
      <c r="P2009" s="5">
        <v>16.305628333333299</v>
      </c>
      <c r="Q2009" s="5">
        <v>587002.62</v>
      </c>
      <c r="R2009" s="5">
        <v>0.25027825500000001</v>
      </c>
      <c r="S2009" s="5">
        <v>9010.0171910000008</v>
      </c>
      <c r="T2009" s="5">
        <v>138157</v>
      </c>
    </row>
    <row r="2010" spans="1:20" ht="43.2" x14ac:dyDescent="0.3">
      <c r="A2010" s="7" t="s">
        <v>196</v>
      </c>
      <c r="B2010" s="2" t="s">
        <v>2829</v>
      </c>
      <c r="C2010" s="5" t="s">
        <v>198</v>
      </c>
      <c r="D2010" s="5" t="s">
        <v>171</v>
      </c>
      <c r="E2010" s="2" t="s">
        <v>2833</v>
      </c>
      <c r="F2010" s="2"/>
      <c r="G2010" s="2"/>
      <c r="H2010" s="2"/>
      <c r="I2010" s="2"/>
      <c r="J2010" s="2"/>
      <c r="K2010" s="2"/>
      <c r="L2010" s="2"/>
      <c r="M2010" s="2"/>
      <c r="N2010" s="5">
        <v>48000</v>
      </c>
      <c r="O2010" s="2" t="s">
        <v>1250</v>
      </c>
      <c r="P2010" s="5">
        <v>31.6272960416667</v>
      </c>
      <c r="Q2010" s="5">
        <v>1518110.21</v>
      </c>
      <c r="R2010" s="5">
        <v>0.48545350799999998</v>
      </c>
      <c r="S2010" s="5">
        <v>23301.768380000001</v>
      </c>
      <c r="T2010" s="5">
        <v>357302.4</v>
      </c>
    </row>
    <row r="2011" spans="1:20" ht="72" x14ac:dyDescent="0.3">
      <c r="A2011" s="7" t="s">
        <v>196</v>
      </c>
      <c r="B2011" s="2" t="s">
        <v>2834</v>
      </c>
      <c r="C2011" s="5" t="s">
        <v>198</v>
      </c>
      <c r="D2011" s="5" t="s">
        <v>163</v>
      </c>
      <c r="E2011" s="2" t="s">
        <v>2835</v>
      </c>
      <c r="F2011" s="2"/>
      <c r="G2011" s="2"/>
      <c r="H2011" s="2"/>
      <c r="I2011" s="2"/>
      <c r="J2011" s="2"/>
      <c r="K2011" s="2"/>
      <c r="L2011" s="2"/>
      <c r="M2011" s="2"/>
      <c r="N2011" s="5">
        <v>319248</v>
      </c>
      <c r="O2011" s="2" t="s">
        <v>1250</v>
      </c>
      <c r="P2011" s="5">
        <v>4.7575711045958</v>
      </c>
      <c r="Q2011" s="5">
        <v>1518845.06</v>
      </c>
      <c r="R2011" s="5">
        <v>7.3024882649206396E-2</v>
      </c>
      <c r="S2011" s="5">
        <v>23313.0477359939</v>
      </c>
      <c r="T2011" s="5">
        <v>259692.2</v>
      </c>
    </row>
    <row r="2012" spans="1:20" ht="57.6" x14ac:dyDescent="0.3">
      <c r="A2012" s="7" t="s">
        <v>196</v>
      </c>
      <c r="B2012" s="2" t="s">
        <v>2836</v>
      </c>
      <c r="C2012" s="5" t="s">
        <v>198</v>
      </c>
      <c r="D2012" s="5" t="s">
        <v>171</v>
      </c>
      <c r="E2012" s="2" t="s">
        <v>2837</v>
      </c>
      <c r="F2012" s="2"/>
      <c r="G2012" s="2"/>
      <c r="H2012" s="2"/>
      <c r="I2012" s="2"/>
      <c r="J2012" s="2"/>
      <c r="K2012" s="2"/>
      <c r="L2012" s="2"/>
      <c r="M2012" s="2"/>
      <c r="N2012" s="5">
        <v>30600</v>
      </c>
      <c r="O2012" s="2" t="s">
        <v>1250</v>
      </c>
      <c r="P2012" s="5">
        <v>21.868582679999999</v>
      </c>
      <c r="Q2012" s="5">
        <v>669178.63</v>
      </c>
      <c r="R2012" s="5">
        <v>0.33463783699999999</v>
      </c>
      <c r="S2012" s="5">
        <v>10239.91783</v>
      </c>
      <c r="T2012" s="5">
        <v>114416.2</v>
      </c>
    </row>
    <row r="2013" spans="1:20" ht="72" x14ac:dyDescent="0.3">
      <c r="A2013" s="7" t="s">
        <v>196</v>
      </c>
      <c r="B2013" s="2" t="s">
        <v>2838</v>
      </c>
      <c r="C2013" s="5" t="s">
        <v>198</v>
      </c>
      <c r="D2013" s="5" t="s">
        <v>171</v>
      </c>
      <c r="E2013" s="2" t="s">
        <v>2839</v>
      </c>
      <c r="F2013" s="2"/>
      <c r="G2013" s="2"/>
      <c r="H2013" s="2"/>
      <c r="I2013" s="2"/>
      <c r="J2013" s="2"/>
      <c r="K2013" s="2"/>
      <c r="L2013" s="2"/>
      <c r="M2013" s="2"/>
      <c r="N2013" s="5">
        <v>42264</v>
      </c>
      <c r="O2013" s="2" t="s">
        <v>1250</v>
      </c>
      <c r="P2013" s="5">
        <v>81.239738070000001</v>
      </c>
      <c r="Q2013" s="5">
        <v>3433516.29</v>
      </c>
      <c r="R2013" s="5">
        <v>1.2431482490000001</v>
      </c>
      <c r="S2013" s="5">
        <v>52540.417600000001</v>
      </c>
      <c r="T2013" s="5">
        <v>587062.6</v>
      </c>
    </row>
    <row r="2014" spans="1:20" ht="57.6" x14ac:dyDescent="0.3">
      <c r="A2014" s="7" t="s">
        <v>196</v>
      </c>
      <c r="B2014" s="2" t="s">
        <v>2840</v>
      </c>
      <c r="C2014" s="5" t="s">
        <v>198</v>
      </c>
      <c r="D2014" s="5" t="s">
        <v>171</v>
      </c>
      <c r="E2014" s="2" t="s">
        <v>2841</v>
      </c>
      <c r="F2014" s="2"/>
      <c r="G2014" s="2"/>
      <c r="H2014" s="2"/>
      <c r="I2014" s="2"/>
      <c r="J2014" s="2"/>
      <c r="K2014" s="2"/>
      <c r="L2014" s="2"/>
      <c r="M2014" s="2"/>
      <c r="N2014" s="5">
        <v>20160</v>
      </c>
      <c r="O2014" s="2" t="s">
        <v>1250</v>
      </c>
      <c r="P2014" s="5">
        <v>32.426964290000001</v>
      </c>
      <c r="Q2014" s="5">
        <v>653727.6</v>
      </c>
      <c r="R2014" s="5">
        <v>0.49620450300000002</v>
      </c>
      <c r="S2014" s="5">
        <v>10003.48279</v>
      </c>
      <c r="T2014" s="5">
        <v>111774.39999999999</v>
      </c>
    </row>
    <row r="2015" spans="1:20" ht="57.6" x14ac:dyDescent="0.3">
      <c r="A2015" s="7" t="s">
        <v>196</v>
      </c>
      <c r="B2015" s="2" t="s">
        <v>2840</v>
      </c>
      <c r="C2015" s="5" t="s">
        <v>198</v>
      </c>
      <c r="D2015" s="5" t="s">
        <v>171</v>
      </c>
      <c r="E2015" s="2" t="s">
        <v>2842</v>
      </c>
      <c r="F2015" s="2"/>
      <c r="G2015" s="2"/>
      <c r="H2015" s="2"/>
      <c r="I2015" s="2"/>
      <c r="J2015" s="2"/>
      <c r="K2015" s="2"/>
      <c r="L2015" s="2"/>
      <c r="M2015" s="2"/>
      <c r="N2015" s="5">
        <v>79920</v>
      </c>
      <c r="O2015" s="2" t="s">
        <v>1250</v>
      </c>
      <c r="P2015" s="5">
        <v>21.59483058</v>
      </c>
      <c r="Q2015" s="5">
        <v>1725858.86</v>
      </c>
      <c r="R2015" s="5">
        <v>0.330448823</v>
      </c>
      <c r="S2015" s="5">
        <v>26409.469929999999</v>
      </c>
      <c r="T2015" s="5">
        <v>295087.40000000002</v>
      </c>
    </row>
    <row r="2016" spans="1:20" ht="57.6" x14ac:dyDescent="0.3">
      <c r="A2016" s="7" t="s">
        <v>196</v>
      </c>
      <c r="B2016" s="2" t="s">
        <v>2843</v>
      </c>
      <c r="C2016" s="5" t="s">
        <v>198</v>
      </c>
      <c r="D2016" s="5" t="s">
        <v>171</v>
      </c>
      <c r="E2016" s="2" t="s">
        <v>2844</v>
      </c>
      <c r="F2016" s="2"/>
      <c r="G2016" s="2"/>
      <c r="H2016" s="2"/>
      <c r="I2016" s="2"/>
      <c r="J2016" s="2"/>
      <c r="K2016" s="2"/>
      <c r="L2016" s="2"/>
      <c r="M2016" s="2"/>
      <c r="N2016" s="5">
        <v>4200</v>
      </c>
      <c r="O2016" s="2" t="s">
        <v>1250</v>
      </c>
      <c r="P2016" s="5">
        <v>28.756083329999999</v>
      </c>
      <c r="Q2016" s="5">
        <v>120775.55</v>
      </c>
      <c r="R2016" s="5">
        <v>0.44003187999999999</v>
      </c>
      <c r="S2016" s="5">
        <v>1848.1338940000001</v>
      </c>
      <c r="T2016" s="5">
        <v>20650.3</v>
      </c>
    </row>
    <row r="2017" spans="1:20" ht="57.6" x14ac:dyDescent="0.3">
      <c r="A2017" s="7" t="s">
        <v>196</v>
      </c>
      <c r="B2017" s="2" t="s">
        <v>2843</v>
      </c>
      <c r="C2017" s="5" t="s">
        <v>198</v>
      </c>
      <c r="D2017" s="5" t="s">
        <v>171</v>
      </c>
      <c r="E2017" s="2" t="s">
        <v>2845</v>
      </c>
      <c r="F2017" s="2"/>
      <c r="G2017" s="2"/>
      <c r="H2017" s="2"/>
      <c r="I2017" s="2"/>
      <c r="J2017" s="2"/>
      <c r="K2017" s="2"/>
      <c r="L2017" s="2"/>
      <c r="M2017" s="2"/>
      <c r="N2017" s="5">
        <v>31800</v>
      </c>
      <c r="O2017" s="2" t="s">
        <v>1250</v>
      </c>
      <c r="P2017" s="5">
        <v>27.58596447</v>
      </c>
      <c r="Q2017" s="5">
        <v>877233.67</v>
      </c>
      <c r="R2017" s="5">
        <v>0.42212646500000001</v>
      </c>
      <c r="S2017" s="5">
        <v>13423.621580000001</v>
      </c>
      <c r="T2017" s="5">
        <v>149989.4</v>
      </c>
    </row>
    <row r="2018" spans="1:20" ht="86.4" x14ac:dyDescent="0.3">
      <c r="A2018" s="7" t="s">
        <v>196</v>
      </c>
      <c r="B2018" s="2" t="s">
        <v>2843</v>
      </c>
      <c r="C2018" s="5" t="s">
        <v>198</v>
      </c>
      <c r="D2018" s="5" t="s">
        <v>171</v>
      </c>
      <c r="E2018" s="2" t="s">
        <v>2846</v>
      </c>
      <c r="F2018" s="2"/>
      <c r="G2018" s="2"/>
      <c r="H2018" s="2"/>
      <c r="I2018" s="2"/>
      <c r="J2018" s="2"/>
      <c r="K2018" s="2"/>
      <c r="L2018" s="2"/>
      <c r="M2018" s="2"/>
      <c r="N2018" s="5">
        <v>38400</v>
      </c>
      <c r="O2018" s="2" t="s">
        <v>1250</v>
      </c>
      <c r="P2018" s="5">
        <v>14.59611797</v>
      </c>
      <c r="Q2018" s="5">
        <v>560490.93000000005</v>
      </c>
      <c r="R2018" s="5">
        <v>0.223352991</v>
      </c>
      <c r="S2018" s="5">
        <v>8576.7548580000002</v>
      </c>
      <c r="T2018" s="5">
        <v>95832.7</v>
      </c>
    </row>
    <row r="2019" spans="1:20" ht="57.6" x14ac:dyDescent="0.3">
      <c r="A2019" s="7" t="s">
        <v>196</v>
      </c>
      <c r="B2019" s="2" t="s">
        <v>2843</v>
      </c>
      <c r="C2019" s="5" t="s">
        <v>198</v>
      </c>
      <c r="D2019" s="5" t="s">
        <v>171</v>
      </c>
      <c r="E2019" s="2" t="s">
        <v>2847</v>
      </c>
      <c r="F2019" s="2"/>
      <c r="G2019" s="2"/>
      <c r="H2019" s="2"/>
      <c r="I2019" s="2"/>
      <c r="J2019" s="2"/>
      <c r="K2019" s="2"/>
      <c r="L2019" s="2"/>
      <c r="M2019" s="2"/>
      <c r="N2019" s="5">
        <v>30000</v>
      </c>
      <c r="O2019" s="2" t="s">
        <v>1250</v>
      </c>
      <c r="P2019" s="5">
        <v>30.588993670000001</v>
      </c>
      <c r="Q2019" s="5">
        <v>917669.81</v>
      </c>
      <c r="R2019" s="5">
        <v>0.46807947500000002</v>
      </c>
      <c r="S2019" s="5">
        <v>14042.384239999999</v>
      </c>
      <c r="T2019" s="5">
        <v>156903.20000000001</v>
      </c>
    </row>
    <row r="2020" spans="1:20" ht="72" x14ac:dyDescent="0.3">
      <c r="A2020" s="7" t="s">
        <v>196</v>
      </c>
      <c r="B2020" s="2" t="s">
        <v>2843</v>
      </c>
      <c r="C2020" s="5" t="s">
        <v>198</v>
      </c>
      <c r="D2020" s="5" t="s">
        <v>171</v>
      </c>
      <c r="E2020" s="2" t="s">
        <v>2848</v>
      </c>
      <c r="F2020" s="2"/>
      <c r="G2020" s="2"/>
      <c r="H2020" s="2"/>
      <c r="I2020" s="2"/>
      <c r="J2020" s="2"/>
      <c r="K2020" s="2"/>
      <c r="L2020" s="2"/>
      <c r="M2020" s="2"/>
      <c r="N2020" s="5">
        <v>115848</v>
      </c>
      <c r="O2020" s="2" t="s">
        <v>1250</v>
      </c>
      <c r="P2020" s="5">
        <v>24.255824180000001</v>
      </c>
      <c r="Q2020" s="5">
        <v>2809988.72</v>
      </c>
      <c r="R2020" s="5">
        <v>0.37116792900000001</v>
      </c>
      <c r="S2020" s="5">
        <v>42999.062279999998</v>
      </c>
      <c r="T2020" s="5">
        <v>480452</v>
      </c>
    </row>
    <row r="2021" spans="1:20" ht="57.6" x14ac:dyDescent="0.3">
      <c r="A2021" s="7" t="s">
        <v>196</v>
      </c>
      <c r="B2021" s="2" t="s">
        <v>2849</v>
      </c>
      <c r="C2021" s="5" t="s">
        <v>198</v>
      </c>
      <c r="D2021" s="5" t="s">
        <v>171</v>
      </c>
      <c r="E2021" s="2" t="s">
        <v>2850</v>
      </c>
      <c r="F2021" s="2"/>
      <c r="G2021" s="2"/>
      <c r="H2021" s="2"/>
      <c r="I2021" s="2"/>
      <c r="J2021" s="2"/>
      <c r="K2021" s="2"/>
      <c r="L2021" s="2"/>
      <c r="M2021" s="2"/>
      <c r="N2021" s="5">
        <v>9900</v>
      </c>
      <c r="O2021" s="2" t="s">
        <v>1250</v>
      </c>
      <c r="P2021" s="5">
        <v>39.047874749999998</v>
      </c>
      <c r="Q2021" s="5">
        <v>386573.96</v>
      </c>
      <c r="R2021" s="5">
        <v>0.597976642</v>
      </c>
      <c r="S2021" s="5">
        <v>5919.9687599999997</v>
      </c>
      <c r="T2021" s="5">
        <v>66096.399999999994</v>
      </c>
    </row>
    <row r="2022" spans="1:20" ht="72" x14ac:dyDescent="0.3">
      <c r="A2022" s="7" t="s">
        <v>196</v>
      </c>
      <c r="B2022" s="2" t="s">
        <v>2849</v>
      </c>
      <c r="C2022" s="5" t="s">
        <v>198</v>
      </c>
      <c r="D2022" s="5" t="s">
        <v>171</v>
      </c>
      <c r="E2022" s="2" t="s">
        <v>2851</v>
      </c>
      <c r="F2022" s="2"/>
      <c r="G2022" s="2"/>
      <c r="H2022" s="2"/>
      <c r="I2022" s="2"/>
      <c r="J2022" s="2"/>
      <c r="K2022" s="2"/>
      <c r="L2022" s="2"/>
      <c r="M2022" s="2"/>
      <c r="N2022" s="5">
        <v>480</v>
      </c>
      <c r="O2022" s="2" t="s">
        <v>1250</v>
      </c>
      <c r="P2022" s="5">
        <v>112.36797919999999</v>
      </c>
      <c r="Q2022" s="5">
        <v>53936.63</v>
      </c>
      <c r="R2022" s="5">
        <v>1.720796006</v>
      </c>
      <c r="S2022" s="5">
        <v>825.98208269999998</v>
      </c>
      <c r="T2022" s="5">
        <v>9222.1</v>
      </c>
    </row>
    <row r="2023" spans="1:20" ht="72" x14ac:dyDescent="0.3">
      <c r="A2023" s="7" t="s">
        <v>196</v>
      </c>
      <c r="B2023" s="2" t="s">
        <v>2849</v>
      </c>
      <c r="C2023" s="5" t="s">
        <v>198</v>
      </c>
      <c r="D2023" s="5" t="s">
        <v>171</v>
      </c>
      <c r="E2023" s="2" t="s">
        <v>2852</v>
      </c>
      <c r="F2023" s="2"/>
      <c r="G2023" s="2"/>
      <c r="H2023" s="2"/>
      <c r="I2023" s="2"/>
      <c r="J2023" s="2"/>
      <c r="K2023" s="2"/>
      <c r="L2023" s="2"/>
      <c r="M2023" s="2"/>
      <c r="N2023" s="5">
        <v>42000</v>
      </c>
      <c r="O2023" s="2" t="s">
        <v>1250</v>
      </c>
      <c r="P2023" s="5">
        <v>14.6078381</v>
      </c>
      <c r="Q2023" s="5">
        <v>613529.19999999995</v>
      </c>
      <c r="R2023" s="5">
        <v>0.223703493</v>
      </c>
      <c r="S2023" s="5">
        <v>9395.5467079999999</v>
      </c>
      <c r="T2023" s="5">
        <v>104901.2</v>
      </c>
    </row>
    <row r="2024" spans="1:20" ht="57.6" x14ac:dyDescent="0.3">
      <c r="A2024" s="7" t="s">
        <v>196</v>
      </c>
      <c r="B2024" s="2" t="s">
        <v>2849</v>
      </c>
      <c r="C2024" s="5" t="s">
        <v>198</v>
      </c>
      <c r="D2024" s="5" t="s">
        <v>171</v>
      </c>
      <c r="E2024" s="2" t="s">
        <v>2853</v>
      </c>
      <c r="F2024" s="2"/>
      <c r="G2024" s="2"/>
      <c r="H2024" s="2"/>
      <c r="I2024" s="2"/>
      <c r="J2024" s="2"/>
      <c r="K2024" s="2"/>
      <c r="L2024" s="2"/>
      <c r="M2024" s="2"/>
      <c r="N2024" s="5">
        <v>10224</v>
      </c>
      <c r="O2024" s="2" t="s">
        <v>2368</v>
      </c>
      <c r="P2024" s="5">
        <v>37.573044799999998</v>
      </c>
      <c r="Q2024" s="5">
        <v>384146.81</v>
      </c>
      <c r="R2024" s="5">
        <v>0.57539119100000002</v>
      </c>
      <c r="S2024" s="5">
        <v>5882.7995410000003</v>
      </c>
      <c r="T2024" s="5">
        <v>65681.5</v>
      </c>
    </row>
    <row r="2025" spans="1:20" ht="86.4" x14ac:dyDescent="0.3">
      <c r="A2025" s="7" t="s">
        <v>196</v>
      </c>
      <c r="B2025" s="2" t="s">
        <v>2854</v>
      </c>
      <c r="C2025" s="5" t="s">
        <v>198</v>
      </c>
      <c r="D2025" s="5" t="s">
        <v>171</v>
      </c>
      <c r="E2025" s="2" t="s">
        <v>2855</v>
      </c>
      <c r="F2025" s="2"/>
      <c r="G2025" s="2"/>
      <c r="H2025" s="2"/>
      <c r="I2025" s="2"/>
      <c r="J2025" s="2"/>
      <c r="K2025" s="2"/>
      <c r="L2025" s="2"/>
      <c r="M2025" s="2"/>
      <c r="N2025" s="5">
        <v>17640</v>
      </c>
      <c r="O2025" s="2" t="s">
        <v>1250</v>
      </c>
      <c r="P2025" s="5">
        <v>73.678521540000006</v>
      </c>
      <c r="Q2025" s="5">
        <v>1299689.1200000001</v>
      </c>
      <c r="R2025" s="5">
        <v>1.1283081399999999</v>
      </c>
      <c r="S2025" s="5">
        <v>19903.355589999999</v>
      </c>
      <c r="T2025" s="5">
        <v>222220.9</v>
      </c>
    </row>
    <row r="2026" spans="1:20" ht="72" x14ac:dyDescent="0.3">
      <c r="A2026" s="7" t="s">
        <v>196</v>
      </c>
      <c r="B2026" s="2" t="s">
        <v>2854</v>
      </c>
      <c r="C2026" s="5" t="s">
        <v>198</v>
      </c>
      <c r="D2026" s="5" t="s">
        <v>171</v>
      </c>
      <c r="E2026" s="2" t="s">
        <v>2856</v>
      </c>
      <c r="F2026" s="2"/>
      <c r="G2026" s="2"/>
      <c r="H2026" s="2"/>
      <c r="I2026" s="2"/>
      <c r="J2026" s="2"/>
      <c r="K2026" s="2"/>
      <c r="L2026" s="2"/>
      <c r="M2026" s="2"/>
      <c r="N2026" s="5">
        <v>16668</v>
      </c>
      <c r="O2026" s="2" t="s">
        <v>1250</v>
      </c>
      <c r="P2026" s="5">
        <v>81.231771660000007</v>
      </c>
      <c r="Q2026" s="5">
        <v>1353971.17</v>
      </c>
      <c r="R2026" s="5">
        <v>1.243978126</v>
      </c>
      <c r="S2026" s="5">
        <v>20734.627410000001</v>
      </c>
      <c r="T2026" s="5">
        <v>231502</v>
      </c>
    </row>
    <row r="2027" spans="1:20" ht="72" x14ac:dyDescent="0.3">
      <c r="A2027" s="7" t="s">
        <v>196</v>
      </c>
      <c r="B2027" s="2" t="s">
        <v>2854</v>
      </c>
      <c r="C2027" s="5" t="s">
        <v>198</v>
      </c>
      <c r="D2027" s="5" t="s">
        <v>171</v>
      </c>
      <c r="E2027" s="2" t="s">
        <v>2857</v>
      </c>
      <c r="F2027" s="2"/>
      <c r="G2027" s="2"/>
      <c r="H2027" s="2"/>
      <c r="I2027" s="2"/>
      <c r="J2027" s="2"/>
      <c r="K2027" s="2"/>
      <c r="L2027" s="2"/>
      <c r="M2027" s="2"/>
      <c r="N2027" s="5">
        <v>6984</v>
      </c>
      <c r="O2027" s="2" t="s">
        <v>1250</v>
      </c>
      <c r="P2027" s="5">
        <v>97.505592780000001</v>
      </c>
      <c r="Q2027" s="5">
        <v>680979.06</v>
      </c>
      <c r="R2027" s="5">
        <v>1.4931943759999999</v>
      </c>
      <c r="S2027" s="5">
        <v>10428.46953</v>
      </c>
      <c r="T2027" s="5">
        <v>116433.8</v>
      </c>
    </row>
    <row r="2028" spans="1:20" ht="28.8" x14ac:dyDescent="0.3">
      <c r="A2028" s="7" t="s">
        <v>196</v>
      </c>
      <c r="B2028" s="2" t="s">
        <v>2858</v>
      </c>
      <c r="C2028" s="5" t="s">
        <v>198</v>
      </c>
      <c r="D2028" s="5" t="s">
        <v>163</v>
      </c>
      <c r="E2028" s="2" t="s">
        <v>2859</v>
      </c>
      <c r="F2028" s="2"/>
      <c r="G2028" s="2"/>
      <c r="H2028" s="2"/>
      <c r="I2028" s="2"/>
      <c r="J2028" s="2"/>
      <c r="K2028" s="2"/>
      <c r="L2028" s="2"/>
      <c r="M2028" s="2"/>
      <c r="N2028" s="5">
        <v>100080</v>
      </c>
      <c r="O2028" s="2" t="s">
        <v>1250</v>
      </c>
      <c r="P2028" s="5">
        <v>10.52077888</v>
      </c>
      <c r="Q2028" s="5">
        <v>1052919.55</v>
      </c>
      <c r="R2028" s="5">
        <v>0.16111453100000001</v>
      </c>
      <c r="S2028" s="5">
        <v>16124.342269999999</v>
      </c>
      <c r="T2028" s="5">
        <v>180028.2</v>
      </c>
    </row>
    <row r="2029" spans="1:20" ht="57.6" x14ac:dyDescent="0.3">
      <c r="A2029" s="7" t="s">
        <v>196</v>
      </c>
      <c r="B2029" s="2" t="s">
        <v>2858</v>
      </c>
      <c r="C2029" s="5" t="s">
        <v>198</v>
      </c>
      <c r="D2029" s="5" t="s">
        <v>171</v>
      </c>
      <c r="E2029" s="2" t="s">
        <v>2860</v>
      </c>
      <c r="F2029" s="2"/>
      <c r="G2029" s="2"/>
      <c r="H2029" s="2"/>
      <c r="I2029" s="2"/>
      <c r="J2029" s="2"/>
      <c r="K2029" s="2"/>
      <c r="L2029" s="2"/>
      <c r="M2029" s="2"/>
      <c r="N2029" s="5">
        <v>24000</v>
      </c>
      <c r="O2029" s="2" t="s">
        <v>1250</v>
      </c>
      <c r="P2029" s="5">
        <v>27.740379170000001</v>
      </c>
      <c r="Q2029" s="5">
        <v>665769.1</v>
      </c>
      <c r="R2029" s="5">
        <v>0.42481438199999999</v>
      </c>
      <c r="S2029" s="5">
        <v>10195.545179999999</v>
      </c>
      <c r="T2029" s="5">
        <v>113833.3</v>
      </c>
    </row>
    <row r="2030" spans="1:20" ht="57.6" x14ac:dyDescent="0.3">
      <c r="A2030" s="7" t="s">
        <v>196</v>
      </c>
      <c r="B2030" s="2" t="s">
        <v>2858</v>
      </c>
      <c r="C2030" s="5" t="s">
        <v>198</v>
      </c>
      <c r="D2030" s="5" t="s">
        <v>163</v>
      </c>
      <c r="E2030" s="2" t="s">
        <v>2861</v>
      </c>
      <c r="F2030" s="2"/>
      <c r="G2030" s="2"/>
      <c r="H2030" s="2"/>
      <c r="I2030" s="2"/>
      <c r="J2030" s="2"/>
      <c r="K2030" s="2"/>
      <c r="L2030" s="2"/>
      <c r="M2030" s="2"/>
      <c r="N2030" s="5">
        <v>319248</v>
      </c>
      <c r="O2030" s="2" t="s">
        <v>1250</v>
      </c>
      <c r="P2030" s="5">
        <v>4.7275640880000003</v>
      </c>
      <c r="Q2030" s="5">
        <v>1509265.38</v>
      </c>
      <c r="R2030" s="5">
        <v>7.2397612E-2</v>
      </c>
      <c r="S2030" s="5">
        <v>23112.792959999999</v>
      </c>
      <c r="T2030" s="5">
        <v>258054.2</v>
      </c>
    </row>
    <row r="2031" spans="1:20" ht="72" x14ac:dyDescent="0.3">
      <c r="A2031" s="7" t="s">
        <v>196</v>
      </c>
      <c r="B2031" s="2" t="s">
        <v>2862</v>
      </c>
      <c r="C2031" s="5" t="s">
        <v>198</v>
      </c>
      <c r="D2031" s="5" t="s">
        <v>171</v>
      </c>
      <c r="E2031" s="2" t="s">
        <v>2863</v>
      </c>
      <c r="F2031" s="2"/>
      <c r="G2031" s="2"/>
      <c r="H2031" s="2"/>
      <c r="I2031" s="2"/>
      <c r="J2031" s="2"/>
      <c r="K2031" s="2"/>
      <c r="L2031" s="2"/>
      <c r="M2031" s="2"/>
      <c r="N2031" s="5">
        <v>8640</v>
      </c>
      <c r="O2031" s="2" t="s">
        <v>1250</v>
      </c>
      <c r="P2031" s="5">
        <v>81.442568287037005</v>
      </c>
      <c r="Q2031" s="5">
        <v>703663.79</v>
      </c>
      <c r="R2031" s="5">
        <v>1.24720625248142</v>
      </c>
      <c r="S2031" s="5">
        <v>10775.8620214395</v>
      </c>
      <c r="T2031" s="5">
        <v>120312.5</v>
      </c>
    </row>
    <row r="2032" spans="1:20" ht="72" x14ac:dyDescent="0.3">
      <c r="A2032" s="7" t="s">
        <v>196</v>
      </c>
      <c r="B2032" s="2" t="s">
        <v>2862</v>
      </c>
      <c r="C2032" s="5" t="s">
        <v>198</v>
      </c>
      <c r="D2032" s="5" t="s">
        <v>171</v>
      </c>
      <c r="E2032" s="2" t="s">
        <v>2864</v>
      </c>
      <c r="F2032" s="2"/>
      <c r="G2032" s="2"/>
      <c r="H2032" s="2"/>
      <c r="I2032" s="2"/>
      <c r="J2032" s="2"/>
      <c r="K2032" s="2"/>
      <c r="L2032" s="2"/>
      <c r="M2032" s="2"/>
      <c r="N2032" s="5">
        <v>10836</v>
      </c>
      <c r="O2032" s="2" t="s">
        <v>1250</v>
      </c>
      <c r="P2032" s="5">
        <v>97.758619416758904</v>
      </c>
      <c r="Q2032" s="5">
        <v>1059312.3999999999</v>
      </c>
      <c r="R2032" s="5">
        <v>1.49706921005756</v>
      </c>
      <c r="S2032" s="5">
        <v>16222.241960183799</v>
      </c>
      <c r="T2032" s="5">
        <v>181121.2</v>
      </c>
    </row>
    <row r="2033" spans="1:20" ht="72" x14ac:dyDescent="0.3">
      <c r="A2033" s="7" t="s">
        <v>196</v>
      </c>
      <c r="B2033" s="2" t="s">
        <v>2862</v>
      </c>
      <c r="C2033" s="5" t="s">
        <v>198</v>
      </c>
      <c r="D2033" s="5" t="s">
        <v>171</v>
      </c>
      <c r="E2033" s="2" t="s">
        <v>2865</v>
      </c>
      <c r="F2033" s="2"/>
      <c r="G2033" s="2"/>
      <c r="H2033" s="2"/>
      <c r="I2033" s="2"/>
      <c r="J2033" s="2"/>
      <c r="K2033" s="2"/>
      <c r="L2033" s="2"/>
      <c r="M2033" s="2"/>
      <c r="N2033" s="5">
        <v>8640</v>
      </c>
      <c r="O2033" s="2" t="s">
        <v>1250</v>
      </c>
      <c r="P2033" s="5">
        <v>73.869717592592593</v>
      </c>
      <c r="Q2033" s="5">
        <v>638234.36</v>
      </c>
      <c r="R2033" s="5">
        <v>1.1312361040213299</v>
      </c>
      <c r="S2033" s="5">
        <v>9773.8799387442596</v>
      </c>
      <c r="T2033" s="5">
        <v>109125.3</v>
      </c>
    </row>
    <row r="2034" spans="1:20" ht="72" x14ac:dyDescent="0.3">
      <c r="A2034" s="7" t="s">
        <v>196</v>
      </c>
      <c r="B2034" s="2" t="s">
        <v>2866</v>
      </c>
      <c r="C2034" s="5" t="s">
        <v>198</v>
      </c>
      <c r="D2034" s="5" t="s">
        <v>163</v>
      </c>
      <c r="E2034" s="2" t="s">
        <v>2867</v>
      </c>
      <c r="F2034" s="2"/>
      <c r="G2034" s="2"/>
      <c r="H2034" s="2"/>
      <c r="I2034" s="2"/>
      <c r="J2034" s="2"/>
      <c r="K2034" s="2"/>
      <c r="L2034" s="2"/>
      <c r="M2034" s="2"/>
      <c r="N2034" s="5">
        <v>117120</v>
      </c>
      <c r="O2034" s="2" t="s">
        <v>2368</v>
      </c>
      <c r="P2034" s="5">
        <v>10.4798297472678</v>
      </c>
      <c r="Q2034" s="5">
        <v>1227397.6599999999</v>
      </c>
      <c r="R2034" s="5">
        <v>0.160487438702416</v>
      </c>
      <c r="S2034" s="5">
        <v>18796.288820827001</v>
      </c>
      <c r="T2034" s="5">
        <v>209860.5</v>
      </c>
    </row>
    <row r="2035" spans="1:20" ht="43.2" x14ac:dyDescent="0.3">
      <c r="A2035" s="7" t="s">
        <v>196</v>
      </c>
      <c r="B2035" s="2" t="s">
        <v>2868</v>
      </c>
      <c r="C2035" s="5" t="s">
        <v>198</v>
      </c>
      <c r="D2035" s="5" t="s">
        <v>167</v>
      </c>
      <c r="E2035" s="2" t="s">
        <v>2554</v>
      </c>
      <c r="F2035" s="2"/>
      <c r="G2035" s="2"/>
      <c r="H2035" s="2"/>
      <c r="I2035" s="2"/>
      <c r="J2035" s="2"/>
      <c r="K2035" s="2"/>
      <c r="L2035" s="2"/>
      <c r="M2035" s="2"/>
      <c r="N2035" s="5">
        <v>45600</v>
      </c>
      <c r="O2035" s="2" t="s">
        <v>1250</v>
      </c>
      <c r="P2035" s="5">
        <v>77.004670390000001</v>
      </c>
      <c r="Q2035" s="5">
        <v>3511412.97</v>
      </c>
      <c r="R2035" s="5">
        <v>1.182867441</v>
      </c>
      <c r="S2035" s="5">
        <v>53938.755299999997</v>
      </c>
      <c r="T2035" s="5">
        <v>600381.4</v>
      </c>
    </row>
    <row r="2036" spans="1:20" ht="72" x14ac:dyDescent="0.3">
      <c r="A2036" s="7" t="s">
        <v>196</v>
      </c>
      <c r="B2036" s="2" t="s">
        <v>2869</v>
      </c>
      <c r="C2036" s="5" t="s">
        <v>198</v>
      </c>
      <c r="D2036" s="5" t="s">
        <v>171</v>
      </c>
      <c r="E2036" s="2" t="s">
        <v>2870</v>
      </c>
      <c r="F2036" s="2"/>
      <c r="G2036" s="2"/>
      <c r="H2036" s="2"/>
      <c r="I2036" s="2"/>
      <c r="J2036" s="2"/>
      <c r="K2036" s="2"/>
      <c r="L2036" s="2"/>
      <c r="M2036" s="2"/>
      <c r="N2036" s="5">
        <v>22195</v>
      </c>
      <c r="O2036" s="2" t="s">
        <v>2368</v>
      </c>
      <c r="P2036" s="5">
        <v>29.20170083</v>
      </c>
      <c r="Q2036" s="5">
        <v>648131.75</v>
      </c>
      <c r="R2036" s="5">
        <v>0.448566833</v>
      </c>
      <c r="S2036" s="5">
        <v>9955.9408600000006</v>
      </c>
      <c r="T2036" s="5">
        <v>110817.60000000001</v>
      </c>
    </row>
    <row r="2037" spans="1:20" ht="57.6" x14ac:dyDescent="0.3">
      <c r="A2037" s="7" t="s">
        <v>196</v>
      </c>
      <c r="B2037" s="2" t="s">
        <v>2871</v>
      </c>
      <c r="C2037" s="5" t="s">
        <v>198</v>
      </c>
      <c r="D2037" s="5" t="s">
        <v>171</v>
      </c>
      <c r="E2037" s="2" t="s">
        <v>2872</v>
      </c>
      <c r="F2037" s="2"/>
      <c r="G2037" s="2"/>
      <c r="H2037" s="2"/>
      <c r="I2037" s="2"/>
      <c r="J2037" s="2"/>
      <c r="K2037" s="2"/>
      <c r="L2037" s="2"/>
      <c r="M2037" s="2"/>
      <c r="N2037" s="5">
        <v>4020</v>
      </c>
      <c r="O2037" s="2" t="s">
        <v>1250</v>
      </c>
      <c r="P2037" s="5">
        <v>239.30477110000001</v>
      </c>
      <c r="Q2037" s="5">
        <v>962005.18</v>
      </c>
      <c r="R2037" s="5">
        <v>3.6759565460000001</v>
      </c>
      <c r="S2037" s="5">
        <v>14777.345310000001</v>
      </c>
      <c r="T2037" s="5">
        <v>164483.6</v>
      </c>
    </row>
    <row r="2038" spans="1:20" ht="72" x14ac:dyDescent="0.3">
      <c r="A2038" s="7" t="s">
        <v>196</v>
      </c>
      <c r="B2038" s="2" t="s">
        <v>2873</v>
      </c>
      <c r="C2038" s="5" t="s">
        <v>198</v>
      </c>
      <c r="D2038" s="5" t="s">
        <v>171</v>
      </c>
      <c r="E2038" s="2" t="s">
        <v>2874</v>
      </c>
      <c r="F2038" s="2"/>
      <c r="G2038" s="2"/>
      <c r="H2038" s="2"/>
      <c r="I2038" s="2"/>
      <c r="J2038" s="2"/>
      <c r="K2038" s="2"/>
      <c r="L2038" s="2"/>
      <c r="M2038" s="2"/>
      <c r="N2038" s="5">
        <v>10980</v>
      </c>
      <c r="O2038" s="2" t="s">
        <v>1250</v>
      </c>
      <c r="P2038" s="5">
        <v>97.63753552</v>
      </c>
      <c r="Q2038" s="5">
        <v>1072060.1399999999</v>
      </c>
      <c r="R2038" s="5">
        <v>1.4895123649999999</v>
      </c>
      <c r="S2038" s="5">
        <v>16354.84577</v>
      </c>
      <c r="T2038" s="5">
        <v>183300.8</v>
      </c>
    </row>
    <row r="2039" spans="1:20" ht="72" x14ac:dyDescent="0.3">
      <c r="A2039" s="7" t="s">
        <v>196</v>
      </c>
      <c r="B2039" s="2" t="s">
        <v>2873</v>
      </c>
      <c r="C2039" s="5" t="s">
        <v>198</v>
      </c>
      <c r="D2039" s="5" t="s">
        <v>171</v>
      </c>
      <c r="E2039" s="2" t="s">
        <v>2875</v>
      </c>
      <c r="F2039" s="2"/>
      <c r="G2039" s="2"/>
      <c r="H2039" s="2"/>
      <c r="I2039" s="2"/>
      <c r="J2039" s="2"/>
      <c r="K2039" s="2"/>
      <c r="L2039" s="2"/>
      <c r="M2039" s="2"/>
      <c r="N2039" s="5">
        <v>4680</v>
      </c>
      <c r="O2039" s="2" t="s">
        <v>1250</v>
      </c>
      <c r="P2039" s="5">
        <v>73.778222220000004</v>
      </c>
      <c r="Q2039" s="5">
        <v>345282.08</v>
      </c>
      <c r="R2039" s="5">
        <v>1.125525892</v>
      </c>
      <c r="S2039" s="5">
        <v>5267.4611750000004</v>
      </c>
      <c r="T2039" s="5">
        <v>59036.3</v>
      </c>
    </row>
    <row r="2040" spans="1:20" ht="72" x14ac:dyDescent="0.3">
      <c r="A2040" s="7" t="s">
        <v>196</v>
      </c>
      <c r="B2040" s="2" t="s">
        <v>2876</v>
      </c>
      <c r="C2040" s="5" t="s">
        <v>198</v>
      </c>
      <c r="D2040" s="5" t="s">
        <v>171</v>
      </c>
      <c r="E2040" s="2" t="s">
        <v>2877</v>
      </c>
      <c r="F2040" s="2"/>
      <c r="G2040" s="2"/>
      <c r="H2040" s="2"/>
      <c r="I2040" s="2"/>
      <c r="J2040" s="2"/>
      <c r="K2040" s="2"/>
      <c r="L2040" s="2"/>
      <c r="M2040" s="2"/>
      <c r="N2040" s="5">
        <v>13680</v>
      </c>
      <c r="O2040" s="2" t="s">
        <v>1250</v>
      </c>
      <c r="P2040" s="5">
        <v>15.76768787</v>
      </c>
      <c r="Q2040" s="5">
        <v>215701.97</v>
      </c>
      <c r="R2040" s="5">
        <v>0.240544437</v>
      </c>
      <c r="S2040" s="5">
        <v>3290.6479020000002</v>
      </c>
      <c r="T2040" s="5">
        <v>36880.699999999997</v>
      </c>
    </row>
    <row r="2041" spans="1:20" ht="72" x14ac:dyDescent="0.3">
      <c r="A2041" s="7" t="s">
        <v>196</v>
      </c>
      <c r="B2041" s="2" t="s">
        <v>2876</v>
      </c>
      <c r="C2041" s="5" t="s">
        <v>198</v>
      </c>
      <c r="D2041" s="5" t="s">
        <v>171</v>
      </c>
      <c r="E2041" s="2" t="s">
        <v>2878</v>
      </c>
      <c r="F2041" s="2"/>
      <c r="G2041" s="2"/>
      <c r="H2041" s="2"/>
      <c r="I2041" s="2"/>
      <c r="J2041" s="2"/>
      <c r="K2041" s="2"/>
      <c r="L2041" s="2"/>
      <c r="M2041" s="2"/>
      <c r="N2041" s="5">
        <v>9720</v>
      </c>
      <c r="O2041" s="2" t="s">
        <v>1250</v>
      </c>
      <c r="P2041" s="5">
        <v>15.446222219999999</v>
      </c>
      <c r="Q2041" s="5">
        <v>150137.28</v>
      </c>
      <c r="R2041" s="5">
        <v>0.23564030899999999</v>
      </c>
      <c r="S2041" s="5">
        <v>2290.4237990000001</v>
      </c>
      <c r="T2041" s="5">
        <v>25670.5</v>
      </c>
    </row>
    <row r="2042" spans="1:20" ht="57.6" x14ac:dyDescent="0.3">
      <c r="A2042" s="7" t="s">
        <v>196</v>
      </c>
      <c r="B2042" s="2" t="s">
        <v>2876</v>
      </c>
      <c r="C2042" s="5" t="s">
        <v>198</v>
      </c>
      <c r="D2042" s="5" t="s">
        <v>171</v>
      </c>
      <c r="E2042" s="2" t="s">
        <v>2879</v>
      </c>
      <c r="F2042" s="2"/>
      <c r="G2042" s="2"/>
      <c r="H2042" s="2"/>
      <c r="I2042" s="2"/>
      <c r="J2042" s="2"/>
      <c r="K2042" s="2"/>
      <c r="L2042" s="2"/>
      <c r="M2042" s="2"/>
      <c r="N2042" s="5">
        <v>10080</v>
      </c>
      <c r="O2042" s="2" t="s">
        <v>1250</v>
      </c>
      <c r="P2042" s="5">
        <v>32.208491070000001</v>
      </c>
      <c r="Q2042" s="5">
        <v>324661.59000000003</v>
      </c>
      <c r="R2042" s="5">
        <v>0.491357606</v>
      </c>
      <c r="S2042" s="5">
        <v>4952.8846679999997</v>
      </c>
      <c r="T2042" s="5">
        <v>79420.399999999994</v>
      </c>
    </row>
    <row r="2043" spans="1:20" ht="57.6" x14ac:dyDescent="0.3">
      <c r="A2043" s="7" t="s">
        <v>196</v>
      </c>
      <c r="B2043" s="2" t="s">
        <v>2880</v>
      </c>
      <c r="C2043" s="5" t="s">
        <v>198</v>
      </c>
      <c r="D2043" s="5" t="s">
        <v>171</v>
      </c>
      <c r="E2043" s="2" t="s">
        <v>2881</v>
      </c>
      <c r="F2043" s="2"/>
      <c r="G2043" s="2"/>
      <c r="H2043" s="2"/>
      <c r="I2043" s="2"/>
      <c r="J2043" s="2"/>
      <c r="K2043" s="2"/>
      <c r="L2043" s="2"/>
      <c r="M2043" s="2"/>
      <c r="N2043" s="5">
        <v>30000</v>
      </c>
      <c r="O2043" s="2" t="s">
        <v>1250</v>
      </c>
      <c r="P2043" s="5">
        <v>35.529775999999998</v>
      </c>
      <c r="Q2043" s="5">
        <v>1065893.28</v>
      </c>
      <c r="R2043" s="5">
        <v>0.54202556800000001</v>
      </c>
      <c r="S2043" s="5">
        <v>16260.76705</v>
      </c>
      <c r="T2043" s="5">
        <v>182246.5</v>
      </c>
    </row>
    <row r="2044" spans="1:20" ht="28.8" x14ac:dyDescent="0.3">
      <c r="A2044" s="7" t="s">
        <v>196</v>
      </c>
      <c r="B2044" s="2" t="s">
        <v>2880</v>
      </c>
      <c r="C2044" s="5" t="s">
        <v>198</v>
      </c>
      <c r="D2044" s="5" t="s">
        <v>167</v>
      </c>
      <c r="E2044" s="2" t="s">
        <v>2583</v>
      </c>
      <c r="F2044" s="2"/>
      <c r="G2044" s="2"/>
      <c r="H2044" s="2"/>
      <c r="I2044" s="2"/>
      <c r="J2044" s="2"/>
      <c r="K2044" s="2"/>
      <c r="L2044" s="2"/>
      <c r="M2044" s="2"/>
      <c r="N2044" s="5">
        <v>2000</v>
      </c>
      <c r="O2044" s="2" t="s">
        <v>1250</v>
      </c>
      <c r="P2044" s="5">
        <v>91.169439999999994</v>
      </c>
      <c r="Q2044" s="5">
        <v>182338.88</v>
      </c>
      <c r="R2044" s="5">
        <v>1.390838139</v>
      </c>
      <c r="S2044" s="5">
        <v>2781.6762779999999</v>
      </c>
      <c r="T2044" s="5">
        <v>31176.400000000001</v>
      </c>
    </row>
    <row r="2045" spans="1:20" ht="72" x14ac:dyDescent="0.3">
      <c r="A2045" s="7" t="s">
        <v>196</v>
      </c>
      <c r="B2045" s="2" t="s">
        <v>2880</v>
      </c>
      <c r="C2045" s="5" t="s">
        <v>198</v>
      </c>
      <c r="D2045" s="5" t="s">
        <v>171</v>
      </c>
      <c r="E2045" s="2" t="s">
        <v>2882</v>
      </c>
      <c r="F2045" s="2"/>
      <c r="G2045" s="2"/>
      <c r="H2045" s="2"/>
      <c r="I2045" s="2"/>
      <c r="J2045" s="2"/>
      <c r="K2045" s="2"/>
      <c r="L2045" s="2"/>
      <c r="M2045" s="2"/>
      <c r="N2045" s="5">
        <v>10800</v>
      </c>
      <c r="O2045" s="2" t="s">
        <v>1250</v>
      </c>
      <c r="P2045" s="5">
        <v>73.750582410000007</v>
      </c>
      <c r="Q2045" s="5">
        <v>796506.29</v>
      </c>
      <c r="R2045" s="5">
        <v>1.125104232</v>
      </c>
      <c r="S2045" s="5">
        <v>12151.12571</v>
      </c>
      <c r="T2045" s="5">
        <v>136186.6</v>
      </c>
    </row>
    <row r="2046" spans="1:20" ht="28.8" x14ac:dyDescent="0.3">
      <c r="A2046" s="7" t="s">
        <v>196</v>
      </c>
      <c r="B2046" s="2" t="s">
        <v>2880</v>
      </c>
      <c r="C2046" s="5" t="s">
        <v>198</v>
      </c>
      <c r="D2046" s="5" t="s">
        <v>167</v>
      </c>
      <c r="E2046" s="2" t="s">
        <v>2590</v>
      </c>
      <c r="F2046" s="2"/>
      <c r="G2046" s="2"/>
      <c r="H2046" s="2"/>
      <c r="I2046" s="2"/>
      <c r="J2046" s="2"/>
      <c r="K2046" s="2"/>
      <c r="L2046" s="2"/>
      <c r="M2046" s="2"/>
      <c r="N2046" s="5">
        <v>6000</v>
      </c>
      <c r="O2046" s="2" t="s">
        <v>1250</v>
      </c>
      <c r="P2046" s="5">
        <v>111.2803433</v>
      </c>
      <c r="Q2046" s="5">
        <v>667682.06000000006</v>
      </c>
      <c r="R2046" s="5">
        <v>1.6976406310000001</v>
      </c>
      <c r="S2046" s="5">
        <v>10185.843779999999</v>
      </c>
      <c r="T2046" s="5">
        <v>114160.3</v>
      </c>
    </row>
    <row r="2047" spans="1:20" ht="72" x14ac:dyDescent="0.3">
      <c r="A2047" s="7" t="s">
        <v>196</v>
      </c>
      <c r="B2047" s="2" t="s">
        <v>2880</v>
      </c>
      <c r="C2047" s="5" t="s">
        <v>198</v>
      </c>
      <c r="D2047" s="5" t="s">
        <v>171</v>
      </c>
      <c r="E2047" s="2" t="s">
        <v>2883</v>
      </c>
      <c r="F2047" s="2"/>
      <c r="G2047" s="2"/>
      <c r="H2047" s="2"/>
      <c r="I2047" s="2"/>
      <c r="J2047" s="2"/>
      <c r="K2047" s="2"/>
      <c r="L2047" s="2"/>
      <c r="M2047" s="2"/>
      <c r="N2047" s="5">
        <v>10800</v>
      </c>
      <c r="O2047" s="2" t="s">
        <v>1250</v>
      </c>
      <c r="P2047" s="5">
        <v>81.311220370000001</v>
      </c>
      <c r="Q2047" s="5">
        <v>878161.18</v>
      </c>
      <c r="R2047" s="5">
        <v>1.2404457719999999</v>
      </c>
      <c r="S2047" s="5">
        <v>13396.814340000001</v>
      </c>
      <c r="T2047" s="5">
        <v>150147.9</v>
      </c>
    </row>
    <row r="2048" spans="1:20" ht="72" x14ac:dyDescent="0.3">
      <c r="A2048" s="7" t="s">
        <v>196</v>
      </c>
      <c r="B2048" s="2" t="s">
        <v>2884</v>
      </c>
      <c r="C2048" s="5" t="s">
        <v>198</v>
      </c>
      <c r="D2048" s="5" t="s">
        <v>171</v>
      </c>
      <c r="E2048" s="2" t="s">
        <v>2885</v>
      </c>
      <c r="F2048" s="2"/>
      <c r="G2048" s="2"/>
      <c r="H2048" s="2"/>
      <c r="I2048" s="2"/>
      <c r="J2048" s="2"/>
      <c r="K2048" s="2"/>
      <c r="L2048" s="2"/>
      <c r="M2048" s="2"/>
      <c r="N2048" s="5">
        <v>10800</v>
      </c>
      <c r="O2048" s="2" t="s">
        <v>1250</v>
      </c>
      <c r="P2048" s="5">
        <v>73.907169440000004</v>
      </c>
      <c r="Q2048" s="5">
        <v>798197.43</v>
      </c>
      <c r="R2048" s="5">
        <v>1.121504847</v>
      </c>
      <c r="S2048" s="5">
        <v>12112.252350000001</v>
      </c>
      <c r="T2048" s="5">
        <v>136475.70000000001</v>
      </c>
    </row>
    <row r="2049" spans="1:20" ht="72" x14ac:dyDescent="0.3">
      <c r="A2049" s="7" t="s">
        <v>196</v>
      </c>
      <c r="B2049" s="2" t="s">
        <v>2884</v>
      </c>
      <c r="C2049" s="5" t="s">
        <v>198</v>
      </c>
      <c r="D2049" s="5" t="s">
        <v>171</v>
      </c>
      <c r="E2049" s="2" t="s">
        <v>2886</v>
      </c>
      <c r="F2049" s="2"/>
      <c r="G2049" s="2"/>
      <c r="H2049" s="2"/>
      <c r="I2049" s="2"/>
      <c r="J2049" s="2"/>
      <c r="K2049" s="2"/>
      <c r="L2049" s="2"/>
      <c r="M2049" s="2"/>
      <c r="N2049" s="5">
        <v>10800</v>
      </c>
      <c r="O2049" s="2" t="s">
        <v>1250</v>
      </c>
      <c r="P2049" s="5">
        <v>97.808183330000006</v>
      </c>
      <c r="Q2049" s="5">
        <v>1056328.3799999999</v>
      </c>
      <c r="R2049" s="5">
        <v>1.484190946</v>
      </c>
      <c r="S2049" s="5">
        <v>16029.262220000001</v>
      </c>
      <c r="T2049" s="5">
        <v>180611</v>
      </c>
    </row>
    <row r="2050" spans="1:20" ht="72" x14ac:dyDescent="0.3">
      <c r="A2050" s="7" t="s">
        <v>196</v>
      </c>
      <c r="B2050" s="2" t="s">
        <v>2884</v>
      </c>
      <c r="C2050" s="5" t="s">
        <v>198</v>
      </c>
      <c r="D2050" s="5" t="s">
        <v>171</v>
      </c>
      <c r="E2050" s="2" t="s">
        <v>2887</v>
      </c>
      <c r="F2050" s="2"/>
      <c r="G2050" s="2"/>
      <c r="H2050" s="2"/>
      <c r="I2050" s="2"/>
      <c r="J2050" s="2"/>
      <c r="K2050" s="2"/>
      <c r="L2050" s="2"/>
      <c r="M2050" s="2"/>
      <c r="N2050" s="5">
        <v>10188</v>
      </c>
      <c r="O2050" s="2" t="s">
        <v>1250</v>
      </c>
      <c r="P2050" s="5">
        <v>81.483859440000003</v>
      </c>
      <c r="Q2050" s="5">
        <v>830157.56</v>
      </c>
      <c r="R2050" s="5">
        <v>1.2364773819999999</v>
      </c>
      <c r="S2050" s="5">
        <v>12597.23156</v>
      </c>
      <c r="T2050" s="5">
        <v>141940.4</v>
      </c>
    </row>
    <row r="2051" spans="1:20" ht="57.6" x14ac:dyDescent="0.3">
      <c r="A2051" s="7" t="s">
        <v>196</v>
      </c>
      <c r="B2051" s="2" t="s">
        <v>2888</v>
      </c>
      <c r="C2051" s="5" t="s">
        <v>198</v>
      </c>
      <c r="D2051" s="5" t="s">
        <v>171</v>
      </c>
      <c r="E2051" s="2" t="s">
        <v>2889</v>
      </c>
      <c r="F2051" s="2"/>
      <c r="G2051" s="2"/>
      <c r="H2051" s="2"/>
      <c r="I2051" s="2"/>
      <c r="J2051" s="2"/>
      <c r="K2051" s="2"/>
      <c r="L2051" s="2"/>
      <c r="M2051" s="2"/>
      <c r="N2051" s="5">
        <v>10199</v>
      </c>
      <c r="O2051" s="2" t="s">
        <v>1250</v>
      </c>
      <c r="P2051" s="5">
        <v>18.208921459999999</v>
      </c>
      <c r="Q2051" s="5">
        <v>185712.79</v>
      </c>
      <c r="R2051" s="5">
        <v>0.27631140300000001</v>
      </c>
      <c r="S2051" s="5">
        <v>2818.1</v>
      </c>
      <c r="T2051" s="5">
        <v>31753.200000000001</v>
      </c>
    </row>
    <row r="2052" spans="1:20" ht="57.6" x14ac:dyDescent="0.3">
      <c r="A2052" s="7" t="s">
        <v>196</v>
      </c>
      <c r="B2052" s="2" t="s">
        <v>2888</v>
      </c>
      <c r="C2052" s="5" t="s">
        <v>198</v>
      </c>
      <c r="D2052" s="5" t="s">
        <v>171</v>
      </c>
      <c r="E2052" s="2" t="s">
        <v>2890</v>
      </c>
      <c r="F2052" s="2"/>
      <c r="G2052" s="2"/>
      <c r="H2052" s="2"/>
      <c r="I2052" s="2"/>
      <c r="J2052" s="2"/>
      <c r="K2052" s="2"/>
      <c r="L2052" s="2"/>
      <c r="M2052" s="2"/>
      <c r="N2052" s="5">
        <v>6168</v>
      </c>
      <c r="O2052" s="2" t="s">
        <v>1250</v>
      </c>
      <c r="P2052" s="5">
        <v>50.351536959999997</v>
      </c>
      <c r="Q2052" s="5">
        <v>310568.28000000003</v>
      </c>
      <c r="R2052" s="5">
        <v>0.76405974200000004</v>
      </c>
      <c r="S2052" s="5">
        <v>4712.7204860000002</v>
      </c>
      <c r="T2052" s="5">
        <v>53100.9</v>
      </c>
    </row>
    <row r="2053" spans="1:20" ht="72" x14ac:dyDescent="0.3">
      <c r="A2053" s="7" t="s">
        <v>196</v>
      </c>
      <c r="B2053" s="2" t="s">
        <v>2888</v>
      </c>
      <c r="C2053" s="5" t="s">
        <v>198</v>
      </c>
      <c r="D2053" s="5" t="s">
        <v>171</v>
      </c>
      <c r="E2053" s="2" t="s">
        <v>2891</v>
      </c>
      <c r="F2053" s="2"/>
      <c r="G2053" s="2"/>
      <c r="H2053" s="2"/>
      <c r="I2053" s="2"/>
      <c r="J2053" s="2"/>
      <c r="K2053" s="2"/>
      <c r="L2053" s="2"/>
      <c r="M2053" s="2"/>
      <c r="N2053" s="5">
        <v>5832</v>
      </c>
      <c r="O2053" s="2" t="s">
        <v>1250</v>
      </c>
      <c r="P2053" s="5">
        <v>50.704988</v>
      </c>
      <c r="Q2053" s="5">
        <v>295711.49</v>
      </c>
      <c r="R2053" s="5">
        <v>0.76942318700000001</v>
      </c>
      <c r="S2053" s="5">
        <v>4487.2760239999998</v>
      </c>
      <c r="T2053" s="5">
        <v>50560.800000000003</v>
      </c>
    </row>
    <row r="2054" spans="1:20" ht="57.6" x14ac:dyDescent="0.3">
      <c r="A2054" s="7" t="s">
        <v>196</v>
      </c>
      <c r="B2054" s="2" t="s">
        <v>2888</v>
      </c>
      <c r="C2054" s="5" t="s">
        <v>198</v>
      </c>
      <c r="D2054" s="5" t="s">
        <v>171</v>
      </c>
      <c r="E2054" s="2" t="s">
        <v>2892</v>
      </c>
      <c r="F2054" s="2"/>
      <c r="G2054" s="2"/>
      <c r="H2054" s="2"/>
      <c r="I2054" s="2"/>
      <c r="J2054" s="2"/>
      <c r="K2054" s="2"/>
      <c r="L2054" s="2"/>
      <c r="M2054" s="2"/>
      <c r="N2054" s="5">
        <v>15299</v>
      </c>
      <c r="O2054" s="2" t="s">
        <v>1250</v>
      </c>
      <c r="P2054" s="5">
        <v>45.382234130000001</v>
      </c>
      <c r="Q2054" s="5">
        <v>694302.8</v>
      </c>
      <c r="R2054" s="5">
        <v>0.688653022</v>
      </c>
      <c r="S2054" s="5">
        <v>10535.702579999999</v>
      </c>
      <c r="T2054" s="5">
        <v>118711.9</v>
      </c>
    </row>
    <row r="2055" spans="1:20" ht="72" x14ac:dyDescent="0.3">
      <c r="A2055" s="7" t="s">
        <v>196</v>
      </c>
      <c r="B2055" s="2" t="s">
        <v>2893</v>
      </c>
      <c r="C2055" s="5" t="s">
        <v>198</v>
      </c>
      <c r="D2055" s="5" t="s">
        <v>171</v>
      </c>
      <c r="E2055" s="2" t="s">
        <v>2894</v>
      </c>
      <c r="F2055" s="2"/>
      <c r="G2055" s="2"/>
      <c r="H2055" s="2"/>
      <c r="I2055" s="2"/>
      <c r="J2055" s="2"/>
      <c r="K2055" s="2"/>
      <c r="L2055" s="2"/>
      <c r="M2055" s="2"/>
      <c r="N2055" s="5">
        <v>10800</v>
      </c>
      <c r="O2055" s="2" t="s">
        <v>1250</v>
      </c>
      <c r="P2055" s="5">
        <v>81.690548149999998</v>
      </c>
      <c r="Q2055" s="5">
        <v>882257.92000000004</v>
      </c>
      <c r="R2055" s="5">
        <v>1.2339961960000001</v>
      </c>
      <c r="S2055" s="5">
        <v>13327.15891</v>
      </c>
      <c r="T2055" s="5">
        <v>150848.4</v>
      </c>
    </row>
    <row r="2056" spans="1:20" ht="72" x14ac:dyDescent="0.3">
      <c r="A2056" s="7" t="s">
        <v>196</v>
      </c>
      <c r="B2056" s="2" t="s">
        <v>2893</v>
      </c>
      <c r="C2056" s="5" t="s">
        <v>198</v>
      </c>
      <c r="D2056" s="5" t="s">
        <v>171</v>
      </c>
      <c r="E2056" s="2" t="s">
        <v>2895</v>
      </c>
      <c r="F2056" s="2"/>
      <c r="G2056" s="2"/>
      <c r="H2056" s="2"/>
      <c r="I2056" s="2"/>
      <c r="J2056" s="2"/>
      <c r="K2056" s="2"/>
      <c r="L2056" s="2"/>
      <c r="M2056" s="2"/>
      <c r="N2056" s="5">
        <v>7200</v>
      </c>
      <c r="O2056" s="2" t="s">
        <v>1250</v>
      </c>
      <c r="P2056" s="5">
        <v>74.094638889999999</v>
      </c>
      <c r="Q2056" s="5">
        <v>533481.4</v>
      </c>
      <c r="R2056" s="5">
        <v>1.1192543639999999</v>
      </c>
      <c r="S2056" s="5">
        <v>8058.6314199999997</v>
      </c>
      <c r="T2056" s="5">
        <v>91214.7</v>
      </c>
    </row>
    <row r="2057" spans="1:20" ht="57.6" x14ac:dyDescent="0.3">
      <c r="A2057" s="7" t="s">
        <v>196</v>
      </c>
      <c r="B2057" s="2" t="s">
        <v>2896</v>
      </c>
      <c r="C2057" s="5" t="s">
        <v>198</v>
      </c>
      <c r="D2057" s="5" t="s">
        <v>163</v>
      </c>
      <c r="E2057" s="2" t="s">
        <v>2897</v>
      </c>
      <c r="F2057" s="2"/>
      <c r="G2057" s="2"/>
      <c r="H2057" s="2"/>
      <c r="I2057" s="2"/>
      <c r="J2057" s="2"/>
      <c r="K2057" s="2"/>
      <c r="L2057" s="2"/>
      <c r="M2057" s="2"/>
      <c r="N2057" s="5">
        <v>117504</v>
      </c>
      <c r="O2057" s="2" t="s">
        <v>2368</v>
      </c>
      <c r="P2057" s="5">
        <v>10.685008849999999</v>
      </c>
      <c r="Q2057" s="5">
        <v>1255531.28</v>
      </c>
      <c r="R2057" s="5">
        <v>0.15794543799999999</v>
      </c>
      <c r="S2057" s="5">
        <v>18559.220689999998</v>
      </c>
      <c r="T2057" s="5">
        <v>214670.8</v>
      </c>
    </row>
    <row r="2058" spans="1:20" ht="43.2" x14ac:dyDescent="0.3">
      <c r="A2058" s="7" t="s">
        <v>196</v>
      </c>
      <c r="B2058" s="2" t="s">
        <v>2898</v>
      </c>
      <c r="C2058" s="5" t="s">
        <v>198</v>
      </c>
      <c r="D2058" s="5" t="s">
        <v>167</v>
      </c>
      <c r="E2058" s="2" t="s">
        <v>2899</v>
      </c>
      <c r="F2058" s="2"/>
      <c r="G2058" s="2"/>
      <c r="H2058" s="2"/>
      <c r="I2058" s="2"/>
      <c r="J2058" s="2"/>
      <c r="K2058" s="2"/>
      <c r="L2058" s="2"/>
      <c r="M2058" s="2"/>
      <c r="N2058" s="5">
        <v>8952</v>
      </c>
      <c r="O2058" s="2" t="s">
        <v>1250</v>
      </c>
      <c r="P2058" s="5">
        <v>115.4871146</v>
      </c>
      <c r="Q2058" s="5">
        <v>1033840.65</v>
      </c>
      <c r="R2058" s="5">
        <v>1.688408108</v>
      </c>
      <c r="S2058" s="5">
        <v>15114.62939</v>
      </c>
      <c r="T2058" s="5">
        <v>176766.2</v>
      </c>
    </row>
    <row r="2059" spans="1:20" ht="43.2" x14ac:dyDescent="0.3">
      <c r="A2059" s="7" t="s">
        <v>196</v>
      </c>
      <c r="B2059" s="2" t="s">
        <v>2898</v>
      </c>
      <c r="C2059" s="5" t="s">
        <v>198</v>
      </c>
      <c r="D2059" s="5" t="s">
        <v>167</v>
      </c>
      <c r="E2059" s="2" t="s">
        <v>2900</v>
      </c>
      <c r="F2059" s="2"/>
      <c r="G2059" s="2"/>
      <c r="H2059" s="2"/>
      <c r="I2059" s="2"/>
      <c r="J2059" s="2"/>
      <c r="K2059" s="2"/>
      <c r="L2059" s="2"/>
      <c r="M2059" s="2"/>
      <c r="N2059" s="5">
        <v>5000</v>
      </c>
      <c r="O2059" s="2" t="s">
        <v>1250</v>
      </c>
      <c r="P2059" s="5">
        <v>94.615397999999999</v>
      </c>
      <c r="Q2059" s="5">
        <v>473076.99</v>
      </c>
      <c r="R2059" s="5">
        <v>1.3832660530000001</v>
      </c>
      <c r="S2059" s="5">
        <v>6916.3302629999998</v>
      </c>
      <c r="T2059" s="5">
        <v>80886.7</v>
      </c>
    </row>
    <row r="2060" spans="1:20" ht="43.2" x14ac:dyDescent="0.3">
      <c r="A2060" s="7" t="s">
        <v>196</v>
      </c>
      <c r="B2060" s="2" t="s">
        <v>2898</v>
      </c>
      <c r="C2060" s="5" t="s">
        <v>198</v>
      </c>
      <c r="D2060" s="5" t="s">
        <v>167</v>
      </c>
      <c r="E2060" s="2" t="s">
        <v>2901</v>
      </c>
      <c r="F2060" s="2"/>
      <c r="G2060" s="2"/>
      <c r="H2060" s="2"/>
      <c r="I2060" s="2"/>
      <c r="J2060" s="2"/>
      <c r="K2060" s="2"/>
      <c r="L2060" s="2"/>
      <c r="M2060" s="2"/>
      <c r="N2060" s="5">
        <v>9000</v>
      </c>
      <c r="O2060" s="2" t="s">
        <v>1250</v>
      </c>
      <c r="P2060" s="5">
        <v>115.4864422</v>
      </c>
      <c r="Q2060" s="5">
        <v>1039377.98</v>
      </c>
      <c r="R2060" s="5">
        <v>1.688398278</v>
      </c>
      <c r="S2060" s="5">
        <v>15195.584500000001</v>
      </c>
      <c r="T2060" s="5">
        <v>177712.8</v>
      </c>
    </row>
    <row r="2061" spans="1:20" ht="43.2" x14ac:dyDescent="0.3">
      <c r="A2061" s="7" t="s">
        <v>196</v>
      </c>
      <c r="B2061" s="2" t="s">
        <v>2898</v>
      </c>
      <c r="C2061" s="5" t="s">
        <v>198</v>
      </c>
      <c r="D2061" s="5" t="s">
        <v>167</v>
      </c>
      <c r="E2061" s="2" t="s">
        <v>2902</v>
      </c>
      <c r="F2061" s="2"/>
      <c r="G2061" s="2"/>
      <c r="H2061" s="2"/>
      <c r="I2061" s="2"/>
      <c r="J2061" s="2"/>
      <c r="K2061" s="2"/>
      <c r="L2061" s="2"/>
      <c r="M2061" s="2"/>
      <c r="N2061" s="5">
        <v>5020</v>
      </c>
      <c r="O2061" s="2" t="s">
        <v>1250</v>
      </c>
      <c r="P2061" s="5">
        <v>94.6159502</v>
      </c>
      <c r="Q2061" s="5">
        <v>474972.07</v>
      </c>
      <c r="R2061" s="5">
        <v>1.3832741260000001</v>
      </c>
      <c r="S2061" s="5">
        <v>6944.0361110000003</v>
      </c>
      <c r="T2061" s="5">
        <v>81210.8</v>
      </c>
    </row>
    <row r="2062" spans="1:20" ht="57.6" x14ac:dyDescent="0.3">
      <c r="A2062" s="7" t="s">
        <v>196</v>
      </c>
      <c r="B2062" s="2" t="s">
        <v>2903</v>
      </c>
      <c r="C2062" s="5" t="s">
        <v>198</v>
      </c>
      <c r="D2062" s="5" t="s">
        <v>171</v>
      </c>
      <c r="E2062" s="2" t="s">
        <v>2904</v>
      </c>
      <c r="F2062" s="2"/>
      <c r="G2062" s="2"/>
      <c r="H2062" s="2"/>
      <c r="I2062" s="2"/>
      <c r="J2062" s="2"/>
      <c r="K2062" s="2"/>
      <c r="L2062" s="2"/>
      <c r="M2062" s="2"/>
      <c r="N2062" s="5">
        <v>12000</v>
      </c>
      <c r="O2062" s="2" t="s">
        <v>1250</v>
      </c>
      <c r="P2062" s="5">
        <v>180.00056670000001</v>
      </c>
      <c r="Q2062" s="5">
        <v>2160006.7999999998</v>
      </c>
      <c r="R2062" s="5">
        <v>2.6315872320000002</v>
      </c>
      <c r="S2062" s="5">
        <v>31579.046780000001</v>
      </c>
      <c r="T2062" s="5">
        <v>369317.9</v>
      </c>
    </row>
    <row r="2063" spans="1:20" ht="86.4" x14ac:dyDescent="0.3">
      <c r="A2063" s="7" t="s">
        <v>196</v>
      </c>
      <c r="B2063" s="2" t="s">
        <v>2903</v>
      </c>
      <c r="C2063" s="5" t="s">
        <v>198</v>
      </c>
      <c r="D2063" s="5" t="s">
        <v>171</v>
      </c>
      <c r="E2063" s="2" t="s">
        <v>2905</v>
      </c>
      <c r="F2063" s="2"/>
      <c r="G2063" s="2"/>
      <c r="H2063" s="2"/>
      <c r="I2063" s="2"/>
      <c r="J2063" s="2"/>
      <c r="K2063" s="2"/>
      <c r="L2063" s="2"/>
      <c r="M2063" s="2"/>
      <c r="N2063" s="5">
        <v>50040</v>
      </c>
      <c r="O2063" s="2" t="s">
        <v>1250</v>
      </c>
      <c r="P2063" s="5">
        <v>15.18215008</v>
      </c>
      <c r="Q2063" s="5">
        <v>759714.79</v>
      </c>
      <c r="R2063" s="5">
        <v>0.22196125799999999</v>
      </c>
      <c r="S2063" s="5">
        <v>11106.94137</v>
      </c>
      <c r="T2063" s="5">
        <v>129896.1</v>
      </c>
    </row>
    <row r="2064" spans="1:20" ht="57.6" x14ac:dyDescent="0.3">
      <c r="A2064" s="7" t="s">
        <v>196</v>
      </c>
      <c r="B2064" s="2" t="s">
        <v>2903</v>
      </c>
      <c r="C2064" s="5" t="s">
        <v>198</v>
      </c>
      <c r="D2064" s="5" t="s">
        <v>171</v>
      </c>
      <c r="E2064" s="2" t="s">
        <v>2906</v>
      </c>
      <c r="F2064" s="2"/>
      <c r="G2064" s="2"/>
      <c r="H2064" s="2"/>
      <c r="I2064" s="2"/>
      <c r="J2064" s="2"/>
      <c r="K2064" s="2"/>
      <c r="L2064" s="2"/>
      <c r="M2064" s="2"/>
      <c r="N2064" s="5">
        <v>2016</v>
      </c>
      <c r="O2064" s="2" t="s">
        <v>1250</v>
      </c>
      <c r="P2064" s="5">
        <v>112.5794345</v>
      </c>
      <c r="Q2064" s="5">
        <v>226960.14</v>
      </c>
      <c r="R2064" s="5">
        <v>1.6458981660000001</v>
      </c>
      <c r="S2064" s="5">
        <v>3318.1307019999999</v>
      </c>
      <c r="T2064" s="5">
        <v>38805.699999999997</v>
      </c>
    </row>
    <row r="2065" spans="1:20" ht="72" x14ac:dyDescent="0.3">
      <c r="A2065" s="7" t="s">
        <v>196</v>
      </c>
      <c r="B2065" s="2" t="s">
        <v>2903</v>
      </c>
      <c r="C2065" s="5" t="s">
        <v>198</v>
      </c>
      <c r="D2065" s="5" t="s">
        <v>171</v>
      </c>
      <c r="E2065" s="2" t="s">
        <v>2907</v>
      </c>
      <c r="F2065" s="2"/>
      <c r="G2065" s="2"/>
      <c r="H2065" s="2"/>
      <c r="I2065" s="2"/>
      <c r="J2065" s="2"/>
      <c r="K2065" s="2"/>
      <c r="L2065" s="2"/>
      <c r="M2065" s="2"/>
      <c r="N2065" s="5">
        <v>7200</v>
      </c>
      <c r="O2065" s="2" t="s">
        <v>1250</v>
      </c>
      <c r="P2065" s="5">
        <v>16.277016669999998</v>
      </c>
      <c r="Q2065" s="5">
        <v>117194.52</v>
      </c>
      <c r="R2065" s="5">
        <v>0.23796808</v>
      </c>
      <c r="S2065" s="5">
        <v>1713.370175</v>
      </c>
      <c r="T2065" s="5">
        <v>20037.900000000001</v>
      </c>
    </row>
    <row r="2066" spans="1:20" ht="57.6" x14ac:dyDescent="0.3">
      <c r="A2066" s="7" t="s">
        <v>196</v>
      </c>
      <c r="B2066" s="2" t="s">
        <v>2903</v>
      </c>
      <c r="C2066" s="5" t="s">
        <v>198</v>
      </c>
      <c r="D2066" s="5" t="s">
        <v>171</v>
      </c>
      <c r="E2066" s="2" t="s">
        <v>2908</v>
      </c>
      <c r="F2066" s="2"/>
      <c r="G2066" s="2"/>
      <c r="H2066" s="2"/>
      <c r="I2066" s="2"/>
      <c r="J2066" s="2"/>
      <c r="K2066" s="2"/>
      <c r="L2066" s="2"/>
      <c r="M2066" s="2"/>
      <c r="N2066" s="5">
        <v>3504</v>
      </c>
      <c r="O2066" s="2" t="s">
        <v>1250</v>
      </c>
      <c r="P2066" s="5">
        <v>248.82630710000001</v>
      </c>
      <c r="Q2066" s="5">
        <v>871887.38</v>
      </c>
      <c r="R2066" s="5">
        <v>3.6378115069999999</v>
      </c>
      <c r="S2066" s="5">
        <v>12746.891519999999</v>
      </c>
      <c r="T2066" s="5">
        <v>149075.29999999999</v>
      </c>
    </row>
    <row r="2067" spans="1:20" ht="57.6" x14ac:dyDescent="0.3">
      <c r="A2067" s="7" t="s">
        <v>196</v>
      </c>
      <c r="B2067" s="2" t="s">
        <v>2903</v>
      </c>
      <c r="C2067" s="5" t="s">
        <v>198</v>
      </c>
      <c r="D2067" s="5" t="s">
        <v>171</v>
      </c>
      <c r="E2067" s="2" t="s">
        <v>2909</v>
      </c>
      <c r="F2067" s="2"/>
      <c r="G2067" s="2"/>
      <c r="H2067" s="2"/>
      <c r="I2067" s="2"/>
      <c r="J2067" s="2"/>
      <c r="K2067" s="2"/>
      <c r="L2067" s="2"/>
      <c r="M2067" s="2"/>
      <c r="N2067" s="5">
        <v>15000</v>
      </c>
      <c r="O2067" s="2" t="s">
        <v>1250</v>
      </c>
      <c r="P2067" s="5">
        <v>55.973644669999999</v>
      </c>
      <c r="Q2067" s="5">
        <v>839604.67</v>
      </c>
      <c r="R2067" s="5">
        <v>0.81832813800000004</v>
      </c>
      <c r="S2067" s="5">
        <v>12274.92208</v>
      </c>
      <c r="T2067" s="5">
        <v>143555.6</v>
      </c>
    </row>
    <row r="2068" spans="1:20" ht="72" x14ac:dyDescent="0.3">
      <c r="A2068" s="7" t="s">
        <v>196</v>
      </c>
      <c r="B2068" s="2" t="s">
        <v>2910</v>
      </c>
      <c r="C2068" s="5" t="s">
        <v>198</v>
      </c>
      <c r="D2068" s="5" t="s">
        <v>171</v>
      </c>
      <c r="E2068" s="2" t="s">
        <v>2911</v>
      </c>
      <c r="F2068" s="2"/>
      <c r="G2068" s="2"/>
      <c r="H2068" s="2"/>
      <c r="I2068" s="2"/>
      <c r="J2068" s="2"/>
      <c r="K2068" s="2"/>
      <c r="L2068" s="2"/>
      <c r="M2068" s="2"/>
      <c r="N2068" s="5">
        <v>21240</v>
      </c>
      <c r="O2068" s="2" t="s">
        <v>1250</v>
      </c>
      <c r="P2068" s="5">
        <v>76.297635589999999</v>
      </c>
      <c r="Q2068" s="5">
        <v>1620561.78</v>
      </c>
      <c r="R2068" s="5">
        <v>1.1154625090000001</v>
      </c>
      <c r="S2068" s="5">
        <v>23692.42368</v>
      </c>
      <c r="T2068" s="5">
        <v>277083.7</v>
      </c>
    </row>
    <row r="2069" spans="1:20" ht="72" x14ac:dyDescent="0.3">
      <c r="A2069" s="7" t="s">
        <v>196</v>
      </c>
      <c r="B2069" s="2" t="s">
        <v>2910</v>
      </c>
      <c r="C2069" s="5" t="s">
        <v>198</v>
      </c>
      <c r="D2069" s="5" t="s">
        <v>171</v>
      </c>
      <c r="E2069" s="2" t="s">
        <v>2912</v>
      </c>
      <c r="F2069" s="2"/>
      <c r="G2069" s="2"/>
      <c r="H2069" s="2"/>
      <c r="I2069" s="2"/>
      <c r="J2069" s="2"/>
      <c r="K2069" s="2"/>
      <c r="L2069" s="2"/>
      <c r="M2069" s="2"/>
      <c r="N2069" s="5">
        <v>21240</v>
      </c>
      <c r="O2069" s="2" t="s">
        <v>1250</v>
      </c>
      <c r="P2069" s="5">
        <v>84.119387950000004</v>
      </c>
      <c r="Q2069" s="5">
        <v>1786695.8</v>
      </c>
      <c r="R2069" s="5">
        <v>1.229815613</v>
      </c>
      <c r="S2069" s="5">
        <v>26121.283630000002</v>
      </c>
      <c r="T2069" s="5">
        <v>305489.2</v>
      </c>
    </row>
    <row r="2070" spans="1:20" ht="57.6" x14ac:dyDescent="0.3">
      <c r="A2070" s="7" t="s">
        <v>196</v>
      </c>
      <c r="B2070" s="2" t="s">
        <v>2913</v>
      </c>
      <c r="C2070" s="5" t="s">
        <v>198</v>
      </c>
      <c r="D2070" s="5" t="s">
        <v>171</v>
      </c>
      <c r="E2070" s="2" t="s">
        <v>2914</v>
      </c>
      <c r="F2070" s="2"/>
      <c r="G2070" s="2"/>
      <c r="H2070" s="2"/>
      <c r="I2070" s="2"/>
      <c r="J2070" s="2"/>
      <c r="K2070" s="2"/>
      <c r="L2070" s="2"/>
      <c r="M2070" s="2"/>
      <c r="N2070" s="5">
        <v>24048</v>
      </c>
      <c r="O2070" s="2" t="s">
        <v>2368</v>
      </c>
      <c r="P2070" s="5">
        <v>37.031334409999999</v>
      </c>
      <c r="Q2070" s="5">
        <v>890529.53</v>
      </c>
      <c r="R2070" s="5">
        <v>0.53590932599999996</v>
      </c>
      <c r="S2070" s="5">
        <v>12887.54747</v>
      </c>
      <c r="T2070" s="5">
        <v>152262.79999999999</v>
      </c>
    </row>
    <row r="2071" spans="1:20" ht="57.6" x14ac:dyDescent="0.3">
      <c r="A2071" s="7" t="s">
        <v>196</v>
      </c>
      <c r="B2071" s="2" t="s">
        <v>2913</v>
      </c>
      <c r="C2071" s="5" t="s">
        <v>198</v>
      </c>
      <c r="D2071" s="5" t="s">
        <v>163</v>
      </c>
      <c r="E2071" s="2" t="s">
        <v>2915</v>
      </c>
      <c r="F2071" s="2"/>
      <c r="G2071" s="2"/>
      <c r="H2071" s="2"/>
      <c r="I2071" s="2"/>
      <c r="J2071" s="2"/>
      <c r="K2071" s="2"/>
      <c r="L2071" s="2"/>
      <c r="M2071" s="2"/>
      <c r="N2071" s="5">
        <v>118272</v>
      </c>
      <c r="O2071" s="2" t="s">
        <v>2368</v>
      </c>
      <c r="P2071" s="5">
        <v>10.88972064</v>
      </c>
      <c r="Q2071" s="5">
        <v>1287949.04</v>
      </c>
      <c r="R2071" s="5">
        <v>0.15759364200000001</v>
      </c>
      <c r="S2071" s="5">
        <v>18638.915199999999</v>
      </c>
      <c r="T2071" s="5">
        <v>220213.5</v>
      </c>
    </row>
    <row r="2072" spans="1:20" ht="57.6" x14ac:dyDescent="0.3">
      <c r="A2072" s="7" t="s">
        <v>196</v>
      </c>
      <c r="B2072" s="2" t="s">
        <v>2913</v>
      </c>
      <c r="C2072" s="5" t="s">
        <v>198</v>
      </c>
      <c r="D2072" s="5" t="s">
        <v>171</v>
      </c>
      <c r="E2072" s="2" t="s">
        <v>2916</v>
      </c>
      <c r="F2072" s="2"/>
      <c r="G2072" s="2"/>
      <c r="H2072" s="2"/>
      <c r="I2072" s="2"/>
      <c r="J2072" s="2"/>
      <c r="K2072" s="2"/>
      <c r="L2072" s="2"/>
      <c r="M2072" s="2"/>
      <c r="N2072" s="5">
        <v>432</v>
      </c>
      <c r="O2072" s="2" t="s">
        <v>1250</v>
      </c>
      <c r="P2072" s="5">
        <v>36.920856479999998</v>
      </c>
      <c r="Q2072" s="5">
        <v>15949.81</v>
      </c>
      <c r="R2072" s="5">
        <v>0.53431051299999999</v>
      </c>
      <c r="S2072" s="5">
        <v>230.8221418</v>
      </c>
      <c r="T2072" s="5">
        <v>2727.2</v>
      </c>
    </row>
    <row r="2073" spans="1:20" ht="57.6" x14ac:dyDescent="0.3">
      <c r="A2073" s="7" t="s">
        <v>196</v>
      </c>
      <c r="B2073" s="2" t="s">
        <v>2917</v>
      </c>
      <c r="C2073" s="5" t="s">
        <v>198</v>
      </c>
      <c r="D2073" s="5" t="s">
        <v>171</v>
      </c>
      <c r="E2073" s="2" t="s">
        <v>2918</v>
      </c>
      <c r="F2073" s="2"/>
      <c r="G2073" s="2"/>
      <c r="H2073" s="2"/>
      <c r="I2073" s="2"/>
      <c r="J2073" s="2"/>
      <c r="K2073" s="2"/>
      <c r="L2073" s="2"/>
      <c r="M2073" s="2"/>
      <c r="N2073" s="5">
        <v>21168</v>
      </c>
      <c r="O2073" s="2" t="s">
        <v>1250</v>
      </c>
      <c r="P2073" s="5">
        <v>36.834676399999999</v>
      </c>
      <c r="Q2073" s="5">
        <v>779716.43</v>
      </c>
      <c r="R2073" s="5">
        <v>0.53306333400000006</v>
      </c>
      <c r="S2073" s="5">
        <v>11283.88466</v>
      </c>
      <c r="T2073" s="5">
        <v>133315.9</v>
      </c>
    </row>
    <row r="2074" spans="1:20" ht="57.6" x14ac:dyDescent="0.3">
      <c r="A2074" s="7" t="s">
        <v>196</v>
      </c>
      <c r="B2074" s="2" t="s">
        <v>2919</v>
      </c>
      <c r="C2074" s="5" t="s">
        <v>198</v>
      </c>
      <c r="D2074" s="5" t="s">
        <v>163</v>
      </c>
      <c r="E2074" s="2" t="s">
        <v>2920</v>
      </c>
      <c r="F2074" s="2"/>
      <c r="G2074" s="2"/>
      <c r="H2074" s="2"/>
      <c r="I2074" s="2"/>
      <c r="J2074" s="2"/>
      <c r="K2074" s="2"/>
      <c r="L2074" s="2"/>
      <c r="M2074" s="2"/>
      <c r="N2074" s="5">
        <v>273600</v>
      </c>
      <c r="O2074" s="2" t="s">
        <v>1250</v>
      </c>
      <c r="P2074" s="5">
        <v>4.7127486479999998</v>
      </c>
      <c r="Q2074" s="5">
        <v>1289408.03</v>
      </c>
      <c r="R2074" s="5">
        <v>6.8201862000000002E-2</v>
      </c>
      <c r="S2074" s="5">
        <v>18660.02938</v>
      </c>
      <c r="T2074" s="5">
        <v>220462.9</v>
      </c>
    </row>
    <row r="2075" spans="1:20" ht="57.6" x14ac:dyDescent="0.3">
      <c r="A2075" s="7" t="s">
        <v>196</v>
      </c>
      <c r="B2075" s="2" t="s">
        <v>2921</v>
      </c>
      <c r="C2075" s="5" t="s">
        <v>198</v>
      </c>
      <c r="D2075" s="5" t="s">
        <v>171</v>
      </c>
      <c r="E2075" s="2" t="s">
        <v>2922</v>
      </c>
      <c r="F2075" s="2"/>
      <c r="G2075" s="2"/>
      <c r="H2075" s="2"/>
      <c r="I2075" s="2"/>
      <c r="J2075" s="2"/>
      <c r="K2075" s="2"/>
      <c r="L2075" s="2"/>
      <c r="M2075" s="2"/>
      <c r="N2075" s="5">
        <v>20400</v>
      </c>
      <c r="O2075" s="2" t="s">
        <v>1250</v>
      </c>
      <c r="P2075" s="5">
        <v>51.854725979999998</v>
      </c>
      <c r="Q2075" s="5">
        <v>1057836.4099999999</v>
      </c>
      <c r="R2075" s="5">
        <v>0.75370241299999996</v>
      </c>
      <c r="S2075" s="5">
        <v>15375.52922</v>
      </c>
      <c r="T2075" s="5">
        <v>180868.8</v>
      </c>
    </row>
    <row r="2076" spans="1:20" ht="43.2" x14ac:dyDescent="0.3">
      <c r="A2076" s="7" t="s">
        <v>196</v>
      </c>
      <c r="B2076" s="2" t="s">
        <v>2921</v>
      </c>
      <c r="C2076" s="5" t="s">
        <v>198</v>
      </c>
      <c r="D2076" s="5" t="s">
        <v>171</v>
      </c>
      <c r="E2076" s="2" t="s">
        <v>2923</v>
      </c>
      <c r="F2076" s="2"/>
      <c r="G2076" s="2"/>
      <c r="H2076" s="2"/>
      <c r="I2076" s="2"/>
      <c r="J2076" s="2"/>
      <c r="K2076" s="2"/>
      <c r="L2076" s="2"/>
      <c r="M2076" s="2"/>
      <c r="N2076" s="5">
        <v>10800</v>
      </c>
      <c r="O2076" s="2" t="s">
        <v>1250</v>
      </c>
      <c r="P2076" s="5">
        <v>33.751993519999999</v>
      </c>
      <c r="Q2076" s="5">
        <v>364521.53</v>
      </c>
      <c r="R2076" s="5">
        <v>0.49058130100000003</v>
      </c>
      <c r="S2076" s="5">
        <v>5298.2780519999997</v>
      </c>
      <c r="T2076" s="5">
        <v>62325.9</v>
      </c>
    </row>
    <row r="2077" spans="1:20" ht="57.6" x14ac:dyDescent="0.3">
      <c r="A2077" s="7" t="s">
        <v>196</v>
      </c>
      <c r="B2077" s="2" t="s">
        <v>2921</v>
      </c>
      <c r="C2077" s="5" t="s">
        <v>198</v>
      </c>
      <c r="D2077" s="5" t="s">
        <v>171</v>
      </c>
      <c r="E2077" s="2" t="s">
        <v>2924</v>
      </c>
      <c r="F2077" s="2"/>
      <c r="G2077" s="2"/>
      <c r="H2077" s="2"/>
      <c r="I2077" s="2"/>
      <c r="J2077" s="2"/>
      <c r="K2077" s="2"/>
      <c r="L2077" s="2"/>
      <c r="M2077" s="2"/>
      <c r="N2077" s="5">
        <v>39600</v>
      </c>
      <c r="O2077" s="2" t="s">
        <v>1250</v>
      </c>
      <c r="P2077" s="5">
        <v>20.351402019999998</v>
      </c>
      <c r="Q2077" s="5">
        <v>805915.52</v>
      </c>
      <c r="R2077" s="5">
        <v>0.29580526200000001</v>
      </c>
      <c r="S2077" s="5">
        <v>11713.888370000001</v>
      </c>
      <c r="T2077" s="5">
        <v>137795.4</v>
      </c>
    </row>
    <row r="2078" spans="1:20" ht="57.6" x14ac:dyDescent="0.3">
      <c r="A2078" s="7" t="s">
        <v>196</v>
      </c>
      <c r="B2078" s="2" t="s">
        <v>2921</v>
      </c>
      <c r="C2078" s="5" t="s">
        <v>198</v>
      </c>
      <c r="D2078" s="5" t="s">
        <v>171</v>
      </c>
      <c r="E2078" s="2" t="s">
        <v>2925</v>
      </c>
      <c r="F2078" s="2"/>
      <c r="G2078" s="2"/>
      <c r="H2078" s="2"/>
      <c r="I2078" s="2"/>
      <c r="J2078" s="2"/>
      <c r="K2078" s="2"/>
      <c r="L2078" s="2"/>
      <c r="M2078" s="2"/>
      <c r="N2078" s="5">
        <v>30600</v>
      </c>
      <c r="O2078" s="2" t="s">
        <v>1250</v>
      </c>
      <c r="P2078" s="5">
        <v>20.35140196</v>
      </c>
      <c r="Q2078" s="5">
        <v>622752.9</v>
      </c>
      <c r="R2078" s="5">
        <v>0.29580526099999999</v>
      </c>
      <c r="S2078" s="5">
        <v>9051.6409879999992</v>
      </c>
      <c r="T2078" s="5">
        <v>106478.3</v>
      </c>
    </row>
    <row r="2079" spans="1:20" ht="72" x14ac:dyDescent="0.3">
      <c r="A2079" s="7" t="s">
        <v>196</v>
      </c>
      <c r="B2079" s="2" t="s">
        <v>2926</v>
      </c>
      <c r="C2079" s="5" t="s">
        <v>198</v>
      </c>
      <c r="D2079" s="5" t="s">
        <v>171</v>
      </c>
      <c r="E2079" s="2" t="s">
        <v>2927</v>
      </c>
      <c r="F2079" s="2"/>
      <c r="G2079" s="2"/>
      <c r="H2079" s="2"/>
      <c r="I2079" s="2"/>
      <c r="J2079" s="2"/>
      <c r="K2079" s="2"/>
      <c r="L2079" s="2"/>
      <c r="M2079" s="2"/>
      <c r="N2079" s="5">
        <v>22860</v>
      </c>
      <c r="O2079" s="2" t="s">
        <v>1250</v>
      </c>
      <c r="P2079" s="5">
        <v>84.736239280000007</v>
      </c>
      <c r="Q2079" s="5">
        <v>1937070.43</v>
      </c>
      <c r="R2079" s="5">
        <v>1.231631385</v>
      </c>
      <c r="S2079" s="5">
        <v>28155.09346</v>
      </c>
      <c r="T2079" s="5">
        <v>331200.2</v>
      </c>
    </row>
    <row r="2080" spans="1:20" ht="72" x14ac:dyDescent="0.3">
      <c r="A2080" s="7" t="s">
        <v>196</v>
      </c>
      <c r="B2080" s="2" t="s">
        <v>2926</v>
      </c>
      <c r="C2080" s="5" t="s">
        <v>198</v>
      </c>
      <c r="D2080" s="5" t="s">
        <v>171</v>
      </c>
      <c r="E2080" s="2" t="s">
        <v>2928</v>
      </c>
      <c r="F2080" s="2"/>
      <c r="G2080" s="2"/>
      <c r="H2080" s="2"/>
      <c r="I2080" s="2"/>
      <c r="J2080" s="2"/>
      <c r="K2080" s="2"/>
      <c r="L2080" s="2"/>
      <c r="M2080" s="2"/>
      <c r="N2080" s="5">
        <v>1656</v>
      </c>
      <c r="O2080" s="2" t="s">
        <v>1250</v>
      </c>
      <c r="P2080" s="5">
        <v>79.149233089999996</v>
      </c>
      <c r="Q2080" s="5">
        <v>131071.13</v>
      </c>
      <c r="R2080" s="5">
        <v>1.1504249</v>
      </c>
      <c r="S2080" s="5">
        <v>1905.1036340000001</v>
      </c>
      <c r="T2080" s="5">
        <v>22410.6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8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9" customWidth="1"/>
    <col min="6" max="6" width="17" customWidth="1"/>
    <col min="7" max="7" width="12" customWidth="1"/>
    <col min="8" max="8" width="14" customWidth="1"/>
    <col min="9" max="10" width="12" customWidth="1"/>
    <col min="11" max="11" width="17" customWidth="1"/>
    <col min="12" max="12" width="12" customWidth="1"/>
    <col min="13" max="13" width="19" customWidth="1"/>
    <col min="14" max="15" width="12" customWidth="1"/>
    <col min="16" max="16" width="16" customWidth="1"/>
    <col min="17" max="17" width="17" customWidth="1"/>
    <col min="18" max="18" width="16" customWidth="1"/>
    <col min="19" max="19" width="17" customWidth="1"/>
    <col min="20" max="20" width="15" customWidth="1"/>
    <col min="21" max="21" width="12" customWidth="1"/>
    <col min="22" max="22" width="23" customWidth="1"/>
    <col min="23" max="23" width="14" customWidth="1"/>
    <col min="24" max="24" width="15" customWidth="1"/>
    <col min="25" max="25" width="17" customWidth="1"/>
    <col min="26" max="26" width="15" customWidth="1"/>
    <col min="27" max="27" width="14" customWidth="1"/>
    <col min="28" max="28" width="12" customWidth="1"/>
    <col min="29" max="29" width="17" customWidth="1"/>
    <col min="30" max="30" width="12" customWidth="1"/>
  </cols>
  <sheetData>
    <row r="1" spans="1:30" ht="28.8" x14ac:dyDescent="0.3">
      <c r="A1" s="1" t="s">
        <v>177</v>
      </c>
      <c r="B1" s="1" t="s">
        <v>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2929</v>
      </c>
      <c r="V1" s="1" t="s">
        <v>2930</v>
      </c>
      <c r="W1" s="1" t="s">
        <v>2931</v>
      </c>
      <c r="X1" s="1" t="s">
        <v>2932</v>
      </c>
      <c r="Y1" s="1" t="s">
        <v>159</v>
      </c>
      <c r="Z1" s="1" t="s">
        <v>160</v>
      </c>
      <c r="AA1" s="1" t="s">
        <v>161</v>
      </c>
      <c r="AB1" s="1" t="s">
        <v>153</v>
      </c>
      <c r="AC1" s="1" t="s">
        <v>156</v>
      </c>
      <c r="AD1" s="1" t="s">
        <v>2933</v>
      </c>
    </row>
    <row r="2" spans="1:30" ht="115.2" x14ac:dyDescent="0.3">
      <c r="A2" s="7" t="s">
        <v>196</v>
      </c>
      <c r="B2" s="2" t="s">
        <v>197</v>
      </c>
      <c r="C2" s="5" t="s">
        <v>198</v>
      </c>
      <c r="D2" s="5" t="s">
        <v>171</v>
      </c>
      <c r="E2" s="2" t="s">
        <v>199</v>
      </c>
      <c r="F2" s="2"/>
      <c r="G2" s="2"/>
      <c r="H2" s="2"/>
      <c r="I2" s="2"/>
      <c r="J2" s="2"/>
      <c r="K2" s="2"/>
      <c r="L2" s="2"/>
      <c r="M2" s="2"/>
      <c r="N2" s="5">
        <v>290</v>
      </c>
      <c r="O2" s="2" t="s">
        <v>200</v>
      </c>
      <c r="P2" s="5">
        <v>401.72531029999999</v>
      </c>
      <c r="Q2" s="5">
        <v>116500.34</v>
      </c>
      <c r="R2" s="5">
        <v>4.5290339380000004</v>
      </c>
      <c r="S2" s="5">
        <v>1313.419842</v>
      </c>
      <c r="T2" s="5">
        <v>32736.6</v>
      </c>
      <c r="U2" s="5">
        <v>600</v>
      </c>
      <c r="V2" s="5">
        <v>2.0299999999999998</v>
      </c>
      <c r="W2" s="2" t="s">
        <v>144</v>
      </c>
      <c r="X2" s="2" t="s">
        <v>2934</v>
      </c>
      <c r="Y2" s="2" t="s">
        <v>172</v>
      </c>
      <c r="Z2" s="2" t="s">
        <v>173</v>
      </c>
      <c r="AA2" s="2" t="s">
        <v>2934</v>
      </c>
      <c r="AB2" s="2">
        <f>IF(INPUT_RAW!B2="","",YEAR(INPUT_RAW!B2))</f>
        <v>2025</v>
      </c>
      <c r="AC2" s="2">
        <f>IF(OR(INPUT_RAW!Q2="",INPUT_RAW!T2=""),"",INPUT_RAW!Q2+INPUT_RAW!T2)</f>
        <v>149236.94</v>
      </c>
      <c r="AD2" s="2">
        <f>IF(INPUT_RAW!Q2="","",IF(INPUT_RAW!Q2=0,0,INPUT_RAW!T2/INPUT_RAW!Q2))</f>
        <v>0.28100003828315007</v>
      </c>
    </row>
    <row r="3" spans="1:30" ht="115.2" x14ac:dyDescent="0.3">
      <c r="A3" s="7" t="s">
        <v>196</v>
      </c>
      <c r="B3" s="2" t="s">
        <v>197</v>
      </c>
      <c r="C3" s="5" t="s">
        <v>198</v>
      </c>
      <c r="D3" s="5" t="s">
        <v>163</v>
      </c>
      <c r="E3" s="2" t="s">
        <v>201</v>
      </c>
      <c r="F3" s="2"/>
      <c r="G3" s="2"/>
      <c r="H3" s="2"/>
      <c r="I3" s="2"/>
      <c r="J3" s="2"/>
      <c r="K3" s="2"/>
      <c r="L3" s="2"/>
      <c r="M3" s="2"/>
      <c r="N3" s="5">
        <v>9800</v>
      </c>
      <c r="O3" s="2" t="s">
        <v>200</v>
      </c>
      <c r="P3" s="5">
        <v>440.60221840000003</v>
      </c>
      <c r="Q3" s="5">
        <v>4317901.74</v>
      </c>
      <c r="R3" s="5">
        <v>4.9673305340000002</v>
      </c>
      <c r="S3" s="5">
        <v>48679.839229999998</v>
      </c>
      <c r="T3" s="5">
        <v>1898149.5</v>
      </c>
      <c r="U3" s="5">
        <v>336000</v>
      </c>
      <c r="V3" s="5">
        <v>0.13900000000000001</v>
      </c>
      <c r="W3" s="2" t="s">
        <v>29</v>
      </c>
      <c r="X3" s="2" t="s">
        <v>166</v>
      </c>
      <c r="Y3" s="2" t="s">
        <v>164</v>
      </c>
      <c r="Z3" s="2" t="s">
        <v>165</v>
      </c>
      <c r="AA3" s="2" t="s">
        <v>166</v>
      </c>
      <c r="AB3" s="2">
        <f>IF(INPUT_RAW!B3="","",YEAR(INPUT_RAW!B3))</f>
        <v>2025</v>
      </c>
      <c r="AC3" s="2">
        <f>IF(OR(INPUT_RAW!Q3="",INPUT_RAW!T3=""),"",INPUT_RAW!Q3+INPUT_RAW!T3)</f>
        <v>6216051.2400000002</v>
      </c>
      <c r="AD3" s="2">
        <f>IF(INPUT_RAW!Q3="","",IF(INPUT_RAW!Q3=0,0,INPUT_RAW!T3/INPUT_RAW!Q3))</f>
        <v>0.43959997570486631</v>
      </c>
    </row>
    <row r="4" spans="1:30" ht="129.6" x14ac:dyDescent="0.3">
      <c r="A4" s="7" t="s">
        <v>196</v>
      </c>
      <c r="B4" s="2" t="s">
        <v>202</v>
      </c>
      <c r="C4" s="5" t="s">
        <v>198</v>
      </c>
      <c r="D4" s="5" t="s">
        <v>171</v>
      </c>
      <c r="E4" s="2" t="s">
        <v>203</v>
      </c>
      <c r="F4" s="2"/>
      <c r="G4" s="2"/>
      <c r="H4" s="2"/>
      <c r="I4" s="2"/>
      <c r="J4" s="2"/>
      <c r="K4" s="2"/>
      <c r="L4" s="2"/>
      <c r="M4" s="2"/>
      <c r="N4" s="5">
        <v>4004</v>
      </c>
      <c r="O4" s="2" t="s">
        <v>200</v>
      </c>
      <c r="P4" s="5">
        <v>408.89366383616402</v>
      </c>
      <c r="Q4" s="5">
        <v>1637210.23</v>
      </c>
      <c r="R4" s="5">
        <v>4.609849648660246</v>
      </c>
      <c r="S4" s="5">
        <v>18457.837993235629</v>
      </c>
      <c r="T4" s="5">
        <v>460056</v>
      </c>
      <c r="U4" s="5">
        <v>1232</v>
      </c>
      <c r="V4" s="2"/>
      <c r="W4" s="2" t="s">
        <v>32</v>
      </c>
      <c r="X4" s="2" t="s">
        <v>2935</v>
      </c>
      <c r="Y4" s="2" t="s">
        <v>172</v>
      </c>
      <c r="Z4" s="2" t="s">
        <v>173</v>
      </c>
      <c r="AA4" s="2" t="s">
        <v>2935</v>
      </c>
      <c r="AB4" s="2">
        <f>IF(INPUT_RAW!B4="","",YEAR(INPUT_RAW!B4))</f>
        <v>2025</v>
      </c>
      <c r="AC4" s="2">
        <f>IF(OR(INPUT_RAW!Q4="",INPUT_RAW!T4=""),"",INPUT_RAW!Q4+INPUT_RAW!T4)</f>
        <v>2097266.23</v>
      </c>
      <c r="AD4" s="2">
        <f>IF(INPUT_RAW!Q4="","",IF(INPUT_RAW!Q4=0,0,INPUT_RAW!T4/INPUT_RAW!Q4))</f>
        <v>0.28099995441636105</v>
      </c>
    </row>
    <row r="5" spans="1:30" ht="100.8" x14ac:dyDescent="0.3">
      <c r="A5" s="7" t="s">
        <v>196</v>
      </c>
      <c r="B5" s="2" t="s">
        <v>204</v>
      </c>
      <c r="C5" s="5" t="s">
        <v>198</v>
      </c>
      <c r="D5" s="5" t="s">
        <v>171</v>
      </c>
      <c r="E5" s="2" t="s">
        <v>205</v>
      </c>
      <c r="F5" s="2"/>
      <c r="G5" s="2"/>
      <c r="H5" s="2"/>
      <c r="I5" s="2"/>
      <c r="J5" s="2"/>
      <c r="K5" s="2"/>
      <c r="L5" s="2"/>
      <c r="M5" s="2"/>
      <c r="N5" s="5">
        <v>1548.8</v>
      </c>
      <c r="O5" s="2" t="s">
        <v>200</v>
      </c>
      <c r="P5" s="5">
        <v>378.45784478305779</v>
      </c>
      <c r="Q5" s="5">
        <v>586155.51</v>
      </c>
      <c r="R5" s="5">
        <v>4.219151000925951</v>
      </c>
      <c r="S5" s="5">
        <v>6534.6210702341123</v>
      </c>
      <c r="T5" s="5">
        <v>164709.70000000001</v>
      </c>
      <c r="U5" s="5">
        <v>6336</v>
      </c>
      <c r="V5" s="5">
        <v>0.97299999999999998</v>
      </c>
      <c r="W5" s="2" t="s">
        <v>67</v>
      </c>
      <c r="X5" s="2" t="s">
        <v>2936</v>
      </c>
      <c r="Y5" s="2" t="s">
        <v>172</v>
      </c>
      <c r="Z5" s="2" t="s">
        <v>173</v>
      </c>
      <c r="AA5" s="2" t="s">
        <v>2936</v>
      </c>
      <c r="AB5" s="2">
        <f>IF(INPUT_RAW!B5="","",YEAR(INPUT_RAW!B5))</f>
        <v>2025</v>
      </c>
      <c r="AC5" s="2">
        <f>IF(OR(INPUT_RAW!Q5="",INPUT_RAW!T5=""),"",INPUT_RAW!Q5+INPUT_RAW!T5)</f>
        <v>750865.21</v>
      </c>
      <c r="AD5" s="2">
        <f>IF(INPUT_RAW!Q5="","",IF(INPUT_RAW!Q5=0,0,INPUT_RAW!T5/INPUT_RAW!Q5))</f>
        <v>0.28100000288319393</v>
      </c>
    </row>
    <row r="6" spans="1:30" ht="115.2" x14ac:dyDescent="0.3">
      <c r="A6" s="7" t="s">
        <v>196</v>
      </c>
      <c r="B6" s="2" t="s">
        <v>204</v>
      </c>
      <c r="C6" s="5" t="s">
        <v>198</v>
      </c>
      <c r="D6" s="5" t="s">
        <v>171</v>
      </c>
      <c r="E6" s="2" t="s">
        <v>206</v>
      </c>
      <c r="F6" s="2"/>
      <c r="G6" s="2"/>
      <c r="H6" s="2"/>
      <c r="I6" s="2"/>
      <c r="J6" s="2"/>
      <c r="K6" s="2"/>
      <c r="L6" s="2"/>
      <c r="M6" s="2"/>
      <c r="N6" s="5">
        <v>10042.200000000001</v>
      </c>
      <c r="O6" s="2" t="s">
        <v>200</v>
      </c>
      <c r="P6" s="5">
        <v>399.73967457330082</v>
      </c>
      <c r="Q6" s="5">
        <v>4014265.76</v>
      </c>
      <c r="R6" s="5">
        <v>4.4564066284648893</v>
      </c>
      <c r="S6" s="5">
        <v>44752.126644370117</v>
      </c>
      <c r="T6" s="5">
        <v>1128008.7</v>
      </c>
      <c r="U6" s="5">
        <v>43038</v>
      </c>
      <c r="V6" s="5">
        <v>0.9718</v>
      </c>
      <c r="W6" s="2" t="s">
        <v>67</v>
      </c>
      <c r="X6" s="2" t="s">
        <v>2936</v>
      </c>
      <c r="Y6" s="2" t="s">
        <v>172</v>
      </c>
      <c r="Z6" s="2" t="s">
        <v>173</v>
      </c>
      <c r="AA6" s="2" t="s">
        <v>2936</v>
      </c>
      <c r="AB6" s="2">
        <f>IF(INPUT_RAW!B6="","",YEAR(INPUT_RAW!B6))</f>
        <v>2025</v>
      </c>
      <c r="AC6" s="2">
        <f>IF(OR(INPUT_RAW!Q6="",INPUT_RAW!T6=""),"",INPUT_RAW!Q6+INPUT_RAW!T6)</f>
        <v>5142274.46</v>
      </c>
      <c r="AD6" s="2">
        <f>IF(INPUT_RAW!Q6="","",IF(INPUT_RAW!Q6=0,0,INPUT_RAW!T6/INPUT_RAW!Q6))</f>
        <v>0.28100000534095182</v>
      </c>
    </row>
    <row r="7" spans="1:30" ht="100.8" x14ac:dyDescent="0.3">
      <c r="A7" s="7" t="s">
        <v>196</v>
      </c>
      <c r="B7" s="2" t="s">
        <v>207</v>
      </c>
      <c r="C7" s="5" t="s">
        <v>198</v>
      </c>
      <c r="D7" s="5" t="s">
        <v>171</v>
      </c>
      <c r="E7" s="2" t="s">
        <v>208</v>
      </c>
      <c r="F7" s="2"/>
      <c r="G7" s="2"/>
      <c r="H7" s="2"/>
      <c r="I7" s="2"/>
      <c r="J7" s="2"/>
      <c r="K7" s="2"/>
      <c r="L7" s="2"/>
      <c r="M7" s="2"/>
      <c r="N7" s="5">
        <v>15568</v>
      </c>
      <c r="O7" s="2" t="s">
        <v>200</v>
      </c>
      <c r="P7" s="5">
        <v>432.15817638746148</v>
      </c>
      <c r="Q7" s="5">
        <v>6727838.4900000002</v>
      </c>
      <c r="R7" s="5">
        <v>4.8178169050999049</v>
      </c>
      <c r="S7" s="5">
        <v>75003.773578595312</v>
      </c>
      <c r="T7" s="5">
        <v>1890522.7</v>
      </c>
      <c r="U7" s="5">
        <v>70056</v>
      </c>
      <c r="V7" s="2"/>
      <c r="W7" s="2" t="s">
        <v>23</v>
      </c>
      <c r="X7" s="2" t="s">
        <v>2937</v>
      </c>
      <c r="Y7" s="2" t="s">
        <v>172</v>
      </c>
      <c r="Z7" s="2" t="s">
        <v>173</v>
      </c>
      <c r="AA7" s="2" t="s">
        <v>2937</v>
      </c>
      <c r="AB7" s="2">
        <f>IF(INPUT_RAW!B7="","",YEAR(INPUT_RAW!B7))</f>
        <v>2025</v>
      </c>
      <c r="AC7" s="2">
        <f>IF(OR(INPUT_RAW!Q7="",INPUT_RAW!T7=""),"",INPUT_RAW!Q7+INPUT_RAW!T7)</f>
        <v>8618361.1899999995</v>
      </c>
      <c r="AD7" s="2">
        <f>IF(INPUT_RAW!Q7="","",IF(INPUT_RAW!Q7=0,0,INPUT_RAW!T7/INPUT_RAW!Q7))</f>
        <v>0.28100001253151363</v>
      </c>
    </row>
    <row r="8" spans="1:30" ht="100.8" x14ac:dyDescent="0.3">
      <c r="A8" s="7" t="s">
        <v>196</v>
      </c>
      <c r="B8" s="2" t="s">
        <v>209</v>
      </c>
      <c r="C8" s="5" t="s">
        <v>198</v>
      </c>
      <c r="D8" s="5" t="s">
        <v>171</v>
      </c>
      <c r="E8" s="2" t="s">
        <v>210</v>
      </c>
      <c r="F8" s="2"/>
      <c r="G8" s="2"/>
      <c r="H8" s="2"/>
      <c r="I8" s="2"/>
      <c r="J8" s="2"/>
      <c r="K8" s="2"/>
      <c r="L8" s="2"/>
      <c r="M8" s="2"/>
      <c r="N8" s="5">
        <v>380</v>
      </c>
      <c r="O8" s="2" t="s">
        <v>200</v>
      </c>
      <c r="P8" s="5">
        <v>100.4420789473684</v>
      </c>
      <c r="Q8" s="5">
        <v>38167.99</v>
      </c>
      <c r="R8" s="5">
        <v>1.119755618142346</v>
      </c>
      <c r="S8" s="5">
        <v>425.50713489409128</v>
      </c>
      <c r="T8" s="5">
        <v>10725.3</v>
      </c>
      <c r="U8" s="5">
        <v>480</v>
      </c>
      <c r="V8" s="5">
        <v>0.81899999999999995</v>
      </c>
      <c r="W8" s="2" t="s">
        <v>23</v>
      </c>
      <c r="X8" s="2" t="s">
        <v>2937</v>
      </c>
      <c r="Y8" s="2" t="s">
        <v>172</v>
      </c>
      <c r="Z8" s="2" t="s">
        <v>173</v>
      </c>
      <c r="AA8" s="2" t="s">
        <v>2937</v>
      </c>
      <c r="AB8" s="2">
        <f>IF(INPUT_RAW!B8="","",YEAR(INPUT_RAW!B8))</f>
        <v>2025</v>
      </c>
      <c r="AC8" s="2">
        <f>IF(OR(INPUT_RAW!Q8="",INPUT_RAW!T8=""),"",INPUT_RAW!Q8+INPUT_RAW!T8)</f>
        <v>48893.289999999994</v>
      </c>
      <c r="AD8" s="2">
        <f>IF(INPUT_RAW!Q8="","",IF(INPUT_RAW!Q8=0,0,INPUT_RAW!T8/INPUT_RAW!Q8))</f>
        <v>0.28100248401867639</v>
      </c>
    </row>
    <row r="9" spans="1:30" ht="100.8" x14ac:dyDescent="0.3">
      <c r="A9" s="7" t="s">
        <v>196</v>
      </c>
      <c r="B9" s="2" t="s">
        <v>211</v>
      </c>
      <c r="C9" s="5" t="s">
        <v>198</v>
      </c>
      <c r="D9" s="5" t="s">
        <v>171</v>
      </c>
      <c r="E9" s="2" t="s">
        <v>212</v>
      </c>
      <c r="F9" s="2"/>
      <c r="G9" s="2"/>
      <c r="H9" s="2"/>
      <c r="I9" s="2"/>
      <c r="J9" s="2"/>
      <c r="K9" s="2"/>
      <c r="L9" s="2"/>
      <c r="M9" s="2"/>
      <c r="N9" s="5">
        <v>460</v>
      </c>
      <c r="O9" s="2" t="s">
        <v>200</v>
      </c>
      <c r="P9" s="5">
        <v>85.377826086956532</v>
      </c>
      <c r="Q9" s="5">
        <v>39273.800000000003</v>
      </c>
      <c r="R9" s="5">
        <v>0.96092094639230763</v>
      </c>
      <c r="S9" s="5">
        <v>442.02363534046151</v>
      </c>
      <c r="T9" s="5">
        <v>11036</v>
      </c>
      <c r="U9" s="5">
        <v>400</v>
      </c>
      <c r="V9" s="5">
        <v>1.0309999999999999</v>
      </c>
      <c r="W9" s="2" t="s">
        <v>140</v>
      </c>
      <c r="X9" s="2" t="s">
        <v>2938</v>
      </c>
      <c r="Y9" s="2" t="s">
        <v>172</v>
      </c>
      <c r="Z9" s="2" t="s">
        <v>173</v>
      </c>
      <c r="AA9" s="2" t="s">
        <v>2938</v>
      </c>
      <c r="AB9" s="2">
        <f>IF(INPUT_RAW!B9="","",YEAR(INPUT_RAW!B9))</f>
        <v>2025</v>
      </c>
      <c r="AC9" s="2">
        <f>IF(OR(INPUT_RAW!Q9="",INPUT_RAW!T9=""),"",INPUT_RAW!Q9+INPUT_RAW!T9)</f>
        <v>50309.8</v>
      </c>
      <c r="AD9" s="2">
        <f>IF(INPUT_RAW!Q9="","",IF(INPUT_RAW!Q9=0,0,INPUT_RAW!T9/INPUT_RAW!Q9))</f>
        <v>0.28100158375303635</v>
      </c>
    </row>
    <row r="10" spans="1:30" ht="100.8" x14ac:dyDescent="0.3">
      <c r="A10" s="7" t="s">
        <v>196</v>
      </c>
      <c r="B10" s="2" t="s">
        <v>211</v>
      </c>
      <c r="C10" s="5" t="s">
        <v>198</v>
      </c>
      <c r="D10" s="5" t="s">
        <v>171</v>
      </c>
      <c r="E10" s="2" t="s">
        <v>213</v>
      </c>
      <c r="F10" s="2"/>
      <c r="G10" s="2"/>
      <c r="H10" s="2"/>
      <c r="I10" s="2"/>
      <c r="J10" s="2"/>
      <c r="K10" s="2"/>
      <c r="L10" s="2"/>
      <c r="M10" s="2"/>
      <c r="N10" s="5">
        <v>310</v>
      </c>
      <c r="O10" s="2" t="s">
        <v>200</v>
      </c>
      <c r="P10" s="5">
        <v>124.9693225806452</v>
      </c>
      <c r="Q10" s="5">
        <v>38740.49</v>
      </c>
      <c r="R10" s="5">
        <v>1.4065202316335981</v>
      </c>
      <c r="S10" s="5">
        <v>436.02127180641531</v>
      </c>
      <c r="T10" s="5">
        <v>10886.1</v>
      </c>
      <c r="U10" s="5">
        <v>400</v>
      </c>
      <c r="V10" s="5">
        <v>1.0169999999999999</v>
      </c>
      <c r="W10" s="2" t="s">
        <v>139</v>
      </c>
      <c r="X10" s="2" t="s">
        <v>2938</v>
      </c>
      <c r="Y10" s="2" t="s">
        <v>172</v>
      </c>
      <c r="Z10" s="2" t="s">
        <v>173</v>
      </c>
      <c r="AA10" s="2" t="s">
        <v>2938</v>
      </c>
      <c r="AB10" s="2">
        <f>IF(INPUT_RAW!B10="","",YEAR(INPUT_RAW!B10))</f>
        <v>2025</v>
      </c>
      <c r="AC10" s="2">
        <f>IF(OR(INPUT_RAW!Q10="",INPUT_RAW!T10=""),"",INPUT_RAW!Q10+INPUT_RAW!T10)</f>
        <v>49626.59</v>
      </c>
      <c r="AD10" s="2">
        <f>IF(INPUT_RAW!Q10="","",IF(INPUT_RAW!Q10=0,0,INPUT_RAW!T10/INPUT_RAW!Q10))</f>
        <v>0.28100057588326843</v>
      </c>
    </row>
    <row r="11" spans="1:30" ht="115.2" x14ac:dyDescent="0.3">
      <c r="A11" s="7" t="s">
        <v>196</v>
      </c>
      <c r="B11" s="2" t="s">
        <v>211</v>
      </c>
      <c r="C11" s="5" t="s">
        <v>198</v>
      </c>
      <c r="D11" s="5" t="s">
        <v>171</v>
      </c>
      <c r="E11" s="2" t="s">
        <v>214</v>
      </c>
      <c r="F11" s="2"/>
      <c r="G11" s="2"/>
      <c r="H11" s="2"/>
      <c r="I11" s="2"/>
      <c r="J11" s="2"/>
      <c r="K11" s="2"/>
      <c r="L11" s="2"/>
      <c r="M11" s="2"/>
      <c r="N11" s="5">
        <v>168</v>
      </c>
      <c r="O11" s="2" t="s">
        <v>200</v>
      </c>
      <c r="P11" s="5">
        <v>199.71571428571431</v>
      </c>
      <c r="Q11" s="5">
        <v>33552.239999999998</v>
      </c>
      <c r="R11" s="5">
        <v>2.2477851917356699</v>
      </c>
      <c r="S11" s="5">
        <v>377.62791221159262</v>
      </c>
      <c r="T11" s="5">
        <v>9428.1</v>
      </c>
      <c r="U11" s="5">
        <v>480</v>
      </c>
      <c r="V11" s="5">
        <v>0.73399999999999999</v>
      </c>
      <c r="W11" s="2" t="s">
        <v>138</v>
      </c>
      <c r="X11" s="2" t="s">
        <v>2934</v>
      </c>
      <c r="Y11" s="2" t="s">
        <v>172</v>
      </c>
      <c r="Z11" s="2" t="s">
        <v>173</v>
      </c>
      <c r="AA11" s="2" t="s">
        <v>2934</v>
      </c>
      <c r="AB11" s="2">
        <f>IF(INPUT_RAW!B11="","",YEAR(INPUT_RAW!B11))</f>
        <v>2025</v>
      </c>
      <c r="AC11" s="2">
        <f>IF(OR(INPUT_RAW!Q11="",INPUT_RAW!T11=""),"",INPUT_RAW!Q11+INPUT_RAW!T11)</f>
        <v>42980.34</v>
      </c>
      <c r="AD11" s="2">
        <f>IF(INPUT_RAW!Q11="","",IF(INPUT_RAW!Q11=0,0,INPUT_RAW!T11/INPUT_RAW!Q11))</f>
        <v>0.28099763234883873</v>
      </c>
    </row>
    <row r="12" spans="1:30" ht="115.2" x14ac:dyDescent="0.3">
      <c r="A12" s="7" t="s">
        <v>196</v>
      </c>
      <c r="B12" s="2" t="s">
        <v>211</v>
      </c>
      <c r="C12" s="5" t="s">
        <v>198</v>
      </c>
      <c r="D12" s="5" t="s">
        <v>163</v>
      </c>
      <c r="E12" s="2" t="s">
        <v>215</v>
      </c>
      <c r="F12" s="2"/>
      <c r="G12" s="2"/>
      <c r="H12" s="2"/>
      <c r="I12" s="2"/>
      <c r="J12" s="2"/>
      <c r="K12" s="2"/>
      <c r="L12" s="2"/>
      <c r="M12" s="2"/>
      <c r="N12" s="5">
        <v>9800</v>
      </c>
      <c r="O12" s="2" t="s">
        <v>200</v>
      </c>
      <c r="P12" s="5">
        <v>456.12538979591841</v>
      </c>
      <c r="Q12" s="5">
        <v>4470028.82</v>
      </c>
      <c r="R12" s="5">
        <v>5.1336566099709451</v>
      </c>
      <c r="S12" s="5">
        <v>50309.834777715267</v>
      </c>
      <c r="T12" s="5">
        <v>1965024.7</v>
      </c>
      <c r="U12" s="5">
        <v>336000</v>
      </c>
      <c r="V12" s="5">
        <v>0.13900000000000001</v>
      </c>
      <c r="W12" s="2" t="s">
        <v>29</v>
      </c>
      <c r="X12" s="2" t="s">
        <v>166</v>
      </c>
      <c r="Y12" s="2" t="s">
        <v>164</v>
      </c>
      <c r="Z12" s="2" t="s">
        <v>165</v>
      </c>
      <c r="AA12" s="2" t="s">
        <v>166</v>
      </c>
      <c r="AB12" s="2">
        <f>IF(INPUT_RAW!B12="","",YEAR(INPUT_RAW!B12))</f>
        <v>2025</v>
      </c>
      <c r="AC12" s="2">
        <f>IF(OR(INPUT_RAW!Q12="",INPUT_RAW!T12=""),"",INPUT_RAW!Q12+INPUT_RAW!T12)</f>
        <v>6435053.5200000005</v>
      </c>
      <c r="AD12" s="2">
        <f>IF(INPUT_RAW!Q12="","",IF(INPUT_RAW!Q12=0,0,INPUT_RAW!T12/INPUT_RAW!Q12))</f>
        <v>0.43960000687422857</v>
      </c>
    </row>
    <row r="13" spans="1:30" ht="115.2" x14ac:dyDescent="0.3">
      <c r="A13" s="7" t="s">
        <v>196</v>
      </c>
      <c r="B13" s="2" t="s">
        <v>216</v>
      </c>
      <c r="C13" s="5" t="s">
        <v>198</v>
      </c>
      <c r="D13" s="5" t="s">
        <v>163</v>
      </c>
      <c r="E13" s="2" t="s">
        <v>217</v>
      </c>
      <c r="F13" s="2"/>
      <c r="G13" s="2"/>
      <c r="H13" s="2"/>
      <c r="I13" s="2"/>
      <c r="J13" s="2"/>
      <c r="K13" s="2"/>
      <c r="L13" s="2"/>
      <c r="M13" s="2"/>
      <c r="N13" s="5">
        <v>7496.03</v>
      </c>
      <c r="O13" s="2" t="s">
        <v>200</v>
      </c>
      <c r="P13" s="5">
        <v>263.57137844965928</v>
      </c>
      <c r="Q13" s="5">
        <v>1975738.96</v>
      </c>
      <c r="R13" s="5">
        <v>2.9664758407389908</v>
      </c>
      <c r="S13" s="5">
        <v>22236.791896454699</v>
      </c>
      <c r="T13" s="5">
        <v>868534.9</v>
      </c>
      <c r="U13" s="5">
        <v>93360</v>
      </c>
      <c r="V13" s="5">
        <v>0.22800000000000001</v>
      </c>
      <c r="W13" s="2" t="s">
        <v>64</v>
      </c>
      <c r="X13" s="2" t="s">
        <v>166</v>
      </c>
      <c r="Y13" s="2" t="s">
        <v>164</v>
      </c>
      <c r="Z13" s="2" t="s">
        <v>165</v>
      </c>
      <c r="AA13" s="2" t="s">
        <v>166</v>
      </c>
      <c r="AB13" s="2">
        <f>IF(INPUT_RAW!B13="","",YEAR(INPUT_RAW!B13))</f>
        <v>2025</v>
      </c>
      <c r="AC13" s="2">
        <f>IF(OR(INPUT_RAW!Q13="",INPUT_RAW!T13=""),"",INPUT_RAW!Q13+INPUT_RAW!T13)</f>
        <v>2844273.86</v>
      </c>
      <c r="AD13" s="2">
        <f>IF(INPUT_RAW!Q13="","",IF(INPUT_RAW!Q13=0,0,INPUT_RAW!T13/INPUT_RAW!Q13))</f>
        <v>0.43960002691853584</v>
      </c>
    </row>
    <row r="14" spans="1:30" ht="115.2" x14ac:dyDescent="0.3">
      <c r="A14" s="7" t="s">
        <v>196</v>
      </c>
      <c r="B14" s="2" t="s">
        <v>216</v>
      </c>
      <c r="C14" s="5" t="s">
        <v>198</v>
      </c>
      <c r="D14" s="5" t="s">
        <v>163</v>
      </c>
      <c r="E14" s="2" t="s">
        <v>218</v>
      </c>
      <c r="F14" s="2"/>
      <c r="G14" s="2"/>
      <c r="H14" s="2"/>
      <c r="I14" s="2"/>
      <c r="J14" s="2"/>
      <c r="K14" s="2"/>
      <c r="L14" s="2"/>
      <c r="M14" s="2"/>
      <c r="N14" s="5">
        <v>4900</v>
      </c>
      <c r="O14" s="2" t="s">
        <v>200</v>
      </c>
      <c r="P14" s="5">
        <v>442.07293673469388</v>
      </c>
      <c r="Q14" s="5">
        <v>2166157.39</v>
      </c>
      <c r="R14" s="5">
        <v>4.9754973183420814</v>
      </c>
      <c r="S14" s="5">
        <v>24379.936859876201</v>
      </c>
      <c r="T14" s="5">
        <v>952242.8</v>
      </c>
      <c r="U14" s="5">
        <v>168000</v>
      </c>
      <c r="V14" s="5">
        <v>0.13900000000000001</v>
      </c>
      <c r="W14" s="2" t="s">
        <v>29</v>
      </c>
      <c r="X14" s="2" t="s">
        <v>166</v>
      </c>
      <c r="Y14" s="2" t="s">
        <v>164</v>
      </c>
      <c r="Z14" s="2" t="s">
        <v>165</v>
      </c>
      <c r="AA14" s="2" t="s">
        <v>166</v>
      </c>
      <c r="AB14" s="2">
        <f>IF(INPUT_RAW!B14="","",YEAR(INPUT_RAW!B14))</f>
        <v>2025</v>
      </c>
      <c r="AC14" s="2">
        <f>IF(OR(INPUT_RAW!Q14="",INPUT_RAW!T14=""),"",INPUT_RAW!Q14+INPUT_RAW!T14)</f>
        <v>3118400.1900000004</v>
      </c>
      <c r="AD14" s="2">
        <f>IF(INPUT_RAW!Q14="","",IF(INPUT_RAW!Q14=0,0,INPUT_RAW!T14/INPUT_RAW!Q14))</f>
        <v>0.43960000524246301</v>
      </c>
    </row>
    <row r="15" spans="1:30" ht="100.8" x14ac:dyDescent="0.3">
      <c r="A15" s="7" t="s">
        <v>196</v>
      </c>
      <c r="B15" s="2" t="s">
        <v>219</v>
      </c>
      <c r="C15" s="5" t="s">
        <v>198</v>
      </c>
      <c r="D15" s="5" t="s">
        <v>171</v>
      </c>
      <c r="E15" s="2" t="s">
        <v>220</v>
      </c>
      <c r="F15" s="2"/>
      <c r="G15" s="2"/>
      <c r="H15" s="2"/>
      <c r="I15" s="2"/>
      <c r="J15" s="2"/>
      <c r="K15" s="2"/>
      <c r="L15" s="2"/>
      <c r="M15" s="2"/>
      <c r="N15" s="5">
        <v>3953.4</v>
      </c>
      <c r="O15" s="2" t="s">
        <v>200</v>
      </c>
      <c r="P15" s="5">
        <v>492.73196994991662</v>
      </c>
      <c r="Q15" s="5">
        <v>1947966.57</v>
      </c>
      <c r="R15" s="5">
        <v>5.5456608885753127</v>
      </c>
      <c r="S15" s="5">
        <v>21924.215756893642</v>
      </c>
      <c r="T15" s="5">
        <v>547378.6</v>
      </c>
      <c r="U15" s="5">
        <v>28752</v>
      </c>
      <c r="V15" s="5">
        <v>0.70499999999999996</v>
      </c>
      <c r="W15" s="2" t="s">
        <v>96</v>
      </c>
      <c r="X15" s="2"/>
      <c r="Y15" s="2" t="s">
        <v>172</v>
      </c>
      <c r="Z15" s="2" t="s">
        <v>173</v>
      </c>
      <c r="AA15" s="2" t="s">
        <v>174</v>
      </c>
      <c r="AB15" s="2">
        <f>IF(INPUT_RAW!B15="","",YEAR(INPUT_RAW!B15))</f>
        <v>2025</v>
      </c>
      <c r="AC15" s="2">
        <f>IF(OR(INPUT_RAW!Q15="",INPUT_RAW!T15=""),"",INPUT_RAW!Q15+INPUT_RAW!T15)</f>
        <v>2495345.17</v>
      </c>
      <c r="AD15" s="2">
        <f>IF(INPUT_RAW!Q15="","",IF(INPUT_RAW!Q15=0,0,INPUT_RAW!T15/INPUT_RAW!Q15))</f>
        <v>0.28099999683259447</v>
      </c>
    </row>
    <row r="16" spans="1:30" ht="115.2" x14ac:dyDescent="0.3">
      <c r="A16" s="7" t="s">
        <v>196</v>
      </c>
      <c r="B16" s="2" t="s">
        <v>219</v>
      </c>
      <c r="C16" s="5" t="s">
        <v>198</v>
      </c>
      <c r="D16" s="5" t="s">
        <v>171</v>
      </c>
      <c r="E16" s="2" t="s">
        <v>221</v>
      </c>
      <c r="F16" s="2"/>
      <c r="G16" s="2"/>
      <c r="H16" s="2"/>
      <c r="I16" s="2"/>
      <c r="J16" s="2"/>
      <c r="K16" s="2"/>
      <c r="L16" s="2"/>
      <c r="M16" s="2"/>
      <c r="N16" s="5">
        <v>5646.16</v>
      </c>
      <c r="O16" s="2" t="s">
        <v>200</v>
      </c>
      <c r="P16" s="5">
        <v>971.5058004023972</v>
      </c>
      <c r="Q16" s="5">
        <v>5485277.1900000004</v>
      </c>
      <c r="R16" s="5">
        <v>10.93422397751714</v>
      </c>
      <c r="S16" s="5">
        <v>61736.378052898152</v>
      </c>
      <c r="T16" s="5">
        <v>1541362.8</v>
      </c>
      <c r="U16" s="5">
        <v>166608</v>
      </c>
      <c r="V16" s="5">
        <v>0.36</v>
      </c>
      <c r="W16" s="2" t="s">
        <v>36</v>
      </c>
      <c r="X16" s="2" t="s">
        <v>2939</v>
      </c>
      <c r="Y16" s="2" t="s">
        <v>172</v>
      </c>
      <c r="Z16" s="2" t="s">
        <v>173</v>
      </c>
      <c r="AA16" s="2" t="s">
        <v>2939</v>
      </c>
      <c r="AB16" s="2">
        <f>IF(INPUT_RAW!B16="","",YEAR(INPUT_RAW!B16))</f>
        <v>2025</v>
      </c>
      <c r="AC16" s="2">
        <f>IF(OR(INPUT_RAW!Q16="",INPUT_RAW!T16=""),"",INPUT_RAW!Q16+INPUT_RAW!T16)</f>
        <v>7026639.9900000002</v>
      </c>
      <c r="AD16" s="2">
        <f>IF(INPUT_RAW!Q16="","",IF(INPUT_RAW!Q16=0,0,INPUT_RAW!T16/INPUT_RAW!Q16))</f>
        <v>0.28099998352134326</v>
      </c>
    </row>
    <row r="17" spans="1:30" ht="115.2" x14ac:dyDescent="0.3">
      <c r="A17" s="7" t="s">
        <v>196</v>
      </c>
      <c r="B17" s="2" t="s">
        <v>219</v>
      </c>
      <c r="C17" s="5" t="s">
        <v>198</v>
      </c>
      <c r="D17" s="5" t="s">
        <v>171</v>
      </c>
      <c r="E17" s="2" t="s">
        <v>222</v>
      </c>
      <c r="F17" s="2"/>
      <c r="G17" s="2"/>
      <c r="H17" s="2"/>
      <c r="I17" s="2"/>
      <c r="J17" s="2"/>
      <c r="K17" s="2"/>
      <c r="L17" s="2"/>
      <c r="M17" s="2"/>
      <c r="N17" s="5">
        <v>2310</v>
      </c>
      <c r="O17" s="2" t="s">
        <v>200</v>
      </c>
      <c r="P17" s="5">
        <v>568.21425541125529</v>
      </c>
      <c r="Q17" s="5">
        <v>1312574.93</v>
      </c>
      <c r="R17" s="5">
        <v>6.3952082769978116</v>
      </c>
      <c r="S17" s="5">
        <v>14772.931119864939</v>
      </c>
      <c r="T17" s="5">
        <v>368833.6</v>
      </c>
      <c r="U17" s="5">
        <v>50400</v>
      </c>
      <c r="V17" s="5">
        <v>0.27100000000000002</v>
      </c>
      <c r="W17" s="2" t="s">
        <v>63</v>
      </c>
      <c r="X17" s="2" t="s">
        <v>2936</v>
      </c>
      <c r="Y17" s="2" t="s">
        <v>172</v>
      </c>
      <c r="Z17" s="2" t="s">
        <v>173</v>
      </c>
      <c r="AA17" s="2" t="s">
        <v>2936</v>
      </c>
      <c r="AB17" s="2">
        <f>IF(INPUT_RAW!B17="","",YEAR(INPUT_RAW!B17))</f>
        <v>2025</v>
      </c>
      <c r="AC17" s="2">
        <f>IF(OR(INPUT_RAW!Q17="",INPUT_RAW!T17=""),"",INPUT_RAW!Q17+INPUT_RAW!T17)</f>
        <v>1681408.5299999998</v>
      </c>
      <c r="AD17" s="2">
        <f>IF(INPUT_RAW!Q17="","",IF(INPUT_RAW!Q17=0,0,INPUT_RAW!T17/INPUT_RAW!Q17))</f>
        <v>0.2810000340323428</v>
      </c>
    </row>
    <row r="18" spans="1:30" ht="129.6" x14ac:dyDescent="0.3">
      <c r="A18" s="7" t="s">
        <v>196</v>
      </c>
      <c r="B18" s="2" t="s">
        <v>219</v>
      </c>
      <c r="C18" s="5" t="s">
        <v>198</v>
      </c>
      <c r="D18" s="5" t="s">
        <v>171</v>
      </c>
      <c r="E18" s="2" t="s">
        <v>223</v>
      </c>
      <c r="F18" s="2"/>
      <c r="G18" s="2"/>
      <c r="H18" s="2"/>
      <c r="I18" s="2"/>
      <c r="J18" s="2"/>
      <c r="K18" s="2"/>
      <c r="L18" s="2"/>
      <c r="M18" s="2"/>
      <c r="N18" s="5">
        <v>1843.2</v>
      </c>
      <c r="O18" s="2" t="s">
        <v>200</v>
      </c>
      <c r="P18" s="5">
        <v>689.90430230034724</v>
      </c>
      <c r="Q18" s="5">
        <v>1271631.6100000001</v>
      </c>
      <c r="R18" s="5">
        <v>7.764820509851968</v>
      </c>
      <c r="S18" s="5">
        <v>14312.117163759151</v>
      </c>
      <c r="T18" s="5">
        <v>357328.4</v>
      </c>
      <c r="U18" s="5">
        <v>55296</v>
      </c>
      <c r="V18" s="5">
        <v>0.24</v>
      </c>
      <c r="W18" s="2" t="s">
        <v>36</v>
      </c>
      <c r="X18" s="2" t="s">
        <v>2939</v>
      </c>
      <c r="Y18" s="2" t="s">
        <v>172</v>
      </c>
      <c r="Z18" s="2" t="s">
        <v>173</v>
      </c>
      <c r="AA18" s="2" t="s">
        <v>2939</v>
      </c>
      <c r="AB18" s="2">
        <f>IF(INPUT_RAW!B18="","",YEAR(INPUT_RAW!B18))</f>
        <v>2025</v>
      </c>
      <c r="AC18" s="2">
        <f>IF(OR(INPUT_RAW!Q18="",INPUT_RAW!T18=""),"",INPUT_RAW!Q18+INPUT_RAW!T18)</f>
        <v>1628960.0100000002</v>
      </c>
      <c r="AD18" s="2">
        <f>IF(INPUT_RAW!Q18="","",IF(INPUT_RAW!Q18=0,0,INPUT_RAW!T18/INPUT_RAW!Q18))</f>
        <v>0.2809999351934952</v>
      </c>
    </row>
    <row r="19" spans="1:30" ht="115.2" x14ac:dyDescent="0.3">
      <c r="A19" s="7" t="s">
        <v>196</v>
      </c>
      <c r="B19" s="2" t="s">
        <v>219</v>
      </c>
      <c r="C19" s="5" t="s">
        <v>198</v>
      </c>
      <c r="D19" s="5" t="s">
        <v>171</v>
      </c>
      <c r="E19" s="2" t="s">
        <v>224</v>
      </c>
      <c r="F19" s="2"/>
      <c r="G19" s="2"/>
      <c r="H19" s="2"/>
      <c r="I19" s="2"/>
      <c r="J19" s="2"/>
      <c r="K19" s="2"/>
      <c r="L19" s="2"/>
      <c r="M19" s="2"/>
      <c r="N19" s="5">
        <v>250.8</v>
      </c>
      <c r="O19" s="2" t="s">
        <v>200</v>
      </c>
      <c r="P19" s="5">
        <v>384.09425837320572</v>
      </c>
      <c r="Q19" s="5">
        <v>96330.84</v>
      </c>
      <c r="R19" s="5">
        <v>4.3229516980664684</v>
      </c>
      <c r="S19" s="5">
        <v>1084.1962858750701</v>
      </c>
      <c r="T19" s="5">
        <v>27069</v>
      </c>
      <c r="U19" s="5">
        <v>1026</v>
      </c>
      <c r="V19" s="5">
        <v>0.97699999999999998</v>
      </c>
      <c r="W19" s="2" t="s">
        <v>67</v>
      </c>
      <c r="X19" s="2" t="s">
        <v>2936</v>
      </c>
      <c r="Y19" s="2" t="s">
        <v>172</v>
      </c>
      <c r="Z19" s="2" t="s">
        <v>173</v>
      </c>
      <c r="AA19" s="2" t="s">
        <v>2936</v>
      </c>
      <c r="AB19" s="2">
        <f>IF(INPUT_RAW!B19="","",YEAR(INPUT_RAW!B19))</f>
        <v>2025</v>
      </c>
      <c r="AC19" s="2">
        <f>IF(OR(INPUT_RAW!Q19="",INPUT_RAW!T19=""),"",INPUT_RAW!Q19+INPUT_RAW!T19)</f>
        <v>123399.84</v>
      </c>
      <c r="AD19" s="2">
        <f>IF(INPUT_RAW!Q19="","",IF(INPUT_RAW!Q19=0,0,INPUT_RAW!T19/INPUT_RAW!Q19))</f>
        <v>0.28100035253507599</v>
      </c>
    </row>
    <row r="20" spans="1:30" ht="115.2" x14ac:dyDescent="0.3">
      <c r="A20" s="7" t="s">
        <v>196</v>
      </c>
      <c r="B20" s="2" t="s">
        <v>219</v>
      </c>
      <c r="C20" s="5" t="s">
        <v>198</v>
      </c>
      <c r="D20" s="5" t="s">
        <v>171</v>
      </c>
      <c r="E20" s="2" t="s">
        <v>225</v>
      </c>
      <c r="F20" s="2"/>
      <c r="G20" s="2"/>
      <c r="H20" s="2"/>
      <c r="I20" s="2"/>
      <c r="J20" s="2"/>
      <c r="K20" s="2"/>
      <c r="L20" s="2"/>
      <c r="M20" s="2"/>
      <c r="N20" s="5">
        <v>14.64</v>
      </c>
      <c r="O20" s="2" t="s">
        <v>200</v>
      </c>
      <c r="P20" s="5">
        <v>987.67759562841525</v>
      </c>
      <c r="Q20" s="5">
        <v>14459.6</v>
      </c>
      <c r="R20" s="5">
        <v>11.11623630420276</v>
      </c>
      <c r="S20" s="5">
        <v>162.74169949352839</v>
      </c>
      <c r="T20" s="5">
        <v>4063.1</v>
      </c>
      <c r="U20" s="5">
        <v>432</v>
      </c>
      <c r="V20" s="5">
        <v>0.36</v>
      </c>
      <c r="W20" s="2" t="s">
        <v>36</v>
      </c>
      <c r="X20" s="2" t="s">
        <v>2939</v>
      </c>
      <c r="Y20" s="2" t="s">
        <v>172</v>
      </c>
      <c r="Z20" s="2" t="s">
        <v>173</v>
      </c>
      <c r="AA20" s="2" t="s">
        <v>2939</v>
      </c>
      <c r="AB20" s="2">
        <f>IF(INPUT_RAW!B20="","",YEAR(INPUT_RAW!B20))</f>
        <v>2025</v>
      </c>
      <c r="AC20" s="2">
        <f>IF(OR(INPUT_RAW!Q20="",INPUT_RAW!T20=""),"",INPUT_RAW!Q20+INPUT_RAW!T20)</f>
        <v>18522.7</v>
      </c>
      <c r="AD20" s="2">
        <f>IF(INPUT_RAW!Q20="","",IF(INPUT_RAW!Q20=0,0,INPUT_RAW!T20/INPUT_RAW!Q20))</f>
        <v>0.28099670806937949</v>
      </c>
    </row>
    <row r="21" spans="1:30" ht="129.6" x14ac:dyDescent="0.3">
      <c r="A21" s="7" t="s">
        <v>196</v>
      </c>
      <c r="B21" s="2" t="s">
        <v>226</v>
      </c>
      <c r="C21" s="5" t="s">
        <v>198</v>
      </c>
      <c r="D21" s="5" t="s">
        <v>171</v>
      </c>
      <c r="E21" s="2" t="s">
        <v>227</v>
      </c>
      <c r="F21" s="2"/>
      <c r="G21" s="2"/>
      <c r="H21" s="2"/>
      <c r="I21" s="2"/>
      <c r="J21" s="2"/>
      <c r="K21" s="2"/>
      <c r="L21" s="2"/>
      <c r="M21" s="2"/>
      <c r="N21" s="5">
        <v>4004</v>
      </c>
      <c r="O21" s="2" t="s">
        <v>200</v>
      </c>
      <c r="P21" s="5">
        <v>434.33413336663341</v>
      </c>
      <c r="Q21" s="5">
        <v>1739073.87</v>
      </c>
      <c r="R21" s="5">
        <v>4.8883976743571571</v>
      </c>
      <c r="S21" s="5">
        <v>19573.144288126059</v>
      </c>
      <c r="T21" s="5">
        <v>488679.8</v>
      </c>
      <c r="U21" s="5">
        <v>1232</v>
      </c>
      <c r="V21" s="2"/>
      <c r="W21" s="2" t="s">
        <v>32</v>
      </c>
      <c r="X21" s="2" t="s">
        <v>2935</v>
      </c>
      <c r="Y21" s="2" t="s">
        <v>172</v>
      </c>
      <c r="Z21" s="2" t="s">
        <v>173</v>
      </c>
      <c r="AA21" s="2" t="s">
        <v>2935</v>
      </c>
      <c r="AB21" s="2">
        <f>IF(INPUT_RAW!B21="","",YEAR(INPUT_RAW!B21))</f>
        <v>2025</v>
      </c>
      <c r="AC21" s="2">
        <f>IF(OR(INPUT_RAW!Q21="",INPUT_RAW!T21=""),"",INPUT_RAW!Q21+INPUT_RAW!T21)</f>
        <v>2227753.67</v>
      </c>
      <c r="AD21" s="2">
        <f>IF(INPUT_RAW!Q21="","",IF(INPUT_RAW!Q21=0,0,INPUT_RAW!T21/INPUT_RAW!Q21))</f>
        <v>0.28100002445554539</v>
      </c>
    </row>
    <row r="22" spans="1:30" ht="115.2" x14ac:dyDescent="0.3">
      <c r="A22" s="7" t="s">
        <v>196</v>
      </c>
      <c r="B22" s="2" t="s">
        <v>226</v>
      </c>
      <c r="C22" s="5" t="s">
        <v>198</v>
      </c>
      <c r="D22" s="5" t="s">
        <v>171</v>
      </c>
      <c r="E22" s="2" t="s">
        <v>228</v>
      </c>
      <c r="F22" s="2"/>
      <c r="G22" s="2"/>
      <c r="H22" s="2"/>
      <c r="I22" s="2"/>
      <c r="J22" s="2"/>
      <c r="K22" s="2"/>
      <c r="L22" s="2"/>
      <c r="M22" s="2"/>
      <c r="N22" s="5">
        <v>9776</v>
      </c>
      <c r="O22" s="2" t="s">
        <v>200</v>
      </c>
      <c r="P22" s="5">
        <v>347.60346665302779</v>
      </c>
      <c r="Q22" s="5">
        <v>3398171.49</v>
      </c>
      <c r="R22" s="5">
        <v>3.9122506094882148</v>
      </c>
      <c r="S22" s="5">
        <v>38246.161958356788</v>
      </c>
      <c r="T22" s="5">
        <v>954886.2</v>
      </c>
      <c r="U22" s="5">
        <v>24960</v>
      </c>
      <c r="V22" s="5">
        <v>1.46</v>
      </c>
      <c r="W22" s="2" t="s">
        <v>141</v>
      </c>
      <c r="X22" s="2" t="s">
        <v>2934</v>
      </c>
      <c r="Y22" s="2" t="s">
        <v>172</v>
      </c>
      <c r="Z22" s="2" t="s">
        <v>173</v>
      </c>
      <c r="AA22" s="2" t="s">
        <v>2934</v>
      </c>
      <c r="AB22" s="2">
        <f>IF(INPUT_RAW!B22="","",YEAR(INPUT_RAW!B22))</f>
        <v>2025</v>
      </c>
      <c r="AC22" s="2">
        <f>IF(OR(INPUT_RAW!Q22="",INPUT_RAW!T22=""),"",INPUT_RAW!Q22+INPUT_RAW!T22)</f>
        <v>4353057.6900000004</v>
      </c>
      <c r="AD22" s="2">
        <f>IF(INPUT_RAW!Q22="","",IF(INPUT_RAW!Q22=0,0,INPUT_RAW!T22/INPUT_RAW!Q22))</f>
        <v>0.28100000332826047</v>
      </c>
    </row>
    <row r="23" spans="1:30" ht="115.2" x14ac:dyDescent="0.3">
      <c r="A23" s="7" t="s">
        <v>196</v>
      </c>
      <c r="B23" s="2" t="s">
        <v>226</v>
      </c>
      <c r="C23" s="5" t="s">
        <v>198</v>
      </c>
      <c r="D23" s="5" t="s">
        <v>171</v>
      </c>
      <c r="E23" s="2" t="s">
        <v>229</v>
      </c>
      <c r="F23" s="2"/>
      <c r="G23" s="2"/>
      <c r="H23" s="2"/>
      <c r="I23" s="2"/>
      <c r="J23" s="2"/>
      <c r="K23" s="2"/>
      <c r="L23" s="2"/>
      <c r="M23" s="2"/>
      <c r="N23" s="5">
        <v>9776</v>
      </c>
      <c r="O23" s="2" t="s">
        <v>200</v>
      </c>
      <c r="P23" s="5">
        <v>347.60341857610467</v>
      </c>
      <c r="Q23" s="5">
        <v>3398171.02</v>
      </c>
      <c r="R23" s="5">
        <v>3.912250068386097</v>
      </c>
      <c r="S23" s="5">
        <v>38246.156668542477</v>
      </c>
      <c r="T23" s="5">
        <v>954886</v>
      </c>
      <c r="U23" s="5">
        <v>24960</v>
      </c>
      <c r="V23" s="5">
        <v>1.46</v>
      </c>
      <c r="W23" s="2" t="s">
        <v>141</v>
      </c>
      <c r="X23" s="2" t="s">
        <v>2934</v>
      </c>
      <c r="Y23" s="2" t="s">
        <v>172</v>
      </c>
      <c r="Z23" s="2" t="s">
        <v>173</v>
      </c>
      <c r="AA23" s="2" t="s">
        <v>2934</v>
      </c>
      <c r="AB23" s="2">
        <f>IF(INPUT_RAW!B23="","",YEAR(INPUT_RAW!B23))</f>
        <v>2025</v>
      </c>
      <c r="AC23" s="2">
        <f>IF(OR(INPUT_RAW!Q23="",INPUT_RAW!T23=""),"",INPUT_RAW!Q23+INPUT_RAW!T23)</f>
        <v>4353057.0199999996</v>
      </c>
      <c r="AD23" s="2">
        <f>IF(INPUT_RAW!Q23="","",IF(INPUT_RAW!Q23=0,0,INPUT_RAW!T23/INPUT_RAW!Q23))</f>
        <v>0.28099998333809578</v>
      </c>
    </row>
    <row r="24" spans="1:30" ht="129.6" x14ac:dyDescent="0.3">
      <c r="A24" s="7" t="s">
        <v>196</v>
      </c>
      <c r="B24" s="2" t="s">
        <v>230</v>
      </c>
      <c r="C24" s="5" t="s">
        <v>198</v>
      </c>
      <c r="D24" s="5" t="s">
        <v>171</v>
      </c>
      <c r="E24" s="2" t="s">
        <v>231</v>
      </c>
      <c r="F24" s="2"/>
      <c r="G24" s="2"/>
      <c r="H24" s="2"/>
      <c r="I24" s="2"/>
      <c r="J24" s="2"/>
      <c r="K24" s="2"/>
      <c r="L24" s="2"/>
      <c r="M24" s="2"/>
      <c r="N24" s="5">
        <v>5120</v>
      </c>
      <c r="O24" s="2" t="s">
        <v>200</v>
      </c>
      <c r="P24" s="5">
        <v>660.84275390624998</v>
      </c>
      <c r="Q24" s="5">
        <v>3383514.9</v>
      </c>
      <c r="R24" s="5">
        <v>7.4377349905036576</v>
      </c>
      <c r="S24" s="5">
        <v>38081.20315137873</v>
      </c>
      <c r="T24" s="5">
        <v>1239719.8999999999</v>
      </c>
      <c r="U24" s="5">
        <v>153600</v>
      </c>
      <c r="V24" s="5">
        <v>0.24</v>
      </c>
      <c r="W24" s="2" t="s">
        <v>36</v>
      </c>
      <c r="X24" s="2" t="s">
        <v>2939</v>
      </c>
      <c r="Y24" s="2" t="s">
        <v>172</v>
      </c>
      <c r="Z24" s="2" t="s">
        <v>173</v>
      </c>
      <c r="AA24" s="2" t="s">
        <v>2939</v>
      </c>
      <c r="AB24" s="2">
        <f>IF(INPUT_RAW!B24="","",YEAR(INPUT_RAW!B24))</f>
        <v>2025</v>
      </c>
      <c r="AC24" s="2">
        <f>IF(OR(INPUT_RAW!Q24="",INPUT_RAW!T24=""),"",INPUT_RAW!Q24+INPUT_RAW!T24)</f>
        <v>4623234.8</v>
      </c>
      <c r="AD24" s="2">
        <f>IF(INPUT_RAW!Q24="","",IF(INPUT_RAW!Q24=0,0,INPUT_RAW!T24/INPUT_RAW!Q24))</f>
        <v>0.36640001201117806</v>
      </c>
    </row>
    <row r="25" spans="1:30" ht="129.6" x14ac:dyDescent="0.3">
      <c r="A25" s="7" t="s">
        <v>196</v>
      </c>
      <c r="B25" s="2" t="s">
        <v>232</v>
      </c>
      <c r="C25" s="5" t="s">
        <v>198</v>
      </c>
      <c r="D25" s="5" t="s">
        <v>171</v>
      </c>
      <c r="E25" s="2" t="s">
        <v>233</v>
      </c>
      <c r="F25" s="2"/>
      <c r="G25" s="2"/>
      <c r="H25" s="2"/>
      <c r="I25" s="2"/>
      <c r="J25" s="2"/>
      <c r="K25" s="2"/>
      <c r="L25" s="2"/>
      <c r="M25" s="2"/>
      <c r="N25" s="5">
        <v>4004</v>
      </c>
      <c r="O25" s="2" t="s">
        <v>200</v>
      </c>
      <c r="P25" s="5">
        <v>427.8509965034965</v>
      </c>
      <c r="Q25" s="5">
        <v>1713115.39</v>
      </c>
      <c r="R25" s="5">
        <v>4.8073145674550162</v>
      </c>
      <c r="S25" s="5">
        <v>19248.487528089881</v>
      </c>
      <c r="T25" s="5">
        <v>627685.5</v>
      </c>
      <c r="U25" s="5">
        <v>1232</v>
      </c>
      <c r="V25" s="2"/>
      <c r="W25" s="2" t="s">
        <v>32</v>
      </c>
      <c r="X25" s="2" t="s">
        <v>2935</v>
      </c>
      <c r="Y25" s="2" t="s">
        <v>172</v>
      </c>
      <c r="Z25" s="2" t="s">
        <v>173</v>
      </c>
      <c r="AA25" s="2" t="s">
        <v>2935</v>
      </c>
      <c r="AB25" s="2">
        <f>IF(INPUT_RAW!B25="","",YEAR(INPUT_RAW!B25))</f>
        <v>2025</v>
      </c>
      <c r="AC25" s="2">
        <f>IF(OR(INPUT_RAW!Q25="",INPUT_RAW!T25=""),"",INPUT_RAW!Q25+INPUT_RAW!T25)</f>
        <v>2340800.8899999997</v>
      </c>
      <c r="AD25" s="2">
        <f>IF(INPUT_RAW!Q25="","",IF(INPUT_RAW!Q25=0,0,INPUT_RAW!T25/INPUT_RAW!Q25))</f>
        <v>0.36640001231907676</v>
      </c>
    </row>
    <row r="26" spans="1:30" ht="115.2" x14ac:dyDescent="0.3">
      <c r="A26" s="7" t="s">
        <v>196</v>
      </c>
      <c r="B26" s="2" t="s">
        <v>234</v>
      </c>
      <c r="C26" s="5" t="s">
        <v>198</v>
      </c>
      <c r="D26" s="5" t="s">
        <v>171</v>
      </c>
      <c r="E26" s="2" t="s">
        <v>235</v>
      </c>
      <c r="F26" s="2"/>
      <c r="G26" s="2"/>
      <c r="H26" s="2"/>
      <c r="I26" s="2"/>
      <c r="J26" s="2"/>
      <c r="K26" s="2"/>
      <c r="L26" s="2"/>
      <c r="M26" s="2"/>
      <c r="N26" s="5">
        <v>150</v>
      </c>
      <c r="O26" s="2" t="s">
        <v>200</v>
      </c>
      <c r="P26" s="5">
        <v>499.2998</v>
      </c>
      <c r="Q26" s="5">
        <v>74894.97</v>
      </c>
      <c r="R26" s="5">
        <v>5.6101101123595516</v>
      </c>
      <c r="S26" s="5">
        <v>841.51651685393267</v>
      </c>
      <c r="T26" s="5">
        <v>27441.5</v>
      </c>
      <c r="U26" s="5">
        <v>800</v>
      </c>
      <c r="V26" s="5">
        <v>0.97099999999999997</v>
      </c>
      <c r="W26" s="2" t="s">
        <v>23</v>
      </c>
      <c r="X26" s="2" t="s">
        <v>2938</v>
      </c>
      <c r="Y26" s="2" t="s">
        <v>172</v>
      </c>
      <c r="Z26" s="2" t="s">
        <v>173</v>
      </c>
      <c r="AA26" s="2" t="s">
        <v>2938</v>
      </c>
      <c r="AB26" s="2">
        <f>IF(INPUT_RAW!B26="","",YEAR(INPUT_RAW!B26))</f>
        <v>2025</v>
      </c>
      <c r="AC26" s="2">
        <f>IF(OR(INPUT_RAW!Q26="",INPUT_RAW!T26=""),"",INPUT_RAW!Q26+INPUT_RAW!T26)</f>
        <v>102336.47</v>
      </c>
      <c r="AD26" s="2">
        <f>IF(INPUT_RAW!Q26="","",IF(INPUT_RAW!Q26=0,0,INPUT_RAW!T26/INPUT_RAW!Q26))</f>
        <v>0.36639977290864795</v>
      </c>
    </row>
    <row r="27" spans="1:30" ht="129.6" x14ac:dyDescent="0.3">
      <c r="A27" s="7" t="s">
        <v>196</v>
      </c>
      <c r="B27" s="2" t="s">
        <v>236</v>
      </c>
      <c r="C27" s="5" t="s">
        <v>198</v>
      </c>
      <c r="D27" s="5" t="s">
        <v>171</v>
      </c>
      <c r="E27" s="2" t="s">
        <v>237</v>
      </c>
      <c r="F27" s="2"/>
      <c r="G27" s="2"/>
      <c r="H27" s="2"/>
      <c r="I27" s="2"/>
      <c r="J27" s="2"/>
      <c r="K27" s="2"/>
      <c r="L27" s="2"/>
      <c r="M27" s="2"/>
      <c r="N27" s="5">
        <v>6614.4</v>
      </c>
      <c r="O27" s="2" t="s">
        <v>200</v>
      </c>
      <c r="P27" s="5">
        <v>308.04406295355591</v>
      </c>
      <c r="Q27" s="5">
        <v>2037526.65</v>
      </c>
      <c r="R27" s="5">
        <v>3.4611692466691681</v>
      </c>
      <c r="S27" s="5">
        <v>22893.557865168539</v>
      </c>
      <c r="T27" s="5">
        <v>746549.7</v>
      </c>
      <c r="U27" s="5">
        <v>1696</v>
      </c>
      <c r="V27" s="2"/>
      <c r="W27" s="2" t="s">
        <v>32</v>
      </c>
      <c r="X27" s="2" t="s">
        <v>2935</v>
      </c>
      <c r="Y27" s="2" t="s">
        <v>172</v>
      </c>
      <c r="Z27" s="2" t="s">
        <v>173</v>
      </c>
      <c r="AA27" s="2" t="s">
        <v>2935</v>
      </c>
      <c r="AB27" s="2">
        <f>IF(INPUT_RAW!B27="","",YEAR(INPUT_RAW!B27))</f>
        <v>2025</v>
      </c>
      <c r="AC27" s="2">
        <f>IF(OR(INPUT_RAW!Q27="",INPUT_RAW!T27=""),"",INPUT_RAW!Q27+INPUT_RAW!T27)</f>
        <v>2784076.3499999996</v>
      </c>
      <c r="AD27" s="2">
        <f>IF(INPUT_RAW!Q27="","",IF(INPUT_RAW!Q27=0,0,INPUT_RAW!T27/INPUT_RAW!Q27))</f>
        <v>0.36639996831452487</v>
      </c>
    </row>
    <row r="28" spans="1:30" ht="115.2" x14ac:dyDescent="0.3">
      <c r="A28" s="7" t="s">
        <v>196</v>
      </c>
      <c r="B28" s="2" t="s">
        <v>238</v>
      </c>
      <c r="C28" s="5" t="s">
        <v>198</v>
      </c>
      <c r="D28" s="5" t="s">
        <v>171</v>
      </c>
      <c r="E28" s="2" t="s">
        <v>239</v>
      </c>
      <c r="F28" s="2"/>
      <c r="G28" s="2"/>
      <c r="H28" s="2"/>
      <c r="I28" s="2"/>
      <c r="J28" s="2"/>
      <c r="K28" s="2"/>
      <c r="L28" s="2"/>
      <c r="M28" s="2"/>
      <c r="N28" s="5">
        <v>1183.5999999999999</v>
      </c>
      <c r="O28" s="2" t="s">
        <v>200</v>
      </c>
      <c r="P28" s="5">
        <v>381.68436971949978</v>
      </c>
      <c r="Q28" s="5">
        <v>451761.62</v>
      </c>
      <c r="R28" s="5">
        <v>4.342256765864617</v>
      </c>
      <c r="S28" s="5">
        <v>5139.4951080773599</v>
      </c>
      <c r="T28" s="5">
        <v>165525.4</v>
      </c>
      <c r="U28" s="5">
        <v>4842</v>
      </c>
      <c r="V28" s="5">
        <v>0.97699999999999998</v>
      </c>
      <c r="W28" s="2" t="s">
        <v>67</v>
      </c>
      <c r="X28" s="2" t="s">
        <v>2936</v>
      </c>
      <c r="Y28" s="2" t="s">
        <v>172</v>
      </c>
      <c r="Z28" s="2" t="s">
        <v>173</v>
      </c>
      <c r="AA28" s="2" t="s">
        <v>2936</v>
      </c>
      <c r="AB28" s="2">
        <f>IF(INPUT_RAW!B28="","",YEAR(INPUT_RAW!B28))</f>
        <v>2025</v>
      </c>
      <c r="AC28" s="2">
        <f>IF(OR(INPUT_RAW!Q28="",INPUT_RAW!T28=""),"",INPUT_RAW!Q28+INPUT_RAW!T28)</f>
        <v>617287.02</v>
      </c>
      <c r="AD28" s="2">
        <f>IF(INPUT_RAW!Q28="","",IF(INPUT_RAW!Q28=0,0,INPUT_RAW!T28/INPUT_RAW!Q28))</f>
        <v>0.36639987256996287</v>
      </c>
    </row>
    <row r="29" spans="1:30" ht="115.2" x14ac:dyDescent="0.3">
      <c r="A29" s="7" t="s">
        <v>196</v>
      </c>
      <c r="B29" s="2" t="s">
        <v>238</v>
      </c>
      <c r="C29" s="5" t="s">
        <v>198</v>
      </c>
      <c r="D29" s="5" t="s">
        <v>171</v>
      </c>
      <c r="E29" s="2" t="s">
        <v>240</v>
      </c>
      <c r="F29" s="2"/>
      <c r="G29" s="2"/>
      <c r="H29" s="2"/>
      <c r="I29" s="2"/>
      <c r="J29" s="2"/>
      <c r="K29" s="2"/>
      <c r="L29" s="2"/>
      <c r="M29" s="2"/>
      <c r="N29" s="5">
        <v>6975</v>
      </c>
      <c r="O29" s="2" t="s">
        <v>200</v>
      </c>
      <c r="P29" s="5">
        <v>506.19001720430123</v>
      </c>
      <c r="Q29" s="5">
        <v>3530675.37</v>
      </c>
      <c r="R29" s="5">
        <v>5.758703267398193</v>
      </c>
      <c r="S29" s="5">
        <v>40166.955290102393</v>
      </c>
      <c r="T29" s="5">
        <v>1293639.5</v>
      </c>
      <c r="U29" s="5">
        <v>37200</v>
      </c>
      <c r="V29" s="5">
        <v>0.96909999999999996</v>
      </c>
      <c r="W29" s="2" t="s">
        <v>142</v>
      </c>
      <c r="X29" s="2" t="s">
        <v>2938</v>
      </c>
      <c r="Y29" s="2" t="s">
        <v>172</v>
      </c>
      <c r="Z29" s="2" t="s">
        <v>173</v>
      </c>
      <c r="AA29" s="2" t="s">
        <v>2938</v>
      </c>
      <c r="AB29" s="2">
        <f>IF(INPUT_RAW!B29="","",YEAR(INPUT_RAW!B29))</f>
        <v>2025</v>
      </c>
      <c r="AC29" s="2">
        <f>IF(OR(INPUT_RAW!Q29="",INPUT_RAW!T29=""),"",INPUT_RAW!Q29+INPUT_RAW!T29)</f>
        <v>4824314.87</v>
      </c>
      <c r="AD29" s="2">
        <f>IF(INPUT_RAW!Q29="","",IF(INPUT_RAW!Q29=0,0,INPUT_RAW!T29/INPUT_RAW!Q29))</f>
        <v>0.36640001258456112</v>
      </c>
    </row>
    <row r="30" spans="1:30" ht="100.8" x14ac:dyDescent="0.3">
      <c r="A30" s="7" t="s">
        <v>196</v>
      </c>
      <c r="B30" s="2" t="s">
        <v>238</v>
      </c>
      <c r="C30" s="5" t="s">
        <v>198</v>
      </c>
      <c r="D30" s="5" t="s">
        <v>171</v>
      </c>
      <c r="E30" s="2" t="s">
        <v>241</v>
      </c>
      <c r="F30" s="2"/>
      <c r="G30" s="2"/>
      <c r="H30" s="2"/>
      <c r="I30" s="2"/>
      <c r="J30" s="2"/>
      <c r="K30" s="2"/>
      <c r="L30" s="2"/>
      <c r="M30" s="2"/>
      <c r="N30" s="5">
        <v>2310</v>
      </c>
      <c r="O30" s="2" t="s">
        <v>200</v>
      </c>
      <c r="P30" s="5">
        <v>562.56491341991341</v>
      </c>
      <c r="Q30" s="5">
        <v>1299524.95</v>
      </c>
      <c r="R30" s="5">
        <v>6.4000558978374684</v>
      </c>
      <c r="S30" s="5">
        <v>14784.12912400455</v>
      </c>
      <c r="T30" s="5">
        <v>476146</v>
      </c>
      <c r="U30" s="5">
        <v>50400</v>
      </c>
      <c r="V30" s="5">
        <v>0.27</v>
      </c>
      <c r="W30" s="2" t="s">
        <v>63</v>
      </c>
      <c r="X30" s="2" t="s">
        <v>2936</v>
      </c>
      <c r="Y30" s="2" t="s">
        <v>172</v>
      </c>
      <c r="Z30" s="2" t="s">
        <v>173</v>
      </c>
      <c r="AA30" s="2" t="s">
        <v>2936</v>
      </c>
      <c r="AB30" s="2">
        <f>IF(INPUT_RAW!B30="","",YEAR(INPUT_RAW!B30))</f>
        <v>2025</v>
      </c>
      <c r="AC30" s="2">
        <f>IF(OR(INPUT_RAW!Q30="",INPUT_RAW!T30=""),"",INPUT_RAW!Q30+INPUT_RAW!T30)</f>
        <v>1775670.95</v>
      </c>
      <c r="AD30" s="2">
        <f>IF(INPUT_RAW!Q30="","",IF(INPUT_RAW!Q30=0,0,INPUT_RAW!T30/INPUT_RAW!Q30))</f>
        <v>0.36640004487793792</v>
      </c>
    </row>
    <row r="31" spans="1:30" ht="100.8" x14ac:dyDescent="0.3">
      <c r="A31" s="7" t="s">
        <v>196</v>
      </c>
      <c r="B31" s="2" t="s">
        <v>238</v>
      </c>
      <c r="C31" s="5" t="s">
        <v>198</v>
      </c>
      <c r="D31" s="5" t="s">
        <v>171</v>
      </c>
      <c r="E31" s="2" t="s">
        <v>242</v>
      </c>
      <c r="F31" s="2"/>
      <c r="G31" s="2"/>
      <c r="H31" s="2"/>
      <c r="I31" s="2"/>
      <c r="J31" s="2"/>
      <c r="K31" s="2"/>
      <c r="L31" s="2"/>
      <c r="M31" s="2"/>
      <c r="N31" s="5">
        <v>2976.6</v>
      </c>
      <c r="O31" s="2" t="s">
        <v>200</v>
      </c>
      <c r="P31" s="5">
        <v>487.55640663844662</v>
      </c>
      <c r="Q31" s="5">
        <v>1451260.4</v>
      </c>
      <c r="R31" s="5">
        <v>5.5467167990722013</v>
      </c>
      <c r="S31" s="5">
        <v>16510.35722411831</v>
      </c>
      <c r="T31" s="5">
        <v>531741.80000000005</v>
      </c>
      <c r="U31" s="5">
        <v>21648</v>
      </c>
      <c r="V31" s="5">
        <v>0.70199999999999996</v>
      </c>
      <c r="W31" s="2" t="s">
        <v>96</v>
      </c>
      <c r="X31" s="2"/>
      <c r="Y31" s="2" t="s">
        <v>172</v>
      </c>
      <c r="Z31" s="2" t="s">
        <v>173</v>
      </c>
      <c r="AA31" s="2" t="s">
        <v>174</v>
      </c>
      <c r="AB31" s="2">
        <f>IF(INPUT_RAW!B31="","",YEAR(INPUT_RAW!B31))</f>
        <v>2025</v>
      </c>
      <c r="AC31" s="2">
        <f>IF(OR(INPUT_RAW!Q31="",INPUT_RAW!T31=""),"",INPUT_RAW!Q31+INPUT_RAW!T31)</f>
        <v>1983002.2</v>
      </c>
      <c r="AD31" s="2">
        <f>IF(INPUT_RAW!Q31="","",IF(INPUT_RAW!Q31=0,0,INPUT_RAW!T31/INPUT_RAW!Q31))</f>
        <v>0.36639999272356644</v>
      </c>
    </row>
    <row r="32" spans="1:30" ht="100.8" x14ac:dyDescent="0.3">
      <c r="A32" s="7" t="s">
        <v>196</v>
      </c>
      <c r="B32" s="2" t="s">
        <v>243</v>
      </c>
      <c r="C32" s="5" t="s">
        <v>198</v>
      </c>
      <c r="D32" s="5" t="s">
        <v>171</v>
      </c>
      <c r="E32" s="2" t="s">
        <v>244</v>
      </c>
      <c r="F32" s="2"/>
      <c r="G32" s="2"/>
      <c r="H32" s="2"/>
      <c r="I32" s="2"/>
      <c r="J32" s="2"/>
      <c r="K32" s="2"/>
      <c r="L32" s="2"/>
      <c r="M32" s="2"/>
      <c r="N32" s="5">
        <v>5628</v>
      </c>
      <c r="O32" s="2" t="s">
        <v>200</v>
      </c>
      <c r="P32" s="5">
        <v>271.19431058990762</v>
      </c>
      <c r="Q32" s="5">
        <v>1526281.58</v>
      </c>
      <c r="R32" s="5">
        <v>3.0852595061422941</v>
      </c>
      <c r="S32" s="5">
        <v>17363.840500568829</v>
      </c>
      <c r="T32" s="5">
        <v>559229.5</v>
      </c>
      <c r="U32" s="5">
        <v>36180</v>
      </c>
      <c r="V32" s="5">
        <v>0.44600000000000001</v>
      </c>
      <c r="W32" s="2" t="s">
        <v>23</v>
      </c>
      <c r="X32" s="2" t="s">
        <v>2940</v>
      </c>
      <c r="Y32" s="2" t="s">
        <v>172</v>
      </c>
      <c r="Z32" s="2" t="s">
        <v>173</v>
      </c>
      <c r="AA32" s="2" t="s">
        <v>2940</v>
      </c>
      <c r="AB32" s="2">
        <f>IF(INPUT_RAW!B32="","",YEAR(INPUT_RAW!B32))</f>
        <v>2025</v>
      </c>
      <c r="AC32" s="2">
        <f>IF(OR(INPUT_RAW!Q32="",INPUT_RAW!T32=""),"",INPUT_RAW!Q32+INPUT_RAW!T32)</f>
        <v>2085511.08</v>
      </c>
      <c r="AD32" s="2">
        <f>IF(INPUT_RAW!Q32="","",IF(INPUT_RAW!Q32=0,0,INPUT_RAW!T32/INPUT_RAW!Q32))</f>
        <v>0.36639995353937244</v>
      </c>
    </row>
    <row r="33" spans="1:30" ht="115.2" x14ac:dyDescent="0.3">
      <c r="A33" s="7" t="s">
        <v>196</v>
      </c>
      <c r="B33" s="2" t="s">
        <v>245</v>
      </c>
      <c r="C33" s="5" t="s">
        <v>198</v>
      </c>
      <c r="D33" s="5" t="s">
        <v>163</v>
      </c>
      <c r="E33" s="2" t="s">
        <v>246</v>
      </c>
      <c r="F33" s="2"/>
      <c r="G33" s="2"/>
      <c r="H33" s="2"/>
      <c r="I33" s="2"/>
      <c r="J33" s="2"/>
      <c r="K33" s="2"/>
      <c r="L33" s="2"/>
      <c r="M33" s="2"/>
      <c r="N33" s="5">
        <v>8856</v>
      </c>
      <c r="O33" s="2" t="s">
        <v>200</v>
      </c>
      <c r="P33" s="5">
        <v>242.0626456639566</v>
      </c>
      <c r="Q33" s="5">
        <v>2143706.79</v>
      </c>
      <c r="R33" s="5">
        <v>2.753841247599051</v>
      </c>
      <c r="S33" s="5">
        <v>24388.018088737201</v>
      </c>
      <c r="T33" s="5">
        <v>942373.5</v>
      </c>
      <c r="U33" s="5">
        <v>98400</v>
      </c>
      <c r="V33" s="5">
        <v>0.22800000000000001</v>
      </c>
      <c r="W33" s="2" t="s">
        <v>23</v>
      </c>
      <c r="X33" s="2" t="s">
        <v>166</v>
      </c>
      <c r="Y33" s="2" t="s">
        <v>164</v>
      </c>
      <c r="Z33" s="2" t="s">
        <v>165</v>
      </c>
      <c r="AA33" s="2" t="s">
        <v>166</v>
      </c>
      <c r="AB33" s="2">
        <f>IF(INPUT_RAW!B33="","",YEAR(INPUT_RAW!B33))</f>
        <v>2025</v>
      </c>
      <c r="AC33" s="2">
        <f>IF(OR(INPUT_RAW!Q33="",INPUT_RAW!T33=""),"",INPUT_RAW!Q33+INPUT_RAW!T33)</f>
        <v>3086080.29</v>
      </c>
      <c r="AD33" s="2">
        <f>IF(INPUT_RAW!Q33="","",IF(INPUT_RAW!Q33=0,0,INPUT_RAW!T33/INPUT_RAW!Q33))</f>
        <v>0.43959999772170333</v>
      </c>
    </row>
    <row r="34" spans="1:30" ht="129.6" x14ac:dyDescent="0.3">
      <c r="A34" s="7" t="s">
        <v>196</v>
      </c>
      <c r="B34" s="2" t="s">
        <v>247</v>
      </c>
      <c r="C34" s="5" t="s">
        <v>198</v>
      </c>
      <c r="D34" s="5" t="s">
        <v>163</v>
      </c>
      <c r="E34" s="2" t="s">
        <v>248</v>
      </c>
      <c r="F34" s="2"/>
      <c r="G34" s="2"/>
      <c r="H34" s="2"/>
      <c r="I34" s="2"/>
      <c r="J34" s="2"/>
      <c r="K34" s="2"/>
      <c r="L34" s="2"/>
      <c r="M34" s="2"/>
      <c r="N34" s="5">
        <v>4758</v>
      </c>
      <c r="O34" s="2" t="s">
        <v>200</v>
      </c>
      <c r="P34" s="5">
        <v>399.76610970996222</v>
      </c>
      <c r="Q34" s="5">
        <v>1902087.15</v>
      </c>
      <c r="R34" s="5">
        <v>4.5479648431167483</v>
      </c>
      <c r="S34" s="5">
        <v>21639.216723549489</v>
      </c>
      <c r="T34" s="5">
        <v>836157.4</v>
      </c>
      <c r="U34" s="5">
        <v>263520</v>
      </c>
      <c r="V34" s="5">
        <v>7.8E-2</v>
      </c>
      <c r="W34" s="2" t="s">
        <v>23</v>
      </c>
      <c r="X34" s="2" t="s">
        <v>166</v>
      </c>
      <c r="Y34" s="2" t="s">
        <v>164</v>
      </c>
      <c r="Z34" s="2" t="s">
        <v>165</v>
      </c>
      <c r="AA34" s="2" t="s">
        <v>166</v>
      </c>
      <c r="AB34" s="2">
        <f>IF(INPUT_RAW!B34="","",YEAR(INPUT_RAW!B34))</f>
        <v>2025</v>
      </c>
      <c r="AC34" s="2">
        <f>IF(OR(INPUT_RAW!Q34="",INPUT_RAW!T34=""),"",INPUT_RAW!Q34+INPUT_RAW!T34)</f>
        <v>2738244.55</v>
      </c>
      <c r="AD34" s="2">
        <f>IF(INPUT_RAW!Q34="","",IF(INPUT_RAW!Q34=0,0,INPUT_RAW!T34/INPUT_RAW!Q34))</f>
        <v>0.43959994156944915</v>
      </c>
    </row>
    <row r="35" spans="1:30" ht="115.2" x14ac:dyDescent="0.3">
      <c r="A35" s="7" t="s">
        <v>196</v>
      </c>
      <c r="B35" s="2" t="s">
        <v>247</v>
      </c>
      <c r="C35" s="5" t="s">
        <v>198</v>
      </c>
      <c r="D35" s="5" t="s">
        <v>163</v>
      </c>
      <c r="E35" s="2" t="s">
        <v>249</v>
      </c>
      <c r="F35" s="2"/>
      <c r="G35" s="2"/>
      <c r="H35" s="2"/>
      <c r="I35" s="2"/>
      <c r="J35" s="2"/>
      <c r="K35" s="2"/>
      <c r="L35" s="2"/>
      <c r="M35" s="2"/>
      <c r="N35" s="5">
        <v>180</v>
      </c>
      <c r="O35" s="2" t="s">
        <v>200</v>
      </c>
      <c r="P35" s="5">
        <v>154.16905555555559</v>
      </c>
      <c r="Q35" s="5">
        <v>27750.43</v>
      </c>
      <c r="R35" s="5">
        <v>1.7539141701428389</v>
      </c>
      <c r="S35" s="5">
        <v>315.70455062571102</v>
      </c>
      <c r="T35" s="5">
        <v>12199.1</v>
      </c>
      <c r="U35" s="5">
        <v>1260</v>
      </c>
      <c r="V35" s="5">
        <v>0.23799999999999999</v>
      </c>
      <c r="W35" s="2" t="s">
        <v>23</v>
      </c>
      <c r="X35" s="2" t="s">
        <v>166</v>
      </c>
      <c r="Y35" s="2" t="s">
        <v>164</v>
      </c>
      <c r="Z35" s="2" t="s">
        <v>165</v>
      </c>
      <c r="AA35" s="2" t="s">
        <v>166</v>
      </c>
      <c r="AB35" s="2">
        <f>IF(INPUT_RAW!B35="","",YEAR(INPUT_RAW!B35))</f>
        <v>2025</v>
      </c>
      <c r="AC35" s="2">
        <f>IF(OR(INPUT_RAW!Q35="",INPUT_RAW!T35=""),"",INPUT_RAW!Q35+INPUT_RAW!T35)</f>
        <v>39949.53</v>
      </c>
      <c r="AD35" s="2">
        <f>IF(INPUT_RAW!Q35="","",IF(INPUT_RAW!Q35=0,0,INPUT_RAW!T35/INPUT_RAW!Q35))</f>
        <v>0.43960039538126078</v>
      </c>
    </row>
    <row r="36" spans="1:30" ht="100.8" x14ac:dyDescent="0.3">
      <c r="A36" s="7" t="s">
        <v>196</v>
      </c>
      <c r="B36" s="2" t="s">
        <v>250</v>
      </c>
      <c r="C36" s="5" t="s">
        <v>198</v>
      </c>
      <c r="D36" s="5" t="s">
        <v>171</v>
      </c>
      <c r="E36" s="2" t="s">
        <v>251</v>
      </c>
      <c r="F36" s="2"/>
      <c r="G36" s="2"/>
      <c r="H36" s="2"/>
      <c r="I36" s="2"/>
      <c r="J36" s="2"/>
      <c r="K36" s="2"/>
      <c r="L36" s="2"/>
      <c r="M36" s="2"/>
      <c r="N36" s="5">
        <v>5012</v>
      </c>
      <c r="O36" s="2" t="s">
        <v>200</v>
      </c>
      <c r="P36" s="5">
        <v>326.07507382282517</v>
      </c>
      <c r="Q36" s="5">
        <v>1634288.27</v>
      </c>
      <c r="R36" s="5">
        <v>3.680305573621053</v>
      </c>
      <c r="S36" s="5">
        <v>18445.69153498872</v>
      </c>
      <c r="T36" s="5">
        <v>598803.30000000005</v>
      </c>
      <c r="U36" s="5">
        <v>30072</v>
      </c>
      <c r="V36" s="5">
        <v>0.57799999999999996</v>
      </c>
      <c r="W36" s="2" t="s">
        <v>23</v>
      </c>
      <c r="X36" s="2"/>
      <c r="Y36" s="2" t="s">
        <v>172</v>
      </c>
      <c r="Z36" s="2" t="s">
        <v>173</v>
      </c>
      <c r="AA36" s="2" t="s">
        <v>174</v>
      </c>
      <c r="AB36" s="2">
        <f>IF(INPUT_RAW!B36="","",YEAR(INPUT_RAW!B36))</f>
        <v>2025</v>
      </c>
      <c r="AC36" s="2">
        <f>IF(OR(INPUT_RAW!Q36="",INPUT_RAW!T36=""),"",INPUT_RAW!Q36+INPUT_RAW!T36)</f>
        <v>2233091.5700000003</v>
      </c>
      <c r="AD36" s="2">
        <f>IF(INPUT_RAW!Q36="","",IF(INPUT_RAW!Q36=0,0,INPUT_RAW!T36/INPUT_RAW!Q36))</f>
        <v>0.36640004764887657</v>
      </c>
    </row>
    <row r="37" spans="1:30" ht="100.8" x14ac:dyDescent="0.3">
      <c r="A37" s="7" t="s">
        <v>196</v>
      </c>
      <c r="B37" s="2" t="s">
        <v>250</v>
      </c>
      <c r="C37" s="5" t="s">
        <v>198</v>
      </c>
      <c r="D37" s="5" t="s">
        <v>171</v>
      </c>
      <c r="E37" s="2" t="s">
        <v>252</v>
      </c>
      <c r="F37" s="2"/>
      <c r="G37" s="2"/>
      <c r="H37" s="2"/>
      <c r="I37" s="2"/>
      <c r="J37" s="2"/>
      <c r="K37" s="2"/>
      <c r="L37" s="2"/>
      <c r="M37" s="2"/>
      <c r="N37" s="5">
        <v>5600</v>
      </c>
      <c r="O37" s="2" t="s">
        <v>200</v>
      </c>
      <c r="P37" s="5">
        <v>268.97564285714287</v>
      </c>
      <c r="Q37" s="5">
        <v>1506263.6</v>
      </c>
      <c r="R37" s="5">
        <v>3.035842470170913</v>
      </c>
      <c r="S37" s="5">
        <v>17000.717832957111</v>
      </c>
      <c r="T37" s="5">
        <v>551895</v>
      </c>
      <c r="U37" s="5">
        <v>36000</v>
      </c>
      <c r="V37" s="5">
        <v>0.44500000000000001</v>
      </c>
      <c r="W37" s="2" t="s">
        <v>23</v>
      </c>
      <c r="X37" s="2" t="s">
        <v>2940</v>
      </c>
      <c r="Y37" s="2" t="s">
        <v>172</v>
      </c>
      <c r="Z37" s="2" t="s">
        <v>173</v>
      </c>
      <c r="AA37" s="2" t="s">
        <v>2940</v>
      </c>
      <c r="AB37" s="2">
        <f>IF(INPUT_RAW!B37="","",YEAR(INPUT_RAW!B37))</f>
        <v>2025</v>
      </c>
      <c r="AC37" s="2">
        <f>IF(OR(INPUT_RAW!Q37="",INPUT_RAW!T37=""),"",INPUT_RAW!Q37+INPUT_RAW!T37)</f>
        <v>2058158.6</v>
      </c>
      <c r="AD37" s="2">
        <f>IF(INPUT_RAW!Q37="","",IF(INPUT_RAW!Q37=0,0,INPUT_RAW!T37/INPUT_RAW!Q37))</f>
        <v>0.36640001125964933</v>
      </c>
    </row>
    <row r="38" spans="1:30" ht="115.2" x14ac:dyDescent="0.3">
      <c r="A38" s="7" t="s">
        <v>196</v>
      </c>
      <c r="B38" s="2" t="s">
        <v>253</v>
      </c>
      <c r="C38" s="5" t="s">
        <v>198</v>
      </c>
      <c r="D38" s="5" t="s">
        <v>163</v>
      </c>
      <c r="E38" s="2" t="s">
        <v>246</v>
      </c>
      <c r="F38" s="2"/>
      <c r="G38" s="2"/>
      <c r="H38" s="2"/>
      <c r="I38" s="2"/>
      <c r="J38" s="2"/>
      <c r="K38" s="2"/>
      <c r="L38" s="2"/>
      <c r="M38" s="2"/>
      <c r="N38" s="5">
        <v>8856</v>
      </c>
      <c r="O38" s="2" t="s">
        <v>200</v>
      </c>
      <c r="P38" s="5">
        <v>235.98643631436309</v>
      </c>
      <c r="Q38" s="5">
        <v>2089895.88</v>
      </c>
      <c r="R38" s="5">
        <v>2.663503795873174</v>
      </c>
      <c r="S38" s="5">
        <v>23587.98961625282</v>
      </c>
      <c r="T38" s="5">
        <v>918718.2</v>
      </c>
      <c r="U38" s="5">
        <v>98400</v>
      </c>
      <c r="V38" s="5">
        <v>0.22800000000000001</v>
      </c>
      <c r="W38" s="2" t="s">
        <v>23</v>
      </c>
      <c r="X38" s="2" t="s">
        <v>166</v>
      </c>
      <c r="Y38" s="2" t="s">
        <v>164</v>
      </c>
      <c r="Z38" s="2" t="s">
        <v>165</v>
      </c>
      <c r="AA38" s="2" t="s">
        <v>166</v>
      </c>
      <c r="AB38" s="2">
        <f>IF(INPUT_RAW!B38="","",YEAR(INPUT_RAW!B38))</f>
        <v>2025</v>
      </c>
      <c r="AC38" s="2">
        <f>IF(OR(INPUT_RAW!Q38="",INPUT_RAW!T38=""),"",INPUT_RAW!Q38+INPUT_RAW!T38)</f>
        <v>3008614.08</v>
      </c>
      <c r="AD38" s="2">
        <f>IF(INPUT_RAW!Q38="","",IF(INPUT_RAW!Q38=0,0,INPUT_RAW!T38/INPUT_RAW!Q38))</f>
        <v>0.43959998619644153</v>
      </c>
    </row>
    <row r="39" spans="1:30" ht="100.8" x14ac:dyDescent="0.3">
      <c r="A39" s="7" t="s">
        <v>196</v>
      </c>
      <c r="B39" s="2" t="s">
        <v>254</v>
      </c>
      <c r="C39" s="5" t="s">
        <v>198</v>
      </c>
      <c r="D39" s="5" t="s">
        <v>171</v>
      </c>
      <c r="E39" s="2" t="s">
        <v>255</v>
      </c>
      <c r="F39" s="2"/>
      <c r="G39" s="2"/>
      <c r="H39" s="2"/>
      <c r="I39" s="2"/>
      <c r="J39" s="2"/>
      <c r="K39" s="2"/>
      <c r="L39" s="2"/>
      <c r="M39" s="2"/>
      <c r="N39" s="5">
        <v>660</v>
      </c>
      <c r="O39" s="2" t="s">
        <v>200</v>
      </c>
      <c r="P39" s="5">
        <v>436.13304549999998</v>
      </c>
      <c r="Q39" s="5">
        <v>287847.81</v>
      </c>
      <c r="R39" s="5">
        <v>5.0245742560000002</v>
      </c>
      <c r="S39" s="5">
        <v>3316.2190089999999</v>
      </c>
      <c r="T39" s="5">
        <v>105467.5</v>
      </c>
      <c r="U39" s="5">
        <v>4400</v>
      </c>
      <c r="V39" s="5">
        <v>0.70199999999999996</v>
      </c>
      <c r="W39" s="2" t="s">
        <v>23</v>
      </c>
      <c r="X39" s="2" t="s">
        <v>2938</v>
      </c>
      <c r="Y39" s="2" t="s">
        <v>172</v>
      </c>
      <c r="Z39" s="2" t="s">
        <v>173</v>
      </c>
      <c r="AA39" s="2" t="s">
        <v>2938</v>
      </c>
      <c r="AB39" s="2">
        <f>IF(INPUT_RAW!B39="","",YEAR(INPUT_RAW!B39))</f>
        <v>2025</v>
      </c>
      <c r="AC39" s="2">
        <f>IF(OR(INPUT_RAW!Q39="",INPUT_RAW!T39=""),"",INPUT_RAW!Q39+INPUT_RAW!T39)</f>
        <v>393315.31</v>
      </c>
      <c r="AD39" s="2">
        <f>IF(INPUT_RAW!Q39="","",IF(INPUT_RAW!Q39=0,0,INPUT_RAW!T39/INPUT_RAW!Q39))</f>
        <v>0.3664002168368069</v>
      </c>
    </row>
    <row r="40" spans="1:30" ht="115.2" x14ac:dyDescent="0.3">
      <c r="A40" s="7" t="s">
        <v>196</v>
      </c>
      <c r="B40" s="2" t="s">
        <v>256</v>
      </c>
      <c r="C40" s="5" t="s">
        <v>198</v>
      </c>
      <c r="D40" s="5" t="s">
        <v>163</v>
      </c>
      <c r="E40" s="2" t="s">
        <v>257</v>
      </c>
      <c r="F40" s="2"/>
      <c r="G40" s="2"/>
      <c r="H40" s="2"/>
      <c r="I40" s="2"/>
      <c r="J40" s="2"/>
      <c r="K40" s="2"/>
      <c r="L40" s="2"/>
      <c r="M40" s="2"/>
      <c r="N40" s="5">
        <v>9800</v>
      </c>
      <c r="O40" s="2" t="s">
        <v>200</v>
      </c>
      <c r="P40" s="5">
        <v>438.0730643</v>
      </c>
      <c r="Q40" s="5">
        <v>4293116.03</v>
      </c>
      <c r="R40" s="5">
        <v>5.0469247040000003</v>
      </c>
      <c r="S40" s="5">
        <v>49459.862099999998</v>
      </c>
      <c r="T40" s="5">
        <v>1887253.8</v>
      </c>
      <c r="U40" s="5">
        <v>336000</v>
      </c>
      <c r="V40" s="5">
        <v>0.13900000000000001</v>
      </c>
      <c r="W40" s="2" t="s">
        <v>23</v>
      </c>
      <c r="X40" s="2" t="s">
        <v>166</v>
      </c>
      <c r="Y40" s="2" t="s">
        <v>164</v>
      </c>
      <c r="Z40" s="2" t="s">
        <v>165</v>
      </c>
      <c r="AA40" s="2" t="s">
        <v>166</v>
      </c>
      <c r="AB40" s="2">
        <f>IF(INPUT_RAW!B40="","",YEAR(INPUT_RAW!B40))</f>
        <v>2025</v>
      </c>
      <c r="AC40" s="2">
        <f>IF(OR(INPUT_RAW!Q40="",INPUT_RAW!T40=""),"",INPUT_RAW!Q40+INPUT_RAW!T40)</f>
        <v>6180369.8300000001</v>
      </c>
      <c r="AD40" s="2">
        <f>IF(INPUT_RAW!Q40="","",IF(INPUT_RAW!Q40=0,0,INPUT_RAW!T40/INPUT_RAW!Q40))</f>
        <v>0.43959999841886405</v>
      </c>
    </row>
    <row r="41" spans="1:30" ht="115.2" x14ac:dyDescent="0.3">
      <c r="A41" s="7" t="s">
        <v>196</v>
      </c>
      <c r="B41" s="2" t="s">
        <v>258</v>
      </c>
      <c r="C41" s="5" t="s">
        <v>198</v>
      </c>
      <c r="D41" s="5" t="s">
        <v>171</v>
      </c>
      <c r="E41" s="2" t="s">
        <v>259</v>
      </c>
      <c r="F41" s="2"/>
      <c r="G41" s="2"/>
      <c r="H41" s="2"/>
      <c r="I41" s="2"/>
      <c r="J41" s="2"/>
      <c r="K41" s="2"/>
      <c r="L41" s="2"/>
      <c r="M41" s="2"/>
      <c r="N41" s="5">
        <v>325.60000000000002</v>
      </c>
      <c r="O41" s="2" t="s">
        <v>200</v>
      </c>
      <c r="P41" s="5">
        <v>371.794041769042</v>
      </c>
      <c r="Q41" s="5">
        <v>121056.14</v>
      </c>
      <c r="R41" s="5">
        <v>4.2833414950350397</v>
      </c>
      <c r="S41" s="5">
        <v>1394.6559907834101</v>
      </c>
      <c r="T41" s="5">
        <v>44354.9</v>
      </c>
      <c r="U41" s="5">
        <v>1332</v>
      </c>
      <c r="V41" s="5">
        <v>0.97299999999999998</v>
      </c>
      <c r="W41" s="2" t="s">
        <v>23</v>
      </c>
      <c r="X41" s="2" t="s">
        <v>2936</v>
      </c>
      <c r="Y41" s="2" t="s">
        <v>172</v>
      </c>
      <c r="Z41" s="2" t="s">
        <v>173</v>
      </c>
      <c r="AA41" s="2" t="s">
        <v>2936</v>
      </c>
      <c r="AB41" s="2">
        <f>IF(INPUT_RAW!B41="","",YEAR(INPUT_RAW!B41))</f>
        <v>2025</v>
      </c>
      <c r="AC41" s="2">
        <f>IF(OR(INPUT_RAW!Q41="",INPUT_RAW!T41=""),"",INPUT_RAW!Q41+INPUT_RAW!T41)</f>
        <v>165411.04</v>
      </c>
      <c r="AD41" s="2">
        <f>IF(INPUT_RAW!Q41="","",IF(INPUT_RAW!Q41=0,0,INPUT_RAW!T41/INPUT_RAW!Q41))</f>
        <v>0.36639942426712102</v>
      </c>
    </row>
    <row r="42" spans="1:30" ht="115.2" x14ac:dyDescent="0.3">
      <c r="A42" s="7" t="s">
        <v>196</v>
      </c>
      <c r="B42" s="2" t="s">
        <v>258</v>
      </c>
      <c r="C42" s="5" t="s">
        <v>198</v>
      </c>
      <c r="D42" s="5" t="s">
        <v>171</v>
      </c>
      <c r="E42" s="2" t="s">
        <v>260</v>
      </c>
      <c r="F42" s="2"/>
      <c r="G42" s="2"/>
      <c r="H42" s="2"/>
      <c r="I42" s="2"/>
      <c r="J42" s="2"/>
      <c r="K42" s="2"/>
      <c r="L42" s="2"/>
      <c r="M42" s="2"/>
      <c r="N42" s="5">
        <v>4620</v>
      </c>
      <c r="O42" s="2" t="s">
        <v>200</v>
      </c>
      <c r="P42" s="5">
        <v>548.200285714286</v>
      </c>
      <c r="Q42" s="5">
        <v>2532685.3199999998</v>
      </c>
      <c r="R42" s="5">
        <v>6.3156714944042101</v>
      </c>
      <c r="S42" s="5">
        <v>29178.402304147501</v>
      </c>
      <c r="T42" s="5">
        <v>927975.9</v>
      </c>
      <c r="U42" s="5">
        <v>100800</v>
      </c>
      <c r="V42" s="5">
        <v>0.26900000000000002</v>
      </c>
      <c r="W42" s="2" t="s">
        <v>23</v>
      </c>
      <c r="X42" s="2" t="s">
        <v>2936</v>
      </c>
      <c r="Y42" s="2" t="s">
        <v>172</v>
      </c>
      <c r="Z42" s="2" t="s">
        <v>173</v>
      </c>
      <c r="AA42" s="2" t="s">
        <v>2936</v>
      </c>
      <c r="AB42" s="2">
        <f>IF(INPUT_RAW!B42="","",YEAR(INPUT_RAW!B42))</f>
        <v>2025</v>
      </c>
      <c r="AC42" s="2">
        <f>IF(OR(INPUT_RAW!Q42="",INPUT_RAW!T42=""),"",INPUT_RAW!Q42+INPUT_RAW!T42)</f>
        <v>3460661.2199999997</v>
      </c>
      <c r="AD42" s="2">
        <f>IF(INPUT_RAW!Q42="","",IF(INPUT_RAW!Q42=0,0,INPUT_RAW!T42/INPUT_RAW!Q42))</f>
        <v>0.36639999950724239</v>
      </c>
    </row>
    <row r="43" spans="1:30" ht="115.2" x14ac:dyDescent="0.3">
      <c r="A43" s="7" t="s">
        <v>196</v>
      </c>
      <c r="B43" s="2" t="s">
        <v>261</v>
      </c>
      <c r="C43" s="5" t="s">
        <v>198</v>
      </c>
      <c r="D43" s="5" t="s">
        <v>171</v>
      </c>
      <c r="E43" s="2" t="s">
        <v>262</v>
      </c>
      <c r="F43" s="2"/>
      <c r="G43" s="2"/>
      <c r="H43" s="2"/>
      <c r="I43" s="2"/>
      <c r="J43" s="2"/>
      <c r="K43" s="2"/>
      <c r="L43" s="2"/>
      <c r="M43" s="2"/>
      <c r="N43" s="5">
        <v>12006</v>
      </c>
      <c r="O43" s="2" t="s">
        <v>200</v>
      </c>
      <c r="P43" s="5">
        <v>448.12217891054502</v>
      </c>
      <c r="Q43" s="5">
        <v>5380154.8799999999</v>
      </c>
      <c r="R43" s="5">
        <v>5.1626979137159497</v>
      </c>
      <c r="S43" s="5">
        <v>61983.351152073701</v>
      </c>
      <c r="T43" s="5">
        <v>1971288.8</v>
      </c>
      <c r="U43" s="5">
        <v>82800</v>
      </c>
      <c r="V43" s="5">
        <v>0.70120000000000005</v>
      </c>
      <c r="W43" s="2" t="s">
        <v>23</v>
      </c>
      <c r="X43" s="2" t="s">
        <v>2938</v>
      </c>
      <c r="Y43" s="2" t="s">
        <v>172</v>
      </c>
      <c r="Z43" s="2" t="s">
        <v>173</v>
      </c>
      <c r="AA43" s="2" t="s">
        <v>2938</v>
      </c>
      <c r="AB43" s="2">
        <f>IF(INPUT_RAW!B43="","",YEAR(INPUT_RAW!B43))</f>
        <v>2025</v>
      </c>
      <c r="AC43" s="2">
        <f>IF(OR(INPUT_RAW!Q43="",INPUT_RAW!T43=""),"",INPUT_RAW!Q43+INPUT_RAW!T43)</f>
        <v>7351443.6799999997</v>
      </c>
      <c r="AD43" s="2">
        <f>IF(INPUT_RAW!Q43="","",IF(INPUT_RAW!Q43=0,0,INPUT_RAW!T43/INPUT_RAW!Q43))</f>
        <v>0.3664000096592015</v>
      </c>
    </row>
    <row r="44" spans="1:30" ht="129.6" x14ac:dyDescent="0.3">
      <c r="A44" s="7" t="s">
        <v>196</v>
      </c>
      <c r="B44" s="2" t="s">
        <v>263</v>
      </c>
      <c r="C44" s="5" t="s">
        <v>198</v>
      </c>
      <c r="D44" s="5" t="s">
        <v>171</v>
      </c>
      <c r="E44" s="2" t="s">
        <v>264</v>
      </c>
      <c r="F44" s="2"/>
      <c r="G44" s="2"/>
      <c r="H44" s="2"/>
      <c r="I44" s="2"/>
      <c r="J44" s="2"/>
      <c r="K44" s="2"/>
      <c r="L44" s="2"/>
      <c r="M44" s="2"/>
      <c r="N44" s="5">
        <v>9776</v>
      </c>
      <c r="O44" s="2" t="s">
        <v>200</v>
      </c>
      <c r="P44" s="5">
        <v>361.08518003273298</v>
      </c>
      <c r="Q44" s="5">
        <v>3529968.72</v>
      </c>
      <c r="R44" s="5">
        <v>4.1599675118978503</v>
      </c>
      <c r="S44" s="5">
        <v>40667.842396313397</v>
      </c>
      <c r="T44" s="5">
        <v>1293380.5</v>
      </c>
      <c r="U44" s="5">
        <v>24960</v>
      </c>
      <c r="V44" s="5">
        <v>1.55</v>
      </c>
      <c r="W44" s="2" t="s">
        <v>23</v>
      </c>
      <c r="X44" s="2" t="s">
        <v>2934</v>
      </c>
      <c r="Y44" s="2" t="s">
        <v>172</v>
      </c>
      <c r="Z44" s="2" t="s">
        <v>173</v>
      </c>
      <c r="AA44" s="2" t="s">
        <v>2934</v>
      </c>
      <c r="AB44" s="2">
        <f>IF(INPUT_RAW!B44="","",YEAR(INPUT_RAW!B44))</f>
        <v>2025</v>
      </c>
      <c r="AC44" s="2">
        <f>IF(OR(INPUT_RAW!Q44="",INPUT_RAW!T44=""),"",INPUT_RAW!Q44+INPUT_RAW!T44)</f>
        <v>4823349.2200000007</v>
      </c>
      <c r="AD44" s="2">
        <f>IF(INPUT_RAW!Q44="","",IF(INPUT_RAW!Q44=0,0,INPUT_RAW!T44/INPUT_RAW!Q44))</f>
        <v>0.36639998894947712</v>
      </c>
    </row>
    <row r="45" spans="1:30" ht="115.2" x14ac:dyDescent="0.3">
      <c r="A45" s="7" t="s">
        <v>196</v>
      </c>
      <c r="B45" s="2" t="s">
        <v>265</v>
      </c>
      <c r="C45" s="5" t="s">
        <v>198</v>
      </c>
      <c r="D45" s="5" t="s">
        <v>163</v>
      </c>
      <c r="E45" s="2" t="s">
        <v>266</v>
      </c>
      <c r="F45" s="2"/>
      <c r="G45" s="2"/>
      <c r="H45" s="2"/>
      <c r="I45" s="2"/>
      <c r="J45" s="2"/>
      <c r="K45" s="2"/>
      <c r="L45" s="2"/>
      <c r="M45" s="2"/>
      <c r="N45" s="5">
        <v>4900</v>
      </c>
      <c r="O45" s="2" t="s">
        <v>200</v>
      </c>
      <c r="P45" s="5">
        <v>448.69948775510198</v>
      </c>
      <c r="Q45" s="5">
        <v>2198627.4900000002</v>
      </c>
      <c r="R45" s="5">
        <v>5.1693489372707599</v>
      </c>
      <c r="S45" s="5">
        <v>25329.8097926267</v>
      </c>
      <c r="T45" s="5">
        <v>966516.6</v>
      </c>
      <c r="U45" s="5">
        <v>168000</v>
      </c>
      <c r="V45" s="5">
        <v>0.13900000000000001</v>
      </c>
      <c r="W45" s="2" t="s">
        <v>23</v>
      </c>
      <c r="X45" s="2" t="s">
        <v>166</v>
      </c>
      <c r="Y45" s="2" t="s">
        <v>164</v>
      </c>
      <c r="Z45" s="2" t="s">
        <v>165</v>
      </c>
      <c r="AA45" s="2" t="s">
        <v>166</v>
      </c>
      <c r="AB45" s="2">
        <f>IF(INPUT_RAW!B45="","",YEAR(INPUT_RAW!B45))</f>
        <v>2025</v>
      </c>
      <c r="AC45" s="2">
        <f>IF(OR(INPUT_RAW!Q45="",INPUT_RAW!T45=""),"",INPUT_RAW!Q45+INPUT_RAW!T45)</f>
        <v>3165144.0900000003</v>
      </c>
      <c r="AD45" s="2">
        <f>IF(INPUT_RAW!Q45="","",IF(INPUT_RAW!Q45=0,0,INPUT_RAW!T45/INPUT_RAW!Q45))</f>
        <v>0.43959997971279796</v>
      </c>
    </row>
    <row r="46" spans="1:30" ht="100.8" x14ac:dyDescent="0.3">
      <c r="A46" s="7" t="s">
        <v>196</v>
      </c>
      <c r="B46" s="2" t="s">
        <v>267</v>
      </c>
      <c r="C46" s="5" t="s">
        <v>198</v>
      </c>
      <c r="D46" s="5" t="s">
        <v>171</v>
      </c>
      <c r="E46" s="2" t="s">
        <v>268</v>
      </c>
      <c r="F46" s="2"/>
      <c r="G46" s="2"/>
      <c r="H46" s="2"/>
      <c r="I46" s="2"/>
      <c r="J46" s="2"/>
      <c r="K46" s="2"/>
      <c r="L46" s="2"/>
      <c r="M46" s="2"/>
      <c r="N46" s="5">
        <v>528</v>
      </c>
      <c r="O46" s="2" t="s">
        <v>200</v>
      </c>
      <c r="P46" s="5">
        <v>297.14039772727301</v>
      </c>
      <c r="Q46" s="5">
        <v>156890.13</v>
      </c>
      <c r="R46" s="5">
        <v>3.4471043819869198</v>
      </c>
      <c r="S46" s="5">
        <v>1820.0711136891</v>
      </c>
      <c r="T46" s="5">
        <v>57484.5</v>
      </c>
      <c r="U46" s="5">
        <v>2880</v>
      </c>
      <c r="V46" s="5">
        <v>0.57899999999999996</v>
      </c>
      <c r="W46" s="2" t="s">
        <v>23</v>
      </c>
      <c r="X46" s="2"/>
      <c r="Y46" s="2" t="s">
        <v>172</v>
      </c>
      <c r="Z46" s="2" t="s">
        <v>173</v>
      </c>
      <c r="AA46" s="2" t="s">
        <v>174</v>
      </c>
      <c r="AB46" s="2">
        <f>IF(INPUT_RAW!B46="","",YEAR(INPUT_RAW!B46))</f>
        <v>2025</v>
      </c>
      <c r="AC46" s="2">
        <f>IF(OR(INPUT_RAW!Q46="",INPUT_RAW!T46=""),"",INPUT_RAW!Q46+INPUT_RAW!T46)</f>
        <v>214374.63</v>
      </c>
      <c r="AD46" s="2">
        <f>IF(INPUT_RAW!Q46="","",IF(INPUT_RAW!Q46=0,0,INPUT_RAW!T46/INPUT_RAW!Q46))</f>
        <v>0.36639972189455128</v>
      </c>
    </row>
    <row r="47" spans="1:30" ht="115.2" x14ac:dyDescent="0.3">
      <c r="A47" s="7" t="s">
        <v>196</v>
      </c>
      <c r="B47" s="2" t="s">
        <v>267</v>
      </c>
      <c r="C47" s="5" t="s">
        <v>198</v>
      </c>
      <c r="D47" s="5" t="s">
        <v>171</v>
      </c>
      <c r="E47" s="2" t="s">
        <v>269</v>
      </c>
      <c r="F47" s="2"/>
      <c r="G47" s="2"/>
      <c r="H47" s="2"/>
      <c r="I47" s="2"/>
      <c r="J47" s="2"/>
      <c r="K47" s="2"/>
      <c r="L47" s="2"/>
      <c r="M47" s="2"/>
      <c r="N47" s="5">
        <v>33</v>
      </c>
      <c r="O47" s="2" t="s">
        <v>200</v>
      </c>
      <c r="P47" s="5">
        <v>518.84090909090901</v>
      </c>
      <c r="Q47" s="5">
        <v>17121.75</v>
      </c>
      <c r="R47" s="5">
        <v>6.0190360683400099</v>
      </c>
      <c r="S47" s="5">
        <v>198.62819025522001</v>
      </c>
      <c r="T47" s="5">
        <v>6273.4</v>
      </c>
      <c r="U47" s="5">
        <v>540</v>
      </c>
      <c r="V47" s="5">
        <v>0.33700000000000002</v>
      </c>
      <c r="W47" s="2" t="s">
        <v>23</v>
      </c>
      <c r="X47" s="2"/>
      <c r="Y47" s="2" t="s">
        <v>172</v>
      </c>
      <c r="Z47" s="2" t="s">
        <v>173</v>
      </c>
      <c r="AA47" s="2" t="s">
        <v>174</v>
      </c>
      <c r="AB47" s="2">
        <f>IF(INPUT_RAW!B47="","",YEAR(INPUT_RAW!B47))</f>
        <v>2025</v>
      </c>
      <c r="AC47" s="2">
        <f>IF(OR(INPUT_RAW!Q47="",INPUT_RAW!T47=""),"",INPUT_RAW!Q47+INPUT_RAW!T47)</f>
        <v>23395.15</v>
      </c>
      <c r="AD47" s="2">
        <f>IF(INPUT_RAW!Q47="","",IF(INPUT_RAW!Q47=0,0,INPUT_RAW!T47/INPUT_RAW!Q47))</f>
        <v>0.36639946267174789</v>
      </c>
    </row>
    <row r="48" spans="1:30" ht="100.8" x14ac:dyDescent="0.3">
      <c r="A48" s="7" t="s">
        <v>196</v>
      </c>
      <c r="B48" s="2" t="s">
        <v>267</v>
      </c>
      <c r="C48" s="5" t="s">
        <v>198</v>
      </c>
      <c r="D48" s="5" t="s">
        <v>171</v>
      </c>
      <c r="E48" s="2" t="s">
        <v>270</v>
      </c>
      <c r="F48" s="2"/>
      <c r="G48" s="2"/>
      <c r="H48" s="2"/>
      <c r="I48" s="2"/>
      <c r="J48" s="2"/>
      <c r="K48" s="2"/>
      <c r="L48" s="2"/>
      <c r="M48" s="2"/>
      <c r="N48" s="5">
        <v>1030.4000000000001</v>
      </c>
      <c r="O48" s="2" t="s">
        <v>200</v>
      </c>
      <c r="P48" s="5">
        <v>269.75735636645999</v>
      </c>
      <c r="Q48" s="5">
        <v>277957.98</v>
      </c>
      <c r="R48" s="5">
        <v>3.1294356887060299</v>
      </c>
      <c r="S48" s="5">
        <v>3224.57053364269</v>
      </c>
      <c r="T48" s="5">
        <v>101843.9</v>
      </c>
      <c r="U48" s="5">
        <v>6624</v>
      </c>
      <c r="V48" s="5">
        <v>0.44600000000000001</v>
      </c>
      <c r="W48" s="2" t="s">
        <v>23</v>
      </c>
      <c r="X48" s="2" t="s">
        <v>2940</v>
      </c>
      <c r="Y48" s="2" t="s">
        <v>172</v>
      </c>
      <c r="Z48" s="2" t="s">
        <v>173</v>
      </c>
      <c r="AA48" s="2" t="s">
        <v>2940</v>
      </c>
      <c r="AB48" s="2">
        <f>IF(INPUT_RAW!B48="","",YEAR(INPUT_RAW!B48))</f>
        <v>2025</v>
      </c>
      <c r="AC48" s="2">
        <f>IF(OR(INPUT_RAW!Q48="",INPUT_RAW!T48=""),"",INPUT_RAW!Q48+INPUT_RAW!T48)</f>
        <v>379801.88</v>
      </c>
      <c r="AD48" s="2">
        <f>IF(INPUT_RAW!Q48="","",IF(INPUT_RAW!Q48=0,0,INPUT_RAW!T48/INPUT_RAW!Q48))</f>
        <v>0.36640034583644621</v>
      </c>
    </row>
    <row r="49" spans="1:30" ht="100.8" x14ac:dyDescent="0.3">
      <c r="A49" s="7" t="s">
        <v>196</v>
      </c>
      <c r="B49" s="2" t="s">
        <v>267</v>
      </c>
      <c r="C49" s="5" t="s">
        <v>198</v>
      </c>
      <c r="D49" s="5" t="s">
        <v>167</v>
      </c>
      <c r="E49" s="2" t="s">
        <v>271</v>
      </c>
      <c r="F49" s="2"/>
      <c r="G49" s="2"/>
      <c r="H49" s="2"/>
      <c r="I49" s="2"/>
      <c r="J49" s="2"/>
      <c r="K49" s="2"/>
      <c r="L49" s="2"/>
      <c r="M49" s="2"/>
      <c r="N49" s="5">
        <v>12</v>
      </c>
      <c r="O49" s="2" t="s">
        <v>200</v>
      </c>
      <c r="P49" s="5">
        <v>1087.74416666667</v>
      </c>
      <c r="Q49" s="5">
        <v>13052.93</v>
      </c>
      <c r="R49" s="5">
        <v>12.6188418406806</v>
      </c>
      <c r="S49" s="5">
        <v>151.426102088167</v>
      </c>
      <c r="T49" s="5">
        <v>4782.7</v>
      </c>
      <c r="U49" s="5">
        <v>540</v>
      </c>
      <c r="V49" s="5">
        <v>0.25800000000000001</v>
      </c>
      <c r="W49" s="2" t="s">
        <v>23</v>
      </c>
      <c r="X49" s="2"/>
      <c r="Y49" s="2" t="s">
        <v>168</v>
      </c>
      <c r="Z49" s="2" t="s">
        <v>169</v>
      </c>
      <c r="AA49" s="2" t="s">
        <v>170</v>
      </c>
      <c r="AB49" s="2">
        <f>IF(INPUT_RAW!B49="","",YEAR(INPUT_RAW!B49))</f>
        <v>2025</v>
      </c>
      <c r="AC49" s="2">
        <f>IF(OR(INPUT_RAW!Q49="",INPUT_RAW!T49=""),"",INPUT_RAW!Q49+INPUT_RAW!T49)</f>
        <v>17835.63</v>
      </c>
      <c r="AD49" s="2">
        <f>IF(INPUT_RAW!Q49="","",IF(INPUT_RAW!Q49=0,0,INPUT_RAW!T49/INPUT_RAW!Q49))</f>
        <v>0.3664081551038732</v>
      </c>
    </row>
    <row r="50" spans="1:30" ht="100.8" x14ac:dyDescent="0.3">
      <c r="A50" s="7" t="s">
        <v>196</v>
      </c>
      <c r="B50" s="2" t="s">
        <v>272</v>
      </c>
      <c r="C50" s="5" t="s">
        <v>198</v>
      </c>
      <c r="D50" s="5" t="s">
        <v>171</v>
      </c>
      <c r="E50" s="2" t="s">
        <v>273</v>
      </c>
      <c r="F50" s="2"/>
      <c r="G50" s="2"/>
      <c r="H50" s="2"/>
      <c r="I50" s="2"/>
      <c r="J50" s="2"/>
      <c r="K50" s="2"/>
      <c r="L50" s="2"/>
      <c r="M50" s="2"/>
      <c r="N50" s="5">
        <v>15568</v>
      </c>
      <c r="O50" s="2" t="s">
        <v>200</v>
      </c>
      <c r="P50" s="5">
        <v>416.91548561151097</v>
      </c>
      <c r="Q50" s="5">
        <v>6490540.2800000003</v>
      </c>
      <c r="R50" s="5">
        <v>4.8366065616184599</v>
      </c>
      <c r="S50" s="5">
        <v>75296.290951276096</v>
      </c>
      <c r="T50" s="5">
        <v>2378134</v>
      </c>
      <c r="U50" s="5">
        <v>70056</v>
      </c>
      <c r="V50" s="2"/>
      <c r="W50" s="2" t="s">
        <v>23</v>
      </c>
      <c r="X50" s="2" t="s">
        <v>2937</v>
      </c>
      <c r="Y50" s="2" t="s">
        <v>172</v>
      </c>
      <c r="Z50" s="2" t="s">
        <v>173</v>
      </c>
      <c r="AA50" s="2" t="s">
        <v>2937</v>
      </c>
      <c r="AB50" s="2">
        <f>IF(INPUT_RAW!B50="","",YEAR(INPUT_RAW!B50))</f>
        <v>2025</v>
      </c>
      <c r="AC50" s="2">
        <f>IF(OR(INPUT_RAW!Q50="",INPUT_RAW!T50=""),"",INPUT_RAW!Q50+INPUT_RAW!T50)</f>
        <v>8868674.2800000012</v>
      </c>
      <c r="AD50" s="2">
        <f>IF(INPUT_RAW!Q50="","",IF(INPUT_RAW!Q50=0,0,INPUT_RAW!T50/INPUT_RAW!Q50))</f>
        <v>0.36640000637974623</v>
      </c>
    </row>
    <row r="51" spans="1:30" ht="100.8" x14ac:dyDescent="0.3">
      <c r="A51" s="7" t="s">
        <v>196</v>
      </c>
      <c r="B51" s="2" t="s">
        <v>274</v>
      </c>
      <c r="C51" s="5" t="s">
        <v>198</v>
      </c>
      <c r="D51" s="5" t="s">
        <v>167</v>
      </c>
      <c r="E51" s="2" t="s">
        <v>275</v>
      </c>
      <c r="F51" s="2"/>
      <c r="G51" s="2"/>
      <c r="H51" s="2"/>
      <c r="I51" s="2"/>
      <c r="J51" s="2"/>
      <c r="K51" s="2"/>
      <c r="L51" s="2"/>
      <c r="M51" s="2"/>
      <c r="N51" s="5">
        <v>15</v>
      </c>
      <c r="O51" s="2" t="s">
        <v>200</v>
      </c>
      <c r="P51" s="5">
        <v>1678.8246666666701</v>
      </c>
      <c r="Q51" s="5">
        <v>25182.37</v>
      </c>
      <c r="R51" s="5">
        <v>19.475924207269902</v>
      </c>
      <c r="S51" s="5">
        <v>292.138863109049</v>
      </c>
      <c r="T51" s="5">
        <v>9226.7999999999993</v>
      </c>
      <c r="U51" s="5">
        <v>360</v>
      </c>
      <c r="V51" s="5">
        <v>0.74299999999999999</v>
      </c>
      <c r="W51" s="2" t="s">
        <v>23</v>
      </c>
      <c r="X51" s="2"/>
      <c r="Y51" s="2" t="s">
        <v>168</v>
      </c>
      <c r="Z51" s="2" t="s">
        <v>169</v>
      </c>
      <c r="AA51" s="2" t="s">
        <v>170</v>
      </c>
      <c r="AB51" s="2">
        <f>IF(INPUT_RAW!B51="","",YEAR(INPUT_RAW!B51))</f>
        <v>2025</v>
      </c>
      <c r="AC51" s="2">
        <f>IF(OR(INPUT_RAW!Q51="",INPUT_RAW!T51=""),"",INPUT_RAW!Q51+INPUT_RAW!T51)</f>
        <v>34409.17</v>
      </c>
      <c r="AD51" s="2">
        <f>IF(INPUT_RAW!Q51="","",IF(INPUT_RAW!Q51=0,0,INPUT_RAW!T51/INPUT_RAW!Q51))</f>
        <v>0.36639919118017883</v>
      </c>
    </row>
    <row r="52" spans="1:30" ht="129.6" x14ac:dyDescent="0.3">
      <c r="A52" s="7" t="s">
        <v>196</v>
      </c>
      <c r="B52" s="2" t="s">
        <v>274</v>
      </c>
      <c r="C52" s="5" t="s">
        <v>198</v>
      </c>
      <c r="D52" s="5" t="s">
        <v>171</v>
      </c>
      <c r="E52" s="2" t="s">
        <v>276</v>
      </c>
      <c r="F52" s="2"/>
      <c r="G52" s="2"/>
      <c r="H52" s="2"/>
      <c r="I52" s="2"/>
      <c r="J52" s="2"/>
      <c r="K52" s="2"/>
      <c r="L52" s="2"/>
      <c r="M52" s="2"/>
      <c r="N52" s="5">
        <v>4004</v>
      </c>
      <c r="O52" s="2" t="s">
        <v>200</v>
      </c>
      <c r="P52" s="5">
        <v>424.51678071928097</v>
      </c>
      <c r="Q52" s="5">
        <v>1699765.19</v>
      </c>
      <c r="R52" s="5">
        <v>4.9247886394348104</v>
      </c>
      <c r="S52" s="5">
        <v>19718.853712297001</v>
      </c>
      <c r="T52" s="5">
        <v>622793.9</v>
      </c>
      <c r="U52" s="5">
        <v>1232</v>
      </c>
      <c r="V52" s="2"/>
      <c r="W52" s="2" t="s">
        <v>32</v>
      </c>
      <c r="X52" s="2" t="s">
        <v>2935</v>
      </c>
      <c r="Y52" s="2" t="s">
        <v>172</v>
      </c>
      <c r="Z52" s="2" t="s">
        <v>173</v>
      </c>
      <c r="AA52" s="2" t="s">
        <v>2935</v>
      </c>
      <c r="AB52" s="2">
        <f>IF(INPUT_RAW!B52="","",YEAR(INPUT_RAW!B52))</f>
        <v>2025</v>
      </c>
      <c r="AC52" s="2">
        <f>IF(OR(INPUT_RAW!Q52="",INPUT_RAW!T52=""),"",INPUT_RAW!Q52+INPUT_RAW!T52)</f>
        <v>2322559.09</v>
      </c>
      <c r="AD52" s="2">
        <f>IF(INPUT_RAW!Q52="","",IF(INPUT_RAW!Q52=0,0,INPUT_RAW!T52/INPUT_RAW!Q52))</f>
        <v>0.36639996139702097</v>
      </c>
    </row>
    <row r="53" spans="1:30" ht="115.2" x14ac:dyDescent="0.3">
      <c r="A53" s="7" t="s">
        <v>196</v>
      </c>
      <c r="B53" s="2" t="s">
        <v>277</v>
      </c>
      <c r="C53" s="5" t="s">
        <v>198</v>
      </c>
      <c r="D53" s="5" t="s">
        <v>171</v>
      </c>
      <c r="E53" s="2" t="s">
        <v>278</v>
      </c>
      <c r="F53" s="2"/>
      <c r="G53" s="2"/>
      <c r="H53" s="2"/>
      <c r="I53" s="2"/>
      <c r="J53" s="2"/>
      <c r="K53" s="2"/>
      <c r="L53" s="2"/>
      <c r="M53" s="2"/>
      <c r="N53" s="5">
        <v>10810.8</v>
      </c>
      <c r="O53" s="2" t="s">
        <v>200</v>
      </c>
      <c r="P53" s="5">
        <v>394.95271210271198</v>
      </c>
      <c r="Q53" s="5">
        <v>4269754.78</v>
      </c>
      <c r="R53" s="5">
        <v>4.5818180058319298</v>
      </c>
      <c r="S53" s="5">
        <v>49533.118097447797</v>
      </c>
      <c r="T53" s="5">
        <v>1564438.2</v>
      </c>
      <c r="U53" s="5">
        <v>44226</v>
      </c>
      <c r="V53" s="5">
        <v>0.97499999999999998</v>
      </c>
      <c r="W53" s="2" t="s">
        <v>67</v>
      </c>
      <c r="X53" s="2" t="s">
        <v>2936</v>
      </c>
      <c r="Y53" s="2" t="s">
        <v>172</v>
      </c>
      <c r="Z53" s="2" t="s">
        <v>173</v>
      </c>
      <c r="AA53" s="2" t="s">
        <v>2936</v>
      </c>
      <c r="AB53" s="2">
        <f>IF(INPUT_RAW!B53="","",YEAR(INPUT_RAW!B53))</f>
        <v>2025</v>
      </c>
      <c r="AC53" s="2">
        <f>IF(OR(INPUT_RAW!Q53="",INPUT_RAW!T53=""),"",INPUT_RAW!Q53+INPUT_RAW!T53)</f>
        <v>5834192.9800000004</v>
      </c>
      <c r="AD53" s="2">
        <f>IF(INPUT_RAW!Q53="","",IF(INPUT_RAW!Q53=0,0,INPUT_RAW!T53/INPUT_RAW!Q53))</f>
        <v>0.36640001138426032</v>
      </c>
    </row>
    <row r="54" spans="1:30" ht="115.2" x14ac:dyDescent="0.3">
      <c r="A54" s="7" t="s">
        <v>196</v>
      </c>
      <c r="B54" s="2" t="s">
        <v>279</v>
      </c>
      <c r="C54" s="5" t="s">
        <v>198</v>
      </c>
      <c r="D54" s="5" t="s">
        <v>163</v>
      </c>
      <c r="E54" s="2" t="s">
        <v>280</v>
      </c>
      <c r="F54" s="2"/>
      <c r="G54" s="2"/>
      <c r="H54" s="2"/>
      <c r="I54" s="2"/>
      <c r="J54" s="2"/>
      <c r="K54" s="2"/>
      <c r="L54" s="2"/>
      <c r="M54" s="2"/>
      <c r="N54" s="5">
        <v>9151</v>
      </c>
      <c r="O54" s="2" t="s">
        <v>200</v>
      </c>
      <c r="P54" s="5">
        <v>237.42367828652601</v>
      </c>
      <c r="Q54" s="5">
        <v>2172664.08</v>
      </c>
      <c r="R54" s="5">
        <v>2.7087698606563202</v>
      </c>
      <c r="S54" s="5">
        <v>24787.9529948659</v>
      </c>
      <c r="T54" s="5">
        <v>955103.1</v>
      </c>
      <c r="U54" s="5">
        <v>98400</v>
      </c>
      <c r="V54" s="5">
        <v>0.22800000000000001</v>
      </c>
      <c r="W54" s="2" t="s">
        <v>23</v>
      </c>
      <c r="X54" s="2" t="s">
        <v>166</v>
      </c>
      <c r="Y54" s="2" t="s">
        <v>164</v>
      </c>
      <c r="Z54" s="2" t="s">
        <v>165</v>
      </c>
      <c r="AA54" s="2" t="s">
        <v>166</v>
      </c>
      <c r="AB54" s="2">
        <f>IF(INPUT_RAW!B54="","",YEAR(INPUT_RAW!B54))</f>
        <v>2025</v>
      </c>
      <c r="AC54" s="2">
        <f>IF(OR(INPUT_RAW!Q54="",INPUT_RAW!T54=""),"",INPUT_RAW!Q54+INPUT_RAW!T54)</f>
        <v>3127767.18</v>
      </c>
      <c r="AD54" s="2">
        <f>IF(INPUT_RAW!Q54="","",IF(INPUT_RAW!Q54=0,0,INPUT_RAW!T54/INPUT_RAW!Q54))</f>
        <v>0.43959998639090125</v>
      </c>
    </row>
    <row r="55" spans="1:30" ht="115.2" x14ac:dyDescent="0.3">
      <c r="A55" s="7" t="s">
        <v>196</v>
      </c>
      <c r="B55" s="2" t="s">
        <v>281</v>
      </c>
      <c r="C55" s="5" t="s">
        <v>198</v>
      </c>
      <c r="D55" s="5" t="s">
        <v>163</v>
      </c>
      <c r="E55" s="2" t="s">
        <v>282</v>
      </c>
      <c r="F55" s="2"/>
      <c r="G55" s="2"/>
      <c r="H55" s="2"/>
      <c r="I55" s="2"/>
      <c r="J55" s="2"/>
      <c r="K55" s="2"/>
      <c r="L55" s="2"/>
      <c r="M55" s="2"/>
      <c r="N55" s="5">
        <v>4900</v>
      </c>
      <c r="O55" s="2" t="s">
        <v>200</v>
      </c>
      <c r="P55" s="5">
        <v>468.81910199999999</v>
      </c>
      <c r="Q55" s="5">
        <v>2297213.6</v>
      </c>
      <c r="R55" s="5">
        <v>5.3487632859999996</v>
      </c>
      <c r="S55" s="5">
        <v>26208.9401</v>
      </c>
      <c r="T55" s="5">
        <v>1009855.1</v>
      </c>
      <c r="U55" s="5">
        <v>168000</v>
      </c>
      <c r="V55" s="5">
        <v>0.14199999999999999</v>
      </c>
      <c r="W55" s="2" t="s">
        <v>23</v>
      </c>
      <c r="X55" s="2" t="s">
        <v>166</v>
      </c>
      <c r="Y55" s="2" t="s">
        <v>164</v>
      </c>
      <c r="Z55" s="2" t="s">
        <v>165</v>
      </c>
      <c r="AA55" s="2" t="s">
        <v>166</v>
      </c>
      <c r="AB55" s="2">
        <f>IF(INPUT_RAW!B55="","",YEAR(INPUT_RAW!B55))</f>
        <v>2025</v>
      </c>
      <c r="AC55" s="2">
        <f>IF(OR(INPUT_RAW!Q55="",INPUT_RAW!T55=""),"",INPUT_RAW!Q55+INPUT_RAW!T55)</f>
        <v>3307068.7</v>
      </c>
      <c r="AD55" s="2">
        <f>IF(INPUT_RAW!Q55="","",IF(INPUT_RAW!Q55=0,0,INPUT_RAW!T55/INPUT_RAW!Q55))</f>
        <v>0.43960000062684634</v>
      </c>
    </row>
    <row r="56" spans="1:30" ht="129.6" x14ac:dyDescent="0.3">
      <c r="A56" s="7" t="s">
        <v>196</v>
      </c>
      <c r="B56" s="2" t="s">
        <v>283</v>
      </c>
      <c r="C56" s="5" t="s">
        <v>198</v>
      </c>
      <c r="D56" s="5" t="s">
        <v>171</v>
      </c>
      <c r="E56" s="2" t="s">
        <v>227</v>
      </c>
      <c r="F56" s="2"/>
      <c r="G56" s="2"/>
      <c r="H56" s="2"/>
      <c r="I56" s="2"/>
      <c r="J56" s="2"/>
      <c r="K56" s="2"/>
      <c r="L56" s="2"/>
      <c r="M56" s="2"/>
      <c r="N56" s="5">
        <v>4004</v>
      </c>
      <c r="O56" s="2" t="s">
        <v>200</v>
      </c>
      <c r="P56" s="5">
        <v>431.54728519999998</v>
      </c>
      <c r="Q56" s="5">
        <v>1727915.33</v>
      </c>
      <c r="R56" s="5">
        <v>4.9235286389999997</v>
      </c>
      <c r="S56" s="5">
        <v>19713.808669999999</v>
      </c>
      <c r="T56" s="5">
        <v>633108.19999999995</v>
      </c>
      <c r="U56" s="5">
        <v>1232</v>
      </c>
      <c r="V56" s="2"/>
      <c r="W56" s="2" t="s">
        <v>32</v>
      </c>
      <c r="X56" s="2" t="s">
        <v>2935</v>
      </c>
      <c r="Y56" s="2" t="s">
        <v>172</v>
      </c>
      <c r="Z56" s="2" t="s">
        <v>173</v>
      </c>
      <c r="AA56" s="2" t="s">
        <v>2935</v>
      </c>
      <c r="AB56" s="2">
        <f>IF(INPUT_RAW!B56="","",YEAR(INPUT_RAW!B56))</f>
        <v>2025</v>
      </c>
      <c r="AC56" s="2">
        <f>IF(OR(INPUT_RAW!Q56="",INPUT_RAW!T56=""),"",INPUT_RAW!Q56+INPUT_RAW!T56)</f>
        <v>2361023.5300000003</v>
      </c>
      <c r="AD56" s="2">
        <f>IF(INPUT_RAW!Q56="","",IF(INPUT_RAW!Q56=0,0,INPUT_RAW!T56/INPUT_RAW!Q56))</f>
        <v>0.36640001336176575</v>
      </c>
    </row>
    <row r="57" spans="1:30" ht="115.2" x14ac:dyDescent="0.3">
      <c r="A57" s="7" t="s">
        <v>196</v>
      </c>
      <c r="B57" s="2" t="s">
        <v>284</v>
      </c>
      <c r="C57" s="5" t="s">
        <v>198</v>
      </c>
      <c r="D57" s="5" t="s">
        <v>171</v>
      </c>
      <c r="E57" s="2" t="s">
        <v>285</v>
      </c>
      <c r="F57" s="2"/>
      <c r="G57" s="2"/>
      <c r="H57" s="2"/>
      <c r="I57" s="2"/>
      <c r="J57" s="2"/>
      <c r="K57" s="2"/>
      <c r="L57" s="2"/>
      <c r="M57" s="2"/>
      <c r="N57" s="5">
        <v>96.8</v>
      </c>
      <c r="O57" s="2" t="s">
        <v>200</v>
      </c>
      <c r="P57" s="5">
        <v>317.7392562</v>
      </c>
      <c r="Q57" s="5">
        <v>30757.16</v>
      </c>
      <c r="R57" s="5">
        <v>3.6250913429999998</v>
      </c>
      <c r="S57" s="5">
        <v>350.90884199999999</v>
      </c>
      <c r="T57" s="5">
        <v>11269.4</v>
      </c>
      <c r="U57" s="5">
        <v>528</v>
      </c>
      <c r="V57" s="5">
        <v>0.5776</v>
      </c>
      <c r="W57" s="2" t="s">
        <v>23</v>
      </c>
      <c r="X57" s="2"/>
      <c r="Y57" s="2" t="s">
        <v>172</v>
      </c>
      <c r="Z57" s="2" t="s">
        <v>173</v>
      </c>
      <c r="AA57" s="2" t="s">
        <v>174</v>
      </c>
      <c r="AB57" s="2">
        <f>IF(INPUT_RAW!B57="","",YEAR(INPUT_RAW!B57))</f>
        <v>2025</v>
      </c>
      <c r="AC57" s="2">
        <f>IF(OR(INPUT_RAW!Q57="",INPUT_RAW!T57=""),"",INPUT_RAW!Q57+INPUT_RAW!T57)</f>
        <v>42026.559999999998</v>
      </c>
      <c r="AD57" s="2">
        <f>IF(INPUT_RAW!Q57="","",IF(INPUT_RAW!Q57=0,0,INPUT_RAW!T57/INPUT_RAW!Q57))</f>
        <v>0.36639923842123262</v>
      </c>
    </row>
    <row r="58" spans="1:30" ht="129.6" x14ac:dyDescent="0.3">
      <c r="A58" s="7" t="s">
        <v>196</v>
      </c>
      <c r="B58" s="2" t="s">
        <v>284</v>
      </c>
      <c r="C58" s="5" t="s">
        <v>198</v>
      </c>
      <c r="D58" s="5" t="s">
        <v>171</v>
      </c>
      <c r="E58" s="2" t="s">
        <v>286</v>
      </c>
      <c r="F58" s="2"/>
      <c r="G58" s="2"/>
      <c r="H58" s="2"/>
      <c r="I58" s="2"/>
      <c r="J58" s="2"/>
      <c r="K58" s="2"/>
      <c r="L58" s="2"/>
      <c r="M58" s="2"/>
      <c r="N58" s="5">
        <v>9776</v>
      </c>
      <c r="O58" s="2" t="s">
        <v>200</v>
      </c>
      <c r="P58" s="5">
        <v>367.98287440000001</v>
      </c>
      <c r="Q58" s="5">
        <v>3597400.58</v>
      </c>
      <c r="R58" s="5">
        <v>4.1983214420000001</v>
      </c>
      <c r="S58" s="5">
        <v>41042.790419999998</v>
      </c>
      <c r="T58" s="5">
        <v>1318087.6000000001</v>
      </c>
      <c r="U58" s="5">
        <v>24960</v>
      </c>
      <c r="V58" s="5">
        <v>1.55</v>
      </c>
      <c r="W58" s="2" t="s">
        <v>23</v>
      </c>
      <c r="X58" s="2" t="s">
        <v>2934</v>
      </c>
      <c r="Y58" s="2" t="s">
        <v>172</v>
      </c>
      <c r="Z58" s="2" t="s">
        <v>173</v>
      </c>
      <c r="AA58" s="2" t="s">
        <v>2934</v>
      </c>
      <c r="AB58" s="2">
        <f>IF(INPUT_RAW!B58="","",YEAR(INPUT_RAW!B58))</f>
        <v>2025</v>
      </c>
      <c r="AC58" s="2">
        <f>IF(OR(INPUT_RAW!Q58="",INPUT_RAW!T58=""),"",INPUT_RAW!Q58+INPUT_RAW!T58)</f>
        <v>4915488.18</v>
      </c>
      <c r="AD58" s="2">
        <f>IF(INPUT_RAW!Q58="","",IF(INPUT_RAW!Q58=0,0,INPUT_RAW!T58/INPUT_RAW!Q58))</f>
        <v>0.36640000764107289</v>
      </c>
    </row>
    <row r="59" spans="1:30" ht="100.8" x14ac:dyDescent="0.3">
      <c r="A59" s="7" t="s">
        <v>196</v>
      </c>
      <c r="B59" s="2" t="s">
        <v>287</v>
      </c>
      <c r="C59" s="5" t="s">
        <v>198</v>
      </c>
      <c r="D59" s="5" t="s">
        <v>171</v>
      </c>
      <c r="E59" s="2" t="s">
        <v>288</v>
      </c>
      <c r="F59" s="2"/>
      <c r="G59" s="2"/>
      <c r="H59" s="2"/>
      <c r="I59" s="2"/>
      <c r="J59" s="2"/>
      <c r="K59" s="2"/>
      <c r="L59" s="2"/>
      <c r="M59" s="2"/>
      <c r="N59" s="5">
        <v>14110.8</v>
      </c>
      <c r="O59" s="2" t="s">
        <v>200</v>
      </c>
      <c r="P59" s="5">
        <v>297.68057800000003</v>
      </c>
      <c r="Q59" s="5">
        <v>4200511.0999999996</v>
      </c>
      <c r="R59" s="5">
        <v>3.3962416200000001</v>
      </c>
      <c r="S59" s="5">
        <v>47923.686249999999</v>
      </c>
      <c r="T59" s="5">
        <v>1539067.2</v>
      </c>
      <c r="U59" s="5">
        <v>76968</v>
      </c>
      <c r="V59" s="5">
        <v>0.57799999999999996</v>
      </c>
      <c r="W59" s="2" t="s">
        <v>23</v>
      </c>
      <c r="X59" s="2"/>
      <c r="Y59" s="2" t="s">
        <v>172</v>
      </c>
      <c r="Z59" s="2" t="s">
        <v>173</v>
      </c>
      <c r="AA59" s="2" t="s">
        <v>174</v>
      </c>
      <c r="AB59" s="2">
        <f>IF(INPUT_RAW!B59="","",YEAR(INPUT_RAW!B59))</f>
        <v>2025</v>
      </c>
      <c r="AC59" s="2">
        <f>IF(OR(INPUT_RAW!Q59="",INPUT_RAW!T59=""),"",INPUT_RAW!Q59+INPUT_RAW!T59)</f>
        <v>5739578.2999999998</v>
      </c>
      <c r="AD59" s="2">
        <f>IF(INPUT_RAW!Q59="","",IF(INPUT_RAW!Q59=0,0,INPUT_RAW!T59/INPUT_RAW!Q59))</f>
        <v>0.36639998404003743</v>
      </c>
    </row>
    <row r="60" spans="1:30" ht="100.8" x14ac:dyDescent="0.3">
      <c r="A60" s="7" t="s">
        <v>196</v>
      </c>
      <c r="B60" s="2" t="s">
        <v>287</v>
      </c>
      <c r="C60" s="5" t="s">
        <v>198</v>
      </c>
      <c r="D60" s="5" t="s">
        <v>171</v>
      </c>
      <c r="E60" s="2" t="s">
        <v>289</v>
      </c>
      <c r="F60" s="2"/>
      <c r="G60" s="2"/>
      <c r="H60" s="2"/>
      <c r="I60" s="2"/>
      <c r="J60" s="2"/>
      <c r="K60" s="2"/>
      <c r="L60" s="2"/>
      <c r="M60" s="2"/>
      <c r="N60" s="5">
        <v>6860</v>
      </c>
      <c r="O60" s="2" t="s">
        <v>200</v>
      </c>
      <c r="P60" s="5">
        <v>270.10870260000002</v>
      </c>
      <c r="Q60" s="5">
        <v>1852945.7</v>
      </c>
      <c r="R60" s="5">
        <v>3.0816737320000001</v>
      </c>
      <c r="S60" s="5">
        <v>21140.281800000001</v>
      </c>
      <c r="T60" s="5">
        <v>678919.3</v>
      </c>
      <c r="U60" s="5">
        <v>44100</v>
      </c>
      <c r="V60" s="5">
        <v>0.44500000000000001</v>
      </c>
      <c r="W60" s="2" t="s">
        <v>23</v>
      </c>
      <c r="X60" s="2" t="s">
        <v>2940</v>
      </c>
      <c r="Y60" s="2" t="s">
        <v>172</v>
      </c>
      <c r="Z60" s="2" t="s">
        <v>173</v>
      </c>
      <c r="AA60" s="2" t="s">
        <v>2940</v>
      </c>
      <c r="AB60" s="2">
        <f>IF(INPUT_RAW!B60="","",YEAR(INPUT_RAW!B60))</f>
        <v>2025</v>
      </c>
      <c r="AC60" s="2">
        <f>IF(OR(INPUT_RAW!Q60="",INPUT_RAW!T60=""),"",INPUT_RAW!Q60+INPUT_RAW!T60)</f>
        <v>2531865</v>
      </c>
      <c r="AD60" s="2">
        <f>IF(INPUT_RAW!Q60="","",IF(INPUT_RAW!Q60=0,0,INPUT_RAW!T60/INPUT_RAW!Q60))</f>
        <v>0.36639999758222813</v>
      </c>
    </row>
    <row r="61" spans="1:30" ht="115.2" x14ac:dyDescent="0.3">
      <c r="A61" s="7" t="s">
        <v>196</v>
      </c>
      <c r="B61" s="2" t="s">
        <v>290</v>
      </c>
      <c r="C61" s="5" t="s">
        <v>198</v>
      </c>
      <c r="D61" s="5" t="s">
        <v>163</v>
      </c>
      <c r="E61" s="2" t="s">
        <v>282</v>
      </c>
      <c r="F61" s="2"/>
      <c r="G61" s="2"/>
      <c r="H61" s="2"/>
      <c r="I61" s="2"/>
      <c r="J61" s="2"/>
      <c r="K61" s="2"/>
      <c r="L61" s="2"/>
      <c r="M61" s="2"/>
      <c r="N61" s="5">
        <v>4900</v>
      </c>
      <c r="O61" s="2" t="s">
        <v>200</v>
      </c>
      <c r="P61" s="5">
        <v>459.57666734693902</v>
      </c>
      <c r="Q61" s="5">
        <v>2251925.67</v>
      </c>
      <c r="R61" s="5">
        <v>5.2977137446332998</v>
      </c>
      <c r="S61" s="5">
        <v>25958.7973487032</v>
      </c>
      <c r="T61" s="5">
        <v>989946.5</v>
      </c>
      <c r="U61" s="5">
        <v>168000</v>
      </c>
      <c r="V61" s="5">
        <v>0.14199999999999999</v>
      </c>
      <c r="W61" s="2" t="s">
        <v>23</v>
      </c>
      <c r="X61" s="2" t="s">
        <v>166</v>
      </c>
      <c r="Y61" s="2" t="s">
        <v>164</v>
      </c>
      <c r="Z61" s="2" t="s">
        <v>165</v>
      </c>
      <c r="AA61" s="2" t="s">
        <v>166</v>
      </c>
      <c r="AB61" s="2">
        <f>IF(INPUT_RAW!B61="","",YEAR(INPUT_RAW!B61))</f>
        <v>2025</v>
      </c>
      <c r="AC61" s="2">
        <f>IF(OR(INPUT_RAW!Q61="",INPUT_RAW!T61=""),"",INPUT_RAW!Q61+INPUT_RAW!T61)</f>
        <v>3241872.17</v>
      </c>
      <c r="AD61" s="2">
        <f>IF(INPUT_RAW!Q61="","",IF(INPUT_RAW!Q61=0,0,INPUT_RAW!T61/INPUT_RAW!Q61))</f>
        <v>0.4395999891062124</v>
      </c>
    </row>
    <row r="62" spans="1:30" ht="115.2" x14ac:dyDescent="0.3">
      <c r="A62" s="7" t="s">
        <v>196</v>
      </c>
      <c r="B62" s="2" t="s">
        <v>291</v>
      </c>
      <c r="C62" s="5" t="s">
        <v>198</v>
      </c>
      <c r="D62" s="5" t="s">
        <v>171</v>
      </c>
      <c r="E62" s="2" t="s">
        <v>292</v>
      </c>
      <c r="F62" s="2"/>
      <c r="G62" s="2"/>
      <c r="H62" s="2"/>
      <c r="I62" s="2"/>
      <c r="J62" s="2"/>
      <c r="K62" s="2"/>
      <c r="L62" s="2"/>
      <c r="M62" s="2"/>
      <c r="N62" s="5">
        <v>3080</v>
      </c>
      <c r="O62" s="2" t="s">
        <v>200</v>
      </c>
      <c r="P62" s="5">
        <v>372.736003246753</v>
      </c>
      <c r="Q62" s="5">
        <v>1148026.8899999999</v>
      </c>
      <c r="R62" s="5">
        <v>4.3140741116522401</v>
      </c>
      <c r="S62" s="5">
        <v>13287.3482638889</v>
      </c>
      <c r="T62" s="5">
        <v>420637</v>
      </c>
      <c r="U62" s="5">
        <v>12600</v>
      </c>
      <c r="V62" s="5">
        <v>0.98599999999999999</v>
      </c>
      <c r="W62" s="2" t="s">
        <v>23</v>
      </c>
      <c r="X62" s="2" t="s">
        <v>2936</v>
      </c>
      <c r="Y62" s="2" t="s">
        <v>172</v>
      </c>
      <c r="Z62" s="2" t="s">
        <v>173</v>
      </c>
      <c r="AA62" s="2" t="s">
        <v>2936</v>
      </c>
      <c r="AB62" s="2">
        <f>IF(INPUT_RAW!B62="","",YEAR(INPUT_RAW!B62))</f>
        <v>2025</v>
      </c>
      <c r="AC62" s="2">
        <f>IF(OR(INPUT_RAW!Q62="",INPUT_RAW!T62=""),"",INPUT_RAW!Q62+INPUT_RAW!T62)</f>
        <v>1568663.89</v>
      </c>
      <c r="AD62" s="2">
        <f>IF(INPUT_RAW!Q62="","",IF(INPUT_RAW!Q62=0,0,INPUT_RAW!T62/INPUT_RAW!Q62))</f>
        <v>0.36639995427284811</v>
      </c>
    </row>
    <row r="63" spans="1:30" ht="115.2" x14ac:dyDescent="0.3">
      <c r="A63" s="7" t="s">
        <v>196</v>
      </c>
      <c r="B63" s="2" t="s">
        <v>291</v>
      </c>
      <c r="C63" s="5" t="s">
        <v>198</v>
      </c>
      <c r="D63" s="5" t="s">
        <v>171</v>
      </c>
      <c r="E63" s="2" t="s">
        <v>293</v>
      </c>
      <c r="F63" s="2"/>
      <c r="G63" s="2"/>
      <c r="H63" s="2"/>
      <c r="I63" s="2"/>
      <c r="J63" s="2"/>
      <c r="K63" s="2"/>
      <c r="L63" s="2"/>
      <c r="M63" s="2"/>
      <c r="N63" s="5">
        <v>6357</v>
      </c>
      <c r="O63" s="2" t="s">
        <v>200</v>
      </c>
      <c r="P63" s="5">
        <v>526.34999056158597</v>
      </c>
      <c r="Q63" s="5">
        <v>3346006.89</v>
      </c>
      <c r="R63" s="5">
        <v>6.0920137796479796</v>
      </c>
      <c r="S63" s="5">
        <v>38726.931597222203</v>
      </c>
      <c r="T63" s="5">
        <v>1225976.8999999999</v>
      </c>
      <c r="U63" s="5">
        <v>50856</v>
      </c>
      <c r="V63" s="5">
        <v>0.71199999999999997</v>
      </c>
      <c r="W63" s="2" t="s">
        <v>23</v>
      </c>
      <c r="X63" s="2"/>
      <c r="Y63" s="2" t="s">
        <v>172</v>
      </c>
      <c r="Z63" s="2" t="s">
        <v>173</v>
      </c>
      <c r="AA63" s="2" t="s">
        <v>174</v>
      </c>
      <c r="AB63" s="2">
        <f>IF(INPUT_RAW!B63="","",YEAR(INPUT_RAW!B63))</f>
        <v>2025</v>
      </c>
      <c r="AC63" s="2">
        <f>IF(OR(INPUT_RAW!Q63="",INPUT_RAW!T63=""),"",INPUT_RAW!Q63+INPUT_RAW!T63)</f>
        <v>4571983.79</v>
      </c>
      <c r="AD63" s="2">
        <f>IF(INPUT_RAW!Q63="","",IF(INPUT_RAW!Q63=0,0,INPUT_RAW!T63/INPUT_RAW!Q63))</f>
        <v>0.36639999267903478</v>
      </c>
    </row>
    <row r="64" spans="1:30" ht="115.2" x14ac:dyDescent="0.3">
      <c r="A64" s="7" t="s">
        <v>196</v>
      </c>
      <c r="B64" s="2" t="s">
        <v>291</v>
      </c>
      <c r="C64" s="5" t="s">
        <v>198</v>
      </c>
      <c r="D64" s="5" t="s">
        <v>171</v>
      </c>
      <c r="E64" s="2" t="s">
        <v>294</v>
      </c>
      <c r="F64" s="2"/>
      <c r="G64" s="2"/>
      <c r="H64" s="2"/>
      <c r="I64" s="2"/>
      <c r="J64" s="2"/>
      <c r="K64" s="2"/>
      <c r="L64" s="2"/>
      <c r="M64" s="2"/>
      <c r="N64" s="5">
        <v>45.14</v>
      </c>
      <c r="O64" s="2" t="s">
        <v>200</v>
      </c>
      <c r="P64" s="5">
        <v>985.65950376606099</v>
      </c>
      <c r="Q64" s="5">
        <v>44492.67</v>
      </c>
      <c r="R64" s="5">
        <v>11.4080961084035</v>
      </c>
      <c r="S64" s="5">
        <v>514.96145833333298</v>
      </c>
      <c r="T64" s="5">
        <v>16302.1</v>
      </c>
      <c r="U64" s="5">
        <v>1332</v>
      </c>
      <c r="V64" s="5">
        <v>0.37</v>
      </c>
      <c r="W64" s="2" t="s">
        <v>36</v>
      </c>
      <c r="X64" s="2" t="s">
        <v>2939</v>
      </c>
      <c r="Y64" s="2" t="s">
        <v>172</v>
      </c>
      <c r="Z64" s="2" t="s">
        <v>173</v>
      </c>
      <c r="AA64" s="2" t="s">
        <v>2939</v>
      </c>
      <c r="AB64" s="2">
        <f>IF(INPUT_RAW!B64="","",YEAR(INPUT_RAW!B64))</f>
        <v>2025</v>
      </c>
      <c r="AC64" s="2">
        <f>IF(OR(INPUT_RAW!Q64="",INPUT_RAW!T64=""),"",INPUT_RAW!Q64+INPUT_RAW!T64)</f>
        <v>60794.77</v>
      </c>
      <c r="AD64" s="2">
        <f>IF(INPUT_RAW!Q64="","",IF(INPUT_RAW!Q64=0,0,INPUT_RAW!T64/INPUT_RAW!Q64))</f>
        <v>0.36639967886845182</v>
      </c>
    </row>
    <row r="65" spans="1:30" ht="115.2" x14ac:dyDescent="0.3">
      <c r="A65" s="7" t="s">
        <v>196</v>
      </c>
      <c r="B65" s="2" t="s">
        <v>291</v>
      </c>
      <c r="C65" s="5" t="s">
        <v>198</v>
      </c>
      <c r="D65" s="5" t="s">
        <v>171</v>
      </c>
      <c r="E65" s="2" t="s">
        <v>295</v>
      </c>
      <c r="F65" s="2"/>
      <c r="G65" s="2"/>
      <c r="H65" s="2"/>
      <c r="I65" s="2"/>
      <c r="J65" s="2"/>
      <c r="K65" s="2"/>
      <c r="L65" s="2"/>
      <c r="M65" s="2"/>
      <c r="N65" s="5">
        <v>2310</v>
      </c>
      <c r="O65" s="2" t="s">
        <v>200</v>
      </c>
      <c r="P65" s="5">
        <v>558.47397402597403</v>
      </c>
      <c r="Q65" s="5">
        <v>1290074.8799999999</v>
      </c>
      <c r="R65" s="5">
        <v>6.4638191438191397</v>
      </c>
      <c r="S65" s="5">
        <v>14931.4222222222</v>
      </c>
      <c r="T65" s="5">
        <v>472683.5</v>
      </c>
      <c r="U65" s="5">
        <v>50400</v>
      </c>
      <c r="V65" s="5">
        <v>0.27700000000000002</v>
      </c>
      <c r="W65" s="2" t="s">
        <v>23</v>
      </c>
      <c r="X65" s="2" t="s">
        <v>2936</v>
      </c>
      <c r="Y65" s="2" t="s">
        <v>172</v>
      </c>
      <c r="Z65" s="2" t="s">
        <v>173</v>
      </c>
      <c r="AA65" s="2" t="s">
        <v>2936</v>
      </c>
      <c r="AB65" s="2">
        <f>IF(INPUT_RAW!B65="","",YEAR(INPUT_RAW!B65))</f>
        <v>2025</v>
      </c>
      <c r="AC65" s="2">
        <f>IF(OR(INPUT_RAW!Q65="",INPUT_RAW!T65=""),"",INPUT_RAW!Q65+INPUT_RAW!T65)</f>
        <v>1762758.38</v>
      </c>
      <c r="AD65" s="2">
        <f>IF(INPUT_RAW!Q65="","",IF(INPUT_RAW!Q65=0,0,INPUT_RAW!T65/INPUT_RAW!Q65))</f>
        <v>0.36640004958471872</v>
      </c>
    </row>
    <row r="66" spans="1:30" ht="115.2" x14ac:dyDescent="0.3">
      <c r="A66" s="7" t="s">
        <v>196</v>
      </c>
      <c r="B66" s="2" t="s">
        <v>296</v>
      </c>
      <c r="C66" s="5" t="s">
        <v>198</v>
      </c>
      <c r="D66" s="5" t="s">
        <v>163</v>
      </c>
      <c r="E66" s="2" t="s">
        <v>297</v>
      </c>
      <c r="F66" s="2"/>
      <c r="G66" s="2"/>
      <c r="H66" s="2"/>
      <c r="I66" s="2"/>
      <c r="J66" s="2"/>
      <c r="K66" s="2"/>
      <c r="L66" s="2"/>
      <c r="M66" s="2"/>
      <c r="N66" s="5">
        <v>8856</v>
      </c>
      <c r="O66" s="2" t="s">
        <v>200</v>
      </c>
      <c r="P66" s="5">
        <v>238.02062782294499</v>
      </c>
      <c r="Q66" s="5">
        <v>2107910.6800000002</v>
      </c>
      <c r="R66" s="5">
        <v>2.7548683775803799</v>
      </c>
      <c r="S66" s="5">
        <v>24397.114351851898</v>
      </c>
      <c r="T66" s="5">
        <v>926637.5</v>
      </c>
      <c r="U66" s="5">
        <v>98400</v>
      </c>
      <c r="V66" s="5">
        <v>0.23799999999999999</v>
      </c>
      <c r="W66" s="2" t="s">
        <v>23</v>
      </c>
      <c r="X66" s="2" t="s">
        <v>166</v>
      </c>
      <c r="Y66" s="2" t="s">
        <v>164</v>
      </c>
      <c r="Z66" s="2" t="s">
        <v>165</v>
      </c>
      <c r="AA66" s="2" t="s">
        <v>166</v>
      </c>
      <c r="AB66" s="2">
        <f>IF(INPUT_RAW!B66="","",YEAR(INPUT_RAW!B66))</f>
        <v>2025</v>
      </c>
      <c r="AC66" s="2">
        <f>IF(OR(INPUT_RAW!Q66="",INPUT_RAW!T66=""),"",INPUT_RAW!Q66+INPUT_RAW!T66)</f>
        <v>3034548.18</v>
      </c>
      <c r="AD66" s="2">
        <f>IF(INPUT_RAW!Q66="","",IF(INPUT_RAW!Q66=0,0,INPUT_RAW!T66/INPUT_RAW!Q66))</f>
        <v>0.43959998343003792</v>
      </c>
    </row>
    <row r="67" spans="1:30" ht="129.6" x14ac:dyDescent="0.3">
      <c r="A67" s="7" t="s">
        <v>196</v>
      </c>
      <c r="B67" s="2" t="s">
        <v>298</v>
      </c>
      <c r="C67" s="5" t="s">
        <v>198</v>
      </c>
      <c r="D67" s="5" t="s">
        <v>171</v>
      </c>
      <c r="E67" s="2" t="s">
        <v>299</v>
      </c>
      <c r="F67" s="2"/>
      <c r="G67" s="2"/>
      <c r="H67" s="2"/>
      <c r="I67" s="2"/>
      <c r="J67" s="2"/>
      <c r="K67" s="2"/>
      <c r="L67" s="2"/>
      <c r="M67" s="2"/>
      <c r="N67" s="5">
        <v>8008</v>
      </c>
      <c r="O67" s="2" t="s">
        <v>200</v>
      </c>
      <c r="P67" s="5">
        <v>401.97127499999999</v>
      </c>
      <c r="Q67" s="5">
        <v>3218985.97</v>
      </c>
      <c r="R67" s="5">
        <v>4.6524453120000002</v>
      </c>
      <c r="S67" s="5">
        <v>37256.782059999998</v>
      </c>
      <c r="T67" s="5">
        <v>1179436.5</v>
      </c>
      <c r="U67" s="5">
        <v>2464</v>
      </c>
      <c r="V67" s="5">
        <v>101</v>
      </c>
      <c r="W67" s="2" t="s">
        <v>32</v>
      </c>
      <c r="X67" s="2" t="s">
        <v>2935</v>
      </c>
      <c r="Y67" s="2" t="s">
        <v>172</v>
      </c>
      <c r="Z67" s="2" t="s">
        <v>173</v>
      </c>
      <c r="AA67" s="2" t="s">
        <v>2935</v>
      </c>
      <c r="AB67" s="2">
        <f>IF(INPUT_RAW!B67="","",YEAR(INPUT_RAW!B67))</f>
        <v>2025</v>
      </c>
      <c r="AC67" s="2">
        <f>IF(OR(INPUT_RAW!Q67="",INPUT_RAW!T67=""),"",INPUT_RAW!Q67+INPUT_RAW!T67)</f>
        <v>4398422.4700000007</v>
      </c>
      <c r="AD67" s="2">
        <f>IF(INPUT_RAW!Q67="","",IF(INPUT_RAW!Q67=0,0,INPUT_RAW!T67/INPUT_RAW!Q67))</f>
        <v>0.36640001261018229</v>
      </c>
    </row>
    <row r="68" spans="1:30" ht="129.6" x14ac:dyDescent="0.3">
      <c r="A68" s="7" t="s">
        <v>196</v>
      </c>
      <c r="B68" s="2" t="s">
        <v>300</v>
      </c>
      <c r="C68" s="5" t="s">
        <v>198</v>
      </c>
      <c r="D68" s="5" t="s">
        <v>171</v>
      </c>
      <c r="E68" s="2" t="s">
        <v>301</v>
      </c>
      <c r="F68" s="2"/>
      <c r="G68" s="2"/>
      <c r="H68" s="2"/>
      <c r="I68" s="2"/>
      <c r="J68" s="2"/>
      <c r="K68" s="2"/>
      <c r="L68" s="2"/>
      <c r="M68" s="2"/>
      <c r="N68" s="5">
        <v>3307.2</v>
      </c>
      <c r="O68" s="2" t="s">
        <v>200</v>
      </c>
      <c r="P68" s="5">
        <v>284.2399552</v>
      </c>
      <c r="Q68" s="5">
        <v>940038.38</v>
      </c>
      <c r="R68" s="5">
        <v>3.2898142969999999</v>
      </c>
      <c r="S68" s="5">
        <v>10880.073839999999</v>
      </c>
      <c r="T68" s="5">
        <v>344430.1</v>
      </c>
      <c r="U68" s="5">
        <v>848</v>
      </c>
      <c r="V68" s="2"/>
      <c r="W68" s="2" t="s">
        <v>32</v>
      </c>
      <c r="X68" s="2" t="s">
        <v>2935</v>
      </c>
      <c r="Y68" s="2" t="s">
        <v>172</v>
      </c>
      <c r="Z68" s="2" t="s">
        <v>173</v>
      </c>
      <c r="AA68" s="2" t="s">
        <v>2935</v>
      </c>
      <c r="AB68" s="2">
        <f>IF(INPUT_RAW!B68="","",YEAR(INPUT_RAW!B68))</f>
        <v>2025</v>
      </c>
      <c r="AC68" s="2">
        <f>IF(OR(INPUT_RAW!Q68="",INPUT_RAW!T68=""),"",INPUT_RAW!Q68+INPUT_RAW!T68)</f>
        <v>1284468.48</v>
      </c>
      <c r="AD68" s="2">
        <f>IF(INPUT_RAW!Q68="","",IF(INPUT_RAW!Q68=0,0,INPUT_RAW!T68/INPUT_RAW!Q68))</f>
        <v>0.36640003996432569</v>
      </c>
    </row>
    <row r="69" spans="1:30" ht="100.8" x14ac:dyDescent="0.3">
      <c r="A69" s="7" t="s">
        <v>196</v>
      </c>
      <c r="B69" s="2" t="s">
        <v>302</v>
      </c>
      <c r="C69" s="5" t="s">
        <v>198</v>
      </c>
      <c r="D69" s="5" t="s">
        <v>171</v>
      </c>
      <c r="E69" s="2" t="s">
        <v>303</v>
      </c>
      <c r="F69" s="2"/>
      <c r="G69" s="2"/>
      <c r="H69" s="2"/>
      <c r="I69" s="2"/>
      <c r="J69" s="2"/>
      <c r="K69" s="2"/>
      <c r="L69" s="2"/>
      <c r="M69" s="2"/>
      <c r="N69" s="5">
        <v>3349.5</v>
      </c>
      <c r="O69" s="2" t="s">
        <v>200</v>
      </c>
      <c r="P69" s="5">
        <v>265.27494250000001</v>
      </c>
      <c r="Q69" s="5">
        <v>888538.42</v>
      </c>
      <c r="R69" s="5">
        <v>3.070311835</v>
      </c>
      <c r="S69" s="5">
        <v>10284.00949</v>
      </c>
      <c r="T69" s="5">
        <v>325560.5</v>
      </c>
      <c r="U69" s="5">
        <v>21924</v>
      </c>
      <c r="V69" s="5">
        <v>0.442</v>
      </c>
      <c r="W69" s="2" t="s">
        <v>23</v>
      </c>
      <c r="X69" s="2" t="s">
        <v>2940</v>
      </c>
      <c r="Y69" s="2" t="s">
        <v>172</v>
      </c>
      <c r="Z69" s="2" t="s">
        <v>173</v>
      </c>
      <c r="AA69" s="2" t="s">
        <v>2940</v>
      </c>
      <c r="AB69" s="2">
        <f>IF(INPUT_RAW!B69="","",YEAR(INPUT_RAW!B69))</f>
        <v>2025</v>
      </c>
      <c r="AC69" s="2">
        <f>IF(OR(INPUT_RAW!Q69="",INPUT_RAW!T69=""),"",INPUT_RAW!Q69+INPUT_RAW!T69)</f>
        <v>1214098.92</v>
      </c>
      <c r="AD69" s="2">
        <f>IF(INPUT_RAW!Q69="","",IF(INPUT_RAW!Q69=0,0,INPUT_RAW!T69/INPUT_RAW!Q69))</f>
        <v>0.36640002578616687</v>
      </c>
    </row>
    <row r="70" spans="1:30" ht="115.2" x14ac:dyDescent="0.3">
      <c r="A70" s="7" t="s">
        <v>196</v>
      </c>
      <c r="B70" s="2" t="s">
        <v>302</v>
      </c>
      <c r="C70" s="5" t="s">
        <v>198</v>
      </c>
      <c r="D70" s="5" t="s">
        <v>171</v>
      </c>
      <c r="E70" s="2" t="s">
        <v>304</v>
      </c>
      <c r="F70" s="2"/>
      <c r="G70" s="2"/>
      <c r="H70" s="2"/>
      <c r="I70" s="2"/>
      <c r="J70" s="2"/>
      <c r="K70" s="2"/>
      <c r="L70" s="2"/>
      <c r="M70" s="2"/>
      <c r="N70" s="5">
        <v>3080</v>
      </c>
      <c r="O70" s="2" t="s">
        <v>200</v>
      </c>
      <c r="P70" s="5">
        <v>362.21344479999999</v>
      </c>
      <c r="Q70" s="5">
        <v>1115617.4099999999</v>
      </c>
      <c r="R70" s="5">
        <v>4.1922852410000004</v>
      </c>
      <c r="S70" s="5">
        <v>12912.23854</v>
      </c>
      <c r="T70" s="5">
        <v>408762.2</v>
      </c>
      <c r="U70" s="5">
        <v>12600</v>
      </c>
      <c r="V70" s="5">
        <v>0.98</v>
      </c>
      <c r="W70" s="2" t="s">
        <v>23</v>
      </c>
      <c r="X70" s="2" t="s">
        <v>2936</v>
      </c>
      <c r="Y70" s="2" t="s">
        <v>172</v>
      </c>
      <c r="Z70" s="2" t="s">
        <v>173</v>
      </c>
      <c r="AA70" s="2" t="s">
        <v>2936</v>
      </c>
      <c r="AB70" s="2">
        <f>IF(INPUT_RAW!B70="","",YEAR(INPUT_RAW!B70))</f>
        <v>2025</v>
      </c>
      <c r="AC70" s="2">
        <f>IF(OR(INPUT_RAW!Q70="",INPUT_RAW!T70=""),"",INPUT_RAW!Q70+INPUT_RAW!T70)</f>
        <v>1524379.6099999999</v>
      </c>
      <c r="AD70" s="2">
        <f>IF(INPUT_RAW!Q70="","",IF(INPUT_RAW!Q70=0,0,INPUT_RAW!T70/INPUT_RAW!Q70))</f>
        <v>0.3663999829475591</v>
      </c>
    </row>
    <row r="71" spans="1:30" ht="115.2" x14ac:dyDescent="0.3">
      <c r="A71" s="7" t="s">
        <v>196</v>
      </c>
      <c r="B71" s="2" t="s">
        <v>302</v>
      </c>
      <c r="C71" s="5" t="s">
        <v>198</v>
      </c>
      <c r="D71" s="5" t="s">
        <v>171</v>
      </c>
      <c r="E71" s="2" t="s">
        <v>305</v>
      </c>
      <c r="F71" s="2"/>
      <c r="G71" s="2"/>
      <c r="H71" s="2"/>
      <c r="I71" s="2"/>
      <c r="J71" s="2"/>
      <c r="K71" s="2"/>
      <c r="L71" s="2"/>
      <c r="M71" s="2"/>
      <c r="N71" s="5">
        <v>6243</v>
      </c>
      <c r="O71" s="2" t="s">
        <v>200</v>
      </c>
      <c r="P71" s="5">
        <v>511.73119969999999</v>
      </c>
      <c r="Q71" s="5">
        <v>3194737.88</v>
      </c>
      <c r="R71" s="5">
        <v>5.9228148120000004</v>
      </c>
      <c r="S71" s="5">
        <v>36976.132870000001</v>
      </c>
      <c r="T71" s="5">
        <v>1170552</v>
      </c>
      <c r="U71" s="5">
        <v>49944</v>
      </c>
      <c r="V71" s="5">
        <v>0.70799999999999996</v>
      </c>
      <c r="W71" s="2" t="s">
        <v>23</v>
      </c>
      <c r="X71" s="2"/>
      <c r="Y71" s="2" t="s">
        <v>172</v>
      </c>
      <c r="Z71" s="2" t="s">
        <v>173</v>
      </c>
      <c r="AA71" s="2" t="s">
        <v>174</v>
      </c>
      <c r="AB71" s="2">
        <f>IF(INPUT_RAW!B71="","",YEAR(INPUT_RAW!B71))</f>
        <v>2025</v>
      </c>
      <c r="AC71" s="2">
        <f>IF(OR(INPUT_RAW!Q71="",INPUT_RAW!T71=""),"",INPUT_RAW!Q71+INPUT_RAW!T71)</f>
        <v>4365289.88</v>
      </c>
      <c r="AD71" s="2">
        <f>IF(INPUT_RAW!Q71="","",IF(INPUT_RAW!Q71=0,0,INPUT_RAW!T71/INPUT_RAW!Q71))</f>
        <v>0.36640001276098433</v>
      </c>
    </row>
    <row r="72" spans="1:30" ht="115.2" x14ac:dyDescent="0.3">
      <c r="A72" s="7" t="s">
        <v>196</v>
      </c>
      <c r="B72" s="2" t="s">
        <v>302</v>
      </c>
      <c r="C72" s="5" t="s">
        <v>198</v>
      </c>
      <c r="D72" s="5" t="s">
        <v>171</v>
      </c>
      <c r="E72" s="2" t="s">
        <v>306</v>
      </c>
      <c r="F72" s="2"/>
      <c r="G72" s="2"/>
      <c r="H72" s="2"/>
      <c r="I72" s="2"/>
      <c r="J72" s="2"/>
      <c r="K72" s="2"/>
      <c r="L72" s="2"/>
      <c r="M72" s="2"/>
      <c r="N72" s="5">
        <v>2310</v>
      </c>
      <c r="O72" s="2" t="s">
        <v>200</v>
      </c>
      <c r="P72" s="5">
        <v>542.08813420000001</v>
      </c>
      <c r="Q72" s="5">
        <v>1252223.5900000001</v>
      </c>
      <c r="R72" s="5">
        <v>6.27416822</v>
      </c>
      <c r="S72" s="5">
        <v>14493.328589999999</v>
      </c>
      <c r="T72" s="5">
        <v>458814.7</v>
      </c>
      <c r="U72" s="5">
        <v>50400</v>
      </c>
      <c r="V72" s="5">
        <v>0.27500000000000002</v>
      </c>
      <c r="W72" s="2" t="s">
        <v>23</v>
      </c>
      <c r="X72" s="2" t="s">
        <v>2936</v>
      </c>
      <c r="Y72" s="2" t="s">
        <v>172</v>
      </c>
      <c r="Z72" s="2" t="s">
        <v>173</v>
      </c>
      <c r="AA72" s="2" t="s">
        <v>2936</v>
      </c>
      <c r="AB72" s="2">
        <f>IF(INPUT_RAW!B72="","",YEAR(INPUT_RAW!B72))</f>
        <v>2025</v>
      </c>
      <c r="AC72" s="2">
        <f>IF(OR(INPUT_RAW!Q72="",INPUT_RAW!T72=""),"",INPUT_RAW!Q72+INPUT_RAW!T72)</f>
        <v>1711038.29</v>
      </c>
      <c r="AD72" s="2">
        <f>IF(INPUT_RAW!Q72="","",IF(INPUT_RAW!Q72=0,0,INPUT_RAW!T72/INPUT_RAW!Q72))</f>
        <v>0.36639998133240725</v>
      </c>
    </row>
    <row r="73" spans="1:30" ht="129.6" x14ac:dyDescent="0.3">
      <c r="A73" s="7" t="s">
        <v>196</v>
      </c>
      <c r="B73" s="2" t="s">
        <v>307</v>
      </c>
      <c r="C73" s="5" t="s">
        <v>198</v>
      </c>
      <c r="D73" s="5" t="s">
        <v>163</v>
      </c>
      <c r="E73" s="2" t="s">
        <v>308</v>
      </c>
      <c r="F73" s="2"/>
      <c r="G73" s="2"/>
      <c r="H73" s="2"/>
      <c r="I73" s="2"/>
      <c r="J73" s="2"/>
      <c r="K73" s="2"/>
      <c r="L73" s="2"/>
      <c r="M73" s="2"/>
      <c r="N73" s="5">
        <v>4795</v>
      </c>
      <c r="O73" s="2" t="s">
        <v>200</v>
      </c>
      <c r="P73" s="5">
        <v>412.83817729999998</v>
      </c>
      <c r="Q73" s="5">
        <v>1979559.06</v>
      </c>
      <c r="R73" s="5">
        <v>4.778219644</v>
      </c>
      <c r="S73" s="5">
        <v>22911.563190000001</v>
      </c>
      <c r="T73" s="5">
        <v>870214.2</v>
      </c>
      <c r="U73" s="5">
        <v>276048</v>
      </c>
      <c r="V73" s="5">
        <v>0.08</v>
      </c>
      <c r="W73" s="2" t="s">
        <v>23</v>
      </c>
      <c r="X73" s="2" t="s">
        <v>166</v>
      </c>
      <c r="Y73" s="2" t="s">
        <v>164</v>
      </c>
      <c r="Z73" s="2" t="s">
        <v>165</v>
      </c>
      <c r="AA73" s="2" t="s">
        <v>166</v>
      </c>
      <c r="AB73" s="2">
        <f>IF(INPUT_RAW!B73="","",YEAR(INPUT_RAW!B73))</f>
        <v>2025</v>
      </c>
      <c r="AC73" s="2">
        <f>IF(OR(INPUT_RAW!Q73="",INPUT_RAW!T73=""),"",INPUT_RAW!Q73+INPUT_RAW!T73)</f>
        <v>2849773.26</v>
      </c>
      <c r="AD73" s="2">
        <f>IF(INPUT_RAW!Q73="","",IF(INPUT_RAW!Q73=0,0,INPUT_RAW!T73/INPUT_RAW!Q73))</f>
        <v>0.43960001880418759</v>
      </c>
    </row>
    <row r="74" spans="1:30" ht="115.2" x14ac:dyDescent="0.3">
      <c r="A74" s="7" t="s">
        <v>196</v>
      </c>
      <c r="B74" s="2" t="s">
        <v>307</v>
      </c>
      <c r="C74" s="5" t="s">
        <v>198</v>
      </c>
      <c r="D74" s="5" t="s">
        <v>163</v>
      </c>
      <c r="E74" s="2" t="s">
        <v>282</v>
      </c>
      <c r="F74" s="2"/>
      <c r="G74" s="2"/>
      <c r="H74" s="2"/>
      <c r="I74" s="2"/>
      <c r="J74" s="2"/>
      <c r="K74" s="2"/>
      <c r="L74" s="2"/>
      <c r="M74" s="2"/>
      <c r="N74" s="5">
        <v>4900</v>
      </c>
      <c r="O74" s="2" t="s">
        <v>200</v>
      </c>
      <c r="P74" s="5">
        <v>435.24338569999998</v>
      </c>
      <c r="Q74" s="5">
        <v>2132692.59</v>
      </c>
      <c r="R74" s="5">
        <v>5.0375391870000001</v>
      </c>
      <c r="S74" s="5">
        <v>24683.942009999999</v>
      </c>
      <c r="T74" s="5">
        <v>937531.7</v>
      </c>
      <c r="U74" s="5">
        <v>168000</v>
      </c>
      <c r="V74" s="5">
        <v>0.14199999999999999</v>
      </c>
      <c r="W74" s="2" t="s">
        <v>23</v>
      </c>
      <c r="X74" s="2" t="s">
        <v>166</v>
      </c>
      <c r="Y74" s="2" t="s">
        <v>164</v>
      </c>
      <c r="Z74" s="2" t="s">
        <v>165</v>
      </c>
      <c r="AA74" s="2" t="s">
        <v>166</v>
      </c>
      <c r="AB74" s="2">
        <f>IF(INPUT_RAW!B74="","",YEAR(INPUT_RAW!B74))</f>
        <v>2025</v>
      </c>
      <c r="AC74" s="2">
        <f>IF(OR(INPUT_RAW!Q74="",INPUT_RAW!T74=""),"",INPUT_RAW!Q74+INPUT_RAW!T74)</f>
        <v>3070224.29</v>
      </c>
      <c r="AD74" s="2">
        <f>IF(INPUT_RAW!Q74="","",IF(INPUT_RAW!Q74=0,0,INPUT_RAW!T74/INPUT_RAW!Q74))</f>
        <v>0.43960001755339717</v>
      </c>
    </row>
    <row r="75" spans="1:30" ht="100.8" x14ac:dyDescent="0.3">
      <c r="A75" s="7" t="s">
        <v>196</v>
      </c>
      <c r="B75" s="2" t="s">
        <v>309</v>
      </c>
      <c r="C75" s="5" t="s">
        <v>198</v>
      </c>
      <c r="D75" s="5" t="s">
        <v>171</v>
      </c>
      <c r="E75" s="2" t="s">
        <v>310</v>
      </c>
      <c r="F75" s="2"/>
      <c r="G75" s="2"/>
      <c r="H75" s="2"/>
      <c r="I75" s="2"/>
      <c r="J75" s="2"/>
      <c r="K75" s="2"/>
      <c r="L75" s="2"/>
      <c r="M75" s="2"/>
      <c r="N75" s="5">
        <v>3960</v>
      </c>
      <c r="O75" s="2" t="s">
        <v>200</v>
      </c>
      <c r="P75" s="5">
        <v>285.98875509999999</v>
      </c>
      <c r="Q75" s="5">
        <v>1132515.47</v>
      </c>
      <c r="R75" s="5">
        <v>3.3429427829999998</v>
      </c>
      <c r="S75" s="5">
        <v>13238.05342</v>
      </c>
      <c r="T75" s="5">
        <v>414953.7</v>
      </c>
      <c r="U75" s="5">
        <v>21600</v>
      </c>
      <c r="V75" s="5">
        <v>0.57099999999999995</v>
      </c>
      <c r="W75" s="2" t="s">
        <v>23</v>
      </c>
      <c r="X75" s="2"/>
      <c r="Y75" s="2" t="s">
        <v>172</v>
      </c>
      <c r="Z75" s="2" t="s">
        <v>173</v>
      </c>
      <c r="AA75" s="2" t="s">
        <v>174</v>
      </c>
      <c r="AB75" s="2">
        <f>IF(INPUT_RAW!B75="","",YEAR(INPUT_RAW!B75))</f>
        <v>2025</v>
      </c>
      <c r="AC75" s="2">
        <f>IF(OR(INPUT_RAW!Q75="",INPUT_RAW!T75=""),"",INPUT_RAW!Q75+INPUT_RAW!T75)</f>
        <v>1547469.17</v>
      </c>
      <c r="AD75" s="2">
        <f>IF(INPUT_RAW!Q75="","",IF(INPUT_RAW!Q75=0,0,INPUT_RAW!T75/INPUT_RAW!Q75))</f>
        <v>0.36640002807202271</v>
      </c>
    </row>
    <row r="76" spans="1:30" ht="100.8" x14ac:dyDescent="0.3">
      <c r="A76" s="7" t="s">
        <v>196</v>
      </c>
      <c r="B76" s="2" t="s">
        <v>309</v>
      </c>
      <c r="C76" s="5" t="s">
        <v>198</v>
      </c>
      <c r="D76" s="5" t="s">
        <v>163</v>
      </c>
      <c r="E76" s="2" t="s">
        <v>311</v>
      </c>
      <c r="F76" s="2"/>
      <c r="G76" s="2"/>
      <c r="H76" s="2"/>
      <c r="I76" s="2"/>
      <c r="J76" s="2"/>
      <c r="K76" s="2"/>
      <c r="L76" s="2"/>
      <c r="M76" s="2"/>
      <c r="N76" s="5">
        <v>7708.8</v>
      </c>
      <c r="O76" s="2" t="s">
        <v>200</v>
      </c>
      <c r="P76" s="5">
        <v>251.86330430000001</v>
      </c>
      <c r="Q76" s="5">
        <v>1941563.84</v>
      </c>
      <c r="R76" s="5">
        <v>2.9440479750000002</v>
      </c>
      <c r="S76" s="5">
        <v>22695.07703</v>
      </c>
      <c r="T76" s="5">
        <v>853511.5</v>
      </c>
      <c r="U76" s="5">
        <v>94800</v>
      </c>
      <c r="V76" s="5">
        <v>0.23</v>
      </c>
      <c r="W76" s="2" t="s">
        <v>23</v>
      </c>
      <c r="X76" s="2" t="s">
        <v>166</v>
      </c>
      <c r="Y76" s="2" t="s">
        <v>164</v>
      </c>
      <c r="Z76" s="2" t="s">
        <v>165</v>
      </c>
      <c r="AA76" s="2" t="s">
        <v>166</v>
      </c>
      <c r="AB76" s="2">
        <f>IF(INPUT_RAW!B76="","",YEAR(INPUT_RAW!B76))</f>
        <v>2025</v>
      </c>
      <c r="AC76" s="2">
        <f>IF(OR(INPUT_RAW!Q76="",INPUT_RAW!T76=""),"",INPUT_RAW!Q76+INPUT_RAW!T76)</f>
        <v>2795075.34</v>
      </c>
      <c r="AD76" s="2">
        <f>IF(INPUT_RAW!Q76="","",IF(INPUT_RAW!Q76=0,0,INPUT_RAW!T76/INPUT_RAW!Q76))</f>
        <v>0.43960001850879132</v>
      </c>
    </row>
    <row r="77" spans="1:30" ht="115.2" x14ac:dyDescent="0.3">
      <c r="A77" s="7" t="s">
        <v>196</v>
      </c>
      <c r="B77" s="2" t="s">
        <v>312</v>
      </c>
      <c r="C77" s="5" t="s">
        <v>198</v>
      </c>
      <c r="D77" s="5" t="s">
        <v>163</v>
      </c>
      <c r="E77" s="2" t="s">
        <v>313</v>
      </c>
      <c r="F77" s="2"/>
      <c r="G77" s="2"/>
      <c r="H77" s="2"/>
      <c r="I77" s="2"/>
      <c r="J77" s="2"/>
      <c r="K77" s="2"/>
      <c r="L77" s="2"/>
      <c r="M77" s="2"/>
      <c r="N77" s="5">
        <v>7545</v>
      </c>
      <c r="O77" s="2" t="s">
        <v>200</v>
      </c>
      <c r="P77" s="5">
        <v>235.76000132538101</v>
      </c>
      <c r="Q77" s="5">
        <v>1778809.21</v>
      </c>
      <c r="R77" s="5">
        <v>2.7558153281751099</v>
      </c>
      <c r="S77" s="5">
        <v>20792.626651081198</v>
      </c>
      <c r="T77" s="5">
        <v>781964.5</v>
      </c>
      <c r="U77" s="5">
        <v>120720</v>
      </c>
      <c r="V77" s="5">
        <v>0.16</v>
      </c>
      <c r="W77" s="2" t="s">
        <v>46</v>
      </c>
      <c r="X77" s="2" t="s">
        <v>166</v>
      </c>
      <c r="Y77" s="2" t="s">
        <v>164</v>
      </c>
      <c r="Z77" s="2" t="s">
        <v>165</v>
      </c>
      <c r="AA77" s="2" t="s">
        <v>166</v>
      </c>
      <c r="AB77" s="2">
        <f>IF(INPUT_RAW!B77="","",YEAR(INPUT_RAW!B77))</f>
        <v>2025</v>
      </c>
      <c r="AC77" s="2">
        <f>IF(OR(INPUT_RAW!Q77="",INPUT_RAW!T77=""),"",INPUT_RAW!Q77+INPUT_RAW!T77)</f>
        <v>2560773.71</v>
      </c>
      <c r="AD77" s="2">
        <f>IF(INPUT_RAW!Q77="","",IF(INPUT_RAW!Q77=0,0,INPUT_RAW!T77/INPUT_RAW!Q77))</f>
        <v>0.43959998385661608</v>
      </c>
    </row>
    <row r="78" spans="1:30" ht="115.2" x14ac:dyDescent="0.3">
      <c r="A78" s="7" t="s">
        <v>196</v>
      </c>
      <c r="B78" s="2" t="s">
        <v>314</v>
      </c>
      <c r="C78" s="5" t="s">
        <v>198</v>
      </c>
      <c r="D78" s="5" t="s">
        <v>171</v>
      </c>
      <c r="E78" s="2" t="s">
        <v>315</v>
      </c>
      <c r="F78" s="2"/>
      <c r="G78" s="2"/>
      <c r="H78" s="2"/>
      <c r="I78" s="2"/>
      <c r="J78" s="2"/>
      <c r="K78" s="2"/>
      <c r="L78" s="2"/>
      <c r="M78" s="2"/>
      <c r="N78" s="5">
        <v>3200</v>
      </c>
      <c r="O78" s="2" t="s">
        <v>200</v>
      </c>
      <c r="P78" s="5">
        <v>311.87053437499998</v>
      </c>
      <c r="Q78" s="5">
        <v>997985.71</v>
      </c>
      <c r="R78" s="5">
        <v>3.6454767314435998</v>
      </c>
      <c r="S78" s="5">
        <v>11665.525540619499</v>
      </c>
      <c r="T78" s="5">
        <v>365661.9</v>
      </c>
      <c r="U78" s="5">
        <v>19200</v>
      </c>
      <c r="V78" s="5">
        <v>0.56799999999999995</v>
      </c>
      <c r="W78" s="2" t="s">
        <v>23</v>
      </c>
      <c r="X78" s="2"/>
      <c r="Y78" s="2" t="s">
        <v>172</v>
      </c>
      <c r="Z78" s="2" t="s">
        <v>173</v>
      </c>
      <c r="AA78" s="2" t="s">
        <v>174</v>
      </c>
      <c r="AB78" s="2">
        <f>IF(INPUT_RAW!B78="","",YEAR(INPUT_RAW!B78))</f>
        <v>2025</v>
      </c>
      <c r="AC78" s="2">
        <f>IF(OR(INPUT_RAW!Q78="",INPUT_RAW!T78=""),"",INPUT_RAW!Q78+INPUT_RAW!T78)</f>
        <v>1363647.6099999999</v>
      </c>
      <c r="AD78" s="2">
        <f>IF(INPUT_RAW!Q78="","",IF(INPUT_RAW!Q78=0,0,INPUT_RAW!T78/INPUT_RAW!Q78))</f>
        <v>0.36639993572653462</v>
      </c>
    </row>
    <row r="79" spans="1:30" ht="115.2" x14ac:dyDescent="0.3">
      <c r="A79" s="7" t="s">
        <v>196</v>
      </c>
      <c r="B79" s="2" t="s">
        <v>314</v>
      </c>
      <c r="C79" s="5" t="s">
        <v>198</v>
      </c>
      <c r="D79" s="5" t="s">
        <v>163</v>
      </c>
      <c r="E79" s="2" t="s">
        <v>282</v>
      </c>
      <c r="F79" s="2"/>
      <c r="G79" s="2"/>
      <c r="H79" s="2"/>
      <c r="I79" s="2"/>
      <c r="J79" s="2"/>
      <c r="K79" s="2"/>
      <c r="L79" s="2"/>
      <c r="M79" s="2"/>
      <c r="N79" s="5">
        <v>4900</v>
      </c>
      <c r="O79" s="2" t="s">
        <v>200</v>
      </c>
      <c r="P79" s="5">
        <v>432.70831632653102</v>
      </c>
      <c r="Q79" s="5">
        <v>2120270.75</v>
      </c>
      <c r="R79" s="5">
        <v>5.0579581101873803</v>
      </c>
      <c r="S79" s="5">
        <v>24783.994739918198</v>
      </c>
      <c r="T79" s="5">
        <v>932071.1</v>
      </c>
      <c r="U79" s="5">
        <v>168000</v>
      </c>
      <c r="V79" s="5">
        <v>0.14199999999999999</v>
      </c>
      <c r="W79" s="2" t="s">
        <v>23</v>
      </c>
      <c r="X79" s="2" t="s">
        <v>166</v>
      </c>
      <c r="Y79" s="2" t="s">
        <v>164</v>
      </c>
      <c r="Z79" s="2" t="s">
        <v>165</v>
      </c>
      <c r="AA79" s="2" t="s">
        <v>166</v>
      </c>
      <c r="AB79" s="2">
        <f>IF(INPUT_RAW!B79="","",YEAR(INPUT_RAW!B79))</f>
        <v>2025</v>
      </c>
      <c r="AC79" s="2">
        <f>IF(OR(INPUT_RAW!Q79="",INPUT_RAW!T79=""),"",INPUT_RAW!Q79+INPUT_RAW!T79)</f>
        <v>3052341.85</v>
      </c>
      <c r="AD79" s="2">
        <f>IF(INPUT_RAW!Q79="","",IF(INPUT_RAW!Q79=0,0,INPUT_RAW!T79/INPUT_RAW!Q79))</f>
        <v>0.43960003692924593</v>
      </c>
    </row>
    <row r="80" spans="1:30" ht="100.8" x14ac:dyDescent="0.3">
      <c r="A80" s="7" t="s">
        <v>196</v>
      </c>
      <c r="B80" s="2" t="s">
        <v>314</v>
      </c>
      <c r="C80" s="5" t="s">
        <v>198</v>
      </c>
      <c r="D80" s="5" t="s">
        <v>171</v>
      </c>
      <c r="E80" s="2" t="s">
        <v>316</v>
      </c>
      <c r="F80" s="2"/>
      <c r="G80" s="2"/>
      <c r="H80" s="2"/>
      <c r="I80" s="2"/>
      <c r="J80" s="2"/>
      <c r="K80" s="2"/>
      <c r="L80" s="2"/>
      <c r="M80" s="2"/>
      <c r="N80" s="5">
        <v>4379.2</v>
      </c>
      <c r="O80" s="2" t="s">
        <v>200</v>
      </c>
      <c r="P80" s="5">
        <v>257.08125000000001</v>
      </c>
      <c r="Q80" s="5">
        <v>1125810.21</v>
      </c>
      <c r="R80" s="5">
        <v>3.0050409117475199</v>
      </c>
      <c r="S80" s="5">
        <v>13159.675160724701</v>
      </c>
      <c r="T80" s="5">
        <v>412496.8</v>
      </c>
      <c r="U80" s="5">
        <v>28152</v>
      </c>
      <c r="V80" s="5">
        <v>0.437</v>
      </c>
      <c r="W80" s="2" t="s">
        <v>23</v>
      </c>
      <c r="X80" s="2" t="s">
        <v>2940</v>
      </c>
      <c r="Y80" s="2" t="s">
        <v>172</v>
      </c>
      <c r="Z80" s="2" t="s">
        <v>173</v>
      </c>
      <c r="AA80" s="2" t="s">
        <v>2940</v>
      </c>
      <c r="AB80" s="2">
        <f>IF(INPUT_RAW!B80="","",YEAR(INPUT_RAW!B80))</f>
        <v>2025</v>
      </c>
      <c r="AC80" s="2">
        <f>IF(OR(INPUT_RAW!Q80="",INPUT_RAW!T80=""),"",INPUT_RAW!Q80+INPUT_RAW!T80)</f>
        <v>1538307.01</v>
      </c>
      <c r="AD80" s="2">
        <f>IF(INPUT_RAW!Q80="","",IF(INPUT_RAW!Q80=0,0,INPUT_RAW!T80/INPUT_RAW!Q80))</f>
        <v>0.36639994586654173</v>
      </c>
    </row>
    <row r="81" spans="1:30" ht="115.2" x14ac:dyDescent="0.3">
      <c r="A81" s="7" t="s">
        <v>196</v>
      </c>
      <c r="B81" s="2" t="s">
        <v>317</v>
      </c>
      <c r="C81" s="5" t="s">
        <v>198</v>
      </c>
      <c r="D81" s="5" t="s">
        <v>171</v>
      </c>
      <c r="E81" s="2" t="s">
        <v>318</v>
      </c>
      <c r="F81" s="2"/>
      <c r="G81" s="2"/>
      <c r="H81" s="2"/>
      <c r="I81" s="2"/>
      <c r="J81" s="2"/>
      <c r="K81" s="2"/>
      <c r="L81" s="2"/>
      <c r="M81" s="2"/>
      <c r="N81" s="5">
        <v>5691.3</v>
      </c>
      <c r="O81" s="2" t="s">
        <v>200</v>
      </c>
      <c r="P81" s="5">
        <v>947.90805791295497</v>
      </c>
      <c r="Q81" s="5">
        <v>5394829.1299999999</v>
      </c>
      <c r="R81" s="5">
        <v>11.0801643239387</v>
      </c>
      <c r="S81" s="5">
        <v>63060.539216832301</v>
      </c>
      <c r="T81" s="5">
        <v>1976665.4</v>
      </c>
      <c r="U81" s="5">
        <v>167940</v>
      </c>
      <c r="V81" s="5">
        <v>0.37</v>
      </c>
      <c r="W81" s="2" t="s">
        <v>36</v>
      </c>
      <c r="X81" s="2" t="s">
        <v>2939</v>
      </c>
      <c r="Y81" s="2" t="s">
        <v>172</v>
      </c>
      <c r="Z81" s="2" t="s">
        <v>173</v>
      </c>
      <c r="AA81" s="2" t="s">
        <v>2939</v>
      </c>
      <c r="AB81" s="2">
        <f>IF(INPUT_RAW!B81="","",YEAR(INPUT_RAW!B81))</f>
        <v>2025</v>
      </c>
      <c r="AC81" s="2">
        <f>IF(OR(INPUT_RAW!Q81="",INPUT_RAW!T81=""),"",INPUT_RAW!Q81+INPUT_RAW!T81)</f>
        <v>7371494.5299999993</v>
      </c>
      <c r="AD81" s="2">
        <f>IF(INPUT_RAW!Q81="","",IF(INPUT_RAW!Q81=0,0,INPUT_RAW!T81/INPUT_RAW!Q81))</f>
        <v>0.36640000125453465</v>
      </c>
    </row>
    <row r="82" spans="1:30" ht="100.8" x14ac:dyDescent="0.3">
      <c r="A82" s="7" t="s">
        <v>196</v>
      </c>
      <c r="B82" s="2" t="s">
        <v>319</v>
      </c>
      <c r="C82" s="5" t="s">
        <v>198</v>
      </c>
      <c r="D82" s="5" t="s">
        <v>171</v>
      </c>
      <c r="E82" s="2" t="s">
        <v>320</v>
      </c>
      <c r="F82" s="2"/>
      <c r="G82" s="2"/>
      <c r="H82" s="2"/>
      <c r="I82" s="2"/>
      <c r="J82" s="2"/>
      <c r="K82" s="2"/>
      <c r="L82" s="2"/>
      <c r="M82" s="2"/>
      <c r="N82" s="5">
        <v>981</v>
      </c>
      <c r="O82" s="2" t="s">
        <v>200</v>
      </c>
      <c r="P82" s="5">
        <v>485.03127420998999</v>
      </c>
      <c r="Q82" s="5">
        <v>475815.67999999999</v>
      </c>
      <c r="R82" s="5">
        <v>5.6695648651080104</v>
      </c>
      <c r="S82" s="5">
        <v>5561.8431326709497</v>
      </c>
      <c r="T82" s="5">
        <v>174338.8</v>
      </c>
      <c r="U82" s="5">
        <v>5232</v>
      </c>
      <c r="V82" s="5">
        <v>1.004</v>
      </c>
      <c r="W82" s="2" t="s">
        <v>23</v>
      </c>
      <c r="X82" s="2" t="s">
        <v>2938</v>
      </c>
      <c r="Y82" s="2" t="s">
        <v>172</v>
      </c>
      <c r="Z82" s="2" t="s">
        <v>173</v>
      </c>
      <c r="AA82" s="2" t="s">
        <v>2938</v>
      </c>
      <c r="AB82" s="2">
        <f>IF(INPUT_RAW!B82="","",YEAR(INPUT_RAW!B82))</f>
        <v>2025</v>
      </c>
      <c r="AC82" s="2">
        <f>IF(OR(INPUT_RAW!Q82="",INPUT_RAW!T82=""),"",INPUT_RAW!Q82+INPUT_RAW!T82)</f>
        <v>650154.48</v>
      </c>
      <c r="AD82" s="2">
        <f>IF(INPUT_RAW!Q82="","",IF(INPUT_RAW!Q82=0,0,INPUT_RAW!T82/INPUT_RAW!Q82))</f>
        <v>0.36639986307302858</v>
      </c>
    </row>
    <row r="83" spans="1:30" ht="115.2" x14ac:dyDescent="0.3">
      <c r="A83" s="7" t="s">
        <v>196</v>
      </c>
      <c r="B83" s="2" t="s">
        <v>321</v>
      </c>
      <c r="C83" s="5" t="s">
        <v>198</v>
      </c>
      <c r="D83" s="5" t="s">
        <v>171</v>
      </c>
      <c r="E83" s="2" t="s">
        <v>322</v>
      </c>
      <c r="F83" s="2"/>
      <c r="G83" s="2"/>
      <c r="H83" s="2"/>
      <c r="I83" s="2"/>
      <c r="J83" s="2"/>
      <c r="K83" s="2"/>
      <c r="L83" s="2"/>
      <c r="M83" s="2"/>
      <c r="N83" s="5">
        <v>5880</v>
      </c>
      <c r="O83" s="2" t="s">
        <v>200</v>
      </c>
      <c r="P83" s="5">
        <v>426.13333163265298</v>
      </c>
      <c r="Q83" s="5">
        <v>2505663.9900000002</v>
      </c>
      <c r="R83" s="5">
        <v>4.9320987457483003</v>
      </c>
      <c r="S83" s="5">
        <v>29000.740624999999</v>
      </c>
      <c r="T83" s="5">
        <v>918075.3</v>
      </c>
      <c r="U83" s="5">
        <v>50400</v>
      </c>
      <c r="V83" s="5">
        <v>0.53710000000000002</v>
      </c>
      <c r="W83" s="2" t="s">
        <v>143</v>
      </c>
      <c r="X83" s="2" t="s">
        <v>2938</v>
      </c>
      <c r="Y83" s="2" t="s">
        <v>172</v>
      </c>
      <c r="Z83" s="2" t="s">
        <v>173</v>
      </c>
      <c r="AA83" s="2" t="s">
        <v>2938</v>
      </c>
      <c r="AB83" s="2">
        <f>IF(INPUT_RAW!B83="","",YEAR(INPUT_RAW!B83))</f>
        <v>2025</v>
      </c>
      <c r="AC83" s="2">
        <f>IF(OR(INPUT_RAW!Q83="",INPUT_RAW!T83=""),"",INPUT_RAW!Q83+INPUT_RAW!T83)</f>
        <v>3423739.29</v>
      </c>
      <c r="AD83" s="2">
        <f>IF(INPUT_RAW!Q83="","",IF(INPUT_RAW!Q83=0,0,INPUT_RAW!T83/INPUT_RAW!Q83))</f>
        <v>0.36640000561288344</v>
      </c>
    </row>
    <row r="84" spans="1:30" ht="115.2" x14ac:dyDescent="0.3">
      <c r="A84" s="7" t="s">
        <v>196</v>
      </c>
      <c r="B84" s="2" t="s">
        <v>321</v>
      </c>
      <c r="C84" s="5" t="s">
        <v>198</v>
      </c>
      <c r="D84" s="5" t="s">
        <v>171</v>
      </c>
      <c r="E84" s="2" t="s">
        <v>323</v>
      </c>
      <c r="F84" s="2"/>
      <c r="G84" s="2"/>
      <c r="H84" s="2"/>
      <c r="I84" s="2"/>
      <c r="J84" s="2"/>
      <c r="K84" s="2"/>
      <c r="L84" s="2"/>
      <c r="M84" s="2"/>
      <c r="N84" s="5">
        <v>2769</v>
      </c>
      <c r="O84" s="2" t="s">
        <v>200</v>
      </c>
      <c r="P84" s="5">
        <v>496.38407367280598</v>
      </c>
      <c r="Q84" s="5">
        <v>1374487.5</v>
      </c>
      <c r="R84" s="5">
        <v>5.7451860378796997</v>
      </c>
      <c r="S84" s="5">
        <v>15908.4201388889</v>
      </c>
      <c r="T84" s="5">
        <v>503612.2</v>
      </c>
      <c r="U84" s="5">
        <v>14768</v>
      </c>
      <c r="V84" s="5">
        <v>1.0055000000000001</v>
      </c>
      <c r="W84" s="2" t="s">
        <v>142</v>
      </c>
      <c r="X84" s="2" t="s">
        <v>2938</v>
      </c>
      <c r="Y84" s="2" t="s">
        <v>172</v>
      </c>
      <c r="Z84" s="2" t="s">
        <v>173</v>
      </c>
      <c r="AA84" s="2" t="s">
        <v>2938</v>
      </c>
      <c r="AB84" s="2">
        <f>IF(INPUT_RAW!B84="","",YEAR(INPUT_RAW!B84))</f>
        <v>2025</v>
      </c>
      <c r="AC84" s="2">
        <f>IF(OR(INPUT_RAW!Q84="",INPUT_RAW!T84=""),"",INPUT_RAW!Q84+INPUT_RAW!T84)</f>
        <v>1878099.7</v>
      </c>
      <c r="AD84" s="2">
        <f>IF(INPUT_RAW!Q84="","",IF(INPUT_RAW!Q84=0,0,INPUT_RAW!T84/INPUT_RAW!Q84))</f>
        <v>0.36639998544912195</v>
      </c>
    </row>
    <row r="85" spans="1:30" ht="129.6" x14ac:dyDescent="0.3">
      <c r="A85" s="7" t="s">
        <v>196</v>
      </c>
      <c r="B85" s="2" t="s">
        <v>324</v>
      </c>
      <c r="C85" s="5" t="s">
        <v>198</v>
      </c>
      <c r="D85" s="5" t="s">
        <v>171</v>
      </c>
      <c r="E85" s="2" t="s">
        <v>325</v>
      </c>
      <c r="F85" s="2"/>
      <c r="G85" s="2"/>
      <c r="H85" s="2"/>
      <c r="I85" s="2"/>
      <c r="J85" s="2"/>
      <c r="K85" s="2"/>
      <c r="L85" s="2"/>
      <c r="M85" s="2"/>
      <c r="N85" s="5">
        <v>3307.2</v>
      </c>
      <c r="O85" s="2" t="s">
        <v>200</v>
      </c>
      <c r="P85" s="5">
        <v>272.327679003387</v>
      </c>
      <c r="Q85" s="5">
        <v>900642.1</v>
      </c>
      <c r="R85" s="5">
        <v>3.1519407292058599</v>
      </c>
      <c r="S85" s="5">
        <v>10424.0983796296</v>
      </c>
      <c r="T85" s="5">
        <v>329995.2</v>
      </c>
      <c r="U85" s="5">
        <v>848</v>
      </c>
      <c r="V85" s="2"/>
      <c r="W85" s="2" t="s">
        <v>116</v>
      </c>
      <c r="X85" s="2" t="s">
        <v>2935</v>
      </c>
      <c r="Y85" s="2" t="s">
        <v>172</v>
      </c>
      <c r="Z85" s="2" t="s">
        <v>173</v>
      </c>
      <c r="AA85" s="2" t="s">
        <v>2935</v>
      </c>
      <c r="AB85" s="2">
        <f>IF(INPUT_RAW!B85="","",YEAR(INPUT_RAW!B85))</f>
        <v>2025</v>
      </c>
      <c r="AC85" s="2">
        <f>IF(OR(INPUT_RAW!Q85="",INPUT_RAW!T85=""),"",INPUT_RAW!Q85+INPUT_RAW!T85)</f>
        <v>1230637.3</v>
      </c>
      <c r="AD85" s="2">
        <f>IF(INPUT_RAW!Q85="","",IF(INPUT_RAW!Q85=0,0,INPUT_RAW!T85/INPUT_RAW!Q85))</f>
        <v>0.36639992734072724</v>
      </c>
    </row>
    <row r="86" spans="1:30" ht="129.6" x14ac:dyDescent="0.3">
      <c r="A86" s="7" t="s">
        <v>196</v>
      </c>
      <c r="B86" s="2" t="s">
        <v>326</v>
      </c>
      <c r="C86" s="5" t="s">
        <v>198</v>
      </c>
      <c r="D86" s="5" t="s">
        <v>171</v>
      </c>
      <c r="E86" s="2" t="s">
        <v>327</v>
      </c>
      <c r="F86" s="2"/>
      <c r="G86" s="2"/>
      <c r="H86" s="2"/>
      <c r="I86" s="2"/>
      <c r="J86" s="2"/>
      <c r="K86" s="2"/>
      <c r="L86" s="2"/>
      <c r="M86" s="2"/>
      <c r="N86" s="5">
        <v>8008</v>
      </c>
      <c r="O86" s="2" t="s">
        <v>200</v>
      </c>
      <c r="P86" s="5">
        <v>401.15030094905097</v>
      </c>
      <c r="Q86" s="5">
        <v>3212411.61</v>
      </c>
      <c r="R86" s="5">
        <v>4.6429432980214198</v>
      </c>
      <c r="S86" s="5">
        <v>37180.689930555498</v>
      </c>
      <c r="T86" s="5">
        <v>1177027.6000000001</v>
      </c>
      <c r="U86" s="5">
        <v>2464</v>
      </c>
      <c r="V86" s="2"/>
      <c r="W86" s="2" t="s">
        <v>32</v>
      </c>
      <c r="X86" s="2" t="s">
        <v>2935</v>
      </c>
      <c r="Y86" s="2" t="s">
        <v>172</v>
      </c>
      <c r="Z86" s="2" t="s">
        <v>173</v>
      </c>
      <c r="AA86" s="2" t="s">
        <v>2935</v>
      </c>
      <c r="AB86" s="2">
        <f>IF(INPUT_RAW!B86="","",YEAR(INPUT_RAW!B86))</f>
        <v>2025</v>
      </c>
      <c r="AC86" s="2">
        <f>IF(OR(INPUT_RAW!Q86="",INPUT_RAW!T86=""),"",INPUT_RAW!Q86+INPUT_RAW!T86)</f>
        <v>4389439.21</v>
      </c>
      <c r="AD86" s="2">
        <f>IF(INPUT_RAW!Q86="","",IF(INPUT_RAW!Q86=0,0,INPUT_RAW!T86/INPUT_RAW!Q86))</f>
        <v>0.36639999567178755</v>
      </c>
    </row>
    <row r="87" spans="1:30" ht="115.2" x14ac:dyDescent="0.3">
      <c r="A87" s="7" t="s">
        <v>196</v>
      </c>
      <c r="B87" s="2" t="s">
        <v>326</v>
      </c>
      <c r="C87" s="5" t="s">
        <v>198</v>
      </c>
      <c r="D87" s="5" t="s">
        <v>171</v>
      </c>
      <c r="E87" s="2" t="s">
        <v>328</v>
      </c>
      <c r="F87" s="2"/>
      <c r="G87" s="2"/>
      <c r="H87" s="2"/>
      <c r="I87" s="2"/>
      <c r="J87" s="2"/>
      <c r="K87" s="2"/>
      <c r="L87" s="2"/>
      <c r="M87" s="2"/>
      <c r="N87" s="5">
        <v>214.5</v>
      </c>
      <c r="O87" s="2" t="s">
        <v>200</v>
      </c>
      <c r="P87" s="5">
        <v>694.29668997669</v>
      </c>
      <c r="Q87" s="5">
        <v>148926.64000000001</v>
      </c>
      <c r="R87" s="5">
        <v>8.0358413191746507</v>
      </c>
      <c r="S87" s="5">
        <v>1723.68796296296</v>
      </c>
      <c r="T87" s="5">
        <v>54566.7</v>
      </c>
      <c r="U87" s="5">
        <v>6240</v>
      </c>
      <c r="V87" s="5">
        <v>0.255</v>
      </c>
      <c r="W87" s="2" t="s">
        <v>36</v>
      </c>
      <c r="X87" s="2" t="s">
        <v>2939</v>
      </c>
      <c r="Y87" s="2" t="s">
        <v>172</v>
      </c>
      <c r="Z87" s="2" t="s">
        <v>173</v>
      </c>
      <c r="AA87" s="2" t="s">
        <v>2939</v>
      </c>
      <c r="AB87" s="2">
        <f>IF(INPUT_RAW!B87="","",YEAR(INPUT_RAW!B87))</f>
        <v>2025</v>
      </c>
      <c r="AC87" s="2">
        <f>IF(OR(INPUT_RAW!Q87="",INPUT_RAW!T87=""),"",INPUT_RAW!Q87+INPUT_RAW!T87)</f>
        <v>203493.34000000003</v>
      </c>
      <c r="AD87" s="2">
        <f>IF(INPUT_RAW!Q87="","",IF(INPUT_RAW!Q87=0,0,INPUT_RAW!T87/INPUT_RAW!Q87))</f>
        <v>0.36639985968930738</v>
      </c>
    </row>
    <row r="88" spans="1:30" ht="115.2" x14ac:dyDescent="0.3">
      <c r="A88" s="7" t="s">
        <v>196</v>
      </c>
      <c r="B88" s="2" t="s">
        <v>329</v>
      </c>
      <c r="C88" s="5" t="s">
        <v>198</v>
      </c>
      <c r="D88" s="5" t="s">
        <v>163</v>
      </c>
      <c r="E88" s="2" t="s">
        <v>330</v>
      </c>
      <c r="F88" s="2"/>
      <c r="G88" s="2"/>
      <c r="H88" s="2"/>
      <c r="I88" s="2"/>
      <c r="J88" s="2"/>
      <c r="K88" s="2"/>
      <c r="L88" s="2"/>
      <c r="M88" s="2"/>
      <c r="N88" s="5">
        <v>4900</v>
      </c>
      <c r="O88" s="2" t="s">
        <v>200</v>
      </c>
      <c r="P88" s="5">
        <v>437.00727755102002</v>
      </c>
      <c r="Q88" s="5">
        <v>2141335.66</v>
      </c>
      <c r="R88" s="5">
        <v>5.0579546012849601</v>
      </c>
      <c r="S88" s="5">
        <v>24783.977546296301</v>
      </c>
      <c r="T88" s="5">
        <v>941331.1</v>
      </c>
      <c r="U88" s="5">
        <v>168000</v>
      </c>
      <c r="V88" s="5">
        <v>0.14199999999999999</v>
      </c>
      <c r="W88" s="2" t="s">
        <v>23</v>
      </c>
      <c r="X88" s="2" t="s">
        <v>166</v>
      </c>
      <c r="Y88" s="2" t="s">
        <v>164</v>
      </c>
      <c r="Z88" s="2" t="s">
        <v>165</v>
      </c>
      <c r="AA88" s="2" t="s">
        <v>166</v>
      </c>
      <c r="AB88" s="2">
        <f>IF(INPUT_RAW!B88="","",YEAR(INPUT_RAW!B88))</f>
        <v>2025</v>
      </c>
      <c r="AC88" s="2">
        <f>IF(OR(INPUT_RAW!Q88="",INPUT_RAW!T88=""),"",INPUT_RAW!Q88+INPUT_RAW!T88)</f>
        <v>3082666.7600000002</v>
      </c>
      <c r="AD88" s="2">
        <f>IF(INPUT_RAW!Q88="","",IF(INPUT_RAW!Q88=0,0,INPUT_RAW!T88/INPUT_RAW!Q88))</f>
        <v>0.43959997378458637</v>
      </c>
    </row>
    <row r="89" spans="1:30" ht="100.8" x14ac:dyDescent="0.3">
      <c r="A89" s="7" t="s">
        <v>196</v>
      </c>
      <c r="B89" s="2" t="s">
        <v>331</v>
      </c>
      <c r="C89" s="5" t="s">
        <v>198</v>
      </c>
      <c r="D89" s="5" t="s">
        <v>171</v>
      </c>
      <c r="E89" s="2" t="s">
        <v>332</v>
      </c>
      <c r="F89" s="2"/>
      <c r="G89" s="2"/>
      <c r="H89" s="2"/>
      <c r="I89" s="2"/>
      <c r="J89" s="2"/>
      <c r="K89" s="2"/>
      <c r="L89" s="2"/>
      <c r="M89" s="2"/>
      <c r="N89" s="5">
        <v>1239</v>
      </c>
      <c r="O89" s="2" t="s">
        <v>200</v>
      </c>
      <c r="P89" s="5">
        <v>551.81941081517402</v>
      </c>
      <c r="Q89" s="5">
        <v>683704.25</v>
      </c>
      <c r="R89" s="5">
        <v>6.38679873628673</v>
      </c>
      <c r="S89" s="5">
        <v>7913.24363425926</v>
      </c>
      <c r="T89" s="5">
        <v>250509.2</v>
      </c>
      <c r="U89" s="5">
        <v>8260</v>
      </c>
      <c r="V89" s="5">
        <v>0.90500000000000003</v>
      </c>
      <c r="W89" s="2" t="s">
        <v>23</v>
      </c>
      <c r="X89" s="2" t="s">
        <v>2938</v>
      </c>
      <c r="Y89" s="2" t="s">
        <v>172</v>
      </c>
      <c r="Z89" s="2" t="s">
        <v>173</v>
      </c>
      <c r="AA89" s="2" t="s">
        <v>2938</v>
      </c>
      <c r="AB89" s="2">
        <f>IF(INPUT_RAW!B89="","",YEAR(INPUT_RAW!B89))</f>
        <v>2025</v>
      </c>
      <c r="AC89" s="2">
        <f>IF(OR(INPUT_RAW!Q89="",INPUT_RAW!T89=""),"",INPUT_RAW!Q89+INPUT_RAW!T89)</f>
        <v>934213.45</v>
      </c>
      <c r="AD89" s="2">
        <f>IF(INPUT_RAW!Q89="","",IF(INPUT_RAW!Q89=0,0,INPUT_RAW!T89/INPUT_RAW!Q89))</f>
        <v>0.36639994559050937</v>
      </c>
    </row>
    <row r="90" spans="1:30" ht="115.2" x14ac:dyDescent="0.3">
      <c r="A90" s="7" t="s">
        <v>196</v>
      </c>
      <c r="B90" s="2" t="s">
        <v>331</v>
      </c>
      <c r="C90" s="5" t="s">
        <v>198</v>
      </c>
      <c r="D90" s="5" t="s">
        <v>171</v>
      </c>
      <c r="E90" s="2" t="s">
        <v>333</v>
      </c>
      <c r="F90" s="2"/>
      <c r="G90" s="2"/>
      <c r="H90" s="2"/>
      <c r="I90" s="2"/>
      <c r="J90" s="2"/>
      <c r="K90" s="2"/>
      <c r="L90" s="2"/>
      <c r="M90" s="2"/>
      <c r="N90" s="5">
        <v>3910</v>
      </c>
      <c r="O90" s="2" t="s">
        <v>200</v>
      </c>
      <c r="P90" s="5">
        <v>402.74996163682903</v>
      </c>
      <c r="Q90" s="5">
        <v>1574752.35</v>
      </c>
      <c r="R90" s="5">
        <v>4.6614578893151499</v>
      </c>
      <c r="S90" s="5">
        <v>18226.300347222201</v>
      </c>
      <c r="T90" s="5">
        <v>576989.19999999995</v>
      </c>
      <c r="U90" s="5">
        <v>20400</v>
      </c>
      <c r="V90" s="5">
        <v>0.84399999999999997</v>
      </c>
      <c r="W90" s="2" t="s">
        <v>23</v>
      </c>
      <c r="X90" s="2" t="s">
        <v>2938</v>
      </c>
      <c r="Y90" s="2" t="s">
        <v>172</v>
      </c>
      <c r="Z90" s="2" t="s">
        <v>173</v>
      </c>
      <c r="AA90" s="2" t="s">
        <v>2938</v>
      </c>
      <c r="AB90" s="2">
        <f>IF(INPUT_RAW!B90="","",YEAR(INPUT_RAW!B90))</f>
        <v>2025</v>
      </c>
      <c r="AC90" s="2">
        <f>IF(OR(INPUT_RAW!Q90="",INPUT_RAW!T90=""),"",INPUT_RAW!Q90+INPUT_RAW!T90)</f>
        <v>2151741.5499999998</v>
      </c>
      <c r="AD90" s="2">
        <f>IF(INPUT_RAW!Q90="","",IF(INPUT_RAW!Q90=0,0,INPUT_RAW!T90/INPUT_RAW!Q90))</f>
        <v>0.36639996123834956</v>
      </c>
    </row>
    <row r="91" spans="1:30" ht="100.8" x14ac:dyDescent="0.3">
      <c r="A91" s="7" t="s">
        <v>196</v>
      </c>
      <c r="B91" s="2" t="s">
        <v>334</v>
      </c>
      <c r="C91" s="5" t="s">
        <v>198</v>
      </c>
      <c r="D91" s="5" t="s">
        <v>171</v>
      </c>
      <c r="E91" s="2" t="s">
        <v>335</v>
      </c>
      <c r="F91" s="2"/>
      <c r="G91" s="2"/>
      <c r="H91" s="2"/>
      <c r="I91" s="2"/>
      <c r="J91" s="2"/>
      <c r="K91" s="2"/>
      <c r="L91" s="2"/>
      <c r="M91" s="2"/>
      <c r="N91" s="5">
        <v>3750</v>
      </c>
      <c r="O91" s="2" t="s">
        <v>200</v>
      </c>
      <c r="P91" s="5">
        <v>510.65971733333299</v>
      </c>
      <c r="Q91" s="5">
        <v>1914973.94</v>
      </c>
      <c r="R91" s="5">
        <v>5.8967634795996897</v>
      </c>
      <c r="S91" s="5">
        <v>22112.863048498799</v>
      </c>
      <c r="T91" s="5">
        <v>701646.5</v>
      </c>
      <c r="U91" s="5">
        <v>20000</v>
      </c>
      <c r="V91" s="5">
        <v>1.036</v>
      </c>
      <c r="W91" s="2" t="s">
        <v>23</v>
      </c>
      <c r="X91" s="2" t="s">
        <v>2938</v>
      </c>
      <c r="Y91" s="2" t="s">
        <v>172</v>
      </c>
      <c r="Z91" s="2" t="s">
        <v>173</v>
      </c>
      <c r="AA91" s="2" t="s">
        <v>2938</v>
      </c>
      <c r="AB91" s="2">
        <f>IF(INPUT_RAW!B91="","",YEAR(INPUT_RAW!B91))</f>
        <v>2025</v>
      </c>
      <c r="AC91" s="2">
        <f>IF(OR(INPUT_RAW!Q91="",INPUT_RAW!T91=""),"",INPUT_RAW!Q91+INPUT_RAW!T91)</f>
        <v>2616620.44</v>
      </c>
      <c r="AD91" s="2">
        <f>IF(INPUT_RAW!Q91="","",IF(INPUT_RAW!Q91=0,0,INPUT_RAW!T91/INPUT_RAW!Q91))</f>
        <v>0.36640002526614018</v>
      </c>
    </row>
    <row r="92" spans="1:30" ht="100.8" x14ac:dyDescent="0.3">
      <c r="A92" s="7" t="s">
        <v>196</v>
      </c>
      <c r="B92" s="2" t="s">
        <v>334</v>
      </c>
      <c r="C92" s="5" t="s">
        <v>198</v>
      </c>
      <c r="D92" s="5" t="s">
        <v>171</v>
      </c>
      <c r="E92" s="2" t="s">
        <v>336</v>
      </c>
      <c r="F92" s="2"/>
      <c r="G92" s="2"/>
      <c r="H92" s="2"/>
      <c r="I92" s="2"/>
      <c r="J92" s="2"/>
      <c r="K92" s="2"/>
      <c r="L92" s="2"/>
      <c r="M92" s="2"/>
      <c r="N92" s="5">
        <v>1761</v>
      </c>
      <c r="O92" s="2" t="s">
        <v>200</v>
      </c>
      <c r="P92" s="5">
        <v>557.60985235661599</v>
      </c>
      <c r="Q92" s="5">
        <v>981950.95</v>
      </c>
      <c r="R92" s="5">
        <v>6.4389128447646096</v>
      </c>
      <c r="S92" s="5">
        <v>11338.9255196305</v>
      </c>
      <c r="T92" s="5">
        <v>359786.8</v>
      </c>
      <c r="U92" s="5">
        <v>11740</v>
      </c>
      <c r="V92" s="5">
        <v>0.90500000000000003</v>
      </c>
      <c r="W92" s="2" t="s">
        <v>23</v>
      </c>
      <c r="X92" s="2" t="s">
        <v>2938</v>
      </c>
      <c r="Y92" s="2" t="s">
        <v>172</v>
      </c>
      <c r="Z92" s="2" t="s">
        <v>173</v>
      </c>
      <c r="AA92" s="2" t="s">
        <v>2938</v>
      </c>
      <c r="AB92" s="2">
        <f>IF(INPUT_RAW!B92="","",YEAR(INPUT_RAW!B92))</f>
        <v>2025</v>
      </c>
      <c r="AC92" s="2">
        <f>IF(OR(INPUT_RAW!Q92="",INPUT_RAW!T92=""),"",INPUT_RAW!Q92+INPUT_RAW!T92)</f>
        <v>1341737.75</v>
      </c>
      <c r="AD92" s="2">
        <f>IF(INPUT_RAW!Q92="","",IF(INPUT_RAW!Q92=0,0,INPUT_RAW!T92/INPUT_RAW!Q92))</f>
        <v>0.36639997140386699</v>
      </c>
    </row>
    <row r="93" spans="1:30" ht="100.8" x14ac:dyDescent="0.3">
      <c r="A93" s="7" t="s">
        <v>196</v>
      </c>
      <c r="B93" s="2" t="s">
        <v>334</v>
      </c>
      <c r="C93" s="5" t="s">
        <v>198</v>
      </c>
      <c r="D93" s="5" t="s">
        <v>171</v>
      </c>
      <c r="E93" s="2" t="s">
        <v>337</v>
      </c>
      <c r="F93" s="2"/>
      <c r="G93" s="2"/>
      <c r="H93" s="2"/>
      <c r="I93" s="2"/>
      <c r="J93" s="2"/>
      <c r="K93" s="2"/>
      <c r="L93" s="2"/>
      <c r="M93" s="2"/>
      <c r="N93" s="5">
        <v>3200</v>
      </c>
      <c r="O93" s="2" t="s">
        <v>200</v>
      </c>
      <c r="P93" s="5">
        <v>428.02719999999999</v>
      </c>
      <c r="Q93" s="5">
        <v>1369687.04</v>
      </c>
      <c r="R93" s="5">
        <v>4.9425773672055398</v>
      </c>
      <c r="S93" s="5">
        <v>15816.2475750577</v>
      </c>
      <c r="T93" s="5">
        <v>501853.3</v>
      </c>
      <c r="U93" s="5">
        <v>20000</v>
      </c>
      <c r="V93" s="5">
        <v>0.74099999999999999</v>
      </c>
      <c r="W93" s="2" t="s">
        <v>23</v>
      </c>
      <c r="X93" s="2" t="s">
        <v>2938</v>
      </c>
      <c r="Y93" s="2" t="s">
        <v>172</v>
      </c>
      <c r="Z93" s="2" t="s">
        <v>173</v>
      </c>
      <c r="AA93" s="2" t="s">
        <v>2938</v>
      </c>
      <c r="AB93" s="2">
        <f>IF(INPUT_RAW!B93="","",YEAR(INPUT_RAW!B93))</f>
        <v>2025</v>
      </c>
      <c r="AC93" s="2">
        <f>IF(OR(INPUT_RAW!Q93="",INPUT_RAW!T93=""),"",INPUT_RAW!Q93+INPUT_RAW!T93)</f>
        <v>1871540.34</v>
      </c>
      <c r="AD93" s="2">
        <f>IF(INPUT_RAW!Q93="","",IF(INPUT_RAW!Q93=0,0,INPUT_RAW!T93/INPUT_RAW!Q93))</f>
        <v>0.36639997703416977</v>
      </c>
    </row>
    <row r="94" spans="1:30" ht="115.2" x14ac:dyDescent="0.3">
      <c r="A94" s="7" t="s">
        <v>196</v>
      </c>
      <c r="B94" s="2" t="s">
        <v>338</v>
      </c>
      <c r="C94" s="5" t="s">
        <v>198</v>
      </c>
      <c r="D94" s="5" t="s">
        <v>171</v>
      </c>
      <c r="E94" s="2" t="s">
        <v>339</v>
      </c>
      <c r="F94" s="2"/>
      <c r="G94" s="2"/>
      <c r="H94" s="2"/>
      <c r="I94" s="2"/>
      <c r="J94" s="2"/>
      <c r="K94" s="2"/>
      <c r="L94" s="2"/>
      <c r="M94" s="2"/>
      <c r="N94" s="5">
        <v>15568</v>
      </c>
      <c r="O94" s="2" t="s">
        <v>200</v>
      </c>
      <c r="P94" s="5">
        <v>407.21682040082197</v>
      </c>
      <c r="Q94" s="5">
        <v>6339551.46</v>
      </c>
      <c r="R94" s="5">
        <v>4.70227275289633</v>
      </c>
      <c r="S94" s="5">
        <v>73204.982217090102</v>
      </c>
      <c r="T94" s="5">
        <v>2322811.6</v>
      </c>
      <c r="U94" s="5">
        <v>70056</v>
      </c>
      <c r="V94" s="2"/>
      <c r="W94" s="2" t="s">
        <v>23</v>
      </c>
      <c r="X94" s="2" t="s">
        <v>2937</v>
      </c>
      <c r="Y94" s="2" t="s">
        <v>172</v>
      </c>
      <c r="Z94" s="2" t="s">
        <v>173</v>
      </c>
      <c r="AA94" s="2" t="s">
        <v>2937</v>
      </c>
      <c r="AB94" s="2">
        <f>IF(INPUT_RAW!B94="","",YEAR(INPUT_RAW!B94))</f>
        <v>2025</v>
      </c>
      <c r="AC94" s="2">
        <f>IF(OR(INPUT_RAW!Q94="",INPUT_RAW!T94=""),"",INPUT_RAW!Q94+INPUT_RAW!T94)</f>
        <v>8662363.0600000005</v>
      </c>
      <c r="AD94" s="2">
        <f>IF(INPUT_RAW!Q94="","",IF(INPUT_RAW!Q94=0,0,INPUT_RAW!T94/INPUT_RAW!Q94))</f>
        <v>0.36639999133314077</v>
      </c>
    </row>
    <row r="95" spans="1:30" ht="100.8" x14ac:dyDescent="0.3">
      <c r="A95" s="7" t="s">
        <v>196</v>
      </c>
      <c r="B95" s="2" t="s">
        <v>340</v>
      </c>
      <c r="C95" s="5" t="s">
        <v>198</v>
      </c>
      <c r="D95" s="5" t="s">
        <v>163</v>
      </c>
      <c r="E95" s="2" t="s">
        <v>341</v>
      </c>
      <c r="F95" s="2"/>
      <c r="G95" s="2"/>
      <c r="H95" s="2"/>
      <c r="I95" s="2"/>
      <c r="J95" s="2"/>
      <c r="K95" s="2"/>
      <c r="L95" s="2"/>
      <c r="M95" s="2"/>
      <c r="N95" s="5">
        <v>9151</v>
      </c>
      <c r="O95" s="2" t="s">
        <v>200</v>
      </c>
      <c r="P95" s="5">
        <v>229.46128510545299</v>
      </c>
      <c r="Q95" s="5">
        <v>2099800.2200000002</v>
      </c>
      <c r="R95" s="5">
        <v>2.6496684192315598</v>
      </c>
      <c r="S95" s="5">
        <v>24247.115704388001</v>
      </c>
      <c r="T95" s="5">
        <v>923072.1</v>
      </c>
      <c r="U95" s="5">
        <v>98400</v>
      </c>
      <c r="V95" s="5">
        <v>0.23799999999999999</v>
      </c>
      <c r="W95" s="2" t="s">
        <v>23</v>
      </c>
      <c r="X95" s="2" t="s">
        <v>166</v>
      </c>
      <c r="Y95" s="2" t="s">
        <v>164</v>
      </c>
      <c r="Z95" s="2" t="s">
        <v>165</v>
      </c>
      <c r="AA95" s="2" t="s">
        <v>166</v>
      </c>
      <c r="AB95" s="2">
        <f>IF(INPUT_RAW!B95="","",YEAR(INPUT_RAW!B95))</f>
        <v>2025</v>
      </c>
      <c r="AC95" s="2">
        <f>IF(OR(INPUT_RAW!Q95="",INPUT_RAW!T95=""),"",INPUT_RAW!Q95+INPUT_RAW!T95)</f>
        <v>3022872.3200000003</v>
      </c>
      <c r="AD95" s="2">
        <f>IF(INPUT_RAW!Q95="","",IF(INPUT_RAW!Q95=0,0,INPUT_RAW!T95/INPUT_RAW!Q95))</f>
        <v>0.43959996346700064</v>
      </c>
    </row>
    <row r="96" spans="1:30" ht="129.6" x14ac:dyDescent="0.3">
      <c r="A96" s="7" t="s">
        <v>196</v>
      </c>
      <c r="B96" s="2" t="s">
        <v>342</v>
      </c>
      <c r="C96" s="5" t="s">
        <v>198</v>
      </c>
      <c r="D96" s="5" t="s">
        <v>171</v>
      </c>
      <c r="E96" s="2" t="s">
        <v>343</v>
      </c>
      <c r="F96" s="2"/>
      <c r="G96" s="2"/>
      <c r="H96" s="2"/>
      <c r="I96" s="2"/>
      <c r="J96" s="2"/>
      <c r="K96" s="2"/>
      <c r="L96" s="2"/>
      <c r="M96" s="2"/>
      <c r="N96" s="5">
        <v>6614.4</v>
      </c>
      <c r="O96" s="2" t="s">
        <v>200</v>
      </c>
      <c r="P96" s="5">
        <v>265.47043873971938</v>
      </c>
      <c r="Q96" s="5">
        <v>1755927.67</v>
      </c>
      <c r="R96" s="5">
        <v>3.0408984964458119</v>
      </c>
      <c r="S96" s="5">
        <v>20113.71901489118</v>
      </c>
      <c r="T96" s="5">
        <v>643371.9</v>
      </c>
      <c r="U96" s="5">
        <v>1696</v>
      </c>
      <c r="V96" s="2"/>
      <c r="W96" s="2" t="s">
        <v>116</v>
      </c>
      <c r="X96" s="2" t="s">
        <v>2935</v>
      </c>
      <c r="Y96" s="2" t="s">
        <v>172</v>
      </c>
      <c r="Z96" s="2" t="s">
        <v>173</v>
      </c>
      <c r="AA96" s="2" t="s">
        <v>2935</v>
      </c>
      <c r="AB96" s="2">
        <f>IF(INPUT_RAW!B96="","",YEAR(INPUT_RAW!B96))</f>
        <v>2025</v>
      </c>
      <c r="AC96" s="2">
        <f>IF(OR(INPUT_RAW!Q96="",INPUT_RAW!T96=""),"",INPUT_RAW!Q96+INPUT_RAW!T96)</f>
        <v>2399299.5699999998</v>
      </c>
      <c r="AD96" s="2">
        <f>IF(INPUT_RAW!Q96="","",IF(INPUT_RAW!Q96=0,0,INPUT_RAW!T96/INPUT_RAW!Q96))</f>
        <v>0.36640000097498326</v>
      </c>
    </row>
    <row r="97" spans="1:30" ht="100.8" x14ac:dyDescent="0.3">
      <c r="A97" s="7" t="s">
        <v>196</v>
      </c>
      <c r="B97" s="2" t="s">
        <v>344</v>
      </c>
      <c r="C97" s="5" t="s">
        <v>198</v>
      </c>
      <c r="D97" s="5" t="s">
        <v>171</v>
      </c>
      <c r="E97" s="2" t="s">
        <v>345</v>
      </c>
      <c r="F97" s="2"/>
      <c r="G97" s="2"/>
      <c r="H97" s="2"/>
      <c r="I97" s="2"/>
      <c r="J97" s="2"/>
      <c r="K97" s="2"/>
      <c r="L97" s="2"/>
      <c r="M97" s="2"/>
      <c r="N97" s="5">
        <v>4400</v>
      </c>
      <c r="O97" s="2" t="s">
        <v>200</v>
      </c>
      <c r="P97" s="5">
        <v>289.60729090909092</v>
      </c>
      <c r="Q97" s="5">
        <v>1274272.08</v>
      </c>
      <c r="R97" s="5">
        <v>3.317380193689472</v>
      </c>
      <c r="S97" s="5">
        <v>14596.472852233681</v>
      </c>
      <c r="T97" s="5">
        <v>466893.2</v>
      </c>
      <c r="U97" s="5">
        <v>24000</v>
      </c>
      <c r="V97" s="5">
        <v>0.57399999999999995</v>
      </c>
      <c r="W97" s="2" t="s">
        <v>23</v>
      </c>
      <c r="X97" s="2"/>
      <c r="Y97" s="2" t="s">
        <v>172</v>
      </c>
      <c r="Z97" s="2" t="s">
        <v>173</v>
      </c>
      <c r="AA97" s="2" t="s">
        <v>174</v>
      </c>
      <c r="AB97" s="2">
        <f>IF(INPUT_RAW!B97="","",YEAR(INPUT_RAW!B97))</f>
        <v>2025</v>
      </c>
      <c r="AC97" s="2">
        <f>IF(OR(INPUT_RAW!Q97="",INPUT_RAW!T97=""),"",INPUT_RAW!Q97+INPUT_RAW!T97)</f>
        <v>1741165.28</v>
      </c>
      <c r="AD97" s="2">
        <f>IF(INPUT_RAW!Q97="","",IF(INPUT_RAW!Q97=0,0,INPUT_RAW!T97/INPUT_RAW!Q97))</f>
        <v>0.36639992928354831</v>
      </c>
    </row>
    <row r="98" spans="1:30" ht="100.8" x14ac:dyDescent="0.3">
      <c r="A98" s="7" t="s">
        <v>196</v>
      </c>
      <c r="B98" s="2" t="s">
        <v>344</v>
      </c>
      <c r="C98" s="5" t="s">
        <v>198</v>
      </c>
      <c r="D98" s="5" t="s">
        <v>171</v>
      </c>
      <c r="E98" s="2" t="s">
        <v>346</v>
      </c>
      <c r="F98" s="2"/>
      <c r="G98" s="2"/>
      <c r="H98" s="2"/>
      <c r="I98" s="2"/>
      <c r="J98" s="2"/>
      <c r="K98" s="2"/>
      <c r="L98" s="2"/>
      <c r="M98" s="2"/>
      <c r="N98" s="5">
        <v>4180</v>
      </c>
      <c r="O98" s="2" t="s">
        <v>200</v>
      </c>
      <c r="P98" s="5">
        <v>337.4974593301435</v>
      </c>
      <c r="Q98" s="5">
        <v>1410739.38</v>
      </c>
      <c r="R98" s="5">
        <v>3.8659502786958022</v>
      </c>
      <c r="S98" s="5">
        <v>16159.67216494845</v>
      </c>
      <c r="T98" s="5">
        <v>516894.9</v>
      </c>
      <c r="U98" s="5">
        <v>26400</v>
      </c>
      <c r="V98" s="5">
        <v>0.57299999999999995</v>
      </c>
      <c r="W98" s="2" t="s">
        <v>23</v>
      </c>
      <c r="X98" s="2"/>
      <c r="Y98" s="2" t="s">
        <v>172</v>
      </c>
      <c r="Z98" s="2" t="s">
        <v>173</v>
      </c>
      <c r="AA98" s="2" t="s">
        <v>174</v>
      </c>
      <c r="AB98" s="2">
        <f>IF(INPUT_RAW!B98="","",YEAR(INPUT_RAW!B98))</f>
        <v>2025</v>
      </c>
      <c r="AC98" s="2">
        <f>IF(OR(INPUT_RAW!Q98="",INPUT_RAW!T98=""),"",INPUT_RAW!Q98+INPUT_RAW!T98)</f>
        <v>1927634.2799999998</v>
      </c>
      <c r="AD98" s="2">
        <f>IF(INPUT_RAW!Q98="","",IF(INPUT_RAW!Q98=0,0,INPUT_RAW!T98/INPUT_RAW!Q98))</f>
        <v>0.3663999937394532</v>
      </c>
    </row>
    <row r="99" spans="1:30" ht="144" x14ac:dyDescent="0.3">
      <c r="A99" s="7" t="s">
        <v>196</v>
      </c>
      <c r="B99" s="2" t="s">
        <v>347</v>
      </c>
      <c r="C99" s="5" t="s">
        <v>198</v>
      </c>
      <c r="D99" s="5" t="s">
        <v>171</v>
      </c>
      <c r="E99" s="2" t="s">
        <v>348</v>
      </c>
      <c r="F99" s="2"/>
      <c r="G99" s="2"/>
      <c r="H99" s="2"/>
      <c r="I99" s="2"/>
      <c r="J99" s="2"/>
      <c r="K99" s="2"/>
      <c r="L99" s="2"/>
      <c r="M99" s="2"/>
      <c r="N99" s="5">
        <v>16016</v>
      </c>
      <c r="O99" s="2" t="s">
        <v>200</v>
      </c>
      <c r="P99" s="5">
        <v>387.15956043956049</v>
      </c>
      <c r="Q99" s="5">
        <v>6200747.5199999996</v>
      </c>
      <c r="R99" s="5">
        <v>4.4348174162607163</v>
      </c>
      <c r="S99" s="5">
        <v>71028.035738831619</v>
      </c>
      <c r="T99" s="5">
        <v>2271953.9</v>
      </c>
      <c r="U99" s="5">
        <v>4928</v>
      </c>
      <c r="V99" s="2"/>
      <c r="W99" s="2" t="s">
        <v>33</v>
      </c>
      <c r="X99" s="2" t="s">
        <v>2935</v>
      </c>
      <c r="Y99" s="2" t="s">
        <v>172</v>
      </c>
      <c r="Z99" s="2" t="s">
        <v>173</v>
      </c>
      <c r="AA99" s="2" t="s">
        <v>2935</v>
      </c>
      <c r="AB99" s="2">
        <f>IF(INPUT_RAW!B99="","",YEAR(INPUT_RAW!B99))</f>
        <v>2025</v>
      </c>
      <c r="AC99" s="2">
        <f>IF(OR(INPUT_RAW!Q99="",INPUT_RAW!T99=""),"",INPUT_RAW!Q99+INPUT_RAW!T99)</f>
        <v>8472701.4199999999</v>
      </c>
      <c r="AD99" s="2">
        <f>IF(INPUT_RAW!Q99="","",IF(INPUT_RAW!Q99=0,0,INPUT_RAW!T99/INPUT_RAW!Q99))</f>
        <v>0.36640000139854106</v>
      </c>
    </row>
    <row r="100" spans="1:30" ht="115.2" x14ac:dyDescent="0.3">
      <c r="A100" s="7" t="s">
        <v>196</v>
      </c>
      <c r="B100" s="2" t="s">
        <v>347</v>
      </c>
      <c r="C100" s="5" t="s">
        <v>198</v>
      </c>
      <c r="D100" s="5" t="s">
        <v>163</v>
      </c>
      <c r="E100" s="2" t="s">
        <v>349</v>
      </c>
      <c r="F100" s="2"/>
      <c r="G100" s="2"/>
      <c r="H100" s="2"/>
      <c r="I100" s="2"/>
      <c r="J100" s="2"/>
      <c r="K100" s="2"/>
      <c r="L100" s="2"/>
      <c r="M100" s="2"/>
      <c r="N100" s="5">
        <v>4900</v>
      </c>
      <c r="O100" s="2" t="s">
        <v>200</v>
      </c>
      <c r="P100" s="5">
        <v>440.22269591836732</v>
      </c>
      <c r="Q100" s="5">
        <v>2157091.21</v>
      </c>
      <c r="R100" s="5">
        <v>5.0426425649297517</v>
      </c>
      <c r="S100" s="5">
        <v>24708.948568155789</v>
      </c>
      <c r="T100" s="5">
        <v>948257.2</v>
      </c>
      <c r="U100" s="5">
        <v>168000</v>
      </c>
      <c r="V100" s="5">
        <v>0.14199999999999999</v>
      </c>
      <c r="W100" s="2" t="s">
        <v>23</v>
      </c>
      <c r="X100" s="2" t="s">
        <v>166</v>
      </c>
      <c r="Y100" s="2" t="s">
        <v>164</v>
      </c>
      <c r="Z100" s="2" t="s">
        <v>165</v>
      </c>
      <c r="AA100" s="2" t="s">
        <v>166</v>
      </c>
      <c r="AB100" s="2">
        <f>IF(INPUT_RAW!B100="","",YEAR(INPUT_RAW!B100))</f>
        <v>2025</v>
      </c>
      <c r="AC100" s="2">
        <f>IF(OR(INPUT_RAW!Q100="",INPUT_RAW!T100=""),"",INPUT_RAW!Q100+INPUT_RAW!T100)</f>
        <v>3105348.41</v>
      </c>
      <c r="AD100" s="2">
        <f>IF(INPUT_RAW!Q100="","",IF(INPUT_RAW!Q100=0,0,INPUT_RAW!T100/INPUT_RAW!Q100))</f>
        <v>0.43959995553456449</v>
      </c>
    </row>
    <row r="101" spans="1:30" ht="100.8" x14ac:dyDescent="0.3">
      <c r="A101" s="7" t="s">
        <v>196</v>
      </c>
      <c r="B101" s="2" t="s">
        <v>347</v>
      </c>
      <c r="C101" s="5" t="s">
        <v>198</v>
      </c>
      <c r="D101" s="5" t="s">
        <v>171</v>
      </c>
      <c r="E101" s="2" t="s">
        <v>350</v>
      </c>
      <c r="F101" s="2"/>
      <c r="G101" s="2"/>
      <c r="H101" s="2"/>
      <c r="I101" s="2"/>
      <c r="J101" s="2"/>
      <c r="K101" s="2"/>
      <c r="L101" s="2"/>
      <c r="M101" s="2"/>
      <c r="N101" s="5">
        <v>3919.8</v>
      </c>
      <c r="O101" s="2" t="s">
        <v>200</v>
      </c>
      <c r="P101" s="5">
        <v>395.54280575539559</v>
      </c>
      <c r="Q101" s="5">
        <v>1550448.69</v>
      </c>
      <c r="R101" s="5">
        <v>4.530845426751382</v>
      </c>
      <c r="S101" s="5">
        <v>17760.007903780072</v>
      </c>
      <c r="T101" s="5">
        <v>568084.4</v>
      </c>
      <c r="U101" s="5">
        <v>10008</v>
      </c>
      <c r="V101" s="5">
        <v>1.72</v>
      </c>
      <c r="W101" s="2" t="s">
        <v>23</v>
      </c>
      <c r="X101" s="2" t="s">
        <v>2934</v>
      </c>
      <c r="Y101" s="2" t="s">
        <v>172</v>
      </c>
      <c r="Z101" s="2" t="s">
        <v>173</v>
      </c>
      <c r="AA101" s="2" t="s">
        <v>2934</v>
      </c>
      <c r="AB101" s="2">
        <f>IF(INPUT_RAW!B101="","",YEAR(INPUT_RAW!B101))</f>
        <v>2025</v>
      </c>
      <c r="AC101" s="2">
        <f>IF(OR(INPUT_RAW!Q101="",INPUT_RAW!T101=""),"",INPUT_RAW!Q101+INPUT_RAW!T101)</f>
        <v>2118533.09</v>
      </c>
      <c r="AD101" s="2">
        <f>IF(INPUT_RAW!Q101="","",IF(INPUT_RAW!Q101=0,0,INPUT_RAW!T101/INPUT_RAW!Q101))</f>
        <v>0.36639999998968042</v>
      </c>
    </row>
    <row r="102" spans="1:30" ht="115.2" x14ac:dyDescent="0.3">
      <c r="A102" s="7" t="s">
        <v>196</v>
      </c>
      <c r="B102" s="2" t="s">
        <v>351</v>
      </c>
      <c r="C102" s="5" t="s">
        <v>198</v>
      </c>
      <c r="D102" s="5" t="s">
        <v>163</v>
      </c>
      <c r="E102" s="2" t="s">
        <v>352</v>
      </c>
      <c r="F102" s="2"/>
      <c r="G102" s="2"/>
      <c r="H102" s="2"/>
      <c r="I102" s="2"/>
      <c r="J102" s="2"/>
      <c r="K102" s="2"/>
      <c r="L102" s="2"/>
      <c r="M102" s="2"/>
      <c r="N102" s="5">
        <v>4900</v>
      </c>
      <c r="O102" s="2" t="s">
        <v>200</v>
      </c>
      <c r="P102" s="5">
        <v>443.20407959183677</v>
      </c>
      <c r="Q102" s="5">
        <v>2171699.9900000002</v>
      </c>
      <c r="R102" s="5">
        <v>5.0478824554878896</v>
      </c>
      <c r="S102" s="5">
        <v>24734.62403189066</v>
      </c>
      <c r="T102" s="5">
        <v>954679.3</v>
      </c>
      <c r="U102" s="5">
        <v>168000</v>
      </c>
      <c r="V102" s="5">
        <v>0.14199999999999999</v>
      </c>
      <c r="W102" s="2" t="s">
        <v>23</v>
      </c>
      <c r="X102" s="2" t="s">
        <v>166</v>
      </c>
      <c r="Y102" s="2" t="s">
        <v>164</v>
      </c>
      <c r="Z102" s="2" t="s">
        <v>165</v>
      </c>
      <c r="AA102" s="2" t="s">
        <v>166</v>
      </c>
      <c r="AB102" s="2">
        <f>IF(INPUT_RAW!B102="","",YEAR(INPUT_RAW!B102))</f>
        <v>2025</v>
      </c>
      <c r="AC102" s="2">
        <f>IF(OR(INPUT_RAW!Q102="",INPUT_RAW!T102=""),"",INPUT_RAW!Q102+INPUT_RAW!T102)</f>
        <v>3126379.29</v>
      </c>
      <c r="AD102" s="2">
        <f>IF(INPUT_RAW!Q102="","",IF(INPUT_RAW!Q102=0,0,INPUT_RAW!T102/INPUT_RAW!Q102))</f>
        <v>0.43959999281484546</v>
      </c>
    </row>
    <row r="103" spans="1:30" ht="100.8" x14ac:dyDescent="0.3">
      <c r="A103" s="7" t="s">
        <v>196</v>
      </c>
      <c r="B103" s="2" t="s">
        <v>353</v>
      </c>
      <c r="C103" s="5" t="s">
        <v>198</v>
      </c>
      <c r="D103" s="5" t="s">
        <v>171</v>
      </c>
      <c r="E103" s="2" t="s">
        <v>354</v>
      </c>
      <c r="F103" s="2"/>
      <c r="G103" s="2"/>
      <c r="H103" s="2"/>
      <c r="I103" s="2"/>
      <c r="J103" s="2"/>
      <c r="K103" s="2"/>
      <c r="L103" s="2"/>
      <c r="M103" s="2"/>
      <c r="N103" s="5">
        <v>4314</v>
      </c>
      <c r="O103" s="2" t="s">
        <v>200</v>
      </c>
      <c r="P103" s="5">
        <v>592.61176402410752</v>
      </c>
      <c r="Q103" s="5">
        <v>2556527.15</v>
      </c>
      <c r="R103" s="5">
        <v>6.7495645105251434</v>
      </c>
      <c r="S103" s="5">
        <v>29117.621298405469</v>
      </c>
      <c r="T103" s="5">
        <v>936711.5</v>
      </c>
      <c r="U103" s="5">
        <v>51768</v>
      </c>
      <c r="V103" s="5">
        <v>0.55000000000000004</v>
      </c>
      <c r="W103" s="2" t="s">
        <v>23</v>
      </c>
      <c r="X103" s="2" t="s">
        <v>2941</v>
      </c>
      <c r="Y103" s="2" t="s">
        <v>172</v>
      </c>
      <c r="Z103" s="2" t="s">
        <v>173</v>
      </c>
      <c r="AA103" s="2" t="s">
        <v>2941</v>
      </c>
      <c r="AB103" s="2">
        <f>IF(INPUT_RAW!B103="","",YEAR(INPUT_RAW!B103))</f>
        <v>2025</v>
      </c>
      <c r="AC103" s="2">
        <f>IF(OR(INPUT_RAW!Q103="",INPUT_RAW!T103=""),"",INPUT_RAW!Q103+INPUT_RAW!T103)</f>
        <v>3493238.65</v>
      </c>
      <c r="AD103" s="2">
        <f>IF(INPUT_RAW!Q103="","",IF(INPUT_RAW!Q103=0,0,INPUT_RAW!T103/INPUT_RAW!Q103))</f>
        <v>0.3663999813184069</v>
      </c>
    </row>
    <row r="104" spans="1:30" ht="100.8" x14ac:dyDescent="0.3">
      <c r="A104" s="7" t="s">
        <v>196</v>
      </c>
      <c r="B104" s="2" t="s">
        <v>355</v>
      </c>
      <c r="C104" s="5" t="s">
        <v>198</v>
      </c>
      <c r="D104" s="5" t="s">
        <v>163</v>
      </c>
      <c r="E104" s="2" t="s">
        <v>356</v>
      </c>
      <c r="F104" s="2"/>
      <c r="G104" s="2"/>
      <c r="H104" s="2"/>
      <c r="I104" s="2"/>
      <c r="J104" s="2"/>
      <c r="K104" s="2"/>
      <c r="L104" s="2"/>
      <c r="M104" s="2"/>
      <c r="N104" s="5">
        <v>7515</v>
      </c>
      <c r="O104" s="2" t="s">
        <v>200</v>
      </c>
      <c r="P104" s="5">
        <v>242.3211656686627</v>
      </c>
      <c r="Q104" s="5">
        <v>1821043.56</v>
      </c>
      <c r="R104" s="5">
        <v>2.7599221602353379</v>
      </c>
      <c r="S104" s="5">
        <v>20740.815034168569</v>
      </c>
      <c r="T104" s="5">
        <v>800530.8</v>
      </c>
      <c r="U104" s="5">
        <v>120240</v>
      </c>
      <c r="V104" s="5">
        <v>0.16</v>
      </c>
      <c r="W104" s="2" t="s">
        <v>46</v>
      </c>
      <c r="X104" s="2" t="s">
        <v>166</v>
      </c>
      <c r="Y104" s="2" t="s">
        <v>164</v>
      </c>
      <c r="Z104" s="2" t="s">
        <v>165</v>
      </c>
      <c r="AA104" s="2" t="s">
        <v>166</v>
      </c>
      <c r="AB104" s="2">
        <f>IF(INPUT_RAW!B104="","",YEAR(INPUT_RAW!B104))</f>
        <v>2025</v>
      </c>
      <c r="AC104" s="2">
        <f>IF(OR(INPUT_RAW!Q104="",INPUT_RAW!T104=""),"",INPUT_RAW!Q104+INPUT_RAW!T104)</f>
        <v>2621574.3600000003</v>
      </c>
      <c r="AD104" s="2">
        <f>IF(INPUT_RAW!Q104="","",IF(INPUT_RAW!Q104=0,0,INPUT_RAW!T104/INPUT_RAW!Q104))</f>
        <v>0.43960002801909914</v>
      </c>
    </row>
    <row r="105" spans="1:30" ht="100.8" x14ac:dyDescent="0.3">
      <c r="A105" s="7" t="s">
        <v>196</v>
      </c>
      <c r="B105" s="2" t="s">
        <v>357</v>
      </c>
      <c r="C105" s="5" t="s">
        <v>198</v>
      </c>
      <c r="D105" s="5" t="s">
        <v>171</v>
      </c>
      <c r="E105" s="2" t="s">
        <v>358</v>
      </c>
      <c r="F105" s="2"/>
      <c r="G105" s="2"/>
      <c r="H105" s="2"/>
      <c r="I105" s="2"/>
      <c r="J105" s="2"/>
      <c r="K105" s="2"/>
      <c r="L105" s="2"/>
      <c r="M105" s="2"/>
      <c r="N105" s="5">
        <v>8839.0499999999993</v>
      </c>
      <c r="O105" s="2" t="s">
        <v>200</v>
      </c>
      <c r="P105" s="5">
        <v>614.64977005447429</v>
      </c>
      <c r="Q105" s="5">
        <v>5432920.0499999998</v>
      </c>
      <c r="R105" s="5">
        <v>6.953051697448803</v>
      </c>
      <c r="S105" s="5">
        <v>61458.371606334833</v>
      </c>
      <c r="T105" s="5">
        <v>1990621.9</v>
      </c>
      <c r="U105" s="5">
        <v>43560</v>
      </c>
      <c r="V105" s="5">
        <v>1.37</v>
      </c>
      <c r="W105" s="2" t="s">
        <v>23</v>
      </c>
      <c r="X105" s="2"/>
      <c r="Y105" s="2" t="s">
        <v>172</v>
      </c>
      <c r="Z105" s="2" t="s">
        <v>173</v>
      </c>
      <c r="AA105" s="2" t="s">
        <v>174</v>
      </c>
      <c r="AB105" s="2">
        <f>IF(INPUT_RAW!B105="","",YEAR(INPUT_RAW!B105))</f>
        <v>2025</v>
      </c>
      <c r="AC105" s="2">
        <f>IF(OR(INPUT_RAW!Q105="",INPUT_RAW!T105=""),"",INPUT_RAW!Q105+INPUT_RAW!T105)</f>
        <v>7423541.9499999993</v>
      </c>
      <c r="AD105" s="2">
        <f>IF(INPUT_RAW!Q105="","",IF(INPUT_RAW!Q105=0,0,INPUT_RAW!T105/INPUT_RAW!Q105))</f>
        <v>0.36639999883672131</v>
      </c>
    </row>
    <row r="106" spans="1:30" ht="100.8" x14ac:dyDescent="0.3">
      <c r="A106" s="7" t="s">
        <v>196</v>
      </c>
      <c r="B106" s="2" t="s">
        <v>357</v>
      </c>
      <c r="C106" s="5" t="s">
        <v>198</v>
      </c>
      <c r="D106" s="5" t="s">
        <v>171</v>
      </c>
      <c r="E106" s="2" t="s">
        <v>359</v>
      </c>
      <c r="F106" s="2"/>
      <c r="G106" s="2"/>
      <c r="H106" s="2"/>
      <c r="I106" s="2"/>
      <c r="J106" s="2"/>
      <c r="K106" s="2"/>
      <c r="L106" s="2"/>
      <c r="M106" s="2"/>
      <c r="N106" s="5">
        <v>5235</v>
      </c>
      <c r="O106" s="2" t="s">
        <v>200</v>
      </c>
      <c r="P106" s="5">
        <v>600.85380133715375</v>
      </c>
      <c r="Q106" s="5">
        <v>3145469.65</v>
      </c>
      <c r="R106" s="5">
        <v>6.7969887029089788</v>
      </c>
      <c r="S106" s="5">
        <v>35582.235859728513</v>
      </c>
      <c r="T106" s="5">
        <v>1152500.1000000001</v>
      </c>
      <c r="U106" s="5">
        <v>62820</v>
      </c>
      <c r="V106" s="5">
        <v>0.55000000000000004</v>
      </c>
      <c r="W106" s="2" t="s">
        <v>23</v>
      </c>
      <c r="X106" s="2" t="s">
        <v>2941</v>
      </c>
      <c r="Y106" s="2" t="s">
        <v>172</v>
      </c>
      <c r="Z106" s="2" t="s">
        <v>173</v>
      </c>
      <c r="AA106" s="2" t="s">
        <v>2941</v>
      </c>
      <c r="AB106" s="2">
        <f>IF(INPUT_RAW!B106="","",YEAR(INPUT_RAW!B106))</f>
        <v>2025</v>
      </c>
      <c r="AC106" s="2">
        <f>IF(OR(INPUT_RAW!Q106="",INPUT_RAW!T106=""),"",INPUT_RAW!Q106+INPUT_RAW!T106)</f>
        <v>4297969.75</v>
      </c>
      <c r="AD106" s="2">
        <f>IF(INPUT_RAW!Q106="","",IF(INPUT_RAW!Q106=0,0,INPUT_RAW!T106/INPUT_RAW!Q106))</f>
        <v>0.3664000064346512</v>
      </c>
    </row>
    <row r="107" spans="1:30" ht="100.8" x14ac:dyDescent="0.3">
      <c r="A107" s="7" t="s">
        <v>196</v>
      </c>
      <c r="B107" s="2" t="s">
        <v>357</v>
      </c>
      <c r="C107" s="5" t="s">
        <v>198</v>
      </c>
      <c r="D107" s="5" t="s">
        <v>171</v>
      </c>
      <c r="E107" s="2" t="s">
        <v>360</v>
      </c>
      <c r="F107" s="2"/>
      <c r="G107" s="2"/>
      <c r="H107" s="2"/>
      <c r="I107" s="2"/>
      <c r="J107" s="2"/>
      <c r="K107" s="2"/>
      <c r="L107" s="2"/>
      <c r="M107" s="2"/>
      <c r="N107" s="5">
        <v>16285.5</v>
      </c>
      <c r="O107" s="2" t="s">
        <v>200</v>
      </c>
      <c r="P107" s="5">
        <v>499.74294372294372</v>
      </c>
      <c r="Q107" s="5">
        <v>8138563.71</v>
      </c>
      <c r="R107" s="5">
        <v>5.6532007208477806</v>
      </c>
      <c r="S107" s="5">
        <v>92065.200339366507</v>
      </c>
      <c r="T107" s="5">
        <v>2981969.7</v>
      </c>
      <c r="U107" s="5">
        <v>41580</v>
      </c>
      <c r="V107" s="5">
        <v>2.15</v>
      </c>
      <c r="W107" s="2" t="s">
        <v>23</v>
      </c>
      <c r="X107" s="2"/>
      <c r="Y107" s="2" t="s">
        <v>172</v>
      </c>
      <c r="Z107" s="2" t="s">
        <v>173</v>
      </c>
      <c r="AA107" s="2" t="s">
        <v>174</v>
      </c>
      <c r="AB107" s="2">
        <f>IF(INPUT_RAW!B107="","",YEAR(INPUT_RAW!B107))</f>
        <v>2025</v>
      </c>
      <c r="AC107" s="2">
        <f>IF(OR(INPUT_RAW!Q107="",INPUT_RAW!T107=""),"",INPUT_RAW!Q107+INPUT_RAW!T107)</f>
        <v>11120533.41</v>
      </c>
      <c r="AD107" s="2">
        <f>IF(INPUT_RAW!Q107="","",IF(INPUT_RAW!Q107=0,0,INPUT_RAW!T107/INPUT_RAW!Q107))</f>
        <v>0.36639999467424456</v>
      </c>
    </row>
    <row r="108" spans="1:30" ht="115.2" x14ac:dyDescent="0.3">
      <c r="A108" s="7" t="s">
        <v>196</v>
      </c>
      <c r="B108" s="2" t="s">
        <v>357</v>
      </c>
      <c r="C108" s="5" t="s">
        <v>198</v>
      </c>
      <c r="D108" s="5" t="s">
        <v>171</v>
      </c>
      <c r="E108" s="2" t="s">
        <v>361</v>
      </c>
      <c r="F108" s="2"/>
      <c r="G108" s="2"/>
      <c r="H108" s="2"/>
      <c r="I108" s="2"/>
      <c r="J108" s="2"/>
      <c r="K108" s="2"/>
      <c r="L108" s="2"/>
      <c r="M108" s="2"/>
      <c r="N108" s="5">
        <v>17503.2</v>
      </c>
      <c r="O108" s="2" t="s">
        <v>200</v>
      </c>
      <c r="P108" s="5">
        <v>492.67863247863249</v>
      </c>
      <c r="Q108" s="5">
        <v>8623452.6400000006</v>
      </c>
      <c r="R108" s="5">
        <v>5.5732876977220869</v>
      </c>
      <c r="S108" s="5">
        <v>97550.36923076924</v>
      </c>
      <c r="T108" s="5">
        <v>3159633.1</v>
      </c>
      <c r="U108" s="5">
        <v>137280</v>
      </c>
      <c r="V108" s="5">
        <v>0.69</v>
      </c>
      <c r="W108" s="2" t="s">
        <v>23</v>
      </c>
      <c r="X108" s="2" t="s">
        <v>2941</v>
      </c>
      <c r="Y108" s="2" t="s">
        <v>172</v>
      </c>
      <c r="Z108" s="2" t="s">
        <v>173</v>
      </c>
      <c r="AA108" s="2" t="s">
        <v>2941</v>
      </c>
      <c r="AB108" s="2">
        <f>IF(INPUT_RAW!B108="","",YEAR(INPUT_RAW!B108))</f>
        <v>2025</v>
      </c>
      <c r="AC108" s="2">
        <f>IF(OR(INPUT_RAW!Q108="",INPUT_RAW!T108=""),"",INPUT_RAW!Q108+INPUT_RAW!T108)</f>
        <v>11783085.74</v>
      </c>
      <c r="AD108" s="2">
        <f>IF(INPUT_RAW!Q108="","",IF(INPUT_RAW!Q108=0,0,INPUT_RAW!T108/INPUT_RAW!Q108))</f>
        <v>0.36640000611170515</v>
      </c>
    </row>
    <row r="109" spans="1:30" ht="100.8" x14ac:dyDescent="0.3">
      <c r="A109" s="7" t="s">
        <v>196</v>
      </c>
      <c r="B109" s="2" t="s">
        <v>357</v>
      </c>
      <c r="C109" s="5" t="s">
        <v>198</v>
      </c>
      <c r="D109" s="5" t="s">
        <v>171</v>
      </c>
      <c r="E109" s="2" t="s">
        <v>362</v>
      </c>
      <c r="F109" s="2"/>
      <c r="G109" s="2"/>
      <c r="H109" s="2"/>
      <c r="I109" s="2"/>
      <c r="J109" s="2"/>
      <c r="K109" s="2"/>
      <c r="L109" s="2"/>
      <c r="M109" s="2"/>
      <c r="N109" s="5">
        <v>21645</v>
      </c>
      <c r="O109" s="2" t="s">
        <v>200</v>
      </c>
      <c r="P109" s="5">
        <v>429.98154123354129</v>
      </c>
      <c r="Q109" s="5">
        <v>9306950.4600000009</v>
      </c>
      <c r="R109" s="5">
        <v>4.8640445840898332</v>
      </c>
      <c r="S109" s="5">
        <v>105282.2450226244</v>
      </c>
      <c r="T109" s="5">
        <v>3410066.7</v>
      </c>
      <c r="U109" s="5">
        <v>33300</v>
      </c>
      <c r="V109" s="5">
        <v>3.07</v>
      </c>
      <c r="W109" s="2" t="s">
        <v>23</v>
      </c>
      <c r="X109" s="2"/>
      <c r="Y109" s="2" t="s">
        <v>172</v>
      </c>
      <c r="Z109" s="2" t="s">
        <v>173</v>
      </c>
      <c r="AA109" s="2" t="s">
        <v>174</v>
      </c>
      <c r="AB109" s="2">
        <f>IF(INPUT_RAW!B109="","",YEAR(INPUT_RAW!B109))</f>
        <v>2025</v>
      </c>
      <c r="AC109" s="2">
        <f>IF(OR(INPUT_RAW!Q109="",INPUT_RAW!T109=""),"",INPUT_RAW!Q109+INPUT_RAW!T109)</f>
        <v>12717017.16</v>
      </c>
      <c r="AD109" s="2">
        <f>IF(INPUT_RAW!Q109="","",IF(INPUT_RAW!Q109=0,0,INPUT_RAW!T109/INPUT_RAW!Q109))</f>
        <v>0.36640000552877122</v>
      </c>
    </row>
    <row r="110" spans="1:30" ht="129.6" x14ac:dyDescent="0.3">
      <c r="A110" s="7" t="s">
        <v>196</v>
      </c>
      <c r="B110" s="2" t="s">
        <v>357</v>
      </c>
      <c r="C110" s="5" t="s">
        <v>198</v>
      </c>
      <c r="D110" s="5" t="s">
        <v>171</v>
      </c>
      <c r="E110" s="2" t="s">
        <v>363</v>
      </c>
      <c r="F110" s="2"/>
      <c r="G110" s="2"/>
      <c r="H110" s="2"/>
      <c r="I110" s="2"/>
      <c r="J110" s="2"/>
      <c r="K110" s="2"/>
      <c r="L110" s="2"/>
      <c r="M110" s="2"/>
      <c r="N110" s="5">
        <v>3802.05</v>
      </c>
      <c r="O110" s="2" t="s">
        <v>200</v>
      </c>
      <c r="P110" s="5">
        <v>470.83541247484908</v>
      </c>
      <c r="Q110" s="5">
        <v>1790139.78</v>
      </c>
      <c r="R110" s="5">
        <v>5.3261924488105086</v>
      </c>
      <c r="S110" s="5">
        <v>20250.45</v>
      </c>
      <c r="T110" s="5">
        <v>655907.30000000005</v>
      </c>
      <c r="U110" s="5">
        <v>12852</v>
      </c>
      <c r="V110" s="5">
        <v>1.53</v>
      </c>
      <c r="W110" s="2" t="s">
        <v>23</v>
      </c>
      <c r="X110" s="2" t="s">
        <v>2941</v>
      </c>
      <c r="Y110" s="2" t="s">
        <v>172</v>
      </c>
      <c r="Z110" s="2" t="s">
        <v>173</v>
      </c>
      <c r="AA110" s="2" t="s">
        <v>2941</v>
      </c>
      <c r="AB110" s="2">
        <f>IF(INPUT_RAW!B110="","",YEAR(INPUT_RAW!B110))</f>
        <v>2025</v>
      </c>
      <c r="AC110" s="2">
        <f>IF(OR(INPUT_RAW!Q110="",INPUT_RAW!T110=""),"",INPUT_RAW!Q110+INPUT_RAW!T110)</f>
        <v>2446047.08</v>
      </c>
      <c r="AD110" s="2">
        <f>IF(INPUT_RAW!Q110="","",IF(INPUT_RAW!Q110=0,0,INPUT_RAW!T110/INPUT_RAW!Q110))</f>
        <v>0.36640004726334835</v>
      </c>
    </row>
    <row r="111" spans="1:30" ht="129.6" x14ac:dyDescent="0.3">
      <c r="A111" s="7" t="s">
        <v>196</v>
      </c>
      <c r="B111" s="2" t="s">
        <v>357</v>
      </c>
      <c r="C111" s="5" t="s">
        <v>198</v>
      </c>
      <c r="D111" s="5" t="s">
        <v>171</v>
      </c>
      <c r="E111" s="2" t="s">
        <v>364</v>
      </c>
      <c r="F111" s="2"/>
      <c r="G111" s="2"/>
      <c r="H111" s="2"/>
      <c r="I111" s="2"/>
      <c r="J111" s="2"/>
      <c r="K111" s="2"/>
      <c r="L111" s="2"/>
      <c r="M111" s="2"/>
      <c r="N111" s="5">
        <v>7072</v>
      </c>
      <c r="O111" s="2" t="s">
        <v>200</v>
      </c>
      <c r="P111" s="5">
        <v>694.15848840497722</v>
      </c>
      <c r="Q111" s="5">
        <v>4909088.83</v>
      </c>
      <c r="R111" s="5">
        <v>7.8524715882915972</v>
      </c>
      <c r="S111" s="5">
        <v>55532.679072398183</v>
      </c>
      <c r="T111" s="5">
        <v>1798690.2</v>
      </c>
      <c r="U111" s="5">
        <v>206928</v>
      </c>
      <c r="V111" s="5">
        <v>0.255</v>
      </c>
      <c r="W111" s="2" t="s">
        <v>36</v>
      </c>
      <c r="X111" s="2" t="s">
        <v>2939</v>
      </c>
      <c r="Y111" s="2" t="s">
        <v>172</v>
      </c>
      <c r="Z111" s="2" t="s">
        <v>173</v>
      </c>
      <c r="AA111" s="2" t="s">
        <v>2939</v>
      </c>
      <c r="AB111" s="2">
        <f>IF(INPUT_RAW!B111="","",YEAR(INPUT_RAW!B111))</f>
        <v>2025</v>
      </c>
      <c r="AC111" s="2">
        <f>IF(OR(INPUT_RAW!Q111="",INPUT_RAW!T111=""),"",INPUT_RAW!Q111+INPUT_RAW!T111)</f>
        <v>6707779.0300000003</v>
      </c>
      <c r="AD111" s="2">
        <f>IF(INPUT_RAW!Q111="","",IF(INPUT_RAW!Q111=0,0,INPUT_RAW!T111/INPUT_RAW!Q111))</f>
        <v>0.36640001073274525</v>
      </c>
    </row>
    <row r="112" spans="1:30" ht="100.8" x14ac:dyDescent="0.3">
      <c r="A112" s="7" t="s">
        <v>196</v>
      </c>
      <c r="B112" s="2" t="s">
        <v>357</v>
      </c>
      <c r="C112" s="5" t="s">
        <v>198</v>
      </c>
      <c r="D112" s="5" t="s">
        <v>171</v>
      </c>
      <c r="E112" s="2" t="s">
        <v>365</v>
      </c>
      <c r="F112" s="2"/>
      <c r="G112" s="2"/>
      <c r="H112" s="2"/>
      <c r="I112" s="2"/>
      <c r="J112" s="2"/>
      <c r="K112" s="2"/>
      <c r="L112" s="2"/>
      <c r="M112" s="2"/>
      <c r="N112" s="5">
        <v>8723.66</v>
      </c>
      <c r="O112" s="2" t="s">
        <v>200</v>
      </c>
      <c r="P112" s="5">
        <v>452.14312341379639</v>
      </c>
      <c r="Q112" s="5">
        <v>3944342.88</v>
      </c>
      <c r="R112" s="5">
        <v>5.1147412150881966</v>
      </c>
      <c r="S112" s="5">
        <v>44619.263348416287</v>
      </c>
      <c r="T112" s="5">
        <v>1445207.3</v>
      </c>
      <c r="U112" s="5">
        <v>25044</v>
      </c>
      <c r="V112" s="5">
        <v>1.73</v>
      </c>
      <c r="W112" s="2" t="s">
        <v>23</v>
      </c>
      <c r="X112" s="2"/>
      <c r="Y112" s="2" t="s">
        <v>172</v>
      </c>
      <c r="Z112" s="2" t="s">
        <v>173</v>
      </c>
      <c r="AA112" s="2" t="s">
        <v>174</v>
      </c>
      <c r="AB112" s="2">
        <f>IF(INPUT_RAW!B112="","",YEAR(INPUT_RAW!B112))</f>
        <v>2025</v>
      </c>
      <c r="AC112" s="2">
        <f>IF(OR(INPUT_RAW!Q112="",INPUT_RAW!T112=""),"",INPUT_RAW!Q112+INPUT_RAW!T112)</f>
        <v>5389550.1799999997</v>
      </c>
      <c r="AD112" s="2">
        <f>IF(INPUT_RAW!Q112="","",IF(INPUT_RAW!Q112=0,0,INPUT_RAW!T112/INPUT_RAW!Q112))</f>
        <v>0.36640001743458978</v>
      </c>
    </row>
    <row r="113" spans="1:30" ht="129.6" x14ac:dyDescent="0.3">
      <c r="A113" s="7" t="s">
        <v>196</v>
      </c>
      <c r="B113" s="2" t="s">
        <v>357</v>
      </c>
      <c r="C113" s="5" t="s">
        <v>198</v>
      </c>
      <c r="D113" s="5" t="s">
        <v>171</v>
      </c>
      <c r="E113" s="2" t="s">
        <v>366</v>
      </c>
      <c r="F113" s="2"/>
      <c r="G113" s="2"/>
      <c r="H113" s="2"/>
      <c r="I113" s="2"/>
      <c r="J113" s="2"/>
      <c r="K113" s="2"/>
      <c r="L113" s="2"/>
      <c r="M113" s="2"/>
      <c r="N113" s="5">
        <v>10911</v>
      </c>
      <c r="O113" s="2" t="s">
        <v>200</v>
      </c>
      <c r="P113" s="5">
        <v>469.75842727522689</v>
      </c>
      <c r="Q113" s="5">
        <v>5125534.2</v>
      </c>
      <c r="R113" s="5">
        <v>5.3140093583170449</v>
      </c>
      <c r="S113" s="5">
        <v>57981.156108597293</v>
      </c>
      <c r="T113" s="5">
        <v>1877995.7</v>
      </c>
      <c r="U113" s="5">
        <v>43644</v>
      </c>
      <c r="V113" s="5">
        <v>1.29</v>
      </c>
      <c r="W113" s="2" t="s">
        <v>23</v>
      </c>
      <c r="X113" s="2" t="s">
        <v>2941</v>
      </c>
      <c r="Y113" s="2" t="s">
        <v>172</v>
      </c>
      <c r="Z113" s="2" t="s">
        <v>173</v>
      </c>
      <c r="AA113" s="2" t="s">
        <v>2941</v>
      </c>
      <c r="AB113" s="2">
        <f>IF(INPUT_RAW!B113="","",YEAR(INPUT_RAW!B113))</f>
        <v>2025</v>
      </c>
      <c r="AC113" s="2">
        <f>IF(OR(INPUT_RAW!Q113="",INPUT_RAW!T113=""),"",INPUT_RAW!Q113+INPUT_RAW!T113)</f>
        <v>7003529.9000000004</v>
      </c>
      <c r="AD113" s="2">
        <f>IF(INPUT_RAW!Q113="","",IF(INPUT_RAW!Q113=0,0,INPUT_RAW!T113/INPUT_RAW!Q113))</f>
        <v>0.36639999397526213</v>
      </c>
    </row>
    <row r="114" spans="1:30" ht="100.8" x14ac:dyDescent="0.3">
      <c r="A114" s="7" t="s">
        <v>196</v>
      </c>
      <c r="B114" s="2" t="s">
        <v>367</v>
      </c>
      <c r="C114" s="5" t="s">
        <v>198</v>
      </c>
      <c r="D114" s="5" t="s">
        <v>163</v>
      </c>
      <c r="E114" s="2" t="s">
        <v>341</v>
      </c>
      <c r="F114" s="2"/>
      <c r="G114" s="2"/>
      <c r="H114" s="2"/>
      <c r="I114" s="2"/>
      <c r="J114" s="2"/>
      <c r="K114" s="2"/>
      <c r="L114" s="2"/>
      <c r="M114" s="2"/>
      <c r="N114" s="5">
        <v>9151</v>
      </c>
      <c r="O114" s="2" t="s">
        <v>200</v>
      </c>
      <c r="P114" s="5">
        <v>240.26836739154189</v>
      </c>
      <c r="Q114" s="5">
        <v>2198695.83</v>
      </c>
      <c r="R114" s="5">
        <v>2.7179679569178949</v>
      </c>
      <c r="S114" s="5">
        <v>24872.124773755659</v>
      </c>
      <c r="T114" s="5">
        <v>966546.7</v>
      </c>
      <c r="U114" s="5">
        <v>98400</v>
      </c>
      <c r="V114" s="5">
        <v>0.23799999999999999</v>
      </c>
      <c r="W114" s="2" t="s">
        <v>23</v>
      </c>
      <c r="X114" s="2" t="s">
        <v>166</v>
      </c>
      <c r="Y114" s="2" t="s">
        <v>164</v>
      </c>
      <c r="Z114" s="2" t="s">
        <v>165</v>
      </c>
      <c r="AA114" s="2" t="s">
        <v>166</v>
      </c>
      <c r="AB114" s="2">
        <f>IF(INPUT_RAW!B114="","",YEAR(INPUT_RAW!B114))</f>
        <v>2025</v>
      </c>
      <c r="AC114" s="2">
        <f>IF(OR(INPUT_RAW!Q114="",INPUT_RAW!T114=""),"",INPUT_RAW!Q114+INPUT_RAW!T114)</f>
        <v>3165242.5300000003</v>
      </c>
      <c r="AD114" s="2">
        <f>IF(INPUT_RAW!Q114="","",IF(INPUT_RAW!Q114=0,0,INPUT_RAW!T114/INPUT_RAW!Q114))</f>
        <v>0.43960000597263149</v>
      </c>
    </row>
    <row r="115" spans="1:30" ht="115.2" x14ac:dyDescent="0.3">
      <c r="A115" s="7" t="s">
        <v>196</v>
      </c>
      <c r="B115" s="2" t="s">
        <v>368</v>
      </c>
      <c r="C115" s="5" t="s">
        <v>198</v>
      </c>
      <c r="D115" s="5" t="s">
        <v>171</v>
      </c>
      <c r="E115" s="2" t="s">
        <v>369</v>
      </c>
      <c r="F115" s="2"/>
      <c r="G115" s="2"/>
      <c r="H115" s="2"/>
      <c r="I115" s="2"/>
      <c r="J115" s="2"/>
      <c r="K115" s="2"/>
      <c r="L115" s="2"/>
      <c r="M115" s="2"/>
      <c r="N115" s="5">
        <v>5585.16</v>
      </c>
      <c r="O115" s="2" t="s">
        <v>200</v>
      </c>
      <c r="P115" s="5">
        <v>974.13156471793116</v>
      </c>
      <c r="Q115" s="5">
        <v>5440680.6500000004</v>
      </c>
      <c r="R115" s="5">
        <v>11.18405929641712</v>
      </c>
      <c r="S115" s="5">
        <v>62464.760619977053</v>
      </c>
      <c r="T115" s="5">
        <v>1993465.4</v>
      </c>
      <c r="U115" s="5">
        <v>164808</v>
      </c>
      <c r="V115" s="5">
        <v>0.37</v>
      </c>
      <c r="W115" s="2" t="s">
        <v>36</v>
      </c>
      <c r="X115" s="2" t="s">
        <v>2939</v>
      </c>
      <c r="Y115" s="2" t="s">
        <v>172</v>
      </c>
      <c r="Z115" s="2" t="s">
        <v>173</v>
      </c>
      <c r="AA115" s="2" t="s">
        <v>2939</v>
      </c>
      <c r="AB115" s="2">
        <f>IF(INPUT_RAW!B115="","",YEAR(INPUT_RAW!B115))</f>
        <v>2025</v>
      </c>
      <c r="AC115" s="2">
        <f>IF(OR(INPUT_RAW!Q115="",INPUT_RAW!T115=""),"",INPUT_RAW!Q115+INPUT_RAW!T115)</f>
        <v>7434146.0500000007</v>
      </c>
      <c r="AD115" s="2">
        <f>IF(INPUT_RAW!Q115="","",IF(INPUT_RAW!Q115=0,0,INPUT_RAW!T115/INPUT_RAW!Q115))</f>
        <v>0.36640000180859722</v>
      </c>
    </row>
    <row r="116" spans="1:30" ht="100.8" x14ac:dyDescent="0.3">
      <c r="A116" s="7" t="s">
        <v>196</v>
      </c>
      <c r="B116" s="2" t="s">
        <v>370</v>
      </c>
      <c r="C116" s="5" t="s">
        <v>198</v>
      </c>
      <c r="D116" s="5" t="s">
        <v>171</v>
      </c>
      <c r="E116" s="2" t="s">
        <v>371</v>
      </c>
      <c r="F116" s="2"/>
      <c r="G116" s="2"/>
      <c r="H116" s="2"/>
      <c r="I116" s="2"/>
      <c r="J116" s="2"/>
      <c r="K116" s="2"/>
      <c r="L116" s="2"/>
      <c r="M116" s="2"/>
      <c r="N116" s="5">
        <v>5140</v>
      </c>
      <c r="O116" s="2" t="s">
        <v>200</v>
      </c>
      <c r="P116" s="5">
        <v>441.00950389105071</v>
      </c>
      <c r="Q116" s="5">
        <v>2266788.85</v>
      </c>
      <c r="R116" s="5">
        <v>5.0632549241222824</v>
      </c>
      <c r="S116" s="5">
        <v>26025.13030998853</v>
      </c>
      <c r="T116" s="5">
        <v>830551.5</v>
      </c>
      <c r="U116" s="5">
        <v>23130</v>
      </c>
      <c r="V116" s="5">
        <v>0.98899999999999999</v>
      </c>
      <c r="W116" s="2" t="s">
        <v>67</v>
      </c>
      <c r="X116" s="2" t="s">
        <v>2936</v>
      </c>
      <c r="Y116" s="2" t="s">
        <v>172</v>
      </c>
      <c r="Z116" s="2" t="s">
        <v>173</v>
      </c>
      <c r="AA116" s="2" t="s">
        <v>2936</v>
      </c>
      <c r="AB116" s="2">
        <f>IF(INPUT_RAW!B116="","",YEAR(INPUT_RAW!B116))</f>
        <v>2025</v>
      </c>
      <c r="AC116" s="2">
        <f>IF(OR(INPUT_RAW!Q116="",INPUT_RAW!T116=""),"",INPUT_RAW!Q116+INPUT_RAW!T116)</f>
        <v>3097340.35</v>
      </c>
      <c r="AD116" s="2">
        <f>IF(INPUT_RAW!Q116="","",IF(INPUT_RAW!Q116=0,0,INPUT_RAW!T116/INPUT_RAW!Q116))</f>
        <v>0.36640002883373984</v>
      </c>
    </row>
    <row r="117" spans="1:30" ht="129.6" x14ac:dyDescent="0.3">
      <c r="A117" s="7" t="s">
        <v>196</v>
      </c>
      <c r="B117" s="2" t="s">
        <v>370</v>
      </c>
      <c r="C117" s="5" t="s">
        <v>198</v>
      </c>
      <c r="D117" s="5" t="s">
        <v>171</v>
      </c>
      <c r="E117" s="2" t="s">
        <v>372</v>
      </c>
      <c r="F117" s="2"/>
      <c r="G117" s="2"/>
      <c r="H117" s="2"/>
      <c r="I117" s="2"/>
      <c r="J117" s="2"/>
      <c r="K117" s="2"/>
      <c r="L117" s="2"/>
      <c r="M117" s="2"/>
      <c r="N117" s="5">
        <v>10836</v>
      </c>
      <c r="O117" s="2" t="s">
        <v>200</v>
      </c>
      <c r="P117" s="5">
        <v>587.26129291251391</v>
      </c>
      <c r="Q117" s="5">
        <v>6363563.3700000001</v>
      </c>
      <c r="R117" s="5">
        <v>6.7423799415902863</v>
      </c>
      <c r="S117" s="5">
        <v>73060.429047072335</v>
      </c>
      <c r="T117" s="5">
        <v>2331609.7000000002</v>
      </c>
      <c r="U117" s="5">
        <v>57792</v>
      </c>
      <c r="V117" s="5">
        <v>1.23</v>
      </c>
      <c r="W117" s="2" t="s">
        <v>23</v>
      </c>
      <c r="X117" s="2" t="s">
        <v>2937</v>
      </c>
      <c r="Y117" s="2" t="s">
        <v>172</v>
      </c>
      <c r="Z117" s="2" t="s">
        <v>173</v>
      </c>
      <c r="AA117" s="2" t="s">
        <v>2937</v>
      </c>
      <c r="AB117" s="2">
        <f>IF(INPUT_RAW!B117="","",YEAR(INPUT_RAW!B117))</f>
        <v>2025</v>
      </c>
      <c r="AC117" s="2">
        <f>IF(OR(INPUT_RAW!Q117="",INPUT_RAW!T117=""),"",INPUT_RAW!Q117+INPUT_RAW!T117)</f>
        <v>8695173.0700000003</v>
      </c>
      <c r="AD117" s="2">
        <f>IF(INPUT_RAW!Q117="","",IF(INPUT_RAW!Q117=0,0,INPUT_RAW!T117/INPUT_RAW!Q117))</f>
        <v>0.36640001276517503</v>
      </c>
    </row>
    <row r="118" spans="1:30" ht="100.8" x14ac:dyDescent="0.3">
      <c r="A118" s="7" t="s">
        <v>196</v>
      </c>
      <c r="B118" s="2" t="s">
        <v>370</v>
      </c>
      <c r="C118" s="5" t="s">
        <v>198</v>
      </c>
      <c r="D118" s="5" t="s">
        <v>171</v>
      </c>
      <c r="E118" s="2" t="s">
        <v>373</v>
      </c>
      <c r="F118" s="2"/>
      <c r="G118" s="2"/>
      <c r="H118" s="2"/>
      <c r="I118" s="2"/>
      <c r="J118" s="2"/>
      <c r="K118" s="2"/>
      <c r="L118" s="2"/>
      <c r="M118" s="2"/>
      <c r="N118" s="5">
        <v>2277</v>
      </c>
      <c r="O118" s="2" t="s">
        <v>200</v>
      </c>
      <c r="P118" s="5">
        <v>514.70243302591132</v>
      </c>
      <c r="Q118" s="5">
        <v>1171977.44</v>
      </c>
      <c r="R118" s="5">
        <v>5.9093275892756756</v>
      </c>
      <c r="S118" s="5">
        <v>13455.538920780709</v>
      </c>
      <c r="T118" s="5">
        <v>429412.5</v>
      </c>
      <c r="U118" s="5">
        <v>16560</v>
      </c>
      <c r="V118" s="5">
        <v>0.71419999999999995</v>
      </c>
      <c r="W118" s="2" t="s">
        <v>96</v>
      </c>
      <c r="X118" s="2"/>
      <c r="Y118" s="2" t="s">
        <v>172</v>
      </c>
      <c r="Z118" s="2" t="s">
        <v>173</v>
      </c>
      <c r="AA118" s="2" t="s">
        <v>174</v>
      </c>
      <c r="AB118" s="2">
        <f>IF(INPUT_RAW!B118="","",YEAR(INPUT_RAW!B118))</f>
        <v>2025</v>
      </c>
      <c r="AC118" s="2">
        <f>IF(OR(INPUT_RAW!Q118="",INPUT_RAW!T118=""),"",INPUT_RAW!Q118+INPUT_RAW!T118)</f>
        <v>1601389.94</v>
      </c>
      <c r="AD118" s="2">
        <f>IF(INPUT_RAW!Q118="","",IF(INPUT_RAW!Q118=0,0,INPUT_RAW!T118/INPUT_RAW!Q118))</f>
        <v>0.36639997097555055</v>
      </c>
    </row>
    <row r="119" spans="1:30" ht="129.6" x14ac:dyDescent="0.3">
      <c r="A119" s="7" t="s">
        <v>196</v>
      </c>
      <c r="B119" s="2" t="s">
        <v>374</v>
      </c>
      <c r="C119" s="5" t="s">
        <v>198</v>
      </c>
      <c r="D119" s="5" t="s">
        <v>171</v>
      </c>
      <c r="E119" s="2" t="s">
        <v>325</v>
      </c>
      <c r="F119" s="2"/>
      <c r="G119" s="2"/>
      <c r="H119" s="2"/>
      <c r="I119" s="2"/>
      <c r="J119" s="2"/>
      <c r="K119" s="2"/>
      <c r="L119" s="2"/>
      <c r="M119" s="2"/>
      <c r="N119" s="5">
        <v>3307.2</v>
      </c>
      <c r="O119" s="2" t="s">
        <v>200</v>
      </c>
      <c r="P119" s="5">
        <v>300.7694515</v>
      </c>
      <c r="Q119" s="5">
        <v>994704.73</v>
      </c>
      <c r="R119" s="5">
        <v>3.4531509929999999</v>
      </c>
      <c r="S119" s="5">
        <v>11420.26096</v>
      </c>
      <c r="T119" s="5">
        <v>364459.8</v>
      </c>
      <c r="U119" s="5">
        <v>848</v>
      </c>
      <c r="V119" s="2"/>
      <c r="W119" s="2" t="s">
        <v>116</v>
      </c>
      <c r="X119" s="2" t="s">
        <v>2935</v>
      </c>
      <c r="Y119" s="2" t="s">
        <v>172</v>
      </c>
      <c r="Z119" s="2" t="s">
        <v>173</v>
      </c>
      <c r="AA119" s="2" t="s">
        <v>2935</v>
      </c>
      <c r="AB119" s="2">
        <f>IF(INPUT_RAW!B119="","",YEAR(INPUT_RAW!B119))</f>
        <v>2025</v>
      </c>
      <c r="AC119" s="2">
        <f>IF(OR(INPUT_RAW!Q119="",INPUT_RAW!T119=""),"",INPUT_RAW!Q119+INPUT_RAW!T119)</f>
        <v>1359164.53</v>
      </c>
      <c r="AD119" s="2">
        <f>IF(INPUT_RAW!Q119="","",IF(INPUT_RAW!Q119=0,0,INPUT_RAW!T119/INPUT_RAW!Q119))</f>
        <v>0.36639998685841174</v>
      </c>
    </row>
    <row r="120" spans="1:30" ht="115.2" x14ac:dyDescent="0.3">
      <c r="A120" s="7" t="s">
        <v>196</v>
      </c>
      <c r="B120" s="2" t="s">
        <v>375</v>
      </c>
      <c r="C120" s="5" t="s">
        <v>198</v>
      </c>
      <c r="D120" s="5" t="s">
        <v>163</v>
      </c>
      <c r="E120" s="2" t="s">
        <v>282</v>
      </c>
      <c r="F120" s="2"/>
      <c r="G120" s="2"/>
      <c r="H120" s="2"/>
      <c r="I120" s="2"/>
      <c r="J120" s="2"/>
      <c r="K120" s="2"/>
      <c r="L120" s="2"/>
      <c r="M120" s="2"/>
      <c r="N120" s="5">
        <v>4900</v>
      </c>
      <c r="O120" s="2" t="s">
        <v>200</v>
      </c>
      <c r="P120" s="5">
        <v>463.21174079999997</v>
      </c>
      <c r="Q120" s="5">
        <v>2269737.5299999998</v>
      </c>
      <c r="R120" s="5">
        <v>5.3181600549999999</v>
      </c>
      <c r="S120" s="5">
        <v>26058.984270000001</v>
      </c>
      <c r="T120" s="5">
        <v>997776.7</v>
      </c>
      <c r="U120" s="5">
        <v>168000</v>
      </c>
      <c r="V120" s="5">
        <v>0.14199999999999999</v>
      </c>
      <c r="W120" s="2" t="s">
        <v>23</v>
      </c>
      <c r="X120" s="2" t="s">
        <v>166</v>
      </c>
      <c r="Y120" s="2" t="s">
        <v>164</v>
      </c>
      <c r="Z120" s="2" t="s">
        <v>165</v>
      </c>
      <c r="AA120" s="2" t="s">
        <v>166</v>
      </c>
      <c r="AB120" s="2">
        <f>IF(INPUT_RAW!B120="","",YEAR(INPUT_RAW!B120))</f>
        <v>2025</v>
      </c>
      <c r="AC120" s="2">
        <f>IF(OR(INPUT_RAW!Q120="",INPUT_RAW!T120=""),"",INPUT_RAW!Q120+INPUT_RAW!T120)</f>
        <v>3267514.2299999995</v>
      </c>
      <c r="AD120" s="2">
        <f>IF(INPUT_RAW!Q120="","",IF(INPUT_RAW!Q120=0,0,INPUT_RAW!T120/INPUT_RAW!Q120))</f>
        <v>0.43960003604469633</v>
      </c>
    </row>
    <row r="121" spans="1:30" ht="100.8" x14ac:dyDescent="0.3">
      <c r="A121" s="7" t="s">
        <v>196</v>
      </c>
      <c r="B121" s="2" t="s">
        <v>376</v>
      </c>
      <c r="C121" s="5" t="s">
        <v>198</v>
      </c>
      <c r="D121" s="5" t="s">
        <v>171</v>
      </c>
      <c r="E121" s="2" t="s">
        <v>377</v>
      </c>
      <c r="F121" s="2"/>
      <c r="G121" s="2"/>
      <c r="H121" s="2"/>
      <c r="I121" s="2"/>
      <c r="J121" s="2"/>
      <c r="K121" s="2"/>
      <c r="L121" s="2"/>
      <c r="M121" s="2"/>
      <c r="N121" s="5">
        <v>10360.700000000001</v>
      </c>
      <c r="O121" s="2" t="s">
        <v>200</v>
      </c>
      <c r="P121" s="5">
        <v>401.28087970000001</v>
      </c>
      <c r="Q121" s="5">
        <v>4157550.81</v>
      </c>
      <c r="R121" s="5">
        <v>4.6071283540000003</v>
      </c>
      <c r="S121" s="5">
        <v>47733.074739999996</v>
      </c>
      <c r="T121" s="5">
        <v>1523326.6</v>
      </c>
      <c r="U121" s="5">
        <v>21660</v>
      </c>
      <c r="V121" s="5">
        <v>2.12</v>
      </c>
      <c r="W121" s="2" t="s">
        <v>23</v>
      </c>
      <c r="X121" s="2"/>
      <c r="Y121" s="2" t="s">
        <v>172</v>
      </c>
      <c r="Z121" s="2" t="s">
        <v>173</v>
      </c>
      <c r="AA121" s="2" t="s">
        <v>174</v>
      </c>
      <c r="AB121" s="2">
        <f>IF(INPUT_RAW!B121="","",YEAR(INPUT_RAW!B121))</f>
        <v>2025</v>
      </c>
      <c r="AC121" s="2">
        <f>IF(OR(INPUT_RAW!Q121="",INPUT_RAW!T121=""),"",INPUT_RAW!Q121+INPUT_RAW!T121)</f>
        <v>5680877.4100000001</v>
      </c>
      <c r="AD121" s="2">
        <f>IF(INPUT_RAW!Q121="","",IF(INPUT_RAW!Q121=0,0,INPUT_RAW!T121/INPUT_RAW!Q121))</f>
        <v>0.36639999596300787</v>
      </c>
    </row>
    <row r="122" spans="1:30" ht="100.8" x14ac:dyDescent="0.3">
      <c r="A122" s="7" t="s">
        <v>196</v>
      </c>
      <c r="B122" s="2" t="s">
        <v>376</v>
      </c>
      <c r="C122" s="5" t="s">
        <v>198</v>
      </c>
      <c r="D122" s="5" t="s">
        <v>171</v>
      </c>
      <c r="E122" s="2" t="s">
        <v>378</v>
      </c>
      <c r="F122" s="2"/>
      <c r="G122" s="2"/>
      <c r="H122" s="2"/>
      <c r="I122" s="2"/>
      <c r="J122" s="2"/>
      <c r="K122" s="2"/>
      <c r="L122" s="2"/>
      <c r="M122" s="2"/>
      <c r="N122" s="5">
        <v>8530.5</v>
      </c>
      <c r="O122" s="2" t="s">
        <v>200</v>
      </c>
      <c r="P122" s="5">
        <v>497.00996780000003</v>
      </c>
      <c r="Q122" s="5">
        <v>4239743.53</v>
      </c>
      <c r="R122" s="5">
        <v>5.7061994</v>
      </c>
      <c r="S122" s="5">
        <v>48676.733979999997</v>
      </c>
      <c r="T122" s="5">
        <v>1553442.1</v>
      </c>
      <c r="U122" s="5">
        <v>21780</v>
      </c>
      <c r="V122" s="5">
        <v>2.15</v>
      </c>
      <c r="W122" s="2" t="s">
        <v>23</v>
      </c>
      <c r="X122" s="2"/>
      <c r="Y122" s="2" t="s">
        <v>172</v>
      </c>
      <c r="Z122" s="2" t="s">
        <v>173</v>
      </c>
      <c r="AA122" s="2" t="s">
        <v>174</v>
      </c>
      <c r="AB122" s="2">
        <f>IF(INPUT_RAW!B122="","",YEAR(INPUT_RAW!B122))</f>
        <v>2025</v>
      </c>
      <c r="AC122" s="2">
        <f>IF(OR(INPUT_RAW!Q122="",INPUT_RAW!T122=""),"",INPUT_RAW!Q122+INPUT_RAW!T122)</f>
        <v>5793185.6300000008</v>
      </c>
      <c r="AD122" s="2">
        <f>IF(INPUT_RAW!Q122="","",IF(INPUT_RAW!Q122=0,0,INPUT_RAW!T122/INPUT_RAW!Q122))</f>
        <v>0.36640001665383753</v>
      </c>
    </row>
    <row r="123" spans="1:30" ht="100.8" x14ac:dyDescent="0.3">
      <c r="A123" s="7" t="s">
        <v>196</v>
      </c>
      <c r="B123" s="2" t="s">
        <v>376</v>
      </c>
      <c r="C123" s="5" t="s">
        <v>198</v>
      </c>
      <c r="D123" s="5" t="s">
        <v>171</v>
      </c>
      <c r="E123" s="2" t="s">
        <v>379</v>
      </c>
      <c r="F123" s="2"/>
      <c r="G123" s="2"/>
      <c r="H123" s="2"/>
      <c r="I123" s="2"/>
      <c r="J123" s="2"/>
      <c r="K123" s="2"/>
      <c r="L123" s="2"/>
      <c r="M123" s="2"/>
      <c r="N123" s="5">
        <v>11088.99</v>
      </c>
      <c r="O123" s="2" t="s">
        <v>200</v>
      </c>
      <c r="P123" s="5">
        <v>611.28828410000006</v>
      </c>
      <c r="Q123" s="5">
        <v>6778569.6699999999</v>
      </c>
      <c r="R123" s="5">
        <v>7.0182351799999996</v>
      </c>
      <c r="S123" s="5">
        <v>77825.139720000006</v>
      </c>
      <c r="T123" s="5">
        <v>2483667.9</v>
      </c>
      <c r="U123" s="5">
        <v>54648</v>
      </c>
      <c r="V123" s="5">
        <v>1.37</v>
      </c>
      <c r="W123" s="2" t="s">
        <v>23</v>
      </c>
      <c r="X123" s="2"/>
      <c r="Y123" s="2" t="s">
        <v>172</v>
      </c>
      <c r="Z123" s="2" t="s">
        <v>173</v>
      </c>
      <c r="AA123" s="2" t="s">
        <v>174</v>
      </c>
      <c r="AB123" s="2">
        <f>IF(INPUT_RAW!B123="","",YEAR(INPUT_RAW!B123))</f>
        <v>2025</v>
      </c>
      <c r="AC123" s="2">
        <f>IF(OR(INPUT_RAW!Q123="",INPUT_RAW!T123=""),"",INPUT_RAW!Q123+INPUT_RAW!T123)</f>
        <v>9262237.5700000003</v>
      </c>
      <c r="AD123" s="2">
        <f>IF(INPUT_RAW!Q123="","",IF(INPUT_RAW!Q123=0,0,INPUT_RAW!T123/INPUT_RAW!Q123))</f>
        <v>0.36639999600387674</v>
      </c>
    </row>
    <row r="124" spans="1:30" ht="115.2" x14ac:dyDescent="0.3">
      <c r="A124" s="7" t="s">
        <v>196</v>
      </c>
      <c r="B124" s="2" t="s">
        <v>380</v>
      </c>
      <c r="C124" s="5" t="s">
        <v>198</v>
      </c>
      <c r="D124" s="5" t="s">
        <v>163</v>
      </c>
      <c r="E124" s="2" t="s">
        <v>381</v>
      </c>
      <c r="F124" s="2"/>
      <c r="G124" s="2"/>
      <c r="H124" s="2"/>
      <c r="I124" s="2"/>
      <c r="J124" s="2"/>
      <c r="K124" s="2"/>
      <c r="L124" s="2"/>
      <c r="M124" s="2"/>
      <c r="N124" s="5">
        <v>4838</v>
      </c>
      <c r="O124" s="2" t="s">
        <v>200</v>
      </c>
      <c r="P124" s="5">
        <v>418.1975486</v>
      </c>
      <c r="Q124" s="5">
        <v>2023239.74</v>
      </c>
      <c r="R124" s="5">
        <v>4.8013495820000003</v>
      </c>
      <c r="S124" s="5">
        <v>23228.92928</v>
      </c>
      <c r="T124" s="5">
        <v>889416.2</v>
      </c>
      <c r="U124" s="5">
        <v>269568</v>
      </c>
      <c r="V124" s="5">
        <v>7.8E-2</v>
      </c>
      <c r="W124" s="2" t="s">
        <v>23</v>
      </c>
      <c r="X124" s="2" t="s">
        <v>166</v>
      </c>
      <c r="Y124" s="2" t="s">
        <v>164</v>
      </c>
      <c r="Z124" s="2" t="s">
        <v>165</v>
      </c>
      <c r="AA124" s="2" t="s">
        <v>166</v>
      </c>
      <c r="AB124" s="2">
        <f>IF(INPUT_RAW!B124="","",YEAR(INPUT_RAW!B124))</f>
        <v>2025</v>
      </c>
      <c r="AC124" s="2">
        <f>IF(OR(INPUT_RAW!Q124="",INPUT_RAW!T124=""),"",INPUT_RAW!Q124+INPUT_RAW!T124)</f>
        <v>2912655.94</v>
      </c>
      <c r="AD124" s="2">
        <f>IF(INPUT_RAW!Q124="","",IF(INPUT_RAW!Q124=0,0,INPUT_RAW!T124/INPUT_RAW!Q124))</f>
        <v>0.43960000508886798</v>
      </c>
    </row>
    <row r="125" spans="1:30" ht="100.8" x14ac:dyDescent="0.3">
      <c r="A125" s="7" t="s">
        <v>196</v>
      </c>
      <c r="B125" s="2" t="s">
        <v>382</v>
      </c>
      <c r="C125" s="5" t="s">
        <v>198</v>
      </c>
      <c r="D125" s="5" t="s">
        <v>171</v>
      </c>
      <c r="E125" s="2" t="s">
        <v>383</v>
      </c>
      <c r="F125" s="2"/>
      <c r="G125" s="2"/>
      <c r="H125" s="2"/>
      <c r="I125" s="2"/>
      <c r="J125" s="2"/>
      <c r="K125" s="2"/>
      <c r="L125" s="2"/>
      <c r="M125" s="2"/>
      <c r="N125" s="5">
        <v>10762.5</v>
      </c>
      <c r="O125" s="2" t="s">
        <v>200</v>
      </c>
      <c r="P125" s="5">
        <v>403.33209849999997</v>
      </c>
      <c r="Q125" s="5">
        <v>4340861.71</v>
      </c>
      <c r="R125" s="5">
        <v>4.6306785130000003</v>
      </c>
      <c r="S125" s="5">
        <v>49837.677499999998</v>
      </c>
      <c r="T125" s="5">
        <v>1590491.7</v>
      </c>
      <c r="U125" s="5">
        <v>22500</v>
      </c>
      <c r="V125" s="5">
        <v>2.12</v>
      </c>
      <c r="W125" s="2" t="s">
        <v>23</v>
      </c>
      <c r="X125" s="2"/>
      <c r="Y125" s="2" t="s">
        <v>172</v>
      </c>
      <c r="Z125" s="2" t="s">
        <v>173</v>
      </c>
      <c r="AA125" s="2" t="s">
        <v>174</v>
      </c>
      <c r="AB125" s="2">
        <f>IF(INPUT_RAW!B125="","",YEAR(INPUT_RAW!B125))</f>
        <v>2025</v>
      </c>
      <c r="AC125" s="2">
        <f>IF(OR(INPUT_RAW!Q125="",INPUT_RAW!T125=""),"",INPUT_RAW!Q125+INPUT_RAW!T125)</f>
        <v>5931353.4100000001</v>
      </c>
      <c r="AD125" s="2">
        <f>IF(INPUT_RAW!Q125="","",IF(INPUT_RAW!Q125=0,0,INPUT_RAW!T125/INPUT_RAW!Q125))</f>
        <v>0.36639999296360903</v>
      </c>
    </row>
    <row r="126" spans="1:30" ht="129.6" x14ac:dyDescent="0.3">
      <c r="A126" s="7" t="s">
        <v>196</v>
      </c>
      <c r="B126" s="2" t="s">
        <v>382</v>
      </c>
      <c r="C126" s="5" t="s">
        <v>198</v>
      </c>
      <c r="D126" s="5" t="s">
        <v>171</v>
      </c>
      <c r="E126" s="2" t="s">
        <v>384</v>
      </c>
      <c r="F126" s="2"/>
      <c r="G126" s="2"/>
      <c r="H126" s="2"/>
      <c r="I126" s="2"/>
      <c r="J126" s="2"/>
      <c r="K126" s="2"/>
      <c r="L126" s="2"/>
      <c r="M126" s="2"/>
      <c r="N126" s="5">
        <v>10638</v>
      </c>
      <c r="O126" s="2" t="s">
        <v>200</v>
      </c>
      <c r="P126" s="5">
        <v>469.57757290000001</v>
      </c>
      <c r="Q126" s="5">
        <v>4995366.22</v>
      </c>
      <c r="R126" s="5">
        <v>5.3912465310000002</v>
      </c>
      <c r="S126" s="5">
        <v>57352.080600000001</v>
      </c>
      <c r="T126" s="5">
        <v>1830302.1</v>
      </c>
      <c r="U126" s="5">
        <v>42552</v>
      </c>
      <c r="V126" s="5">
        <v>1.29</v>
      </c>
      <c r="W126" s="2" t="s">
        <v>23</v>
      </c>
      <c r="X126" s="2" t="s">
        <v>2941</v>
      </c>
      <c r="Y126" s="2" t="s">
        <v>172</v>
      </c>
      <c r="Z126" s="2" t="s">
        <v>173</v>
      </c>
      <c r="AA126" s="2" t="s">
        <v>2941</v>
      </c>
      <c r="AB126" s="2">
        <f>IF(INPUT_RAW!B126="","",YEAR(INPUT_RAW!B126))</f>
        <v>2025</v>
      </c>
      <c r="AC126" s="2">
        <f>IF(OR(INPUT_RAW!Q126="",INPUT_RAW!T126=""),"",INPUT_RAW!Q126+INPUT_RAW!T126)</f>
        <v>6825668.3200000003</v>
      </c>
      <c r="AD126" s="2">
        <f>IF(INPUT_RAW!Q126="","",IF(INPUT_RAW!Q126=0,0,INPUT_RAW!T126/INPUT_RAW!Q126))</f>
        <v>0.36639998338300012</v>
      </c>
    </row>
    <row r="127" spans="1:30" ht="100.8" x14ac:dyDescent="0.3">
      <c r="A127" s="7" t="s">
        <v>196</v>
      </c>
      <c r="B127" s="2" t="s">
        <v>382</v>
      </c>
      <c r="C127" s="5" t="s">
        <v>198</v>
      </c>
      <c r="D127" s="5" t="s">
        <v>171</v>
      </c>
      <c r="E127" s="2" t="s">
        <v>385</v>
      </c>
      <c r="F127" s="2"/>
      <c r="G127" s="2"/>
      <c r="H127" s="2"/>
      <c r="I127" s="2"/>
      <c r="J127" s="2"/>
      <c r="K127" s="2"/>
      <c r="L127" s="2"/>
      <c r="M127" s="2"/>
      <c r="N127" s="5">
        <v>9166.74</v>
      </c>
      <c r="O127" s="2" t="s">
        <v>200</v>
      </c>
      <c r="P127" s="5">
        <v>451.96905120000002</v>
      </c>
      <c r="Q127" s="5">
        <v>4143082.78</v>
      </c>
      <c r="R127" s="5">
        <v>5.1890821029999996</v>
      </c>
      <c r="S127" s="5">
        <v>47566.966480000003</v>
      </c>
      <c r="T127" s="5">
        <v>1518025.6</v>
      </c>
      <c r="U127" s="5">
        <v>26316</v>
      </c>
      <c r="V127" s="5">
        <v>1.73</v>
      </c>
      <c r="W127" s="2" t="s">
        <v>23</v>
      </c>
      <c r="X127" s="2"/>
      <c r="Y127" s="2" t="s">
        <v>172</v>
      </c>
      <c r="Z127" s="2" t="s">
        <v>173</v>
      </c>
      <c r="AA127" s="2" t="s">
        <v>174</v>
      </c>
      <c r="AB127" s="2">
        <f>IF(INPUT_RAW!B127="","",YEAR(INPUT_RAW!B127))</f>
        <v>2025</v>
      </c>
      <c r="AC127" s="2">
        <f>IF(OR(INPUT_RAW!Q127="",INPUT_RAW!T127=""),"",INPUT_RAW!Q127+INPUT_RAW!T127)</f>
        <v>5661108.3799999999</v>
      </c>
      <c r="AD127" s="2">
        <f>IF(INPUT_RAW!Q127="","",IF(INPUT_RAW!Q127=0,0,INPUT_RAW!T127/INPUT_RAW!Q127))</f>
        <v>0.36640001675274281</v>
      </c>
    </row>
    <row r="128" spans="1:30" ht="100.8" x14ac:dyDescent="0.3">
      <c r="A128" s="7" t="s">
        <v>196</v>
      </c>
      <c r="B128" s="2" t="s">
        <v>382</v>
      </c>
      <c r="C128" s="5" t="s">
        <v>198</v>
      </c>
      <c r="D128" s="5" t="s">
        <v>171</v>
      </c>
      <c r="E128" s="2" t="s">
        <v>386</v>
      </c>
      <c r="F128" s="2"/>
      <c r="G128" s="2"/>
      <c r="H128" s="2"/>
      <c r="I128" s="2"/>
      <c r="J128" s="2"/>
      <c r="K128" s="2"/>
      <c r="L128" s="2"/>
      <c r="M128" s="2"/>
      <c r="N128" s="5">
        <v>8309.6</v>
      </c>
      <c r="O128" s="2" t="s">
        <v>200</v>
      </c>
      <c r="P128" s="5">
        <v>499.55054519999999</v>
      </c>
      <c r="Q128" s="5">
        <v>4151065.21</v>
      </c>
      <c r="R128" s="5">
        <v>5.7353679120000001</v>
      </c>
      <c r="S128" s="5">
        <v>47658.6132</v>
      </c>
      <c r="T128" s="5">
        <v>1520950.3</v>
      </c>
      <c r="U128" s="5">
        <v>21216</v>
      </c>
      <c r="V128" s="5">
        <v>2.15</v>
      </c>
      <c r="W128" s="2" t="s">
        <v>23</v>
      </c>
      <c r="X128" s="2"/>
      <c r="Y128" s="2" t="s">
        <v>172</v>
      </c>
      <c r="Z128" s="2" t="s">
        <v>173</v>
      </c>
      <c r="AA128" s="2" t="s">
        <v>174</v>
      </c>
      <c r="AB128" s="2">
        <f>IF(INPUT_RAW!B128="","",YEAR(INPUT_RAW!B128))</f>
        <v>2025</v>
      </c>
      <c r="AC128" s="2">
        <f>IF(OR(INPUT_RAW!Q128="",INPUT_RAW!T128=""),"",INPUT_RAW!Q128+INPUT_RAW!T128)</f>
        <v>5672015.5099999998</v>
      </c>
      <c r="AD128" s="2">
        <f>IF(INPUT_RAW!Q128="","",IF(INPUT_RAW!Q128=0,0,INPUT_RAW!T128/INPUT_RAW!Q128))</f>
        <v>0.36640000169980469</v>
      </c>
    </row>
    <row r="129" spans="1:30" ht="129.6" x14ac:dyDescent="0.3">
      <c r="A129" s="7" t="s">
        <v>196</v>
      </c>
      <c r="B129" s="2" t="s">
        <v>382</v>
      </c>
      <c r="C129" s="5" t="s">
        <v>198</v>
      </c>
      <c r="D129" s="5" t="s">
        <v>171</v>
      </c>
      <c r="E129" s="2" t="s">
        <v>387</v>
      </c>
      <c r="F129" s="2"/>
      <c r="G129" s="2"/>
      <c r="H129" s="2"/>
      <c r="I129" s="2"/>
      <c r="J129" s="2"/>
      <c r="K129" s="2"/>
      <c r="L129" s="2"/>
      <c r="M129" s="2"/>
      <c r="N129" s="5">
        <v>8970</v>
      </c>
      <c r="O129" s="2" t="s">
        <v>200</v>
      </c>
      <c r="P129" s="5">
        <v>481.61796099999998</v>
      </c>
      <c r="Q129" s="5">
        <v>4320113.1100000003</v>
      </c>
      <c r="R129" s="5">
        <v>5.529482904</v>
      </c>
      <c r="S129" s="5">
        <v>49599.461649999997</v>
      </c>
      <c r="T129" s="5">
        <v>1582889.5</v>
      </c>
      <c r="U129" s="5">
        <v>55200</v>
      </c>
      <c r="V129" s="5">
        <v>0.86</v>
      </c>
      <c r="W129" s="2" t="s">
        <v>23</v>
      </c>
      <c r="X129" s="2" t="s">
        <v>2941</v>
      </c>
      <c r="Y129" s="2" t="s">
        <v>172</v>
      </c>
      <c r="Z129" s="2" t="s">
        <v>173</v>
      </c>
      <c r="AA129" s="2" t="s">
        <v>2941</v>
      </c>
      <c r="AB129" s="2">
        <f>IF(INPUT_RAW!B129="","",YEAR(INPUT_RAW!B129))</f>
        <v>2025</v>
      </c>
      <c r="AC129" s="2">
        <f>IF(OR(INPUT_RAW!Q129="",INPUT_RAW!T129=""),"",INPUT_RAW!Q129+INPUT_RAW!T129)</f>
        <v>5903002.6100000003</v>
      </c>
      <c r="AD129" s="2">
        <f>IF(INPUT_RAW!Q129="","",IF(INPUT_RAW!Q129=0,0,INPUT_RAW!T129/INPUT_RAW!Q129))</f>
        <v>0.36640001307743536</v>
      </c>
    </row>
    <row r="130" spans="1:30" ht="129.6" x14ac:dyDescent="0.3">
      <c r="A130" s="7" t="s">
        <v>196</v>
      </c>
      <c r="B130" s="2" t="s">
        <v>382</v>
      </c>
      <c r="C130" s="5" t="s">
        <v>198</v>
      </c>
      <c r="D130" s="5" t="s">
        <v>171</v>
      </c>
      <c r="E130" s="2" t="s">
        <v>388</v>
      </c>
      <c r="F130" s="2"/>
      <c r="G130" s="2"/>
      <c r="H130" s="2"/>
      <c r="I130" s="2"/>
      <c r="J130" s="2"/>
      <c r="K130" s="2"/>
      <c r="L130" s="2"/>
      <c r="M130" s="2"/>
      <c r="N130" s="5">
        <v>10472.5</v>
      </c>
      <c r="O130" s="2" t="s">
        <v>200</v>
      </c>
      <c r="P130" s="5">
        <v>470.65414370000002</v>
      </c>
      <c r="Q130" s="5">
        <v>4928925.5199999996</v>
      </c>
      <c r="R130" s="5">
        <v>5.4036067020000003</v>
      </c>
      <c r="S130" s="5">
        <v>56589.271180000003</v>
      </c>
      <c r="T130" s="5">
        <v>1805958.3</v>
      </c>
      <c r="U130" s="5">
        <v>35400</v>
      </c>
      <c r="V130" s="5">
        <v>1.53</v>
      </c>
      <c r="W130" s="2" t="s">
        <v>23</v>
      </c>
      <c r="X130" s="2" t="s">
        <v>2941</v>
      </c>
      <c r="Y130" s="2" t="s">
        <v>172</v>
      </c>
      <c r="Z130" s="2" t="s">
        <v>173</v>
      </c>
      <c r="AA130" s="2" t="s">
        <v>2941</v>
      </c>
      <c r="AB130" s="2">
        <f>IF(INPUT_RAW!B130="","",YEAR(INPUT_RAW!B130))</f>
        <v>2025</v>
      </c>
      <c r="AC130" s="2">
        <f>IF(OR(INPUT_RAW!Q130="",INPUT_RAW!T130=""),"",INPUT_RAW!Q130+INPUT_RAW!T130)</f>
        <v>6734883.8199999994</v>
      </c>
      <c r="AD130" s="2">
        <f>IF(INPUT_RAW!Q130="","",IF(INPUT_RAW!Q130=0,0,INPUT_RAW!T130/INPUT_RAW!Q130))</f>
        <v>0.36639999786403754</v>
      </c>
    </row>
    <row r="131" spans="1:30" ht="86.4" x14ac:dyDescent="0.3">
      <c r="A131" s="7" t="s">
        <v>196</v>
      </c>
      <c r="B131" s="2" t="s">
        <v>389</v>
      </c>
      <c r="C131" s="5" t="s">
        <v>198</v>
      </c>
      <c r="D131" s="5" t="s">
        <v>171</v>
      </c>
      <c r="E131" s="2" t="s">
        <v>390</v>
      </c>
      <c r="F131" s="2"/>
      <c r="G131" s="2"/>
      <c r="H131" s="2"/>
      <c r="I131" s="2"/>
      <c r="J131" s="2"/>
      <c r="K131" s="2"/>
      <c r="L131" s="2"/>
      <c r="M131" s="2"/>
      <c r="N131" s="5">
        <v>5969.7</v>
      </c>
      <c r="O131" s="2" t="s">
        <v>200</v>
      </c>
      <c r="P131" s="5">
        <v>492.7873846</v>
      </c>
      <c r="Q131" s="5">
        <v>2941792.85</v>
      </c>
      <c r="R131" s="5">
        <v>5.6577196860000001</v>
      </c>
      <c r="S131" s="5">
        <v>33774.889210000001</v>
      </c>
      <c r="T131" s="5">
        <v>1077873</v>
      </c>
      <c r="U131" s="5">
        <v>43416</v>
      </c>
      <c r="V131" s="5">
        <v>0.71330000000000005</v>
      </c>
      <c r="W131" s="2" t="s">
        <v>23</v>
      </c>
      <c r="X131" s="2"/>
      <c r="Y131" s="2" t="s">
        <v>172</v>
      </c>
      <c r="Z131" s="2" t="s">
        <v>173</v>
      </c>
      <c r="AA131" s="2" t="s">
        <v>174</v>
      </c>
      <c r="AB131" s="2">
        <f>IF(INPUT_RAW!B131="","",YEAR(INPUT_RAW!B131))</f>
        <v>2025</v>
      </c>
      <c r="AC131" s="2">
        <f>IF(OR(INPUT_RAW!Q131="",INPUT_RAW!T131=""),"",INPUT_RAW!Q131+INPUT_RAW!T131)</f>
        <v>4019665.85</v>
      </c>
      <c r="AD131" s="2">
        <f>IF(INPUT_RAW!Q131="","",IF(INPUT_RAW!Q131=0,0,INPUT_RAW!T131/INPUT_RAW!Q131))</f>
        <v>0.36640003391129322</v>
      </c>
    </row>
    <row r="132" spans="1:30" ht="100.8" x14ac:dyDescent="0.3">
      <c r="A132" s="7" t="s">
        <v>196</v>
      </c>
      <c r="B132" s="2" t="s">
        <v>389</v>
      </c>
      <c r="C132" s="5" t="s">
        <v>198</v>
      </c>
      <c r="D132" s="5" t="s">
        <v>171</v>
      </c>
      <c r="E132" s="2" t="s">
        <v>391</v>
      </c>
      <c r="F132" s="2"/>
      <c r="G132" s="2"/>
      <c r="H132" s="2"/>
      <c r="I132" s="2"/>
      <c r="J132" s="2"/>
      <c r="K132" s="2"/>
      <c r="L132" s="2"/>
      <c r="M132" s="2"/>
      <c r="N132" s="5">
        <v>12320</v>
      </c>
      <c r="O132" s="2" t="s">
        <v>200</v>
      </c>
      <c r="P132" s="5">
        <v>383.787668</v>
      </c>
      <c r="Q132" s="5">
        <v>4728264.07</v>
      </c>
      <c r="R132" s="5">
        <v>4.406287807</v>
      </c>
      <c r="S132" s="5">
        <v>54285.465790000002</v>
      </c>
      <c r="T132" s="5">
        <v>1732436</v>
      </c>
      <c r="U132" s="5">
        <v>50400</v>
      </c>
      <c r="V132" s="5">
        <v>0.98760000000000003</v>
      </c>
      <c r="W132" s="2" t="s">
        <v>23</v>
      </c>
      <c r="X132" s="2" t="s">
        <v>2936</v>
      </c>
      <c r="Y132" s="2" t="s">
        <v>172</v>
      </c>
      <c r="Z132" s="2" t="s">
        <v>173</v>
      </c>
      <c r="AA132" s="2" t="s">
        <v>2936</v>
      </c>
      <c r="AB132" s="2">
        <f>IF(INPUT_RAW!B132="","",YEAR(INPUT_RAW!B132))</f>
        <v>2025</v>
      </c>
      <c r="AC132" s="2">
        <f>IF(OR(INPUT_RAW!Q132="",INPUT_RAW!T132=""),"",INPUT_RAW!Q132+INPUT_RAW!T132)</f>
        <v>6460700.0700000003</v>
      </c>
      <c r="AD132" s="2">
        <f>IF(INPUT_RAW!Q132="","",IF(INPUT_RAW!Q132=0,0,INPUT_RAW!T132/INPUT_RAW!Q132))</f>
        <v>0.36640000946478435</v>
      </c>
    </row>
    <row r="133" spans="1:30" ht="129.6" x14ac:dyDescent="0.3">
      <c r="A133" s="7" t="s">
        <v>196</v>
      </c>
      <c r="B133" s="2" t="s">
        <v>392</v>
      </c>
      <c r="C133" s="5" t="s">
        <v>198</v>
      </c>
      <c r="D133" s="5" t="s">
        <v>171</v>
      </c>
      <c r="E133" s="2" t="s">
        <v>325</v>
      </c>
      <c r="F133" s="2"/>
      <c r="G133" s="2"/>
      <c r="H133" s="2"/>
      <c r="I133" s="2"/>
      <c r="J133" s="2"/>
      <c r="K133" s="2"/>
      <c r="L133" s="2"/>
      <c r="M133" s="2"/>
      <c r="N133" s="5">
        <v>3307.2</v>
      </c>
      <c r="O133" s="2" t="s">
        <v>200</v>
      </c>
      <c r="P133" s="5">
        <v>301.47114479999999</v>
      </c>
      <c r="Q133" s="5">
        <v>997025.37</v>
      </c>
      <c r="R133" s="5">
        <v>3.4811910479999999</v>
      </c>
      <c r="S133" s="5">
        <v>11512.99503</v>
      </c>
      <c r="T133" s="5">
        <v>365310.1</v>
      </c>
      <c r="U133" s="5">
        <v>848</v>
      </c>
      <c r="V133" s="2"/>
      <c r="W133" s="2" t="s">
        <v>116</v>
      </c>
      <c r="X133" s="2" t="s">
        <v>2935</v>
      </c>
      <c r="Y133" s="2" t="s">
        <v>172</v>
      </c>
      <c r="Z133" s="2" t="s">
        <v>173</v>
      </c>
      <c r="AA133" s="2" t="s">
        <v>2935</v>
      </c>
      <c r="AB133" s="2">
        <f>IF(INPUT_RAW!B133="","",YEAR(INPUT_RAW!B133))</f>
        <v>2025</v>
      </c>
      <c r="AC133" s="2">
        <f>IF(OR(INPUT_RAW!Q133="",INPUT_RAW!T133=""),"",INPUT_RAW!Q133+INPUT_RAW!T133)</f>
        <v>1362335.47</v>
      </c>
      <c r="AD133" s="2">
        <f>IF(INPUT_RAW!Q133="","",IF(INPUT_RAW!Q133=0,0,INPUT_RAW!T133/INPUT_RAW!Q133))</f>
        <v>0.36640000444522286</v>
      </c>
    </row>
    <row r="134" spans="1:30" ht="115.2" x14ac:dyDescent="0.3">
      <c r="A134" s="7" t="s">
        <v>196</v>
      </c>
      <c r="B134" s="2" t="s">
        <v>393</v>
      </c>
      <c r="C134" s="5" t="s">
        <v>198</v>
      </c>
      <c r="D134" s="5" t="s">
        <v>171</v>
      </c>
      <c r="E134" s="2" t="s">
        <v>394</v>
      </c>
      <c r="F134" s="2"/>
      <c r="G134" s="2"/>
      <c r="H134" s="2"/>
      <c r="I134" s="2"/>
      <c r="J134" s="2"/>
      <c r="K134" s="2"/>
      <c r="L134" s="2"/>
      <c r="M134" s="2"/>
      <c r="N134" s="5">
        <v>95.2</v>
      </c>
      <c r="O134" s="2" t="s">
        <v>200</v>
      </c>
      <c r="P134" s="5">
        <v>269.46008399999999</v>
      </c>
      <c r="Q134" s="5">
        <v>25652.6</v>
      </c>
      <c r="R134" s="5">
        <v>3.1115483140000002</v>
      </c>
      <c r="S134" s="5">
        <v>296.21939950000001</v>
      </c>
      <c r="T134" s="5">
        <v>9399.1</v>
      </c>
      <c r="U134" s="5">
        <v>612</v>
      </c>
      <c r="V134" s="5">
        <v>0.44500000000000001</v>
      </c>
      <c r="W134" s="2" t="s">
        <v>23</v>
      </c>
      <c r="X134" s="2" t="s">
        <v>2940</v>
      </c>
      <c r="Y134" s="2" t="s">
        <v>172</v>
      </c>
      <c r="Z134" s="2" t="s">
        <v>173</v>
      </c>
      <c r="AA134" s="2" t="s">
        <v>2940</v>
      </c>
      <c r="AB134" s="2">
        <f>IF(INPUT_RAW!B134="","",YEAR(INPUT_RAW!B134))</f>
        <v>2025</v>
      </c>
      <c r="AC134" s="2">
        <f>IF(OR(INPUT_RAW!Q134="",INPUT_RAW!T134=""),"",INPUT_RAW!Q134+INPUT_RAW!T134)</f>
        <v>35051.699999999997</v>
      </c>
      <c r="AD134" s="2">
        <f>IF(INPUT_RAW!Q134="","",IF(INPUT_RAW!Q134=0,0,INPUT_RAW!T134/INPUT_RAW!Q134))</f>
        <v>0.36639950726242176</v>
      </c>
    </row>
    <row r="135" spans="1:30" ht="115.2" x14ac:dyDescent="0.3">
      <c r="A135" s="7" t="s">
        <v>196</v>
      </c>
      <c r="B135" s="2" t="s">
        <v>393</v>
      </c>
      <c r="C135" s="5" t="s">
        <v>198</v>
      </c>
      <c r="D135" s="5" t="s">
        <v>171</v>
      </c>
      <c r="E135" s="2" t="s">
        <v>395</v>
      </c>
      <c r="F135" s="2"/>
      <c r="G135" s="2"/>
      <c r="H135" s="2"/>
      <c r="I135" s="2"/>
      <c r="J135" s="2"/>
      <c r="K135" s="2"/>
      <c r="L135" s="2"/>
      <c r="M135" s="2"/>
      <c r="N135" s="5">
        <v>8021.8</v>
      </c>
      <c r="O135" s="2" t="s">
        <v>200</v>
      </c>
      <c r="P135" s="5">
        <v>336.71621210000001</v>
      </c>
      <c r="Q135" s="5">
        <v>2701070.11</v>
      </c>
      <c r="R135" s="5">
        <v>3.888177969</v>
      </c>
      <c r="S135" s="5">
        <v>31190.186030000001</v>
      </c>
      <c r="T135" s="5">
        <v>989672.1</v>
      </c>
      <c r="U135" s="5">
        <v>50664</v>
      </c>
      <c r="V135" s="5">
        <v>0.56599999999999995</v>
      </c>
      <c r="W135" s="2" t="s">
        <v>23</v>
      </c>
      <c r="X135" s="2"/>
      <c r="Y135" s="2" t="s">
        <v>172</v>
      </c>
      <c r="Z135" s="2" t="s">
        <v>173</v>
      </c>
      <c r="AA135" s="2" t="s">
        <v>174</v>
      </c>
      <c r="AB135" s="2">
        <f>IF(INPUT_RAW!B135="","",YEAR(INPUT_RAW!B135))</f>
        <v>2025</v>
      </c>
      <c r="AC135" s="2">
        <f>IF(OR(INPUT_RAW!Q135="",INPUT_RAW!T135=""),"",INPUT_RAW!Q135+INPUT_RAW!T135)</f>
        <v>3690742.21</v>
      </c>
      <c r="AD135" s="2">
        <f>IF(INPUT_RAW!Q135="","",IF(INPUT_RAW!Q135=0,0,INPUT_RAW!T135/INPUT_RAW!Q135))</f>
        <v>0.36640000433013564</v>
      </c>
    </row>
    <row r="136" spans="1:30" ht="100.8" x14ac:dyDescent="0.3">
      <c r="A136" s="7" t="s">
        <v>196</v>
      </c>
      <c r="B136" s="2" t="s">
        <v>393</v>
      </c>
      <c r="C136" s="5" t="s">
        <v>198</v>
      </c>
      <c r="D136" s="5" t="s">
        <v>171</v>
      </c>
      <c r="E136" s="2" t="s">
        <v>396</v>
      </c>
      <c r="F136" s="2"/>
      <c r="G136" s="2"/>
      <c r="H136" s="2"/>
      <c r="I136" s="2"/>
      <c r="J136" s="2"/>
      <c r="K136" s="2"/>
      <c r="L136" s="2"/>
      <c r="M136" s="2"/>
      <c r="N136" s="5">
        <v>6160</v>
      </c>
      <c r="O136" s="2" t="s">
        <v>200</v>
      </c>
      <c r="P136" s="5">
        <v>391.6578864</v>
      </c>
      <c r="Q136" s="5">
        <v>2412612.58</v>
      </c>
      <c r="R136" s="5">
        <v>4.5226083880000001</v>
      </c>
      <c r="S136" s="5">
        <v>27859.267670000001</v>
      </c>
      <c r="T136" s="5">
        <v>883981.3</v>
      </c>
      <c r="U136" s="5">
        <v>25200</v>
      </c>
      <c r="V136" s="5">
        <v>0.98799999999999999</v>
      </c>
      <c r="W136" s="2" t="s">
        <v>23</v>
      </c>
      <c r="X136" s="2" t="s">
        <v>2936</v>
      </c>
      <c r="Y136" s="2" t="s">
        <v>172</v>
      </c>
      <c r="Z136" s="2" t="s">
        <v>173</v>
      </c>
      <c r="AA136" s="2" t="s">
        <v>2936</v>
      </c>
      <c r="AB136" s="2">
        <f>IF(INPUT_RAW!B136="","",YEAR(INPUT_RAW!B136))</f>
        <v>2025</v>
      </c>
      <c r="AC136" s="2">
        <f>IF(OR(INPUT_RAW!Q136="",INPUT_RAW!T136=""),"",INPUT_RAW!Q136+INPUT_RAW!T136)</f>
        <v>3296593.88</v>
      </c>
      <c r="AD136" s="2">
        <f>IF(INPUT_RAW!Q136="","",IF(INPUT_RAW!Q136=0,0,INPUT_RAW!T136/INPUT_RAW!Q136))</f>
        <v>0.36640002100958952</v>
      </c>
    </row>
    <row r="137" spans="1:30" ht="100.8" x14ac:dyDescent="0.3">
      <c r="A137" s="7" t="s">
        <v>196</v>
      </c>
      <c r="B137" s="2" t="s">
        <v>393</v>
      </c>
      <c r="C137" s="5" t="s">
        <v>198</v>
      </c>
      <c r="D137" s="5" t="s">
        <v>171</v>
      </c>
      <c r="E137" s="2" t="s">
        <v>397</v>
      </c>
      <c r="F137" s="2"/>
      <c r="G137" s="2"/>
      <c r="H137" s="2"/>
      <c r="I137" s="2"/>
      <c r="J137" s="2"/>
      <c r="K137" s="2"/>
      <c r="L137" s="2"/>
      <c r="M137" s="2"/>
      <c r="N137" s="5">
        <v>2857.8</v>
      </c>
      <c r="O137" s="2" t="s">
        <v>200</v>
      </c>
      <c r="P137" s="5">
        <v>502.4778326</v>
      </c>
      <c r="Q137" s="5">
        <v>1435981.15</v>
      </c>
      <c r="R137" s="5">
        <v>5.8022844410000003</v>
      </c>
      <c r="S137" s="5">
        <v>16581.768479999999</v>
      </c>
      <c r="T137" s="5">
        <v>526143.4</v>
      </c>
      <c r="U137" s="5">
        <v>20784</v>
      </c>
      <c r="V137" s="5">
        <v>0.71299999999999997</v>
      </c>
      <c r="W137" s="2" t="s">
        <v>23</v>
      </c>
      <c r="X137" s="2"/>
      <c r="Y137" s="2" t="s">
        <v>172</v>
      </c>
      <c r="Z137" s="2" t="s">
        <v>173</v>
      </c>
      <c r="AA137" s="2" t="s">
        <v>174</v>
      </c>
      <c r="AB137" s="2">
        <f>IF(INPUT_RAW!B137="","",YEAR(INPUT_RAW!B137))</f>
        <v>2025</v>
      </c>
      <c r="AC137" s="2">
        <f>IF(OR(INPUT_RAW!Q137="",INPUT_RAW!T137=""),"",INPUT_RAW!Q137+INPUT_RAW!T137)</f>
        <v>1962124.5499999998</v>
      </c>
      <c r="AD137" s="2">
        <f>IF(INPUT_RAW!Q137="","",IF(INPUT_RAW!Q137=0,0,INPUT_RAW!T137/INPUT_RAW!Q137))</f>
        <v>0.36639993498521906</v>
      </c>
    </row>
    <row r="138" spans="1:30" ht="115.2" x14ac:dyDescent="0.3">
      <c r="A138" s="7" t="s">
        <v>196</v>
      </c>
      <c r="B138" s="2" t="s">
        <v>398</v>
      </c>
      <c r="C138" s="5" t="s">
        <v>198</v>
      </c>
      <c r="D138" s="5" t="s">
        <v>171</v>
      </c>
      <c r="E138" s="2" t="s">
        <v>399</v>
      </c>
      <c r="F138" s="2"/>
      <c r="G138" s="2"/>
      <c r="H138" s="2"/>
      <c r="I138" s="2"/>
      <c r="J138" s="2"/>
      <c r="K138" s="2"/>
      <c r="L138" s="2"/>
      <c r="M138" s="2"/>
      <c r="N138" s="5">
        <v>15568</v>
      </c>
      <c r="O138" s="2" t="s">
        <v>200</v>
      </c>
      <c r="P138" s="5">
        <v>411.7987693</v>
      </c>
      <c r="Q138" s="5">
        <v>6410883.2400000002</v>
      </c>
      <c r="R138" s="5">
        <v>4.7551820930000002</v>
      </c>
      <c r="S138" s="5">
        <v>74028.674830000004</v>
      </c>
      <c r="T138" s="5">
        <v>2348947.6</v>
      </c>
      <c r="U138" s="5">
        <v>70056</v>
      </c>
      <c r="V138" s="2"/>
      <c r="W138" s="2" t="s">
        <v>23</v>
      </c>
      <c r="X138" s="2" t="s">
        <v>2937</v>
      </c>
      <c r="Y138" s="2" t="s">
        <v>172</v>
      </c>
      <c r="Z138" s="2" t="s">
        <v>173</v>
      </c>
      <c r="AA138" s="2" t="s">
        <v>2937</v>
      </c>
      <c r="AB138" s="2">
        <f>IF(INPUT_RAW!B138="","",YEAR(INPUT_RAW!B138))</f>
        <v>2025</v>
      </c>
      <c r="AC138" s="2">
        <f>IF(OR(INPUT_RAW!Q138="",INPUT_RAW!T138=""),"",INPUT_RAW!Q138+INPUT_RAW!T138)</f>
        <v>8759830.8399999999</v>
      </c>
      <c r="AD138" s="2">
        <f>IF(INPUT_RAW!Q138="","",IF(INPUT_RAW!Q138=0,0,INPUT_RAW!T138/INPUT_RAW!Q138))</f>
        <v>0.36639999701507586</v>
      </c>
    </row>
    <row r="139" spans="1:30" ht="100.8" x14ac:dyDescent="0.3">
      <c r="A139" s="7" t="s">
        <v>196</v>
      </c>
      <c r="B139" s="2" t="s">
        <v>400</v>
      </c>
      <c r="C139" s="5" t="s">
        <v>198</v>
      </c>
      <c r="D139" s="5" t="s">
        <v>171</v>
      </c>
      <c r="E139" s="2" t="s">
        <v>401</v>
      </c>
      <c r="F139" s="2"/>
      <c r="G139" s="2"/>
      <c r="H139" s="2"/>
      <c r="I139" s="2"/>
      <c r="J139" s="2"/>
      <c r="K139" s="2"/>
      <c r="L139" s="2"/>
      <c r="M139" s="2"/>
      <c r="N139" s="5">
        <v>453.6</v>
      </c>
      <c r="O139" s="2" t="s">
        <v>200</v>
      </c>
      <c r="P139" s="5">
        <v>265.99021164021161</v>
      </c>
      <c r="Q139" s="5">
        <v>120653.16</v>
      </c>
      <c r="R139" s="5">
        <v>3.0714805039285409</v>
      </c>
      <c r="S139" s="5">
        <v>1393.223556581986</v>
      </c>
      <c r="T139" s="5">
        <v>44207.3</v>
      </c>
      <c r="U139" s="5">
        <v>2916</v>
      </c>
      <c r="V139" s="5">
        <v>0.438</v>
      </c>
      <c r="W139" s="2" t="s">
        <v>23</v>
      </c>
      <c r="X139" s="2" t="s">
        <v>2940</v>
      </c>
      <c r="Y139" s="2" t="s">
        <v>172</v>
      </c>
      <c r="Z139" s="2" t="s">
        <v>173</v>
      </c>
      <c r="AA139" s="2" t="s">
        <v>2940</v>
      </c>
      <c r="AB139" s="2">
        <f>IF(INPUT_RAW!B139="","",YEAR(INPUT_RAW!B139))</f>
        <v>2025</v>
      </c>
      <c r="AC139" s="2">
        <f>IF(OR(INPUT_RAW!Q139="",INPUT_RAW!T139=""),"",INPUT_RAW!Q139+INPUT_RAW!T139)</f>
        <v>164860.46000000002</v>
      </c>
      <c r="AD139" s="2">
        <f>IF(INPUT_RAW!Q139="","",IF(INPUT_RAW!Q139=0,0,INPUT_RAW!T139/INPUT_RAW!Q139))</f>
        <v>0.36639985227075694</v>
      </c>
    </row>
    <row r="140" spans="1:30" ht="115.2" x14ac:dyDescent="0.3">
      <c r="A140" s="7" t="s">
        <v>196</v>
      </c>
      <c r="B140" s="2" t="s">
        <v>402</v>
      </c>
      <c r="C140" s="5" t="s">
        <v>198</v>
      </c>
      <c r="D140" s="5" t="s">
        <v>163</v>
      </c>
      <c r="E140" s="2" t="s">
        <v>282</v>
      </c>
      <c r="F140" s="2"/>
      <c r="G140" s="2"/>
      <c r="H140" s="2"/>
      <c r="I140" s="2"/>
      <c r="J140" s="2"/>
      <c r="K140" s="2"/>
      <c r="L140" s="2"/>
      <c r="M140" s="2"/>
      <c r="N140" s="5">
        <v>4900</v>
      </c>
      <c r="O140" s="2" t="s">
        <v>200</v>
      </c>
      <c r="P140" s="5">
        <v>460.55252244897957</v>
      </c>
      <c r="Q140" s="5">
        <v>2256707.36</v>
      </c>
      <c r="R140" s="5">
        <v>5.3181584578404113</v>
      </c>
      <c r="S140" s="5">
        <v>26058.976443418011</v>
      </c>
      <c r="T140" s="5">
        <v>992048.5</v>
      </c>
      <c r="U140" s="5">
        <v>168000</v>
      </c>
      <c r="V140" s="5">
        <v>0.14199999999999999</v>
      </c>
      <c r="W140" s="2" t="s">
        <v>23</v>
      </c>
      <c r="X140" s="2" t="s">
        <v>166</v>
      </c>
      <c r="Y140" s="2" t="s">
        <v>164</v>
      </c>
      <c r="Z140" s="2" t="s">
        <v>165</v>
      </c>
      <c r="AA140" s="2" t="s">
        <v>166</v>
      </c>
      <c r="AB140" s="2">
        <f>IF(INPUT_RAW!B140="","",YEAR(INPUT_RAW!B140))</f>
        <v>2025</v>
      </c>
      <c r="AC140" s="2">
        <f>IF(OR(INPUT_RAW!Q140="",INPUT_RAW!T140=""),"",INPUT_RAW!Q140+INPUT_RAW!T140)</f>
        <v>3248755.86</v>
      </c>
      <c r="AD140" s="2">
        <f>IF(INPUT_RAW!Q140="","",IF(INPUT_RAW!Q140=0,0,INPUT_RAW!T140/INPUT_RAW!Q140))</f>
        <v>0.43959997542614476</v>
      </c>
    </row>
    <row r="141" spans="1:30" ht="115.2" x14ac:dyDescent="0.3">
      <c r="A141" s="7" t="s">
        <v>196</v>
      </c>
      <c r="B141" s="2" t="s">
        <v>403</v>
      </c>
      <c r="C141" s="5" t="s">
        <v>198</v>
      </c>
      <c r="D141" s="5" t="s">
        <v>163</v>
      </c>
      <c r="E141" s="2" t="s">
        <v>404</v>
      </c>
      <c r="F141" s="2"/>
      <c r="G141" s="2"/>
      <c r="H141" s="2"/>
      <c r="I141" s="2"/>
      <c r="J141" s="2"/>
      <c r="K141" s="2"/>
      <c r="L141" s="2"/>
      <c r="M141" s="2"/>
      <c r="N141" s="5">
        <v>9151</v>
      </c>
      <c r="O141" s="2" t="s">
        <v>200</v>
      </c>
      <c r="P141" s="5">
        <v>241.527206862638</v>
      </c>
      <c r="Q141" s="5">
        <v>2210215.4700000002</v>
      </c>
      <c r="R141" s="5">
        <v>2.788997769776421</v>
      </c>
      <c r="S141" s="5">
        <v>25522.118591224022</v>
      </c>
      <c r="T141" s="5">
        <v>971610.7</v>
      </c>
      <c r="U141" s="5">
        <v>98400</v>
      </c>
      <c r="V141" s="5">
        <v>0.23799999999999999</v>
      </c>
      <c r="W141" s="2" t="s">
        <v>23</v>
      </c>
      <c r="X141" s="2" t="s">
        <v>166</v>
      </c>
      <c r="Y141" s="2" t="s">
        <v>164</v>
      </c>
      <c r="Z141" s="2" t="s">
        <v>165</v>
      </c>
      <c r="AA141" s="2" t="s">
        <v>166</v>
      </c>
      <c r="AB141" s="2">
        <f>IF(INPUT_RAW!B141="","",YEAR(INPUT_RAW!B141))</f>
        <v>2025</v>
      </c>
      <c r="AC141" s="2">
        <f>IF(OR(INPUT_RAW!Q141="",INPUT_RAW!T141=""),"",INPUT_RAW!Q141+INPUT_RAW!T141)</f>
        <v>3181826.17</v>
      </c>
      <c r="AD141" s="2">
        <f>IF(INPUT_RAW!Q141="","",IF(INPUT_RAW!Q141=0,0,INPUT_RAW!T141/INPUT_RAW!Q141))</f>
        <v>0.43959999067421235</v>
      </c>
    </row>
    <row r="142" spans="1:30" ht="115.2" x14ac:dyDescent="0.3">
      <c r="A142" s="7" t="s">
        <v>196</v>
      </c>
      <c r="B142" s="2" t="s">
        <v>405</v>
      </c>
      <c r="C142" s="5" t="s">
        <v>198</v>
      </c>
      <c r="D142" s="5" t="s">
        <v>171</v>
      </c>
      <c r="E142" s="2" t="s">
        <v>406</v>
      </c>
      <c r="F142" s="2"/>
      <c r="G142" s="2"/>
      <c r="H142" s="2"/>
      <c r="I142" s="2"/>
      <c r="J142" s="2"/>
      <c r="K142" s="2"/>
      <c r="L142" s="2"/>
      <c r="M142" s="2"/>
      <c r="N142" s="5">
        <v>10200</v>
      </c>
      <c r="O142" s="2" t="s">
        <v>200</v>
      </c>
      <c r="P142" s="5">
        <v>591.45826372549027</v>
      </c>
      <c r="Q142" s="5">
        <v>6032874.29</v>
      </c>
      <c r="R142" s="5">
        <v>6.8297720984467682</v>
      </c>
      <c r="S142" s="5">
        <v>69663.675404157053</v>
      </c>
      <c r="T142" s="5">
        <v>2210445.2000000002</v>
      </c>
      <c r="U142" s="5">
        <v>122400</v>
      </c>
      <c r="V142" s="5">
        <v>0.55000000000000004</v>
      </c>
      <c r="W142" s="2" t="s">
        <v>23</v>
      </c>
      <c r="X142" s="2" t="s">
        <v>2941</v>
      </c>
      <c r="Y142" s="2" t="s">
        <v>172</v>
      </c>
      <c r="Z142" s="2" t="s">
        <v>173</v>
      </c>
      <c r="AA142" s="2" t="s">
        <v>2941</v>
      </c>
      <c r="AB142" s="2">
        <f>IF(INPUT_RAW!B142="","",YEAR(INPUT_RAW!B142))</f>
        <v>2025</v>
      </c>
      <c r="AC142" s="2">
        <f>IF(OR(INPUT_RAW!Q142="",INPUT_RAW!T142=""),"",INPUT_RAW!Q142+INPUT_RAW!T142)</f>
        <v>8243319.4900000002</v>
      </c>
      <c r="AD142" s="2">
        <f>IF(INPUT_RAW!Q142="","",IF(INPUT_RAW!Q142=0,0,INPUT_RAW!T142/INPUT_RAW!Q142))</f>
        <v>0.36640000996937733</v>
      </c>
    </row>
    <row r="143" spans="1:30" ht="129.6" x14ac:dyDescent="0.3">
      <c r="A143" s="7" t="s">
        <v>196</v>
      </c>
      <c r="B143" s="2" t="s">
        <v>405</v>
      </c>
      <c r="C143" s="5" t="s">
        <v>198</v>
      </c>
      <c r="D143" s="5" t="s">
        <v>171</v>
      </c>
      <c r="E143" s="2" t="s">
        <v>407</v>
      </c>
      <c r="F143" s="2"/>
      <c r="G143" s="2"/>
      <c r="H143" s="2"/>
      <c r="I143" s="2"/>
      <c r="J143" s="2"/>
      <c r="K143" s="2"/>
      <c r="L143" s="2"/>
      <c r="M143" s="2"/>
      <c r="N143" s="5">
        <v>10671</v>
      </c>
      <c r="O143" s="2" t="s">
        <v>200</v>
      </c>
      <c r="P143" s="5">
        <v>462.412824477556</v>
      </c>
      <c r="Q143" s="5">
        <v>4934407.25</v>
      </c>
      <c r="R143" s="5">
        <v>5.3396400055145037</v>
      </c>
      <c r="S143" s="5">
        <v>56979.298498845274</v>
      </c>
      <c r="T143" s="5">
        <v>1807966.7</v>
      </c>
      <c r="U143" s="5">
        <v>42684</v>
      </c>
      <c r="V143" s="5">
        <v>1.29</v>
      </c>
      <c r="W143" s="2" t="s">
        <v>23</v>
      </c>
      <c r="X143" s="2" t="s">
        <v>2941</v>
      </c>
      <c r="Y143" s="2" t="s">
        <v>172</v>
      </c>
      <c r="Z143" s="2" t="s">
        <v>173</v>
      </c>
      <c r="AA143" s="2" t="s">
        <v>2941</v>
      </c>
      <c r="AB143" s="2">
        <f>IF(INPUT_RAW!B143="","",YEAR(INPUT_RAW!B143))</f>
        <v>2025</v>
      </c>
      <c r="AC143" s="2">
        <f>IF(OR(INPUT_RAW!Q143="",INPUT_RAW!T143=""),"",INPUT_RAW!Q143+INPUT_RAW!T143)</f>
        <v>6742373.9500000002</v>
      </c>
      <c r="AD143" s="2">
        <f>IF(INPUT_RAW!Q143="","",IF(INPUT_RAW!Q143=0,0,INPUT_RAW!T143/INPUT_RAW!Q143))</f>
        <v>0.36639997641054051</v>
      </c>
    </row>
    <row r="144" spans="1:30" ht="115.2" x14ac:dyDescent="0.3">
      <c r="A144" s="7" t="s">
        <v>196</v>
      </c>
      <c r="B144" s="2" t="s">
        <v>405</v>
      </c>
      <c r="C144" s="5" t="s">
        <v>198</v>
      </c>
      <c r="D144" s="5" t="s">
        <v>171</v>
      </c>
      <c r="E144" s="2" t="s">
        <v>408</v>
      </c>
      <c r="F144" s="2"/>
      <c r="G144" s="2"/>
      <c r="H144" s="2"/>
      <c r="I144" s="2"/>
      <c r="J144" s="2"/>
      <c r="K144" s="2"/>
      <c r="L144" s="2"/>
      <c r="M144" s="2"/>
      <c r="N144" s="5">
        <v>10608.2</v>
      </c>
      <c r="O144" s="2" t="s">
        <v>200</v>
      </c>
      <c r="P144" s="5">
        <v>615.56162119869521</v>
      </c>
      <c r="Q144" s="5">
        <v>6530000.79</v>
      </c>
      <c r="R144" s="5">
        <v>7.1081018614168068</v>
      </c>
      <c r="S144" s="5">
        <v>75404.166166281764</v>
      </c>
      <c r="T144" s="5">
        <v>2392592.2999999998</v>
      </c>
      <c r="U144" s="5">
        <v>87792</v>
      </c>
      <c r="V144" s="5">
        <v>0.83</v>
      </c>
      <c r="W144" s="2" t="s">
        <v>23</v>
      </c>
      <c r="X144" s="2" t="s">
        <v>2941</v>
      </c>
      <c r="Y144" s="2" t="s">
        <v>172</v>
      </c>
      <c r="Z144" s="2" t="s">
        <v>173</v>
      </c>
      <c r="AA144" s="2" t="s">
        <v>2941</v>
      </c>
      <c r="AB144" s="2">
        <f>IF(INPUT_RAW!B144="","",YEAR(INPUT_RAW!B144))</f>
        <v>2025</v>
      </c>
      <c r="AC144" s="2">
        <f>IF(OR(INPUT_RAW!Q144="",INPUT_RAW!T144=""),"",INPUT_RAW!Q144+INPUT_RAW!T144)</f>
        <v>8922593.0899999999</v>
      </c>
      <c r="AD144" s="2">
        <f>IF(INPUT_RAW!Q144="","",IF(INPUT_RAW!Q144=0,0,INPUT_RAW!T144/INPUT_RAW!Q144))</f>
        <v>0.36640000161470115</v>
      </c>
    </row>
    <row r="145" spans="1:30" ht="129.6" x14ac:dyDescent="0.3">
      <c r="A145" s="7" t="s">
        <v>196</v>
      </c>
      <c r="B145" s="2" t="s">
        <v>405</v>
      </c>
      <c r="C145" s="5" t="s">
        <v>198</v>
      </c>
      <c r="D145" s="5" t="s">
        <v>171</v>
      </c>
      <c r="E145" s="2" t="s">
        <v>409</v>
      </c>
      <c r="F145" s="2"/>
      <c r="G145" s="2"/>
      <c r="H145" s="2"/>
      <c r="I145" s="2"/>
      <c r="J145" s="2"/>
      <c r="K145" s="2"/>
      <c r="L145" s="2"/>
      <c r="M145" s="2"/>
      <c r="N145" s="5">
        <v>7799.35</v>
      </c>
      <c r="O145" s="2" t="s">
        <v>200</v>
      </c>
      <c r="P145" s="5">
        <v>463.47305737016541</v>
      </c>
      <c r="Q145" s="5">
        <v>3614788.59</v>
      </c>
      <c r="R145" s="5">
        <v>5.351882879563111</v>
      </c>
      <c r="S145" s="5">
        <v>41741.207736720557</v>
      </c>
      <c r="T145" s="5">
        <v>1324458.6000000001</v>
      </c>
      <c r="U145" s="5">
        <v>26364</v>
      </c>
      <c r="V145" s="5">
        <v>1.53</v>
      </c>
      <c r="W145" s="2" t="s">
        <v>23</v>
      </c>
      <c r="X145" s="2" t="s">
        <v>2941</v>
      </c>
      <c r="Y145" s="2" t="s">
        <v>172</v>
      </c>
      <c r="Z145" s="2" t="s">
        <v>173</v>
      </c>
      <c r="AA145" s="2" t="s">
        <v>2941</v>
      </c>
      <c r="AB145" s="2">
        <f>IF(INPUT_RAW!B145="","",YEAR(INPUT_RAW!B145))</f>
        <v>2025</v>
      </c>
      <c r="AC145" s="2">
        <f>IF(OR(INPUT_RAW!Q145="",INPUT_RAW!T145=""),"",INPUT_RAW!Q145+INPUT_RAW!T145)</f>
        <v>4939247.1899999995</v>
      </c>
      <c r="AD145" s="2">
        <f>IF(INPUT_RAW!Q145="","",IF(INPUT_RAW!Q145=0,0,INPUT_RAW!T145/INPUT_RAW!Q145))</f>
        <v>0.36640001677110534</v>
      </c>
    </row>
    <row r="146" spans="1:30" ht="115.2" x14ac:dyDescent="0.3">
      <c r="A146" s="7" t="s">
        <v>196</v>
      </c>
      <c r="B146" s="2" t="s">
        <v>405</v>
      </c>
      <c r="C146" s="5" t="s">
        <v>198</v>
      </c>
      <c r="D146" s="5" t="s">
        <v>171</v>
      </c>
      <c r="E146" s="2" t="s">
        <v>410</v>
      </c>
      <c r="F146" s="2"/>
      <c r="G146" s="2"/>
      <c r="H146" s="2"/>
      <c r="I146" s="2"/>
      <c r="J146" s="2"/>
      <c r="K146" s="2"/>
      <c r="L146" s="2"/>
      <c r="M146" s="2"/>
      <c r="N146" s="5">
        <v>8522.1</v>
      </c>
      <c r="O146" s="2" t="s">
        <v>200</v>
      </c>
      <c r="P146" s="5">
        <v>484.97471632578822</v>
      </c>
      <c r="Q146" s="5">
        <v>4133003.03</v>
      </c>
      <c r="R146" s="5">
        <v>5.6001699344779254</v>
      </c>
      <c r="S146" s="5">
        <v>47725.208198614317</v>
      </c>
      <c r="T146" s="5">
        <v>1514332.3</v>
      </c>
      <c r="U146" s="5">
        <v>66840</v>
      </c>
      <c r="V146" s="5">
        <v>0.69</v>
      </c>
      <c r="W146" s="2" t="s">
        <v>23</v>
      </c>
      <c r="X146" s="2" t="s">
        <v>2941</v>
      </c>
      <c r="Y146" s="2" t="s">
        <v>172</v>
      </c>
      <c r="Z146" s="2" t="s">
        <v>173</v>
      </c>
      <c r="AA146" s="2" t="s">
        <v>2941</v>
      </c>
      <c r="AB146" s="2">
        <f>IF(INPUT_RAW!B146="","",YEAR(INPUT_RAW!B146))</f>
        <v>2025</v>
      </c>
      <c r="AC146" s="2">
        <f>IF(OR(INPUT_RAW!Q146="",INPUT_RAW!T146=""),"",INPUT_RAW!Q146+INPUT_RAW!T146)</f>
        <v>5647335.3300000001</v>
      </c>
      <c r="AD146" s="2">
        <f>IF(INPUT_RAW!Q146="","",IF(INPUT_RAW!Q146=0,0,INPUT_RAW!T146/INPUT_RAW!Q146))</f>
        <v>0.36639999753399649</v>
      </c>
    </row>
    <row r="147" spans="1:30" ht="100.8" x14ac:dyDescent="0.3">
      <c r="A147" s="7" t="s">
        <v>196</v>
      </c>
      <c r="B147" s="2" t="s">
        <v>405</v>
      </c>
      <c r="C147" s="5" t="s">
        <v>198</v>
      </c>
      <c r="D147" s="5" t="s">
        <v>171</v>
      </c>
      <c r="E147" s="2" t="s">
        <v>411</v>
      </c>
      <c r="F147" s="2"/>
      <c r="G147" s="2"/>
      <c r="H147" s="2"/>
      <c r="I147" s="2"/>
      <c r="J147" s="2"/>
      <c r="K147" s="2"/>
      <c r="L147" s="2"/>
      <c r="M147" s="2"/>
      <c r="N147" s="5">
        <v>10561.6</v>
      </c>
      <c r="O147" s="2" t="s">
        <v>200</v>
      </c>
      <c r="P147" s="5">
        <v>397.17820405999089</v>
      </c>
      <c r="Q147" s="5">
        <v>4194837.32</v>
      </c>
      <c r="R147" s="5">
        <v>4.5863533956119058</v>
      </c>
      <c r="S147" s="5">
        <v>48439.230023094693</v>
      </c>
      <c r="T147" s="5">
        <v>1536988.4</v>
      </c>
      <c r="U147" s="5">
        <v>22080</v>
      </c>
      <c r="V147" s="5">
        <v>2.12</v>
      </c>
      <c r="W147" s="2" t="s">
        <v>23</v>
      </c>
      <c r="X147" s="2"/>
      <c r="Y147" s="2" t="s">
        <v>172</v>
      </c>
      <c r="Z147" s="2" t="s">
        <v>173</v>
      </c>
      <c r="AA147" s="2" t="s">
        <v>174</v>
      </c>
      <c r="AB147" s="2">
        <f>IF(INPUT_RAW!B147="","",YEAR(INPUT_RAW!B147))</f>
        <v>2025</v>
      </c>
      <c r="AC147" s="2">
        <f>IF(OR(INPUT_RAW!Q147="",INPUT_RAW!T147=""),"",INPUT_RAW!Q147+INPUT_RAW!T147)</f>
        <v>5731825.7200000007</v>
      </c>
      <c r="AD147" s="2">
        <f>IF(INPUT_RAW!Q147="","",IF(INPUT_RAW!Q147=0,0,INPUT_RAW!T147/INPUT_RAW!Q147))</f>
        <v>0.3664000014188869</v>
      </c>
    </row>
    <row r="148" spans="1:30" ht="100.8" x14ac:dyDescent="0.3">
      <c r="A148" s="7" t="s">
        <v>196</v>
      </c>
      <c r="B148" s="2" t="s">
        <v>405</v>
      </c>
      <c r="C148" s="5" t="s">
        <v>198</v>
      </c>
      <c r="D148" s="5" t="s">
        <v>171</v>
      </c>
      <c r="E148" s="2" t="s">
        <v>412</v>
      </c>
      <c r="F148" s="2"/>
      <c r="G148" s="2"/>
      <c r="H148" s="2"/>
      <c r="I148" s="2"/>
      <c r="J148" s="2"/>
      <c r="K148" s="2"/>
      <c r="L148" s="2"/>
      <c r="M148" s="2"/>
      <c r="N148" s="5">
        <v>11118.21</v>
      </c>
      <c r="O148" s="2" t="s">
        <v>200</v>
      </c>
      <c r="P148" s="5">
        <v>605.03850350011373</v>
      </c>
      <c r="Q148" s="5">
        <v>6726945.1399999997</v>
      </c>
      <c r="R148" s="5">
        <v>6.9865878002322628</v>
      </c>
      <c r="S148" s="5">
        <v>77678.350346420324</v>
      </c>
      <c r="T148" s="5">
        <v>2464752.7000000002</v>
      </c>
      <c r="U148" s="5">
        <v>54792</v>
      </c>
      <c r="V148" s="5">
        <v>1.37</v>
      </c>
      <c r="W148" s="2" t="s">
        <v>23</v>
      </c>
      <c r="X148" s="2"/>
      <c r="Y148" s="2" t="s">
        <v>172</v>
      </c>
      <c r="Z148" s="2" t="s">
        <v>173</v>
      </c>
      <c r="AA148" s="2" t="s">
        <v>174</v>
      </c>
      <c r="AB148" s="2">
        <f>IF(INPUT_RAW!B148="","",YEAR(INPUT_RAW!B148))</f>
        <v>2025</v>
      </c>
      <c r="AC148" s="2">
        <f>IF(OR(INPUT_RAW!Q148="",INPUT_RAW!T148=""),"",INPUT_RAW!Q148+INPUT_RAW!T148)</f>
        <v>9191697.8399999999</v>
      </c>
      <c r="AD148" s="2">
        <f>IF(INPUT_RAW!Q148="","",IF(INPUT_RAW!Q148=0,0,INPUT_RAW!T148/INPUT_RAW!Q148))</f>
        <v>0.36640000010465379</v>
      </c>
    </row>
    <row r="149" spans="1:30" ht="100.8" x14ac:dyDescent="0.3">
      <c r="A149" s="7" t="s">
        <v>196</v>
      </c>
      <c r="B149" s="2" t="s">
        <v>413</v>
      </c>
      <c r="C149" s="5" t="s">
        <v>198</v>
      </c>
      <c r="D149" s="5" t="s">
        <v>171</v>
      </c>
      <c r="E149" s="2" t="s">
        <v>414</v>
      </c>
      <c r="F149" s="2"/>
      <c r="G149" s="2"/>
      <c r="H149" s="2"/>
      <c r="I149" s="2"/>
      <c r="J149" s="2"/>
      <c r="K149" s="2"/>
      <c r="L149" s="2"/>
      <c r="M149" s="2"/>
      <c r="N149" s="5">
        <v>17561.599999999999</v>
      </c>
      <c r="O149" s="2" t="s">
        <v>200</v>
      </c>
      <c r="P149" s="5">
        <v>257.97936976129739</v>
      </c>
      <c r="Q149" s="5">
        <v>4530530.5</v>
      </c>
      <c r="R149" s="5">
        <v>3.0015051746515118</v>
      </c>
      <c r="S149" s="5">
        <v>52711.233275159982</v>
      </c>
      <c r="T149" s="5">
        <v>1659986.4</v>
      </c>
      <c r="U149" s="5">
        <v>112896</v>
      </c>
      <c r="V149" s="5">
        <v>0.438</v>
      </c>
      <c r="W149" s="2" t="s">
        <v>23</v>
      </c>
      <c r="X149" s="2" t="s">
        <v>2940</v>
      </c>
      <c r="Y149" s="2" t="s">
        <v>172</v>
      </c>
      <c r="Z149" s="2" t="s">
        <v>173</v>
      </c>
      <c r="AA149" s="2" t="s">
        <v>2940</v>
      </c>
      <c r="AB149" s="2">
        <f>IF(INPUT_RAW!B149="","",YEAR(INPUT_RAW!B149))</f>
        <v>2025</v>
      </c>
      <c r="AC149" s="2">
        <f>IF(OR(INPUT_RAW!Q149="",INPUT_RAW!T149=""),"",INPUT_RAW!Q149+INPUT_RAW!T149)</f>
        <v>6190516.9000000004</v>
      </c>
      <c r="AD149" s="2">
        <f>IF(INPUT_RAW!Q149="","",IF(INPUT_RAW!Q149=0,0,INPUT_RAW!T149/INPUT_RAW!Q149))</f>
        <v>0.36640000547397261</v>
      </c>
    </row>
    <row r="150" spans="1:30" ht="100.8" x14ac:dyDescent="0.3">
      <c r="A150" s="7" t="s">
        <v>196</v>
      </c>
      <c r="B150" s="2" t="s">
        <v>413</v>
      </c>
      <c r="C150" s="5" t="s">
        <v>198</v>
      </c>
      <c r="D150" s="5" t="s">
        <v>171</v>
      </c>
      <c r="E150" s="2" t="s">
        <v>415</v>
      </c>
      <c r="F150" s="2"/>
      <c r="G150" s="2"/>
      <c r="H150" s="2"/>
      <c r="I150" s="2"/>
      <c r="J150" s="2"/>
      <c r="K150" s="2"/>
      <c r="L150" s="2"/>
      <c r="M150" s="2"/>
      <c r="N150" s="5">
        <v>506</v>
      </c>
      <c r="O150" s="2" t="s">
        <v>200</v>
      </c>
      <c r="P150" s="5">
        <v>372.56545454545449</v>
      </c>
      <c r="Q150" s="5">
        <v>188518.12</v>
      </c>
      <c r="R150" s="5">
        <v>4.3346766090221589</v>
      </c>
      <c r="S150" s="5">
        <v>2193.346364165212</v>
      </c>
      <c r="T150" s="5">
        <v>69073.100000000006</v>
      </c>
      <c r="U150" s="5">
        <v>2070</v>
      </c>
      <c r="V150" s="5">
        <v>0.99399999999999999</v>
      </c>
      <c r="W150" s="2" t="s">
        <v>23</v>
      </c>
      <c r="X150" s="2" t="s">
        <v>2936</v>
      </c>
      <c r="Y150" s="2" t="s">
        <v>172</v>
      </c>
      <c r="Z150" s="2" t="s">
        <v>173</v>
      </c>
      <c r="AA150" s="2" t="s">
        <v>2936</v>
      </c>
      <c r="AB150" s="2">
        <f>IF(INPUT_RAW!B150="","",YEAR(INPUT_RAW!B150))</f>
        <v>2025</v>
      </c>
      <c r="AC150" s="2">
        <f>IF(OR(INPUT_RAW!Q150="",INPUT_RAW!T150=""),"",INPUT_RAW!Q150+INPUT_RAW!T150)</f>
        <v>257591.22</v>
      </c>
      <c r="AD150" s="2">
        <f>IF(INPUT_RAW!Q150="","",IF(INPUT_RAW!Q150=0,0,INPUT_RAW!T150/INPUT_RAW!Q150))</f>
        <v>0.36640032268516154</v>
      </c>
    </row>
    <row r="151" spans="1:30" ht="100.8" x14ac:dyDescent="0.3">
      <c r="A151" s="7" t="s">
        <v>196</v>
      </c>
      <c r="B151" s="2" t="s">
        <v>413</v>
      </c>
      <c r="C151" s="5" t="s">
        <v>198</v>
      </c>
      <c r="D151" s="5" t="s">
        <v>171</v>
      </c>
      <c r="E151" s="2" t="s">
        <v>416</v>
      </c>
      <c r="F151" s="2"/>
      <c r="G151" s="2"/>
      <c r="H151" s="2"/>
      <c r="I151" s="2"/>
      <c r="J151" s="2"/>
      <c r="K151" s="2"/>
      <c r="L151" s="2"/>
      <c r="M151" s="2"/>
      <c r="N151" s="5">
        <v>8400</v>
      </c>
      <c r="O151" s="2" t="s">
        <v>200</v>
      </c>
      <c r="P151" s="5">
        <v>602.5016511904762</v>
      </c>
      <c r="Q151" s="5">
        <v>5061013.87</v>
      </c>
      <c r="R151" s="5">
        <v>7.0099086816809324</v>
      </c>
      <c r="S151" s="5">
        <v>58883.232926119832</v>
      </c>
      <c r="T151" s="5">
        <v>1854355.5</v>
      </c>
      <c r="U151" s="5">
        <v>201600</v>
      </c>
      <c r="V151" s="5">
        <v>0.27400000000000002</v>
      </c>
      <c r="W151" s="2" t="s">
        <v>23</v>
      </c>
      <c r="X151" s="2" t="s">
        <v>2936</v>
      </c>
      <c r="Y151" s="2" t="s">
        <v>172</v>
      </c>
      <c r="Z151" s="2" t="s">
        <v>173</v>
      </c>
      <c r="AA151" s="2" t="s">
        <v>2936</v>
      </c>
      <c r="AB151" s="2">
        <f>IF(INPUT_RAW!B151="","",YEAR(INPUT_RAW!B151))</f>
        <v>2025</v>
      </c>
      <c r="AC151" s="2">
        <f>IF(OR(INPUT_RAW!Q151="",INPUT_RAW!T151=""),"",INPUT_RAW!Q151+INPUT_RAW!T151)</f>
        <v>6915369.3700000001</v>
      </c>
      <c r="AD151" s="2">
        <f>IF(INPUT_RAW!Q151="","",IF(INPUT_RAW!Q151=0,0,INPUT_RAW!T151/INPUT_RAW!Q151))</f>
        <v>0.36640000356292246</v>
      </c>
    </row>
    <row r="152" spans="1:30" ht="115.2" x14ac:dyDescent="0.3">
      <c r="A152" s="7" t="s">
        <v>196</v>
      </c>
      <c r="B152" s="2" t="s">
        <v>413</v>
      </c>
      <c r="C152" s="5" t="s">
        <v>198</v>
      </c>
      <c r="D152" s="5" t="s">
        <v>171</v>
      </c>
      <c r="E152" s="2" t="s">
        <v>417</v>
      </c>
      <c r="F152" s="2"/>
      <c r="G152" s="2"/>
      <c r="H152" s="2"/>
      <c r="I152" s="2"/>
      <c r="J152" s="2"/>
      <c r="K152" s="2"/>
      <c r="L152" s="2"/>
      <c r="M152" s="2"/>
      <c r="N152" s="5">
        <v>4125</v>
      </c>
      <c r="O152" s="2" t="s">
        <v>200</v>
      </c>
      <c r="P152" s="5">
        <v>395.13764363636358</v>
      </c>
      <c r="Q152" s="5">
        <v>1629942.78</v>
      </c>
      <c r="R152" s="5">
        <v>4.5972966100798569</v>
      </c>
      <c r="S152" s="5">
        <v>18963.848516579401</v>
      </c>
      <c r="T152" s="5">
        <v>597211.1</v>
      </c>
      <c r="U152" s="5">
        <v>15000</v>
      </c>
      <c r="V152" s="5">
        <v>1.1859999999999999</v>
      </c>
      <c r="W152" s="2" t="s">
        <v>23</v>
      </c>
      <c r="X152" s="2" t="s">
        <v>2938</v>
      </c>
      <c r="Y152" s="2" t="s">
        <v>172</v>
      </c>
      <c r="Z152" s="2" t="s">
        <v>173</v>
      </c>
      <c r="AA152" s="2" t="s">
        <v>2938</v>
      </c>
      <c r="AB152" s="2">
        <f>IF(INPUT_RAW!B152="","",YEAR(INPUT_RAW!B152))</f>
        <v>2025</v>
      </c>
      <c r="AC152" s="2">
        <f>IF(OR(INPUT_RAW!Q152="",INPUT_RAW!T152=""),"",INPUT_RAW!Q152+INPUT_RAW!T152)</f>
        <v>2227153.88</v>
      </c>
      <c r="AD152" s="2">
        <f>IF(INPUT_RAW!Q152="","",IF(INPUT_RAW!Q152=0,0,INPUT_RAW!T152/INPUT_RAW!Q152))</f>
        <v>0.36640004012901606</v>
      </c>
    </row>
    <row r="153" spans="1:30" ht="86.4" x14ac:dyDescent="0.3">
      <c r="A153" s="7" t="s">
        <v>196</v>
      </c>
      <c r="B153" s="2" t="s">
        <v>413</v>
      </c>
      <c r="C153" s="5" t="s">
        <v>198</v>
      </c>
      <c r="D153" s="5" t="s">
        <v>171</v>
      </c>
      <c r="E153" s="2" t="s">
        <v>418</v>
      </c>
      <c r="F153" s="2"/>
      <c r="G153" s="2"/>
      <c r="H153" s="2"/>
      <c r="I153" s="2"/>
      <c r="J153" s="2"/>
      <c r="K153" s="2"/>
      <c r="L153" s="2"/>
      <c r="M153" s="2"/>
      <c r="N153" s="5">
        <v>2755.5</v>
      </c>
      <c r="O153" s="2" t="s">
        <v>200</v>
      </c>
      <c r="P153" s="5">
        <v>477.09710760297583</v>
      </c>
      <c r="Q153" s="5">
        <v>1314641.08</v>
      </c>
      <c r="R153" s="5">
        <v>5.5508680349386372</v>
      </c>
      <c r="S153" s="5">
        <v>15295.41687027342</v>
      </c>
      <c r="T153" s="5">
        <v>481684.5</v>
      </c>
      <c r="U153" s="5">
        <v>20040</v>
      </c>
      <c r="V153" s="5">
        <v>0.71599999999999997</v>
      </c>
      <c r="W153" s="2" t="s">
        <v>23</v>
      </c>
      <c r="X153" s="2"/>
      <c r="Y153" s="2" t="s">
        <v>172</v>
      </c>
      <c r="Z153" s="2" t="s">
        <v>173</v>
      </c>
      <c r="AA153" s="2" t="s">
        <v>174</v>
      </c>
      <c r="AB153" s="2">
        <f>IF(INPUT_RAW!B153="","",YEAR(INPUT_RAW!B153))</f>
        <v>2025</v>
      </c>
      <c r="AC153" s="2">
        <f>IF(OR(INPUT_RAW!Q153="",INPUT_RAW!T153=""),"",INPUT_RAW!Q153+INPUT_RAW!T153)</f>
        <v>1796325.58</v>
      </c>
      <c r="AD153" s="2">
        <f>IF(INPUT_RAW!Q153="","",IF(INPUT_RAW!Q153=0,0,INPUT_RAW!T153/INPUT_RAW!Q153))</f>
        <v>0.3664000063043823</v>
      </c>
    </row>
    <row r="154" spans="1:30" ht="100.8" x14ac:dyDescent="0.3">
      <c r="A154" s="7" t="s">
        <v>196</v>
      </c>
      <c r="B154" s="2" t="s">
        <v>419</v>
      </c>
      <c r="C154" s="5" t="s">
        <v>198</v>
      </c>
      <c r="D154" s="5" t="s">
        <v>171</v>
      </c>
      <c r="E154" s="2" t="s">
        <v>420</v>
      </c>
      <c r="F154" s="2"/>
      <c r="G154" s="2"/>
      <c r="H154" s="2"/>
      <c r="I154" s="2"/>
      <c r="J154" s="2"/>
      <c r="K154" s="2"/>
      <c r="L154" s="2"/>
      <c r="M154" s="2"/>
      <c r="N154" s="5">
        <v>4480</v>
      </c>
      <c r="O154" s="2" t="s">
        <v>200</v>
      </c>
      <c r="P154" s="5">
        <v>268.15863616071431</v>
      </c>
      <c r="Q154" s="5">
        <v>1201350.69</v>
      </c>
      <c r="R154" s="5">
        <v>3.1199375934928941</v>
      </c>
      <c r="S154" s="5">
        <v>13977.32041884817</v>
      </c>
      <c r="T154" s="5">
        <v>440174.8</v>
      </c>
      <c r="U154" s="5">
        <v>28800</v>
      </c>
      <c r="V154" s="5">
        <v>0.441</v>
      </c>
      <c r="W154" s="2" t="s">
        <v>23</v>
      </c>
      <c r="X154" s="2" t="s">
        <v>2940</v>
      </c>
      <c r="Y154" s="2" t="s">
        <v>172</v>
      </c>
      <c r="Z154" s="2" t="s">
        <v>173</v>
      </c>
      <c r="AA154" s="2" t="s">
        <v>2940</v>
      </c>
      <c r="AB154" s="2">
        <f>IF(INPUT_RAW!B154="","",YEAR(INPUT_RAW!B154))</f>
        <v>2024</v>
      </c>
      <c r="AC154" s="2">
        <f>IF(OR(INPUT_RAW!Q154="",INPUT_RAW!T154=""),"",INPUT_RAW!Q154+INPUT_RAW!T154)</f>
        <v>1641525.49</v>
      </c>
      <c r="AD154" s="2">
        <f>IF(INPUT_RAW!Q154="","",IF(INPUT_RAW!Q154=0,0,INPUT_RAW!T154/INPUT_RAW!Q154))</f>
        <v>0.36639992274029493</v>
      </c>
    </row>
    <row r="155" spans="1:30" ht="100.8" x14ac:dyDescent="0.3">
      <c r="A155" s="7" t="s">
        <v>196</v>
      </c>
      <c r="B155" s="2" t="s">
        <v>419</v>
      </c>
      <c r="C155" s="5" t="s">
        <v>198</v>
      </c>
      <c r="D155" s="5" t="s">
        <v>171</v>
      </c>
      <c r="E155" s="2" t="s">
        <v>421</v>
      </c>
      <c r="F155" s="2"/>
      <c r="G155" s="2"/>
      <c r="H155" s="2"/>
      <c r="I155" s="2"/>
      <c r="J155" s="2"/>
      <c r="K155" s="2"/>
      <c r="L155" s="2"/>
      <c r="M155" s="2"/>
      <c r="N155" s="5">
        <v>1120</v>
      </c>
      <c r="O155" s="2" t="s">
        <v>200</v>
      </c>
      <c r="P155" s="5">
        <v>262.0184375</v>
      </c>
      <c r="Q155" s="5">
        <v>293460.65000000002</v>
      </c>
      <c r="R155" s="5">
        <v>3.048498400232694</v>
      </c>
      <c r="S155" s="5">
        <v>3414.3182082606172</v>
      </c>
      <c r="T155" s="5">
        <v>107523.9</v>
      </c>
      <c r="U155" s="5">
        <v>7200</v>
      </c>
      <c r="V155" s="5">
        <v>0.441</v>
      </c>
      <c r="W155" s="2" t="s">
        <v>23</v>
      </c>
      <c r="X155" s="2" t="s">
        <v>2940</v>
      </c>
      <c r="Y155" s="2" t="s">
        <v>172</v>
      </c>
      <c r="Z155" s="2" t="s">
        <v>173</v>
      </c>
      <c r="AA155" s="2" t="s">
        <v>2940</v>
      </c>
      <c r="AB155" s="2">
        <f>IF(INPUT_RAW!B155="","",YEAR(INPUT_RAW!B155))</f>
        <v>2024</v>
      </c>
      <c r="AC155" s="2">
        <f>IF(OR(INPUT_RAW!Q155="",INPUT_RAW!T155=""),"",INPUT_RAW!Q155+INPUT_RAW!T155)</f>
        <v>400984.55000000005</v>
      </c>
      <c r="AD155" s="2">
        <f>IF(INPUT_RAW!Q155="","",IF(INPUT_RAW!Q155=0,0,INPUT_RAW!T155/INPUT_RAW!Q155))</f>
        <v>0.36639972003060711</v>
      </c>
    </row>
    <row r="156" spans="1:30" ht="86.4" x14ac:dyDescent="0.3">
      <c r="A156" s="7" t="s">
        <v>196</v>
      </c>
      <c r="B156" s="2" t="s">
        <v>422</v>
      </c>
      <c r="C156" s="5" t="s">
        <v>198</v>
      </c>
      <c r="D156" s="5" t="s">
        <v>171</v>
      </c>
      <c r="E156" s="2" t="s">
        <v>423</v>
      </c>
      <c r="F156" s="2"/>
      <c r="G156" s="2"/>
      <c r="H156" s="2"/>
      <c r="I156" s="2"/>
      <c r="J156" s="2"/>
      <c r="K156" s="2"/>
      <c r="L156" s="2"/>
      <c r="M156" s="2"/>
      <c r="N156" s="5">
        <v>4004</v>
      </c>
      <c r="O156" s="2" t="s">
        <v>200</v>
      </c>
      <c r="P156" s="5">
        <v>412.00533466533471</v>
      </c>
      <c r="Q156" s="5">
        <v>1649669.36</v>
      </c>
      <c r="R156" s="5">
        <v>4.8272446943800196</v>
      </c>
      <c r="S156" s="5">
        <v>19328.287756297599</v>
      </c>
      <c r="T156" s="5">
        <v>604438.9</v>
      </c>
      <c r="U156" s="5">
        <v>1232</v>
      </c>
      <c r="V156" s="2"/>
      <c r="W156" s="2" t="s">
        <v>33</v>
      </c>
      <c r="X156" s="2" t="s">
        <v>2935</v>
      </c>
      <c r="Y156" s="2" t="s">
        <v>172</v>
      </c>
      <c r="Z156" s="2" t="s">
        <v>173</v>
      </c>
      <c r="AA156" s="2" t="s">
        <v>2935</v>
      </c>
      <c r="AB156" s="2">
        <f>IF(INPUT_RAW!B156="","",YEAR(INPUT_RAW!B156))</f>
        <v>2024</v>
      </c>
      <c r="AC156" s="2">
        <f>IF(OR(INPUT_RAW!Q156="",INPUT_RAW!T156=""),"",INPUT_RAW!Q156+INPUT_RAW!T156)</f>
        <v>2254108.2600000002</v>
      </c>
      <c r="AD156" s="2">
        <f>IF(INPUT_RAW!Q156="","",IF(INPUT_RAW!Q156=0,0,INPUT_RAW!T156/INPUT_RAW!Q156))</f>
        <v>0.36640002818504186</v>
      </c>
    </row>
    <row r="157" spans="1:30" ht="86.4" x14ac:dyDescent="0.3">
      <c r="A157" s="7" t="s">
        <v>196</v>
      </c>
      <c r="B157" s="2" t="s">
        <v>424</v>
      </c>
      <c r="C157" s="5" t="s">
        <v>198</v>
      </c>
      <c r="D157" s="5" t="s">
        <v>171</v>
      </c>
      <c r="E157" s="2" t="s">
        <v>423</v>
      </c>
      <c r="F157" s="2"/>
      <c r="G157" s="2"/>
      <c r="H157" s="2"/>
      <c r="I157" s="2"/>
      <c r="J157" s="2"/>
      <c r="K157" s="2"/>
      <c r="L157" s="2"/>
      <c r="M157" s="2"/>
      <c r="N157" s="5">
        <v>4004</v>
      </c>
      <c r="O157" s="2" t="s">
        <v>200</v>
      </c>
      <c r="P157" s="5">
        <v>412.00533469999999</v>
      </c>
      <c r="Q157" s="5">
        <v>1649669.36</v>
      </c>
      <c r="R157" s="5">
        <v>4.827244694</v>
      </c>
      <c r="S157" s="5">
        <v>19328.287759999999</v>
      </c>
      <c r="T157" s="5">
        <v>604438.9</v>
      </c>
      <c r="U157" s="5">
        <v>1232</v>
      </c>
      <c r="V157" s="2"/>
      <c r="W157" s="2" t="s">
        <v>33</v>
      </c>
      <c r="X157" s="2" t="s">
        <v>2935</v>
      </c>
      <c r="Y157" s="2" t="s">
        <v>172</v>
      </c>
      <c r="Z157" s="2" t="s">
        <v>173</v>
      </c>
      <c r="AA157" s="2" t="s">
        <v>2935</v>
      </c>
      <c r="AB157" s="2">
        <f>IF(INPUT_RAW!B157="","",YEAR(INPUT_RAW!B157))</f>
        <v>2024</v>
      </c>
      <c r="AC157" s="2">
        <f>IF(OR(INPUT_RAW!Q157="",INPUT_RAW!T157=""),"",INPUT_RAW!Q157+INPUT_RAW!T157)</f>
        <v>2254108.2600000002</v>
      </c>
      <c r="AD157" s="2">
        <f>IF(INPUT_RAW!Q157="","",IF(INPUT_RAW!Q157=0,0,INPUT_RAW!T157/INPUT_RAW!Q157))</f>
        <v>0.36640002818504186</v>
      </c>
    </row>
    <row r="158" spans="1:30" ht="57.6" x14ac:dyDescent="0.3">
      <c r="A158" s="7" t="s">
        <v>196</v>
      </c>
      <c r="B158" s="2" t="s">
        <v>425</v>
      </c>
      <c r="C158" s="5" t="s">
        <v>198</v>
      </c>
      <c r="D158" s="5" t="s">
        <v>171</v>
      </c>
      <c r="E158" s="2" t="s">
        <v>426</v>
      </c>
      <c r="F158" s="2"/>
      <c r="G158" s="2"/>
      <c r="H158" s="2"/>
      <c r="I158" s="2"/>
      <c r="J158" s="2"/>
      <c r="K158" s="2"/>
      <c r="L158" s="2"/>
      <c r="M158" s="2"/>
      <c r="N158" s="5">
        <v>3075</v>
      </c>
      <c r="O158" s="2" t="s">
        <v>200</v>
      </c>
      <c r="P158" s="5">
        <v>292.79337559999999</v>
      </c>
      <c r="Q158" s="5">
        <v>900339.63</v>
      </c>
      <c r="R158" s="5">
        <v>3.4305023499999998</v>
      </c>
      <c r="S158" s="5">
        <v>10548.79473</v>
      </c>
      <c r="T158" s="5">
        <v>329884.40000000002</v>
      </c>
      <c r="U158" s="5">
        <v>44280</v>
      </c>
      <c r="V158" s="5">
        <v>0.21199999999999999</v>
      </c>
      <c r="W158" s="2" t="s">
        <v>127</v>
      </c>
      <c r="X158" s="2"/>
      <c r="Y158" s="2" t="s">
        <v>172</v>
      </c>
      <c r="Z158" s="2" t="s">
        <v>173</v>
      </c>
      <c r="AA158" s="2" t="s">
        <v>174</v>
      </c>
      <c r="AB158" s="2">
        <f>IF(INPUT_RAW!B158="","",YEAR(INPUT_RAW!B158))</f>
        <v>2024</v>
      </c>
      <c r="AC158" s="2">
        <f>IF(OR(INPUT_RAW!Q158="",INPUT_RAW!T158=""),"",INPUT_RAW!Q158+INPUT_RAW!T158)</f>
        <v>1230224.03</v>
      </c>
      <c r="AD158" s="2">
        <f>IF(INPUT_RAW!Q158="","",IF(INPUT_RAW!Q158=0,0,INPUT_RAW!T158/INPUT_RAW!Q158))</f>
        <v>0.36639995509250217</v>
      </c>
    </row>
    <row r="159" spans="1:30" ht="57.6" x14ac:dyDescent="0.3">
      <c r="A159" s="7" t="s">
        <v>196</v>
      </c>
      <c r="B159" s="2" t="s">
        <v>425</v>
      </c>
      <c r="C159" s="5" t="s">
        <v>198</v>
      </c>
      <c r="D159" s="5" t="s">
        <v>171</v>
      </c>
      <c r="E159" s="2" t="s">
        <v>427</v>
      </c>
      <c r="F159" s="2"/>
      <c r="G159" s="2"/>
      <c r="H159" s="2"/>
      <c r="I159" s="2"/>
      <c r="J159" s="2"/>
      <c r="K159" s="2"/>
      <c r="L159" s="2"/>
      <c r="M159" s="2"/>
      <c r="N159" s="5">
        <v>425</v>
      </c>
      <c r="O159" s="2" t="s">
        <v>200</v>
      </c>
      <c r="P159" s="5">
        <v>282.37454120000001</v>
      </c>
      <c r="Q159" s="5">
        <v>120009.18</v>
      </c>
      <c r="R159" s="5">
        <v>3.3084304769999999</v>
      </c>
      <c r="S159" s="5">
        <v>1406.0829530000001</v>
      </c>
      <c r="T159" s="5">
        <v>43971.3</v>
      </c>
      <c r="U159" s="5">
        <v>6120</v>
      </c>
      <c r="V159" s="2"/>
      <c r="W159" s="2" t="s">
        <v>127</v>
      </c>
      <c r="X159" s="2"/>
      <c r="Y159" s="2" t="s">
        <v>172</v>
      </c>
      <c r="Z159" s="2" t="s">
        <v>173</v>
      </c>
      <c r="AA159" s="2" t="s">
        <v>174</v>
      </c>
      <c r="AB159" s="2">
        <f>IF(INPUT_RAW!B159="","",YEAR(INPUT_RAW!B159))</f>
        <v>2024</v>
      </c>
      <c r="AC159" s="2">
        <f>IF(OR(INPUT_RAW!Q159="",INPUT_RAW!T159=""),"",INPUT_RAW!Q159+INPUT_RAW!T159)</f>
        <v>163980.47999999998</v>
      </c>
      <c r="AD159" s="2">
        <f>IF(INPUT_RAW!Q159="","",IF(INPUT_RAW!Q159=0,0,INPUT_RAW!T159/INPUT_RAW!Q159))</f>
        <v>0.36639947044051135</v>
      </c>
    </row>
    <row r="160" spans="1:30" ht="57.6" x14ac:dyDescent="0.3">
      <c r="A160" s="7" t="s">
        <v>196</v>
      </c>
      <c r="B160" s="2" t="s">
        <v>428</v>
      </c>
      <c r="C160" s="5" t="s">
        <v>198</v>
      </c>
      <c r="D160" s="5" t="s">
        <v>163</v>
      </c>
      <c r="E160" s="2" t="s">
        <v>429</v>
      </c>
      <c r="F160" s="2"/>
      <c r="G160" s="2"/>
      <c r="H160" s="2"/>
      <c r="I160" s="2"/>
      <c r="J160" s="2"/>
      <c r="K160" s="2"/>
      <c r="L160" s="2"/>
      <c r="M160" s="2"/>
      <c r="N160" s="5">
        <v>7447.5</v>
      </c>
      <c r="O160" s="2" t="s">
        <v>200</v>
      </c>
      <c r="P160" s="5">
        <v>247.02898690835849</v>
      </c>
      <c r="Q160" s="5">
        <v>1839748.38</v>
      </c>
      <c r="R160" s="5">
        <v>2.8960021911882592</v>
      </c>
      <c r="S160" s="5">
        <v>21567.97631887456</v>
      </c>
      <c r="T160" s="5">
        <v>808753.4</v>
      </c>
      <c r="U160" s="5">
        <v>119160</v>
      </c>
      <c r="V160" s="5">
        <v>0.16</v>
      </c>
      <c r="W160" s="2" t="s">
        <v>46</v>
      </c>
      <c r="X160" s="2" t="s">
        <v>166</v>
      </c>
      <c r="Y160" s="2" t="s">
        <v>164</v>
      </c>
      <c r="Z160" s="2" t="s">
        <v>165</v>
      </c>
      <c r="AA160" s="2" t="s">
        <v>166</v>
      </c>
      <c r="AB160" s="2">
        <f>IF(INPUT_RAW!B160="","",YEAR(INPUT_RAW!B160))</f>
        <v>2024</v>
      </c>
      <c r="AC160" s="2">
        <f>IF(OR(INPUT_RAW!Q160="",INPUT_RAW!T160=""),"",INPUT_RAW!Q160+INPUT_RAW!T160)</f>
        <v>2648501.7799999998</v>
      </c>
      <c r="AD160" s="2">
        <f>IF(INPUT_RAW!Q160="","",IF(INPUT_RAW!Q160=0,0,INPUT_RAW!T160/INPUT_RAW!Q160))</f>
        <v>0.43960000660525111</v>
      </c>
    </row>
    <row r="161" spans="1:30" ht="57.6" x14ac:dyDescent="0.3">
      <c r="A161" s="7" t="s">
        <v>196</v>
      </c>
      <c r="B161" s="2" t="s">
        <v>430</v>
      </c>
      <c r="C161" s="5" t="s">
        <v>198</v>
      </c>
      <c r="D161" s="5" t="s">
        <v>163</v>
      </c>
      <c r="E161" s="2" t="s">
        <v>431</v>
      </c>
      <c r="F161" s="2"/>
      <c r="G161" s="2"/>
      <c r="H161" s="2"/>
      <c r="I161" s="2"/>
      <c r="J161" s="2"/>
      <c r="K161" s="2"/>
      <c r="L161" s="2"/>
      <c r="M161" s="2"/>
      <c r="N161" s="5">
        <v>4838</v>
      </c>
      <c r="O161" s="2" t="s">
        <v>200</v>
      </c>
      <c r="P161" s="5">
        <v>446.58114510128172</v>
      </c>
      <c r="Q161" s="5">
        <v>2160559.58</v>
      </c>
      <c r="R161" s="5">
        <v>5.2415627359305343</v>
      </c>
      <c r="S161" s="5">
        <v>25358.68051643193</v>
      </c>
      <c r="T161" s="5">
        <v>949782</v>
      </c>
      <c r="U161" s="5">
        <v>278640</v>
      </c>
      <c r="V161" s="5">
        <v>8.4000000000000005E-2</v>
      </c>
      <c r="W161" s="2" t="s">
        <v>23</v>
      </c>
      <c r="X161" s="2" t="s">
        <v>166</v>
      </c>
      <c r="Y161" s="2" t="s">
        <v>164</v>
      </c>
      <c r="Z161" s="2" t="s">
        <v>165</v>
      </c>
      <c r="AA161" s="2" t="s">
        <v>166</v>
      </c>
      <c r="AB161" s="2">
        <f>IF(INPUT_RAW!B161="","",YEAR(INPUT_RAW!B161))</f>
        <v>2024</v>
      </c>
      <c r="AC161" s="2">
        <f>IF(OR(INPUT_RAW!Q161="",INPUT_RAW!T161=""),"",INPUT_RAW!Q161+INPUT_RAW!T161)</f>
        <v>3110341.58</v>
      </c>
      <c r="AD161" s="2">
        <f>IF(INPUT_RAW!Q161="","",IF(INPUT_RAW!Q161=0,0,INPUT_RAW!T161/INPUT_RAW!Q161))</f>
        <v>0.43960000399526122</v>
      </c>
    </row>
    <row r="162" spans="1:30" ht="72" x14ac:dyDescent="0.3">
      <c r="A162" s="7" t="s">
        <v>196</v>
      </c>
      <c r="B162" s="2" t="s">
        <v>430</v>
      </c>
      <c r="C162" s="5" t="s">
        <v>198</v>
      </c>
      <c r="D162" s="5" t="s">
        <v>163</v>
      </c>
      <c r="E162" s="2" t="s">
        <v>432</v>
      </c>
      <c r="F162" s="2"/>
      <c r="G162" s="2"/>
      <c r="H162" s="2"/>
      <c r="I162" s="2"/>
      <c r="J162" s="2"/>
      <c r="K162" s="2"/>
      <c r="L162" s="2"/>
      <c r="M162" s="2"/>
      <c r="N162" s="5">
        <v>4900</v>
      </c>
      <c r="O162" s="2" t="s">
        <v>200</v>
      </c>
      <c r="P162" s="5">
        <v>466.28923469387757</v>
      </c>
      <c r="Q162" s="5">
        <v>2284817.25</v>
      </c>
      <c r="R162" s="5">
        <v>5.4728783414774371</v>
      </c>
      <c r="S162" s="5">
        <v>26817.103873239441</v>
      </c>
      <c r="T162" s="5">
        <v>1004405.6</v>
      </c>
      <c r="U162" s="5">
        <v>168000</v>
      </c>
      <c r="V162" s="5">
        <v>0.14799999999999999</v>
      </c>
      <c r="W162" s="2" t="s">
        <v>23</v>
      </c>
      <c r="X162" s="2" t="s">
        <v>166</v>
      </c>
      <c r="Y162" s="2" t="s">
        <v>164</v>
      </c>
      <c r="Z162" s="2" t="s">
        <v>165</v>
      </c>
      <c r="AA162" s="2" t="s">
        <v>166</v>
      </c>
      <c r="AB162" s="2">
        <f>IF(INPUT_RAW!B162="","",YEAR(INPUT_RAW!B162))</f>
        <v>2024</v>
      </c>
      <c r="AC162" s="2">
        <f>IF(OR(INPUT_RAW!Q162="",INPUT_RAW!T162=""),"",INPUT_RAW!Q162+INPUT_RAW!T162)</f>
        <v>3289222.85</v>
      </c>
      <c r="AD162" s="2">
        <f>IF(INPUT_RAW!Q162="","",IF(INPUT_RAW!Q162=0,0,INPUT_RAW!T162/INPUT_RAW!Q162))</f>
        <v>0.4395999723829116</v>
      </c>
    </row>
    <row r="163" spans="1:30" ht="72" x14ac:dyDescent="0.3">
      <c r="A163" s="7" t="s">
        <v>196</v>
      </c>
      <c r="B163" s="2" t="s">
        <v>433</v>
      </c>
      <c r="C163" s="5" t="s">
        <v>198</v>
      </c>
      <c r="D163" s="5" t="s">
        <v>171</v>
      </c>
      <c r="E163" s="2" t="s">
        <v>434</v>
      </c>
      <c r="F163" s="2"/>
      <c r="G163" s="2"/>
      <c r="H163" s="2"/>
      <c r="I163" s="2"/>
      <c r="J163" s="2"/>
      <c r="K163" s="2"/>
      <c r="L163" s="2"/>
      <c r="M163" s="2"/>
      <c r="N163" s="5">
        <v>6062.4</v>
      </c>
      <c r="O163" s="2" t="s">
        <v>200</v>
      </c>
      <c r="P163" s="5">
        <v>680.64344154130379</v>
      </c>
      <c r="Q163" s="5">
        <v>4126332.8</v>
      </c>
      <c r="R163" s="5">
        <v>8.0122830081377714</v>
      </c>
      <c r="S163" s="5">
        <v>48573.664508534443</v>
      </c>
      <c r="T163" s="5">
        <v>1511888.4</v>
      </c>
      <c r="U163" s="5">
        <v>181872</v>
      </c>
      <c r="V163" s="5">
        <v>0.26</v>
      </c>
      <c r="W163" s="2" t="s">
        <v>36</v>
      </c>
      <c r="X163" s="2" t="s">
        <v>2939</v>
      </c>
      <c r="Y163" s="2" t="s">
        <v>172</v>
      </c>
      <c r="Z163" s="2" t="s">
        <v>173</v>
      </c>
      <c r="AA163" s="2" t="s">
        <v>2939</v>
      </c>
      <c r="AB163" s="2">
        <f>IF(INPUT_RAW!B163="","",YEAR(INPUT_RAW!B163))</f>
        <v>2024</v>
      </c>
      <c r="AC163" s="2">
        <f>IF(OR(INPUT_RAW!Q163="",INPUT_RAW!T163=""),"",INPUT_RAW!Q163+INPUT_RAW!T163)</f>
        <v>5638221.1999999993</v>
      </c>
      <c r="AD163" s="2">
        <f>IF(INPUT_RAW!Q163="","",IF(INPUT_RAW!Q163=0,0,INPUT_RAW!T163/INPUT_RAW!Q163))</f>
        <v>0.36640001504483594</v>
      </c>
    </row>
    <row r="164" spans="1:30" ht="57.6" x14ac:dyDescent="0.3">
      <c r="A164" s="7" t="s">
        <v>196</v>
      </c>
      <c r="B164" s="2" t="s">
        <v>433</v>
      </c>
      <c r="C164" s="5" t="s">
        <v>198</v>
      </c>
      <c r="D164" s="5" t="s">
        <v>163</v>
      </c>
      <c r="E164" s="2" t="s">
        <v>435</v>
      </c>
      <c r="F164" s="2"/>
      <c r="G164" s="2"/>
      <c r="H164" s="2"/>
      <c r="I164" s="2"/>
      <c r="J164" s="2"/>
      <c r="K164" s="2"/>
      <c r="L164" s="2"/>
      <c r="M164" s="2"/>
      <c r="N164" s="5">
        <v>9151</v>
      </c>
      <c r="O164" s="2" t="s">
        <v>200</v>
      </c>
      <c r="P164" s="5">
        <v>229.73097257130371</v>
      </c>
      <c r="Q164" s="5">
        <v>2102268.13</v>
      </c>
      <c r="R164" s="5">
        <v>2.7043080938352411</v>
      </c>
      <c r="S164" s="5">
        <v>24747.123366686279</v>
      </c>
      <c r="T164" s="5">
        <v>924157.1</v>
      </c>
      <c r="U164" s="5">
        <v>98400</v>
      </c>
      <c r="V164" s="5">
        <v>0.23799999999999999</v>
      </c>
      <c r="W164" s="2" t="s">
        <v>23</v>
      </c>
      <c r="X164" s="2" t="s">
        <v>166</v>
      </c>
      <c r="Y164" s="2" t="s">
        <v>164</v>
      </c>
      <c r="Z164" s="2" t="s">
        <v>165</v>
      </c>
      <c r="AA164" s="2" t="s">
        <v>166</v>
      </c>
      <c r="AB164" s="2">
        <f>IF(INPUT_RAW!B164="","",YEAR(INPUT_RAW!B164))</f>
        <v>2024</v>
      </c>
      <c r="AC164" s="2">
        <f>IF(OR(INPUT_RAW!Q164="",INPUT_RAW!T164=""),"",INPUT_RAW!Q164+INPUT_RAW!T164)</f>
        <v>3026425.23</v>
      </c>
      <c r="AD164" s="2">
        <f>IF(INPUT_RAW!Q164="","",IF(INPUT_RAW!Q164=0,0,INPUT_RAW!T164/INPUT_RAW!Q164))</f>
        <v>0.4396000142950367</v>
      </c>
    </row>
    <row r="165" spans="1:30" ht="72" x14ac:dyDescent="0.3">
      <c r="A165" s="7" t="s">
        <v>196</v>
      </c>
      <c r="B165" s="2" t="s">
        <v>436</v>
      </c>
      <c r="C165" s="5" t="s">
        <v>198</v>
      </c>
      <c r="D165" s="5" t="s">
        <v>171</v>
      </c>
      <c r="E165" s="2" t="s">
        <v>437</v>
      </c>
      <c r="F165" s="2"/>
      <c r="G165" s="2"/>
      <c r="H165" s="2"/>
      <c r="I165" s="2"/>
      <c r="J165" s="2"/>
      <c r="K165" s="2"/>
      <c r="L165" s="2"/>
      <c r="M165" s="2"/>
      <c r="N165" s="5">
        <v>4004</v>
      </c>
      <c r="O165" s="2" t="s">
        <v>200</v>
      </c>
      <c r="P165" s="5">
        <v>413.8107067932068</v>
      </c>
      <c r="Q165" s="5">
        <v>1656898.07</v>
      </c>
      <c r="R165" s="5">
        <v>4.8712266838517566</v>
      </c>
      <c r="S165" s="5">
        <v>19504.39164214244</v>
      </c>
      <c r="T165" s="5">
        <v>607087.5</v>
      </c>
      <c r="U165" s="5">
        <v>1232</v>
      </c>
      <c r="V165" s="2"/>
      <c r="W165" s="2" t="s">
        <v>32</v>
      </c>
      <c r="X165" s="2" t="s">
        <v>2935</v>
      </c>
      <c r="Y165" s="2" t="s">
        <v>172</v>
      </c>
      <c r="Z165" s="2" t="s">
        <v>173</v>
      </c>
      <c r="AA165" s="2" t="s">
        <v>2935</v>
      </c>
      <c r="AB165" s="2">
        <f>IF(INPUT_RAW!B165="","",YEAR(INPUT_RAW!B165))</f>
        <v>2024</v>
      </c>
      <c r="AC165" s="2">
        <f>IF(OR(INPUT_RAW!Q165="",INPUT_RAW!T165=""),"",INPUT_RAW!Q165+INPUT_RAW!T165)</f>
        <v>2263985.5700000003</v>
      </c>
      <c r="AD165" s="2">
        <f>IF(INPUT_RAW!Q165="","",IF(INPUT_RAW!Q165=0,0,INPUT_RAW!T165/INPUT_RAW!Q165))</f>
        <v>0.3664000284579968</v>
      </c>
    </row>
    <row r="166" spans="1:30" ht="72" x14ac:dyDescent="0.3">
      <c r="A166" s="7" t="s">
        <v>196</v>
      </c>
      <c r="B166" s="2" t="s">
        <v>438</v>
      </c>
      <c r="C166" s="5" t="s">
        <v>198</v>
      </c>
      <c r="D166" s="5" t="s">
        <v>171</v>
      </c>
      <c r="E166" s="2" t="s">
        <v>439</v>
      </c>
      <c r="F166" s="2"/>
      <c r="G166" s="2"/>
      <c r="H166" s="2"/>
      <c r="I166" s="2"/>
      <c r="J166" s="2"/>
      <c r="K166" s="2"/>
      <c r="L166" s="2"/>
      <c r="M166" s="2"/>
      <c r="N166" s="5">
        <v>14256</v>
      </c>
      <c r="O166" s="2" t="s">
        <v>200</v>
      </c>
      <c r="P166" s="5">
        <v>214.70521604938281</v>
      </c>
      <c r="Q166" s="5">
        <v>3060837.56</v>
      </c>
      <c r="R166" s="5">
        <v>2.527430442017454</v>
      </c>
      <c r="S166" s="5">
        <v>36031.048381400833</v>
      </c>
      <c r="T166" s="5">
        <v>1121490.8999999999</v>
      </c>
      <c r="U166" s="5">
        <v>3888</v>
      </c>
      <c r="V166" s="2"/>
      <c r="W166" s="2" t="s">
        <v>32</v>
      </c>
      <c r="X166" s="2" t="s">
        <v>2935</v>
      </c>
      <c r="Y166" s="2" t="s">
        <v>172</v>
      </c>
      <c r="Z166" s="2" t="s">
        <v>173</v>
      </c>
      <c r="AA166" s="2" t="s">
        <v>2935</v>
      </c>
      <c r="AB166" s="2">
        <f>IF(INPUT_RAW!B166="","",YEAR(INPUT_RAW!B166))</f>
        <v>2024</v>
      </c>
      <c r="AC166" s="2">
        <f>IF(OR(INPUT_RAW!Q166="",INPUT_RAW!T166=""),"",INPUT_RAW!Q166+INPUT_RAW!T166)</f>
        <v>4182328.46</v>
      </c>
      <c r="AD166" s="2">
        <f>IF(INPUT_RAW!Q166="","",IF(INPUT_RAW!Q166=0,0,INPUT_RAW!T166/INPUT_RAW!Q166))</f>
        <v>0.3664000058859706</v>
      </c>
    </row>
    <row r="167" spans="1:30" ht="72" x14ac:dyDescent="0.3">
      <c r="A167" s="7" t="s">
        <v>196</v>
      </c>
      <c r="B167" s="2" t="s">
        <v>440</v>
      </c>
      <c r="C167" s="5" t="s">
        <v>198</v>
      </c>
      <c r="D167" s="5" t="s">
        <v>171</v>
      </c>
      <c r="E167" s="2" t="s">
        <v>441</v>
      </c>
      <c r="F167" s="2"/>
      <c r="G167" s="2"/>
      <c r="H167" s="2"/>
      <c r="I167" s="2"/>
      <c r="J167" s="2"/>
      <c r="K167" s="2"/>
      <c r="L167" s="2"/>
      <c r="M167" s="2"/>
      <c r="N167" s="5">
        <v>1009.6</v>
      </c>
      <c r="O167" s="2" t="s">
        <v>200</v>
      </c>
      <c r="P167" s="5">
        <v>672.82163232963546</v>
      </c>
      <c r="Q167" s="5">
        <v>679280.72</v>
      </c>
      <c r="R167" s="5">
        <v>7.9202075612670448</v>
      </c>
      <c r="S167" s="5">
        <v>7996.2415538552086</v>
      </c>
      <c r="T167" s="5">
        <v>248888.4</v>
      </c>
      <c r="U167" s="5">
        <v>30288</v>
      </c>
      <c r="V167" s="5">
        <v>0.26</v>
      </c>
      <c r="W167" s="2" t="s">
        <v>36</v>
      </c>
      <c r="X167" s="2" t="s">
        <v>2939</v>
      </c>
      <c r="Y167" s="2" t="s">
        <v>172</v>
      </c>
      <c r="Z167" s="2" t="s">
        <v>173</v>
      </c>
      <c r="AA167" s="2" t="s">
        <v>2939</v>
      </c>
      <c r="AB167" s="2">
        <f>IF(INPUT_RAW!B167="","",YEAR(INPUT_RAW!B167))</f>
        <v>2024</v>
      </c>
      <c r="AC167" s="2">
        <f>IF(OR(INPUT_RAW!Q167="",INPUT_RAW!T167=""),"",INPUT_RAW!Q167+INPUT_RAW!T167)</f>
        <v>928169.12</v>
      </c>
      <c r="AD167" s="2">
        <f>IF(INPUT_RAW!Q167="","",IF(INPUT_RAW!Q167=0,0,INPUT_RAW!T167/INPUT_RAW!Q167))</f>
        <v>0.36639991784250847</v>
      </c>
    </row>
    <row r="168" spans="1:30" ht="57.6" x14ac:dyDescent="0.3">
      <c r="A168" s="7" t="s">
        <v>196</v>
      </c>
      <c r="B168" s="2" t="s">
        <v>442</v>
      </c>
      <c r="C168" s="5" t="s">
        <v>198</v>
      </c>
      <c r="D168" s="5" t="s">
        <v>163</v>
      </c>
      <c r="E168" s="2" t="s">
        <v>443</v>
      </c>
      <c r="F168" s="2"/>
      <c r="G168" s="2"/>
      <c r="H168" s="2"/>
      <c r="I168" s="2"/>
      <c r="J168" s="2"/>
      <c r="K168" s="2"/>
      <c r="L168" s="2"/>
      <c r="M168" s="2"/>
      <c r="N168" s="5">
        <v>4914</v>
      </c>
      <c r="O168" s="2" t="s">
        <v>200</v>
      </c>
      <c r="P168" s="5">
        <v>439.30859584859581</v>
      </c>
      <c r="Q168" s="5">
        <v>2158762.44</v>
      </c>
      <c r="R168" s="5">
        <v>5.1744239793709754</v>
      </c>
      <c r="S168" s="5">
        <v>25427.11943462897</v>
      </c>
      <c r="T168" s="5">
        <v>948991.9</v>
      </c>
      <c r="U168" s="5">
        <v>168000</v>
      </c>
      <c r="V168" s="5">
        <v>0.14799999999999999</v>
      </c>
      <c r="W168" s="2" t="s">
        <v>23</v>
      </c>
      <c r="X168" s="2" t="s">
        <v>166</v>
      </c>
      <c r="Y168" s="2" t="s">
        <v>164</v>
      </c>
      <c r="Z168" s="2" t="s">
        <v>165</v>
      </c>
      <c r="AA168" s="2" t="s">
        <v>166</v>
      </c>
      <c r="AB168" s="2">
        <f>IF(INPUT_RAW!B168="","",YEAR(INPUT_RAW!B168))</f>
        <v>2024</v>
      </c>
      <c r="AC168" s="2">
        <f>IF(OR(INPUT_RAW!Q168="",INPUT_RAW!T168=""),"",INPUT_RAW!Q168+INPUT_RAW!T168)</f>
        <v>3107754.34</v>
      </c>
      <c r="AD168" s="2">
        <f>IF(INPUT_RAW!Q168="","",IF(INPUT_RAW!Q168=0,0,INPUT_RAW!T168/INPUT_RAW!Q168))</f>
        <v>0.43959996821141656</v>
      </c>
    </row>
    <row r="169" spans="1:30" ht="57.6" x14ac:dyDescent="0.3">
      <c r="A169" s="7" t="s">
        <v>196</v>
      </c>
      <c r="B169" s="2" t="s">
        <v>444</v>
      </c>
      <c r="C169" s="5" t="s">
        <v>198</v>
      </c>
      <c r="D169" s="5" t="s">
        <v>163</v>
      </c>
      <c r="E169" s="2" t="s">
        <v>445</v>
      </c>
      <c r="F169" s="2"/>
      <c r="G169" s="2"/>
      <c r="H169" s="2"/>
      <c r="I169" s="2"/>
      <c r="J169" s="2"/>
      <c r="K169" s="2"/>
      <c r="L169" s="2"/>
      <c r="M169" s="2"/>
      <c r="N169" s="5">
        <v>9151</v>
      </c>
      <c r="O169" s="2" t="s">
        <v>200</v>
      </c>
      <c r="P169" s="5">
        <v>222.50637853786469</v>
      </c>
      <c r="Q169" s="5">
        <v>2036155.87</v>
      </c>
      <c r="R169" s="5">
        <v>2.620805400917134</v>
      </c>
      <c r="S169" s="5">
        <v>23982.990223792691</v>
      </c>
      <c r="T169" s="5">
        <v>895094.1</v>
      </c>
      <c r="U169" s="5">
        <v>98400</v>
      </c>
      <c r="V169" s="5">
        <v>0.23799999999999999</v>
      </c>
      <c r="W169" s="2" t="s">
        <v>23</v>
      </c>
      <c r="X169" s="2" t="s">
        <v>166</v>
      </c>
      <c r="Y169" s="2" t="s">
        <v>164</v>
      </c>
      <c r="Z169" s="2" t="s">
        <v>165</v>
      </c>
      <c r="AA169" s="2" t="s">
        <v>166</v>
      </c>
      <c r="AB169" s="2">
        <f>IF(INPUT_RAW!B169="","",YEAR(INPUT_RAW!B169))</f>
        <v>2024</v>
      </c>
      <c r="AC169" s="2">
        <f>IF(OR(INPUT_RAW!Q169="",INPUT_RAW!T169=""),"",INPUT_RAW!Q169+INPUT_RAW!T169)</f>
        <v>2931249.97</v>
      </c>
      <c r="AD169" s="2">
        <f>IF(INPUT_RAW!Q169="","",IF(INPUT_RAW!Q169=0,0,INPUT_RAW!T169/INPUT_RAW!Q169))</f>
        <v>0.4395999899555823</v>
      </c>
    </row>
    <row r="170" spans="1:30" ht="72" x14ac:dyDescent="0.3">
      <c r="A170" s="7" t="s">
        <v>196</v>
      </c>
      <c r="B170" s="2" t="s">
        <v>446</v>
      </c>
      <c r="C170" s="5" t="s">
        <v>198</v>
      </c>
      <c r="D170" s="5" t="s">
        <v>171</v>
      </c>
      <c r="E170" s="2" t="s">
        <v>447</v>
      </c>
      <c r="F170" s="2"/>
      <c r="G170" s="2"/>
      <c r="H170" s="2"/>
      <c r="I170" s="2"/>
      <c r="J170" s="2"/>
      <c r="K170" s="2"/>
      <c r="L170" s="2"/>
      <c r="M170" s="2"/>
      <c r="N170" s="5">
        <v>4004</v>
      </c>
      <c r="O170" s="2" t="s">
        <v>200</v>
      </c>
      <c r="P170" s="5">
        <v>399.88232267732269</v>
      </c>
      <c r="Q170" s="5">
        <v>1601128.82</v>
      </c>
      <c r="R170" s="5">
        <v>4.7100391363642249</v>
      </c>
      <c r="S170" s="5">
        <v>18858.996702002351</v>
      </c>
      <c r="T170" s="5">
        <v>586653.69999999995</v>
      </c>
      <c r="U170" s="5">
        <v>1232</v>
      </c>
      <c r="V170" s="2"/>
      <c r="W170" s="2" t="s">
        <v>32</v>
      </c>
      <c r="X170" s="2" t="s">
        <v>2935</v>
      </c>
      <c r="Y170" s="2" t="s">
        <v>172</v>
      </c>
      <c r="Z170" s="2" t="s">
        <v>173</v>
      </c>
      <c r="AA170" s="2" t="s">
        <v>2935</v>
      </c>
      <c r="AB170" s="2">
        <f>IF(INPUT_RAW!B170="","",YEAR(INPUT_RAW!B170))</f>
        <v>2024</v>
      </c>
      <c r="AC170" s="2">
        <f>IF(OR(INPUT_RAW!Q170="",INPUT_RAW!T170=""),"",INPUT_RAW!Q170+INPUT_RAW!T170)</f>
        <v>2187782.52</v>
      </c>
      <c r="AD170" s="2">
        <f>IF(INPUT_RAW!Q170="","",IF(INPUT_RAW!Q170=0,0,INPUT_RAW!T170/INPUT_RAW!Q170))</f>
        <v>0.3664000626757814</v>
      </c>
    </row>
    <row r="171" spans="1:30" ht="72" x14ac:dyDescent="0.3">
      <c r="A171" s="7" t="s">
        <v>196</v>
      </c>
      <c r="B171" s="2" t="s">
        <v>448</v>
      </c>
      <c r="C171" s="5" t="s">
        <v>198</v>
      </c>
      <c r="D171" s="5" t="s">
        <v>171</v>
      </c>
      <c r="E171" s="2" t="s">
        <v>449</v>
      </c>
      <c r="F171" s="2"/>
      <c r="G171" s="2"/>
      <c r="H171" s="2"/>
      <c r="I171" s="2"/>
      <c r="J171" s="2"/>
      <c r="K171" s="2"/>
      <c r="L171" s="2"/>
      <c r="M171" s="2"/>
      <c r="N171" s="5">
        <v>64</v>
      </c>
      <c r="O171" s="2" t="s">
        <v>200</v>
      </c>
      <c r="P171" s="5">
        <v>854.61203124999997</v>
      </c>
      <c r="Q171" s="5">
        <v>54695.17</v>
      </c>
      <c r="R171" s="5">
        <v>10.066101663722019</v>
      </c>
      <c r="S171" s="5">
        <v>644.23050647820958</v>
      </c>
      <c r="T171" s="5">
        <v>20040.3</v>
      </c>
      <c r="U171" s="5">
        <v>2400</v>
      </c>
      <c r="V171" s="5">
        <v>0.26500000000000001</v>
      </c>
      <c r="W171" s="2" t="s">
        <v>36</v>
      </c>
      <c r="X171" s="2" t="s">
        <v>2939</v>
      </c>
      <c r="Y171" s="2" t="s">
        <v>172</v>
      </c>
      <c r="Z171" s="2" t="s">
        <v>173</v>
      </c>
      <c r="AA171" s="2" t="s">
        <v>2939</v>
      </c>
      <c r="AB171" s="2">
        <f>IF(INPUT_RAW!B171="","",YEAR(INPUT_RAW!B171))</f>
        <v>2024</v>
      </c>
      <c r="AC171" s="2">
        <f>IF(OR(INPUT_RAW!Q171="",INPUT_RAW!T171=""),"",INPUT_RAW!Q171+INPUT_RAW!T171)</f>
        <v>74735.47</v>
      </c>
      <c r="AD171" s="2">
        <f>IF(INPUT_RAW!Q171="","",IF(INPUT_RAW!Q171=0,0,INPUT_RAW!T171/INPUT_RAW!Q171))</f>
        <v>0.36639981190295229</v>
      </c>
    </row>
    <row r="172" spans="1:30" ht="86.4" x14ac:dyDescent="0.3">
      <c r="A172" s="7" t="s">
        <v>196</v>
      </c>
      <c r="B172" s="2" t="s">
        <v>450</v>
      </c>
      <c r="C172" s="5" t="s">
        <v>198</v>
      </c>
      <c r="D172" s="5" t="s">
        <v>171</v>
      </c>
      <c r="E172" s="2" t="s">
        <v>423</v>
      </c>
      <c r="F172" s="2"/>
      <c r="G172" s="2"/>
      <c r="H172" s="2"/>
      <c r="I172" s="2"/>
      <c r="J172" s="2"/>
      <c r="K172" s="2"/>
      <c r="L172" s="2"/>
      <c r="M172" s="2"/>
      <c r="N172" s="5">
        <v>4004</v>
      </c>
      <c r="O172" s="2" t="s">
        <v>200</v>
      </c>
      <c r="P172" s="5">
        <v>393.96982767232771</v>
      </c>
      <c r="Q172" s="5">
        <v>1577455.19</v>
      </c>
      <c r="R172" s="5">
        <v>4.6403984413701727</v>
      </c>
      <c r="S172" s="5">
        <v>18580.155359246171</v>
      </c>
      <c r="T172" s="5">
        <v>577979.5</v>
      </c>
      <c r="U172" s="5">
        <v>1232</v>
      </c>
      <c r="V172" s="2"/>
      <c r="W172" s="2" t="s">
        <v>33</v>
      </c>
      <c r="X172" s="2" t="s">
        <v>2935</v>
      </c>
      <c r="Y172" s="2" t="s">
        <v>172</v>
      </c>
      <c r="Z172" s="2" t="s">
        <v>173</v>
      </c>
      <c r="AA172" s="2" t="s">
        <v>2935</v>
      </c>
      <c r="AB172" s="2">
        <f>IF(INPUT_RAW!B172="","",YEAR(INPUT_RAW!B172))</f>
        <v>2024</v>
      </c>
      <c r="AC172" s="2">
        <f>IF(OR(INPUT_RAW!Q172="",INPUT_RAW!T172=""),"",INPUT_RAW!Q172+INPUT_RAW!T172)</f>
        <v>2155434.69</v>
      </c>
      <c r="AD172" s="2">
        <f>IF(INPUT_RAW!Q172="","",IF(INPUT_RAW!Q172=0,0,INPUT_RAW!T172/INPUT_RAW!Q172))</f>
        <v>0.36639994826097089</v>
      </c>
    </row>
    <row r="173" spans="1:30" ht="57.6" x14ac:dyDescent="0.3">
      <c r="A173" s="7" t="s">
        <v>196</v>
      </c>
      <c r="B173" s="2" t="s">
        <v>451</v>
      </c>
      <c r="C173" s="5" t="s">
        <v>198</v>
      </c>
      <c r="D173" s="5" t="s">
        <v>163</v>
      </c>
      <c r="E173" s="2" t="s">
        <v>452</v>
      </c>
      <c r="F173" s="2"/>
      <c r="G173" s="2"/>
      <c r="H173" s="2"/>
      <c r="I173" s="2"/>
      <c r="J173" s="2"/>
      <c r="K173" s="2"/>
      <c r="L173" s="2"/>
      <c r="M173" s="2"/>
      <c r="N173" s="5">
        <v>7250</v>
      </c>
      <c r="O173" s="2" t="s">
        <v>200</v>
      </c>
      <c r="P173" s="5">
        <v>257.40367448275862</v>
      </c>
      <c r="Q173" s="5">
        <v>1866176.64</v>
      </c>
      <c r="R173" s="5">
        <v>3.04259662509171</v>
      </c>
      <c r="S173" s="5">
        <v>22058.825531914899</v>
      </c>
      <c r="T173" s="5">
        <v>820371.2</v>
      </c>
      <c r="U173" s="5">
        <v>89160</v>
      </c>
      <c r="V173" s="5">
        <v>0.23799999999999999</v>
      </c>
      <c r="W173" s="2" t="s">
        <v>23</v>
      </c>
      <c r="X173" s="2" t="s">
        <v>166</v>
      </c>
      <c r="Y173" s="2" t="s">
        <v>164</v>
      </c>
      <c r="Z173" s="2" t="s">
        <v>165</v>
      </c>
      <c r="AA173" s="2" t="s">
        <v>166</v>
      </c>
      <c r="AB173" s="2">
        <f>IF(INPUT_RAW!B173="","",YEAR(INPUT_RAW!B173))</f>
        <v>2024</v>
      </c>
      <c r="AC173" s="2">
        <f>IF(OR(INPUT_RAW!Q173="",INPUT_RAW!T173=""),"",INPUT_RAW!Q173+INPUT_RAW!T173)</f>
        <v>2686547.84</v>
      </c>
      <c r="AD173" s="2">
        <f>IF(INPUT_RAW!Q173="","",IF(INPUT_RAW!Q173=0,0,INPUT_RAW!T173/INPUT_RAW!Q173))</f>
        <v>0.43959997270140516</v>
      </c>
    </row>
    <row r="174" spans="1:30" ht="86.4" x14ac:dyDescent="0.3">
      <c r="A174" s="7" t="s">
        <v>196</v>
      </c>
      <c r="B174" s="2" t="s">
        <v>453</v>
      </c>
      <c r="C174" s="5" t="s">
        <v>198</v>
      </c>
      <c r="D174" s="5" t="s">
        <v>171</v>
      </c>
      <c r="E174" s="2" t="s">
        <v>454</v>
      </c>
      <c r="F174" s="2"/>
      <c r="G174" s="2"/>
      <c r="H174" s="2"/>
      <c r="I174" s="2"/>
      <c r="J174" s="2"/>
      <c r="K174" s="2"/>
      <c r="L174" s="2"/>
      <c r="M174" s="2"/>
      <c r="N174" s="5">
        <v>3307.2</v>
      </c>
      <c r="O174" s="2" t="s">
        <v>200</v>
      </c>
      <c r="P174" s="5">
        <v>283.34516811804548</v>
      </c>
      <c r="Q174" s="5">
        <v>937079.14</v>
      </c>
      <c r="R174" s="5">
        <v>3.3492336656979371</v>
      </c>
      <c r="S174" s="5">
        <v>11076.58557919622</v>
      </c>
      <c r="T174" s="5">
        <v>343345.8</v>
      </c>
      <c r="U174" s="5">
        <v>848</v>
      </c>
      <c r="V174" s="2"/>
      <c r="W174" s="2" t="s">
        <v>116</v>
      </c>
      <c r="X174" s="2" t="s">
        <v>2935</v>
      </c>
      <c r="Y174" s="2" t="s">
        <v>172</v>
      </c>
      <c r="Z174" s="2" t="s">
        <v>173</v>
      </c>
      <c r="AA174" s="2" t="s">
        <v>2935</v>
      </c>
      <c r="AB174" s="2">
        <f>IF(INPUT_RAW!B174="","",YEAR(INPUT_RAW!B174))</f>
        <v>2024</v>
      </c>
      <c r="AC174" s="2">
        <f>IF(OR(INPUT_RAW!Q174="",INPUT_RAW!T174=""),"",INPUT_RAW!Q174+INPUT_RAW!T174)</f>
        <v>1280424.94</v>
      </c>
      <c r="AD174" s="2">
        <f>IF(INPUT_RAW!Q174="","",IF(INPUT_RAW!Q174=0,0,INPUT_RAW!T174/INPUT_RAW!Q174))</f>
        <v>0.36640000331242034</v>
      </c>
    </row>
    <row r="175" spans="1:30" ht="86.4" x14ac:dyDescent="0.3">
      <c r="A175" s="7" t="s">
        <v>196</v>
      </c>
      <c r="B175" s="2" t="s">
        <v>453</v>
      </c>
      <c r="C175" s="5" t="s">
        <v>198</v>
      </c>
      <c r="D175" s="5" t="s">
        <v>171</v>
      </c>
      <c r="E175" s="2" t="s">
        <v>455</v>
      </c>
      <c r="F175" s="2"/>
      <c r="G175" s="2"/>
      <c r="H175" s="2"/>
      <c r="I175" s="2"/>
      <c r="J175" s="2"/>
      <c r="K175" s="2"/>
      <c r="L175" s="2"/>
      <c r="M175" s="2"/>
      <c r="N175" s="5">
        <v>14256</v>
      </c>
      <c r="O175" s="2" t="s">
        <v>200</v>
      </c>
      <c r="P175" s="5">
        <v>222.98373035914699</v>
      </c>
      <c r="Q175" s="5">
        <v>3178856.06</v>
      </c>
      <c r="R175" s="5">
        <v>2.6357414936069392</v>
      </c>
      <c r="S175" s="5">
        <v>37575.130732860533</v>
      </c>
      <c r="T175" s="5">
        <v>1164732.8</v>
      </c>
      <c r="U175" s="5">
        <v>3888</v>
      </c>
      <c r="V175" s="2"/>
      <c r="W175" s="2" t="s">
        <v>34</v>
      </c>
      <c r="X175" s="2" t="s">
        <v>2935</v>
      </c>
      <c r="Y175" s="2" t="s">
        <v>172</v>
      </c>
      <c r="Z175" s="2" t="s">
        <v>173</v>
      </c>
      <c r="AA175" s="2" t="s">
        <v>2935</v>
      </c>
      <c r="AB175" s="2">
        <f>IF(INPUT_RAW!B175="","",YEAR(INPUT_RAW!B175))</f>
        <v>2024</v>
      </c>
      <c r="AC175" s="2">
        <f>IF(OR(INPUT_RAW!Q175="",INPUT_RAW!T175=""),"",INPUT_RAW!Q175+INPUT_RAW!T175)</f>
        <v>4343588.8600000003</v>
      </c>
      <c r="AD175" s="2">
        <f>IF(INPUT_RAW!Q175="","",IF(INPUT_RAW!Q175=0,0,INPUT_RAW!T175/INPUT_RAW!Q175))</f>
        <v>0.36639998100448751</v>
      </c>
    </row>
    <row r="176" spans="1:30" ht="86.4" x14ac:dyDescent="0.3">
      <c r="A176" s="7" t="s">
        <v>196</v>
      </c>
      <c r="B176" s="2" t="s">
        <v>456</v>
      </c>
      <c r="C176" s="5" t="s">
        <v>198</v>
      </c>
      <c r="D176" s="5" t="s">
        <v>171</v>
      </c>
      <c r="E176" s="2" t="s">
        <v>423</v>
      </c>
      <c r="F176" s="2"/>
      <c r="G176" s="2"/>
      <c r="H176" s="2"/>
      <c r="I176" s="2"/>
      <c r="J176" s="2"/>
      <c r="K176" s="2"/>
      <c r="L176" s="2"/>
      <c r="M176" s="2"/>
      <c r="N176" s="5">
        <v>4004</v>
      </c>
      <c r="O176" s="2" t="s">
        <v>200</v>
      </c>
      <c r="P176" s="5">
        <v>399.26519230769242</v>
      </c>
      <c r="Q176" s="5">
        <v>1598657.83</v>
      </c>
      <c r="R176" s="5">
        <v>4.7194467175850168</v>
      </c>
      <c r="S176" s="5">
        <v>18896.6646572104</v>
      </c>
      <c r="T176" s="5">
        <v>585748.30000000005</v>
      </c>
      <c r="U176" s="5">
        <v>1232</v>
      </c>
      <c r="V176" s="2"/>
      <c r="W176" s="2" t="s">
        <v>33</v>
      </c>
      <c r="X176" s="2" t="s">
        <v>2935</v>
      </c>
      <c r="Y176" s="2" t="s">
        <v>172</v>
      </c>
      <c r="Z176" s="2" t="s">
        <v>173</v>
      </c>
      <c r="AA176" s="2" t="s">
        <v>2935</v>
      </c>
      <c r="AB176" s="2">
        <f>IF(INPUT_RAW!B176="","",YEAR(INPUT_RAW!B176))</f>
        <v>2024</v>
      </c>
      <c r="AC176" s="2">
        <f>IF(OR(INPUT_RAW!Q176="",INPUT_RAW!T176=""),"",INPUT_RAW!Q176+INPUT_RAW!T176)</f>
        <v>2184406.13</v>
      </c>
      <c r="AD176" s="2">
        <f>IF(INPUT_RAW!Q176="","",IF(INPUT_RAW!Q176=0,0,INPUT_RAW!T176/INPUT_RAW!Q176))</f>
        <v>0.36640004446730168</v>
      </c>
    </row>
    <row r="177" spans="1:30" ht="72" x14ac:dyDescent="0.3">
      <c r="A177" s="7" t="s">
        <v>196</v>
      </c>
      <c r="B177" s="2" t="s">
        <v>457</v>
      </c>
      <c r="C177" s="5" t="s">
        <v>198</v>
      </c>
      <c r="D177" s="5" t="s">
        <v>163</v>
      </c>
      <c r="E177" s="2" t="s">
        <v>458</v>
      </c>
      <c r="F177" s="2"/>
      <c r="G177" s="2"/>
      <c r="H177" s="2"/>
      <c r="I177" s="2"/>
      <c r="J177" s="2"/>
      <c r="K177" s="2"/>
      <c r="L177" s="2"/>
      <c r="M177" s="2"/>
      <c r="N177" s="5">
        <v>50</v>
      </c>
      <c r="O177" s="2" t="s">
        <v>200</v>
      </c>
      <c r="P177" s="5">
        <v>420.5412</v>
      </c>
      <c r="Q177" s="5">
        <v>21027.06</v>
      </c>
      <c r="R177" s="5">
        <v>4.953371025</v>
      </c>
      <c r="S177" s="5">
        <v>247.6685512</v>
      </c>
      <c r="T177" s="5">
        <v>9243.4</v>
      </c>
      <c r="U177" s="5">
        <v>1250</v>
      </c>
      <c r="V177" s="5">
        <v>0.184</v>
      </c>
      <c r="W177" s="2" t="s">
        <v>23</v>
      </c>
      <c r="X177" s="2" t="s">
        <v>2942</v>
      </c>
      <c r="Y177" s="2" t="s">
        <v>164</v>
      </c>
      <c r="Z177" s="2" t="s">
        <v>165</v>
      </c>
      <c r="AA177" s="2" t="s">
        <v>2942</v>
      </c>
      <c r="AB177" s="2">
        <f>IF(INPUT_RAW!B177="","",YEAR(INPUT_RAW!B177))</f>
        <v>2024</v>
      </c>
      <c r="AC177" s="2">
        <f>IF(OR(INPUT_RAW!Q177="",INPUT_RAW!T177=""),"",INPUT_RAW!Q177+INPUT_RAW!T177)</f>
        <v>30270.46</v>
      </c>
      <c r="AD177" s="2">
        <f>IF(INPUT_RAW!Q177="","",IF(INPUT_RAW!Q177=0,0,INPUT_RAW!T177/INPUT_RAW!Q177))</f>
        <v>0.43959545461895289</v>
      </c>
    </row>
    <row r="178" spans="1:30" ht="86.4" x14ac:dyDescent="0.3">
      <c r="A178" s="7" t="s">
        <v>196</v>
      </c>
      <c r="B178" s="2" t="s">
        <v>459</v>
      </c>
      <c r="C178" s="5" t="s">
        <v>198</v>
      </c>
      <c r="D178" s="5" t="s">
        <v>171</v>
      </c>
      <c r="E178" s="2" t="s">
        <v>460</v>
      </c>
      <c r="F178" s="2"/>
      <c r="G178" s="2"/>
      <c r="H178" s="2"/>
      <c r="I178" s="2"/>
      <c r="J178" s="2"/>
      <c r="K178" s="2"/>
      <c r="L178" s="2"/>
      <c r="M178" s="2"/>
      <c r="N178" s="5">
        <v>8008</v>
      </c>
      <c r="O178" s="2" t="s">
        <v>200</v>
      </c>
      <c r="P178" s="5">
        <v>406.77410214785209</v>
      </c>
      <c r="Q178" s="5">
        <v>3257447.01</v>
      </c>
      <c r="R178" s="5">
        <v>4.7912143951454924</v>
      </c>
      <c r="S178" s="5">
        <v>38368.044876325082</v>
      </c>
      <c r="T178" s="5">
        <v>1193528.5</v>
      </c>
      <c r="U178" s="5">
        <v>2464</v>
      </c>
      <c r="V178" s="2"/>
      <c r="W178" s="2" t="s">
        <v>33</v>
      </c>
      <c r="X178" s="2" t="s">
        <v>2935</v>
      </c>
      <c r="Y178" s="2" t="s">
        <v>172</v>
      </c>
      <c r="Z178" s="2" t="s">
        <v>173</v>
      </c>
      <c r="AA178" s="2" t="s">
        <v>2935</v>
      </c>
      <c r="AB178" s="2">
        <f>IF(INPUT_RAW!B178="","",YEAR(INPUT_RAW!B178))</f>
        <v>2024</v>
      </c>
      <c r="AC178" s="2">
        <f>IF(OR(INPUT_RAW!Q178="",INPUT_RAW!T178=""),"",INPUT_RAW!Q178+INPUT_RAW!T178)</f>
        <v>4450975.51</v>
      </c>
      <c r="AD178" s="2">
        <f>IF(INPUT_RAW!Q178="","",IF(INPUT_RAW!Q178=0,0,INPUT_RAW!T178/INPUT_RAW!Q178))</f>
        <v>0.36639997407049152</v>
      </c>
    </row>
    <row r="179" spans="1:30" ht="57.6" x14ac:dyDescent="0.3">
      <c r="A179" s="7" t="s">
        <v>196</v>
      </c>
      <c r="B179" s="2" t="s">
        <v>461</v>
      </c>
      <c r="C179" s="5" t="s">
        <v>198</v>
      </c>
      <c r="D179" s="5" t="s">
        <v>163</v>
      </c>
      <c r="E179" s="2" t="s">
        <v>462</v>
      </c>
      <c r="F179" s="2"/>
      <c r="G179" s="2"/>
      <c r="H179" s="2"/>
      <c r="I179" s="2"/>
      <c r="J179" s="2"/>
      <c r="K179" s="2"/>
      <c r="L179" s="2"/>
      <c r="M179" s="2"/>
      <c r="N179" s="5">
        <v>7417.5</v>
      </c>
      <c r="O179" s="2" t="s">
        <v>200</v>
      </c>
      <c r="P179" s="5">
        <v>234.11583282777221</v>
      </c>
      <c r="Q179" s="5">
        <v>1736554.19</v>
      </c>
      <c r="R179" s="5">
        <v>2.759173044522949</v>
      </c>
      <c r="S179" s="5">
        <v>20466.166057748971</v>
      </c>
      <c r="T179" s="5">
        <v>763389.2</v>
      </c>
      <c r="U179" s="5">
        <v>118680</v>
      </c>
      <c r="V179" s="5">
        <v>0.16</v>
      </c>
      <c r="W179" s="2" t="s">
        <v>46</v>
      </c>
      <c r="X179" s="2" t="s">
        <v>166</v>
      </c>
      <c r="Y179" s="2" t="s">
        <v>164</v>
      </c>
      <c r="Z179" s="2" t="s">
        <v>165</v>
      </c>
      <c r="AA179" s="2" t="s">
        <v>166</v>
      </c>
      <c r="AB179" s="2">
        <f>IF(INPUT_RAW!B179="","",YEAR(INPUT_RAW!B179))</f>
        <v>2024</v>
      </c>
      <c r="AC179" s="2">
        <f>IF(OR(INPUT_RAW!Q179="",INPUT_RAW!T179=""),"",INPUT_RAW!Q179+INPUT_RAW!T179)</f>
        <v>2499943.3899999997</v>
      </c>
      <c r="AD179" s="2">
        <f>IF(INPUT_RAW!Q179="","",IF(INPUT_RAW!Q179=0,0,INPUT_RAW!T179/INPUT_RAW!Q179))</f>
        <v>0.43959998737499806</v>
      </c>
    </row>
    <row r="180" spans="1:30" ht="57.6" x14ac:dyDescent="0.3">
      <c r="A180" s="7" t="s">
        <v>196</v>
      </c>
      <c r="B180" s="2" t="s">
        <v>463</v>
      </c>
      <c r="C180" s="5" t="s">
        <v>198</v>
      </c>
      <c r="D180" s="5" t="s">
        <v>163</v>
      </c>
      <c r="E180" s="2" t="s">
        <v>464</v>
      </c>
      <c r="F180" s="2"/>
      <c r="G180" s="2"/>
      <c r="H180" s="2"/>
      <c r="I180" s="2"/>
      <c r="J180" s="2"/>
      <c r="K180" s="2"/>
      <c r="L180" s="2"/>
      <c r="M180" s="2"/>
      <c r="N180" s="5">
        <v>9151</v>
      </c>
      <c r="O180" s="2" t="s">
        <v>200</v>
      </c>
      <c r="P180" s="5">
        <v>230.38772593159209</v>
      </c>
      <c r="Q180" s="5">
        <v>2108278.08</v>
      </c>
      <c r="R180" s="5">
        <v>2.715235426418293</v>
      </c>
      <c r="S180" s="5">
        <v>24847.119387153802</v>
      </c>
      <c r="T180" s="5">
        <v>926799.1</v>
      </c>
      <c r="U180" s="5">
        <v>98400</v>
      </c>
      <c r="V180" s="5">
        <v>0.23799999999999999</v>
      </c>
      <c r="W180" s="2" t="s">
        <v>23</v>
      </c>
      <c r="X180" s="2" t="s">
        <v>166</v>
      </c>
      <c r="Y180" s="2" t="s">
        <v>164</v>
      </c>
      <c r="Z180" s="2" t="s">
        <v>165</v>
      </c>
      <c r="AA180" s="2" t="s">
        <v>166</v>
      </c>
      <c r="AB180" s="2">
        <f>IF(INPUT_RAW!B180="","",YEAR(INPUT_RAW!B180))</f>
        <v>2024</v>
      </c>
      <c r="AC180" s="2">
        <f>IF(OR(INPUT_RAW!Q180="",INPUT_RAW!T180=""),"",INPUT_RAW!Q180+INPUT_RAW!T180)</f>
        <v>3035077.18</v>
      </c>
      <c r="AD180" s="2">
        <f>IF(INPUT_RAW!Q180="","",IF(INPUT_RAW!Q180=0,0,INPUT_RAW!T180/INPUT_RAW!Q180))</f>
        <v>0.43960002657713915</v>
      </c>
    </row>
    <row r="181" spans="1:30" ht="57.6" x14ac:dyDescent="0.3">
      <c r="A181" s="7" t="s">
        <v>196</v>
      </c>
      <c r="B181" s="2" t="s">
        <v>465</v>
      </c>
      <c r="C181" s="5" t="s">
        <v>198</v>
      </c>
      <c r="D181" s="5" t="s">
        <v>171</v>
      </c>
      <c r="E181" s="2" t="s">
        <v>466</v>
      </c>
      <c r="F181" s="2"/>
      <c r="G181" s="2"/>
      <c r="H181" s="2"/>
      <c r="I181" s="2"/>
      <c r="J181" s="2"/>
      <c r="K181" s="2"/>
      <c r="L181" s="2"/>
      <c r="M181" s="2"/>
      <c r="N181" s="5">
        <v>1750</v>
      </c>
      <c r="O181" s="2" t="s">
        <v>200</v>
      </c>
      <c r="P181" s="5">
        <v>307.56428</v>
      </c>
      <c r="Q181" s="5">
        <v>538237.49</v>
      </c>
      <c r="R181" s="5">
        <v>3.6248</v>
      </c>
      <c r="S181" s="5">
        <v>6343.4000000000005</v>
      </c>
      <c r="T181" s="5">
        <v>197210.2</v>
      </c>
      <c r="U181" s="5">
        <v>10500</v>
      </c>
      <c r="V181" s="5">
        <v>0.56100000000000005</v>
      </c>
      <c r="W181" s="2" t="s">
        <v>126</v>
      </c>
      <c r="X181" s="2" t="s">
        <v>2937</v>
      </c>
      <c r="Y181" s="2" t="s">
        <v>172</v>
      </c>
      <c r="Z181" s="2" t="s">
        <v>173</v>
      </c>
      <c r="AA181" s="2" t="s">
        <v>2937</v>
      </c>
      <c r="AB181" s="2">
        <f>IF(INPUT_RAW!B181="","",YEAR(INPUT_RAW!B181))</f>
        <v>2024</v>
      </c>
      <c r="AC181" s="2">
        <f>IF(OR(INPUT_RAW!Q181="",INPUT_RAW!T181=""),"",INPUT_RAW!Q181+INPUT_RAW!T181)</f>
        <v>735447.69</v>
      </c>
      <c r="AD181" s="2">
        <f>IF(INPUT_RAW!Q181="","",IF(INPUT_RAW!Q181=0,0,INPUT_RAW!T181/INPUT_RAW!Q181))</f>
        <v>0.36639996964908561</v>
      </c>
    </row>
    <row r="182" spans="1:30" ht="86.4" x14ac:dyDescent="0.3">
      <c r="A182" s="7" t="s">
        <v>196</v>
      </c>
      <c r="B182" s="2" t="s">
        <v>467</v>
      </c>
      <c r="C182" s="5" t="s">
        <v>198</v>
      </c>
      <c r="D182" s="5" t="s">
        <v>171</v>
      </c>
      <c r="E182" s="2" t="s">
        <v>423</v>
      </c>
      <c r="F182" s="2"/>
      <c r="G182" s="2"/>
      <c r="H182" s="2"/>
      <c r="I182" s="2"/>
      <c r="J182" s="2"/>
      <c r="K182" s="2"/>
      <c r="L182" s="2"/>
      <c r="M182" s="2"/>
      <c r="N182" s="5">
        <v>4004</v>
      </c>
      <c r="O182" s="2" t="s">
        <v>200</v>
      </c>
      <c r="P182" s="5">
        <v>419.54066183816178</v>
      </c>
      <c r="Q182" s="5">
        <v>1679840.81</v>
      </c>
      <c r="R182" s="5">
        <v>4.944498077055532</v>
      </c>
      <c r="S182" s="5">
        <v>19797.770300530348</v>
      </c>
      <c r="T182" s="5">
        <v>615493.69999999995</v>
      </c>
      <c r="U182" s="5">
        <v>1232</v>
      </c>
      <c r="V182" s="2"/>
      <c r="W182" s="2" t="s">
        <v>33</v>
      </c>
      <c r="X182" s="2" t="s">
        <v>2935</v>
      </c>
      <c r="Y182" s="2" t="s">
        <v>172</v>
      </c>
      <c r="Z182" s="2" t="s">
        <v>173</v>
      </c>
      <c r="AA182" s="2" t="s">
        <v>2935</v>
      </c>
      <c r="AB182" s="2">
        <f>IF(INPUT_RAW!B182="","",YEAR(INPUT_RAW!B182))</f>
        <v>2024</v>
      </c>
      <c r="AC182" s="2">
        <f>IF(OR(INPUT_RAW!Q182="",INPUT_RAW!T182=""),"",INPUT_RAW!Q182+INPUT_RAW!T182)</f>
        <v>2295334.5099999998</v>
      </c>
      <c r="AD182" s="2">
        <f>IF(INPUT_RAW!Q182="","",IF(INPUT_RAW!Q182=0,0,INPUT_RAW!T182/INPUT_RAW!Q182))</f>
        <v>0.36640001620153517</v>
      </c>
    </row>
    <row r="183" spans="1:30" ht="86.4" x14ac:dyDescent="0.3">
      <c r="A183" s="7" t="s">
        <v>196</v>
      </c>
      <c r="B183" s="2" t="s">
        <v>467</v>
      </c>
      <c r="C183" s="5" t="s">
        <v>198</v>
      </c>
      <c r="D183" s="5" t="s">
        <v>171</v>
      </c>
      <c r="E183" s="2" t="s">
        <v>455</v>
      </c>
      <c r="F183" s="2"/>
      <c r="G183" s="2"/>
      <c r="H183" s="2"/>
      <c r="I183" s="2"/>
      <c r="J183" s="2"/>
      <c r="K183" s="2"/>
      <c r="L183" s="2"/>
      <c r="M183" s="2"/>
      <c r="N183" s="5">
        <v>14256</v>
      </c>
      <c r="O183" s="2" t="s">
        <v>200</v>
      </c>
      <c r="P183" s="5">
        <v>241.0090551346801</v>
      </c>
      <c r="Q183" s="5">
        <v>3435825.09</v>
      </c>
      <c r="R183" s="5">
        <v>2.840413142424044</v>
      </c>
      <c r="S183" s="5">
        <v>40492.929758397171</v>
      </c>
      <c r="T183" s="5">
        <v>1258886.3</v>
      </c>
      <c r="U183" s="5">
        <v>3888</v>
      </c>
      <c r="V183" s="2"/>
      <c r="W183" s="2" t="s">
        <v>34</v>
      </c>
      <c r="X183" s="2" t="s">
        <v>2935</v>
      </c>
      <c r="Y183" s="2" t="s">
        <v>172</v>
      </c>
      <c r="Z183" s="2" t="s">
        <v>173</v>
      </c>
      <c r="AA183" s="2" t="s">
        <v>2935</v>
      </c>
      <c r="AB183" s="2">
        <f>IF(INPUT_RAW!B183="","",YEAR(INPUT_RAW!B183))</f>
        <v>2024</v>
      </c>
      <c r="AC183" s="2">
        <f>IF(OR(INPUT_RAW!Q183="",INPUT_RAW!T183=""),"",INPUT_RAW!Q183+INPUT_RAW!T183)</f>
        <v>4694711.3899999997</v>
      </c>
      <c r="AD183" s="2">
        <f>IF(INPUT_RAW!Q183="","",IF(INPUT_RAW!Q183=0,0,INPUT_RAW!T183/INPUT_RAW!Q183))</f>
        <v>0.36639999622332348</v>
      </c>
    </row>
    <row r="184" spans="1:30" ht="72" x14ac:dyDescent="0.3">
      <c r="A184" s="7" t="s">
        <v>196</v>
      </c>
      <c r="B184" s="2" t="s">
        <v>468</v>
      </c>
      <c r="C184" s="5" t="s">
        <v>198</v>
      </c>
      <c r="D184" s="5" t="s">
        <v>171</v>
      </c>
      <c r="E184" s="2" t="s">
        <v>469</v>
      </c>
      <c r="F184" s="2"/>
      <c r="G184" s="2"/>
      <c r="H184" s="2"/>
      <c r="I184" s="2"/>
      <c r="J184" s="2"/>
      <c r="K184" s="2"/>
      <c r="L184" s="2"/>
      <c r="M184" s="2"/>
      <c r="N184" s="5">
        <v>5660.8</v>
      </c>
      <c r="O184" s="2" t="s">
        <v>200</v>
      </c>
      <c r="P184" s="5">
        <v>969.75853766252123</v>
      </c>
      <c r="Q184" s="5">
        <v>5489609.1299999999</v>
      </c>
      <c r="R184" s="5">
        <v>11.42909296007686</v>
      </c>
      <c r="S184" s="5">
        <v>64697.809428403067</v>
      </c>
      <c r="T184" s="5">
        <v>2011392.8</v>
      </c>
      <c r="U184" s="5">
        <v>167040</v>
      </c>
      <c r="V184" s="5">
        <v>0.375</v>
      </c>
      <c r="W184" s="2" t="s">
        <v>36</v>
      </c>
      <c r="X184" s="2" t="s">
        <v>2939</v>
      </c>
      <c r="Y184" s="2" t="s">
        <v>172</v>
      </c>
      <c r="Z184" s="2" t="s">
        <v>173</v>
      </c>
      <c r="AA184" s="2" t="s">
        <v>2939</v>
      </c>
      <c r="AB184" s="2">
        <f>IF(INPUT_RAW!B184="","",YEAR(INPUT_RAW!B184))</f>
        <v>2024</v>
      </c>
      <c r="AC184" s="2">
        <f>IF(OR(INPUT_RAW!Q184="",INPUT_RAW!T184=""),"",INPUT_RAW!Q184+INPUT_RAW!T184)</f>
        <v>7501001.9299999997</v>
      </c>
      <c r="AD184" s="2">
        <f>IF(INPUT_RAW!Q184="","",IF(INPUT_RAW!Q184=0,0,INPUT_RAW!T184/INPUT_RAW!Q184))</f>
        <v>0.36640000269017331</v>
      </c>
    </row>
    <row r="185" spans="1:30" ht="72" x14ac:dyDescent="0.3">
      <c r="A185" s="7" t="s">
        <v>196</v>
      </c>
      <c r="B185" s="2" t="s">
        <v>470</v>
      </c>
      <c r="C185" s="5" t="s">
        <v>198</v>
      </c>
      <c r="D185" s="5" t="s">
        <v>163</v>
      </c>
      <c r="E185" s="2" t="s">
        <v>471</v>
      </c>
      <c r="F185" s="2"/>
      <c r="G185" s="2"/>
      <c r="H185" s="2"/>
      <c r="I185" s="2"/>
      <c r="J185" s="2"/>
      <c r="K185" s="2"/>
      <c r="L185" s="2"/>
      <c r="M185" s="2"/>
      <c r="N185" s="5">
        <v>4914</v>
      </c>
      <c r="O185" s="2" t="s">
        <v>200</v>
      </c>
      <c r="P185" s="5">
        <v>461.75560846560847</v>
      </c>
      <c r="Q185" s="5">
        <v>2269067.06</v>
      </c>
      <c r="R185" s="5">
        <v>5.4420224922287384</v>
      </c>
      <c r="S185" s="5">
        <v>26742.098526812031</v>
      </c>
      <c r="T185" s="5">
        <v>997481.8</v>
      </c>
      <c r="U185" s="5">
        <v>168000</v>
      </c>
      <c r="V185" s="5">
        <v>0.14799999999999999</v>
      </c>
      <c r="W185" s="2" t="s">
        <v>23</v>
      </c>
      <c r="X185" s="2" t="s">
        <v>166</v>
      </c>
      <c r="Y185" s="2" t="s">
        <v>164</v>
      </c>
      <c r="Z185" s="2" t="s">
        <v>165</v>
      </c>
      <c r="AA185" s="2" t="s">
        <v>166</v>
      </c>
      <c r="AB185" s="2">
        <f>IF(INPUT_RAW!B185="","",YEAR(INPUT_RAW!B185))</f>
        <v>2024</v>
      </c>
      <c r="AC185" s="2">
        <f>IF(OR(INPUT_RAW!Q185="",INPUT_RAW!T185=""),"",INPUT_RAW!Q185+INPUT_RAW!T185)</f>
        <v>3266548.8600000003</v>
      </c>
      <c r="AD185" s="2">
        <f>IF(INPUT_RAW!Q185="","",IF(INPUT_RAW!Q185=0,0,INPUT_RAW!T185/INPUT_RAW!Q185))</f>
        <v>0.43959996493008013</v>
      </c>
    </row>
    <row r="186" spans="1:30" ht="57.6" x14ac:dyDescent="0.3">
      <c r="A186" s="7" t="s">
        <v>196</v>
      </c>
      <c r="B186" s="2" t="s">
        <v>472</v>
      </c>
      <c r="C186" s="5" t="s">
        <v>198</v>
      </c>
      <c r="D186" s="5" t="s">
        <v>171</v>
      </c>
      <c r="E186" s="2" t="s">
        <v>473</v>
      </c>
      <c r="F186" s="2"/>
      <c r="G186" s="2"/>
      <c r="H186" s="2"/>
      <c r="I186" s="2"/>
      <c r="J186" s="2"/>
      <c r="K186" s="2"/>
      <c r="L186" s="2"/>
      <c r="M186" s="2"/>
      <c r="N186" s="5">
        <v>7057.6</v>
      </c>
      <c r="O186" s="2" t="s">
        <v>200</v>
      </c>
      <c r="P186" s="5">
        <v>293.6619516549535</v>
      </c>
      <c r="Q186" s="5">
        <v>2072548.59</v>
      </c>
      <c r="R186" s="5">
        <v>3.4609540560395229</v>
      </c>
      <c r="S186" s="5">
        <v>24426.029345904539</v>
      </c>
      <c r="T186" s="5">
        <v>759381.8</v>
      </c>
      <c r="U186" s="5">
        <v>38496</v>
      </c>
      <c r="V186" s="5">
        <v>0.57199999999999995</v>
      </c>
      <c r="W186" s="2" t="s">
        <v>23</v>
      </c>
      <c r="X186" s="2"/>
      <c r="Y186" s="2" t="s">
        <v>172</v>
      </c>
      <c r="Z186" s="2" t="s">
        <v>173</v>
      </c>
      <c r="AA186" s="2" t="s">
        <v>174</v>
      </c>
      <c r="AB186" s="2">
        <f>IF(INPUT_RAW!B186="","",YEAR(INPUT_RAW!B186))</f>
        <v>2024</v>
      </c>
      <c r="AC186" s="2">
        <f>IF(OR(INPUT_RAW!Q186="",INPUT_RAW!T186=""),"",INPUT_RAW!Q186+INPUT_RAW!T186)</f>
        <v>2831930.39</v>
      </c>
      <c r="AD186" s="2">
        <f>IF(INPUT_RAW!Q186="","",IF(INPUT_RAW!Q186=0,0,INPUT_RAW!T186/INPUT_RAW!Q186))</f>
        <v>0.36639999837108767</v>
      </c>
    </row>
    <row r="187" spans="1:30" ht="86.4" x14ac:dyDescent="0.3">
      <c r="A187" s="7" t="s">
        <v>196</v>
      </c>
      <c r="B187" s="2" t="s">
        <v>472</v>
      </c>
      <c r="C187" s="5" t="s">
        <v>198</v>
      </c>
      <c r="D187" s="5" t="s">
        <v>171</v>
      </c>
      <c r="E187" s="2" t="s">
        <v>423</v>
      </c>
      <c r="F187" s="2"/>
      <c r="G187" s="2"/>
      <c r="H187" s="2"/>
      <c r="I187" s="2"/>
      <c r="J187" s="2"/>
      <c r="K187" s="2"/>
      <c r="L187" s="2"/>
      <c r="M187" s="2"/>
      <c r="N187" s="5">
        <v>4004</v>
      </c>
      <c r="O187" s="2" t="s">
        <v>200</v>
      </c>
      <c r="P187" s="5">
        <v>419.5306893106893</v>
      </c>
      <c r="Q187" s="5">
        <v>1679800.88</v>
      </c>
      <c r="R187" s="5">
        <v>4.9443805457948073</v>
      </c>
      <c r="S187" s="5">
        <v>19797.299705362409</v>
      </c>
      <c r="T187" s="5">
        <v>615479.1</v>
      </c>
      <c r="U187" s="5">
        <v>1232</v>
      </c>
      <c r="V187" s="2"/>
      <c r="W187" s="2" t="s">
        <v>33</v>
      </c>
      <c r="X187" s="2" t="s">
        <v>2935</v>
      </c>
      <c r="Y187" s="2" t="s">
        <v>172</v>
      </c>
      <c r="Z187" s="2" t="s">
        <v>173</v>
      </c>
      <c r="AA187" s="2" t="s">
        <v>2935</v>
      </c>
      <c r="AB187" s="2">
        <f>IF(INPUT_RAW!B187="","",YEAR(INPUT_RAW!B187))</f>
        <v>2024</v>
      </c>
      <c r="AC187" s="2">
        <f>IF(OR(INPUT_RAW!Q187="",INPUT_RAW!T187=""),"",INPUT_RAW!Q187+INPUT_RAW!T187)</f>
        <v>2295279.98</v>
      </c>
      <c r="AD187" s="2">
        <f>IF(INPUT_RAW!Q187="","",IF(INPUT_RAW!Q187=0,0,INPUT_RAW!T187/INPUT_RAW!Q187))</f>
        <v>0.36640003427072859</v>
      </c>
    </row>
    <row r="188" spans="1:30" ht="86.4" x14ac:dyDescent="0.3">
      <c r="A188" s="7" t="s">
        <v>196</v>
      </c>
      <c r="B188" s="2" t="s">
        <v>474</v>
      </c>
      <c r="C188" s="5" t="s">
        <v>198</v>
      </c>
      <c r="D188" s="5" t="s">
        <v>171</v>
      </c>
      <c r="E188" s="2" t="s">
        <v>455</v>
      </c>
      <c r="F188" s="2"/>
      <c r="G188" s="2"/>
      <c r="H188" s="2"/>
      <c r="I188" s="2"/>
      <c r="J188" s="2"/>
      <c r="K188" s="2"/>
      <c r="L188" s="2"/>
      <c r="M188" s="2"/>
      <c r="N188" s="5">
        <v>14256</v>
      </c>
      <c r="O188" s="2" t="s">
        <v>200</v>
      </c>
      <c r="P188" s="5">
        <v>238.36828773849609</v>
      </c>
      <c r="Q188" s="5">
        <v>3398178.31</v>
      </c>
      <c r="R188" s="5">
        <v>2.8175920536465262</v>
      </c>
      <c r="S188" s="5">
        <v>40167.592316784881</v>
      </c>
      <c r="T188" s="5">
        <v>1245092.6000000001</v>
      </c>
      <c r="U188" s="5">
        <v>3888</v>
      </c>
      <c r="V188" s="2"/>
      <c r="W188" s="2" t="s">
        <v>34</v>
      </c>
      <c r="X188" s="2" t="s">
        <v>2935</v>
      </c>
      <c r="Y188" s="2" t="s">
        <v>172</v>
      </c>
      <c r="Z188" s="2" t="s">
        <v>173</v>
      </c>
      <c r="AA188" s="2" t="s">
        <v>2935</v>
      </c>
      <c r="AB188" s="2">
        <f>IF(INPUT_RAW!B188="","",YEAR(INPUT_RAW!B188))</f>
        <v>2024</v>
      </c>
      <c r="AC188" s="2">
        <f>IF(OR(INPUT_RAW!Q188="",INPUT_RAW!T188=""),"",INPUT_RAW!Q188+INPUT_RAW!T188)</f>
        <v>4643270.91</v>
      </c>
      <c r="AD188" s="2">
        <f>IF(INPUT_RAW!Q188="","",IF(INPUT_RAW!Q188=0,0,INPUT_RAW!T188/INPUT_RAW!Q188))</f>
        <v>0.36640001978000974</v>
      </c>
    </row>
    <row r="189" spans="1:30" ht="72" x14ac:dyDescent="0.3">
      <c r="A189" s="7" t="s">
        <v>196</v>
      </c>
      <c r="B189" s="2" t="s">
        <v>475</v>
      </c>
      <c r="C189" s="5" t="s">
        <v>198</v>
      </c>
      <c r="D189" s="5" t="s">
        <v>163</v>
      </c>
      <c r="E189" s="2" t="s">
        <v>476</v>
      </c>
      <c r="F189" s="2"/>
      <c r="G189" s="2"/>
      <c r="H189" s="2"/>
      <c r="I189" s="2"/>
      <c r="J189" s="2"/>
      <c r="K189" s="2"/>
      <c r="L189" s="2"/>
      <c r="M189" s="2"/>
      <c r="N189" s="5">
        <v>8856</v>
      </c>
      <c r="O189" s="2" t="s">
        <v>200</v>
      </c>
      <c r="P189" s="5">
        <v>247.62404019873529</v>
      </c>
      <c r="Q189" s="5">
        <v>2192958.5</v>
      </c>
      <c r="R189" s="5">
        <v>2.9269981110961618</v>
      </c>
      <c r="S189" s="5">
        <v>25921.49527186761</v>
      </c>
      <c r="T189" s="5">
        <v>964024.6</v>
      </c>
      <c r="U189" s="5">
        <v>98400</v>
      </c>
      <c r="V189" s="5">
        <v>0.23799999999999999</v>
      </c>
      <c r="W189" s="2" t="s">
        <v>23</v>
      </c>
      <c r="X189" s="2" t="s">
        <v>166</v>
      </c>
      <c r="Y189" s="2" t="s">
        <v>164</v>
      </c>
      <c r="Z189" s="2" t="s">
        <v>165</v>
      </c>
      <c r="AA189" s="2" t="s">
        <v>166</v>
      </c>
      <c r="AB189" s="2">
        <f>IF(INPUT_RAW!B189="","",YEAR(INPUT_RAW!B189))</f>
        <v>2024</v>
      </c>
      <c r="AC189" s="2">
        <f>IF(OR(INPUT_RAW!Q189="",INPUT_RAW!T189=""),"",INPUT_RAW!Q189+INPUT_RAW!T189)</f>
        <v>3156983.1</v>
      </c>
      <c r="AD189" s="2">
        <f>IF(INPUT_RAW!Q189="","",IF(INPUT_RAW!Q189=0,0,INPUT_RAW!T189/INPUT_RAW!Q189))</f>
        <v>0.43960001979061619</v>
      </c>
    </row>
    <row r="190" spans="1:30" ht="72" x14ac:dyDescent="0.3">
      <c r="A190" s="7" t="s">
        <v>196</v>
      </c>
      <c r="B190" s="2" t="s">
        <v>477</v>
      </c>
      <c r="C190" s="5" t="s">
        <v>198</v>
      </c>
      <c r="D190" s="5" t="s">
        <v>171</v>
      </c>
      <c r="E190" s="2" t="s">
        <v>478</v>
      </c>
      <c r="F190" s="2"/>
      <c r="G190" s="2"/>
      <c r="H190" s="2"/>
      <c r="I190" s="2"/>
      <c r="J190" s="2"/>
      <c r="K190" s="2"/>
      <c r="L190" s="2"/>
      <c r="M190" s="2"/>
      <c r="N190" s="5">
        <v>146.5</v>
      </c>
      <c r="O190" s="2" t="s">
        <v>200</v>
      </c>
      <c r="P190" s="5">
        <v>533.29720136518768</v>
      </c>
      <c r="Q190" s="5">
        <v>78128.039999999994</v>
      </c>
      <c r="R190" s="5">
        <v>6.3037494251204231</v>
      </c>
      <c r="S190" s="5">
        <v>923.49929078014179</v>
      </c>
      <c r="T190" s="5">
        <v>28626.2</v>
      </c>
      <c r="U190" s="5">
        <v>3168</v>
      </c>
      <c r="V190" s="5">
        <v>0.26500000000000001</v>
      </c>
      <c r="W190" s="2" t="s">
        <v>36</v>
      </c>
      <c r="X190" s="2" t="s">
        <v>2939</v>
      </c>
      <c r="Y190" s="2" t="s">
        <v>172</v>
      </c>
      <c r="Z190" s="2" t="s">
        <v>173</v>
      </c>
      <c r="AA190" s="2" t="s">
        <v>2939</v>
      </c>
      <c r="AB190" s="2">
        <f>IF(INPUT_RAW!B190="","",YEAR(INPUT_RAW!B190))</f>
        <v>2024</v>
      </c>
      <c r="AC190" s="2">
        <f>IF(OR(INPUT_RAW!Q190="",INPUT_RAW!T190=""),"",INPUT_RAW!Q190+INPUT_RAW!T190)</f>
        <v>106754.23999999999</v>
      </c>
      <c r="AD190" s="2">
        <f>IF(INPUT_RAW!Q190="","",IF(INPUT_RAW!Q190=0,0,INPUT_RAW!T190/INPUT_RAW!Q190))</f>
        <v>0.36640110260029568</v>
      </c>
    </row>
    <row r="191" spans="1:30" ht="57.6" x14ac:dyDescent="0.3">
      <c r="A191" s="7" t="s">
        <v>196</v>
      </c>
      <c r="B191" s="2" t="s">
        <v>479</v>
      </c>
      <c r="C191" s="5" t="s">
        <v>198</v>
      </c>
      <c r="D191" s="5" t="s">
        <v>171</v>
      </c>
      <c r="E191" s="2" t="s">
        <v>480</v>
      </c>
      <c r="F191" s="2"/>
      <c r="G191" s="2"/>
      <c r="H191" s="2"/>
      <c r="I191" s="2"/>
      <c r="J191" s="2"/>
      <c r="K191" s="2"/>
      <c r="L191" s="2"/>
      <c r="M191" s="2"/>
      <c r="N191" s="5">
        <v>460</v>
      </c>
      <c r="O191" s="2" t="s">
        <v>200</v>
      </c>
      <c r="P191" s="5">
        <v>390.55113043478258</v>
      </c>
      <c r="Q191" s="5">
        <v>179653.52</v>
      </c>
      <c r="R191" s="5">
        <v>4.6164436221605509</v>
      </c>
      <c r="S191" s="5">
        <v>2123.5640661938528</v>
      </c>
      <c r="T191" s="5">
        <v>65825.100000000006</v>
      </c>
      <c r="U191" s="5">
        <v>960</v>
      </c>
      <c r="V191" s="5">
        <v>1.95</v>
      </c>
      <c r="W191" s="2" t="s">
        <v>23</v>
      </c>
      <c r="X191" s="2" t="s">
        <v>2934</v>
      </c>
      <c r="Y191" s="2" t="s">
        <v>172</v>
      </c>
      <c r="Z191" s="2" t="s">
        <v>173</v>
      </c>
      <c r="AA191" s="2" t="s">
        <v>2934</v>
      </c>
      <c r="AB191" s="2">
        <f>IF(INPUT_RAW!B191="","",YEAR(INPUT_RAW!B191))</f>
        <v>2024</v>
      </c>
      <c r="AC191" s="2">
        <f>IF(OR(INPUT_RAW!Q191="",INPUT_RAW!T191=""),"",INPUT_RAW!Q191+INPUT_RAW!T191)</f>
        <v>245478.62</v>
      </c>
      <c r="AD191" s="2">
        <f>IF(INPUT_RAW!Q191="","",IF(INPUT_RAW!Q191=0,0,INPUT_RAW!T191/INPUT_RAW!Q191))</f>
        <v>0.36640027982752582</v>
      </c>
    </row>
    <row r="192" spans="1:30" ht="57.6" x14ac:dyDescent="0.3">
      <c r="A192" s="7" t="s">
        <v>196</v>
      </c>
      <c r="B192" s="2" t="s">
        <v>481</v>
      </c>
      <c r="C192" s="5" t="s">
        <v>198</v>
      </c>
      <c r="D192" s="5" t="s">
        <v>171</v>
      </c>
      <c r="E192" s="2" t="s">
        <v>482</v>
      </c>
      <c r="F192" s="2"/>
      <c r="G192" s="2"/>
      <c r="H192" s="2"/>
      <c r="I192" s="2"/>
      <c r="J192" s="2"/>
      <c r="K192" s="2"/>
      <c r="L192" s="2"/>
      <c r="M192" s="2"/>
      <c r="N192" s="5">
        <v>11440</v>
      </c>
      <c r="O192" s="2" t="s">
        <v>200</v>
      </c>
      <c r="P192" s="5">
        <v>290.51598951048948</v>
      </c>
      <c r="Q192" s="5">
        <v>3323502.92</v>
      </c>
      <c r="R192" s="5">
        <v>3.433995147878127</v>
      </c>
      <c r="S192" s="5">
        <v>39284.904491725763</v>
      </c>
      <c r="T192" s="5">
        <v>1217731.5</v>
      </c>
      <c r="U192" s="5">
        <v>62400</v>
      </c>
      <c r="V192" s="5">
        <v>0.57120000000000004</v>
      </c>
      <c r="W192" s="2" t="s">
        <v>124</v>
      </c>
      <c r="X192" s="2"/>
      <c r="Y192" s="2" t="s">
        <v>172</v>
      </c>
      <c r="Z192" s="2" t="s">
        <v>173</v>
      </c>
      <c r="AA192" s="2" t="s">
        <v>174</v>
      </c>
      <c r="AB192" s="2">
        <f>IF(INPUT_RAW!B192="","",YEAR(INPUT_RAW!B192))</f>
        <v>2024</v>
      </c>
      <c r="AC192" s="2">
        <f>IF(OR(INPUT_RAW!Q192="",INPUT_RAW!T192=""),"",INPUT_RAW!Q192+INPUT_RAW!T192)</f>
        <v>4541234.42</v>
      </c>
      <c r="AD192" s="2">
        <f>IF(INPUT_RAW!Q192="","",IF(INPUT_RAW!Q192=0,0,INPUT_RAW!T192/INPUT_RAW!Q192))</f>
        <v>0.36640000906032</v>
      </c>
    </row>
    <row r="193" spans="1:30" ht="72" x14ac:dyDescent="0.3">
      <c r="A193" s="7" t="s">
        <v>196</v>
      </c>
      <c r="B193" s="2" t="s">
        <v>481</v>
      </c>
      <c r="C193" s="5" t="s">
        <v>198</v>
      </c>
      <c r="D193" s="5" t="s">
        <v>163</v>
      </c>
      <c r="E193" s="2" t="s">
        <v>483</v>
      </c>
      <c r="F193" s="2"/>
      <c r="G193" s="2"/>
      <c r="H193" s="2"/>
      <c r="I193" s="2"/>
      <c r="J193" s="2"/>
      <c r="K193" s="2"/>
      <c r="L193" s="2"/>
      <c r="M193" s="2"/>
      <c r="N193" s="5">
        <v>4914</v>
      </c>
      <c r="O193" s="2" t="s">
        <v>200</v>
      </c>
      <c r="P193" s="5">
        <v>472.38436507936512</v>
      </c>
      <c r="Q193" s="5">
        <v>2321296.77</v>
      </c>
      <c r="R193" s="5">
        <v>5.5837395399452134</v>
      </c>
      <c r="S193" s="5">
        <v>27438.496099290791</v>
      </c>
      <c r="T193" s="5">
        <v>1020442.1</v>
      </c>
      <c r="U193" s="5">
        <v>168480</v>
      </c>
      <c r="V193" s="5">
        <v>0.14799999999999999</v>
      </c>
      <c r="W193" s="2" t="s">
        <v>23</v>
      </c>
      <c r="X193" s="2" t="s">
        <v>166</v>
      </c>
      <c r="Y193" s="2" t="s">
        <v>164</v>
      </c>
      <c r="Z193" s="2" t="s">
        <v>165</v>
      </c>
      <c r="AA193" s="2" t="s">
        <v>166</v>
      </c>
      <c r="AB193" s="2">
        <f>IF(INPUT_RAW!B193="","",YEAR(INPUT_RAW!B193))</f>
        <v>2024</v>
      </c>
      <c r="AC193" s="2">
        <f>IF(OR(INPUT_RAW!Q193="",INPUT_RAW!T193=""),"",INPUT_RAW!Q193+INPUT_RAW!T193)</f>
        <v>3341738.87</v>
      </c>
      <c r="AD193" s="2">
        <f>IF(INPUT_RAW!Q193="","",IF(INPUT_RAW!Q193=0,0,INPUT_RAW!T193/INPUT_RAW!Q193))</f>
        <v>0.43960001719211456</v>
      </c>
    </row>
    <row r="194" spans="1:30" ht="72" x14ac:dyDescent="0.3">
      <c r="A194" s="7" t="s">
        <v>196</v>
      </c>
      <c r="B194" s="2" t="s">
        <v>481</v>
      </c>
      <c r="C194" s="5" t="s">
        <v>198</v>
      </c>
      <c r="D194" s="5" t="s">
        <v>171</v>
      </c>
      <c r="E194" s="2" t="s">
        <v>484</v>
      </c>
      <c r="F194" s="2"/>
      <c r="G194" s="2"/>
      <c r="H194" s="2"/>
      <c r="I194" s="2"/>
      <c r="J194" s="2"/>
      <c r="K194" s="2"/>
      <c r="L194" s="2"/>
      <c r="M194" s="2"/>
      <c r="N194" s="5">
        <v>10836</v>
      </c>
      <c r="O194" s="2" t="s">
        <v>200</v>
      </c>
      <c r="P194" s="5">
        <v>574.5712532299741</v>
      </c>
      <c r="Q194" s="5">
        <v>6226054.0999999996</v>
      </c>
      <c r="R194" s="5">
        <v>6.7916223786048953</v>
      </c>
      <c r="S194" s="5">
        <v>73594.020094562642</v>
      </c>
      <c r="T194" s="5">
        <v>2281226.2000000002</v>
      </c>
      <c r="U194" s="5">
        <v>57792</v>
      </c>
      <c r="V194" s="5">
        <v>1.23</v>
      </c>
      <c r="W194" s="2" t="s">
        <v>23</v>
      </c>
      <c r="X194" s="2" t="s">
        <v>2937</v>
      </c>
      <c r="Y194" s="2" t="s">
        <v>172</v>
      </c>
      <c r="Z194" s="2" t="s">
        <v>173</v>
      </c>
      <c r="AA194" s="2" t="s">
        <v>2937</v>
      </c>
      <c r="AB194" s="2">
        <f>IF(INPUT_RAW!B194="","",YEAR(INPUT_RAW!B194))</f>
        <v>2024</v>
      </c>
      <c r="AC194" s="2">
        <f>IF(OR(INPUT_RAW!Q194="",INPUT_RAW!T194=""),"",INPUT_RAW!Q194+INPUT_RAW!T194)</f>
        <v>8507280.3000000007</v>
      </c>
      <c r="AD194" s="2">
        <f>IF(INPUT_RAW!Q194="","",IF(INPUT_RAW!Q194=0,0,INPUT_RAW!T194/INPUT_RAW!Q194))</f>
        <v>0.36639999642791415</v>
      </c>
    </row>
    <row r="195" spans="1:30" ht="86.4" x14ac:dyDescent="0.3">
      <c r="A195" s="7" t="s">
        <v>196</v>
      </c>
      <c r="B195" s="2" t="s">
        <v>485</v>
      </c>
      <c r="C195" s="5" t="s">
        <v>198</v>
      </c>
      <c r="D195" s="5" t="s">
        <v>171</v>
      </c>
      <c r="E195" s="2" t="s">
        <v>423</v>
      </c>
      <c r="F195" s="2"/>
      <c r="G195" s="2"/>
      <c r="H195" s="2"/>
      <c r="I195" s="2"/>
      <c r="J195" s="2"/>
      <c r="K195" s="2"/>
      <c r="L195" s="2"/>
      <c r="M195" s="2"/>
      <c r="N195" s="5">
        <v>4004</v>
      </c>
      <c r="O195" s="2" t="s">
        <v>200</v>
      </c>
      <c r="P195" s="5">
        <v>411.60567682317679</v>
      </c>
      <c r="Q195" s="5">
        <v>1648069.13</v>
      </c>
      <c r="R195" s="5">
        <v>4.8826296183057751</v>
      </c>
      <c r="S195" s="5">
        <v>19550.04899169632</v>
      </c>
      <c r="T195" s="5">
        <v>603852.5</v>
      </c>
      <c r="U195" s="5">
        <v>1232</v>
      </c>
      <c r="V195" s="2"/>
      <c r="W195" s="2" t="s">
        <v>33</v>
      </c>
      <c r="X195" s="2" t="s">
        <v>2935</v>
      </c>
      <c r="Y195" s="2" t="s">
        <v>172</v>
      </c>
      <c r="Z195" s="2" t="s">
        <v>173</v>
      </c>
      <c r="AA195" s="2" t="s">
        <v>2935</v>
      </c>
      <c r="AB195" s="2">
        <f>IF(INPUT_RAW!B195="","",YEAR(INPUT_RAW!B195))</f>
        <v>2024</v>
      </c>
      <c r="AC195" s="2">
        <f>IF(OR(INPUT_RAW!Q195="",INPUT_RAW!T195=""),"",INPUT_RAW!Q195+INPUT_RAW!T195)</f>
        <v>2251921.63</v>
      </c>
      <c r="AD195" s="2">
        <f>IF(INPUT_RAW!Q195="","",IF(INPUT_RAW!Q195=0,0,INPUT_RAW!T195/INPUT_RAW!Q195))</f>
        <v>0.36639998226287995</v>
      </c>
    </row>
    <row r="196" spans="1:30" ht="57.6" x14ac:dyDescent="0.3">
      <c r="A196" s="7" t="s">
        <v>196</v>
      </c>
      <c r="B196" s="2" t="s">
        <v>485</v>
      </c>
      <c r="C196" s="5" t="s">
        <v>198</v>
      </c>
      <c r="D196" s="5" t="s">
        <v>171</v>
      </c>
      <c r="E196" s="2" t="s">
        <v>486</v>
      </c>
      <c r="F196" s="2"/>
      <c r="G196" s="2"/>
      <c r="H196" s="2"/>
      <c r="I196" s="2"/>
      <c r="J196" s="2"/>
      <c r="K196" s="2"/>
      <c r="L196" s="2"/>
      <c r="M196" s="2"/>
      <c r="N196" s="5">
        <v>2940</v>
      </c>
      <c r="O196" s="2" t="s">
        <v>200</v>
      </c>
      <c r="P196" s="5">
        <v>414.11704081632661</v>
      </c>
      <c r="Q196" s="5">
        <v>1217504.1000000001</v>
      </c>
      <c r="R196" s="5">
        <v>4.9124204130050586</v>
      </c>
      <c r="S196" s="5">
        <v>14442.51601423488</v>
      </c>
      <c r="T196" s="5">
        <v>446093.5</v>
      </c>
      <c r="U196" s="5">
        <v>25200</v>
      </c>
      <c r="V196" s="5">
        <v>0.52070000000000005</v>
      </c>
      <c r="W196" s="2" t="s">
        <v>135</v>
      </c>
      <c r="X196" s="2" t="s">
        <v>2939</v>
      </c>
      <c r="Y196" s="2" t="s">
        <v>172</v>
      </c>
      <c r="Z196" s="2" t="s">
        <v>173</v>
      </c>
      <c r="AA196" s="2" t="s">
        <v>2939</v>
      </c>
      <c r="AB196" s="2">
        <f>IF(INPUT_RAW!B196="","",YEAR(INPUT_RAW!B196))</f>
        <v>2024</v>
      </c>
      <c r="AC196" s="2">
        <f>IF(OR(INPUT_RAW!Q196="",INPUT_RAW!T196=""),"",INPUT_RAW!Q196+INPUT_RAW!T196)</f>
        <v>1663597.6</v>
      </c>
      <c r="AD196" s="2">
        <f>IF(INPUT_RAW!Q196="","",IF(INPUT_RAW!Q196=0,0,INPUT_RAW!T196/INPUT_RAW!Q196))</f>
        <v>0.36639999816017044</v>
      </c>
    </row>
    <row r="197" spans="1:30" ht="72" x14ac:dyDescent="0.3">
      <c r="A197" s="7" t="s">
        <v>196</v>
      </c>
      <c r="B197" s="2" t="s">
        <v>487</v>
      </c>
      <c r="C197" s="5" t="s">
        <v>198</v>
      </c>
      <c r="D197" s="5" t="s">
        <v>171</v>
      </c>
      <c r="E197" s="2" t="s">
        <v>437</v>
      </c>
      <c r="F197" s="2"/>
      <c r="G197" s="2"/>
      <c r="H197" s="2"/>
      <c r="I197" s="2"/>
      <c r="J197" s="2"/>
      <c r="K197" s="2"/>
      <c r="L197" s="2"/>
      <c r="M197" s="2"/>
      <c r="N197" s="5">
        <v>4004</v>
      </c>
      <c r="O197" s="2" t="s">
        <v>200</v>
      </c>
      <c r="P197" s="5">
        <v>444.94836163836158</v>
      </c>
      <c r="Q197" s="5">
        <v>1781573.24</v>
      </c>
      <c r="R197" s="5">
        <v>5.2781537560896989</v>
      </c>
      <c r="S197" s="5">
        <v>21133.72763938316</v>
      </c>
      <c r="T197" s="5">
        <v>652768.4</v>
      </c>
      <c r="U197" s="5">
        <v>1232</v>
      </c>
      <c r="V197" s="2"/>
      <c r="W197" s="2" t="s">
        <v>32</v>
      </c>
      <c r="X197" s="2" t="s">
        <v>2935</v>
      </c>
      <c r="Y197" s="2" t="s">
        <v>172</v>
      </c>
      <c r="Z197" s="2" t="s">
        <v>173</v>
      </c>
      <c r="AA197" s="2" t="s">
        <v>2935</v>
      </c>
      <c r="AB197" s="2">
        <f>IF(INPUT_RAW!B197="","",YEAR(INPUT_RAW!B197))</f>
        <v>2024</v>
      </c>
      <c r="AC197" s="2">
        <f>IF(OR(INPUT_RAW!Q197="",INPUT_RAW!T197=""),"",INPUT_RAW!Q197+INPUT_RAW!T197)</f>
        <v>2434341.64</v>
      </c>
      <c r="AD197" s="2">
        <f>IF(INPUT_RAW!Q197="","",IF(INPUT_RAW!Q197=0,0,INPUT_RAW!T197/INPUT_RAW!Q197))</f>
        <v>0.36639998027810522</v>
      </c>
    </row>
    <row r="198" spans="1:30" ht="72" x14ac:dyDescent="0.3">
      <c r="A198" s="7" t="s">
        <v>196</v>
      </c>
      <c r="B198" s="2" t="s">
        <v>487</v>
      </c>
      <c r="C198" s="5" t="s">
        <v>198</v>
      </c>
      <c r="D198" s="5" t="s">
        <v>171</v>
      </c>
      <c r="E198" s="2" t="s">
        <v>488</v>
      </c>
      <c r="F198" s="2"/>
      <c r="G198" s="2"/>
      <c r="H198" s="2"/>
      <c r="I198" s="2"/>
      <c r="J198" s="2"/>
      <c r="K198" s="2"/>
      <c r="L198" s="2"/>
      <c r="M198" s="2"/>
      <c r="N198" s="5">
        <v>5660.8</v>
      </c>
      <c r="O198" s="2" t="s">
        <v>200</v>
      </c>
      <c r="P198" s="5">
        <v>982.02635493216519</v>
      </c>
      <c r="Q198" s="5">
        <v>5559054.79</v>
      </c>
      <c r="R198" s="5">
        <v>11.64918570500789</v>
      </c>
      <c r="S198" s="5">
        <v>65943.71043890866</v>
      </c>
      <c r="T198" s="5">
        <v>2036837.7</v>
      </c>
      <c r="U198" s="5">
        <v>167040</v>
      </c>
      <c r="V198" s="5">
        <v>0.375</v>
      </c>
      <c r="W198" s="2" t="s">
        <v>36</v>
      </c>
      <c r="X198" s="2" t="s">
        <v>2939</v>
      </c>
      <c r="Y198" s="2" t="s">
        <v>172</v>
      </c>
      <c r="Z198" s="2" t="s">
        <v>173</v>
      </c>
      <c r="AA198" s="2" t="s">
        <v>2939</v>
      </c>
      <c r="AB198" s="2">
        <f>IF(INPUT_RAW!B198="","",YEAR(INPUT_RAW!B198))</f>
        <v>2024</v>
      </c>
      <c r="AC198" s="2">
        <f>IF(OR(INPUT_RAW!Q198="",INPUT_RAW!T198=""),"",INPUT_RAW!Q198+INPUT_RAW!T198)</f>
        <v>7595892.4900000002</v>
      </c>
      <c r="AD198" s="2">
        <f>IF(INPUT_RAW!Q198="","",IF(INPUT_RAW!Q198=0,0,INPUT_RAW!T198/INPUT_RAW!Q198))</f>
        <v>0.36640000448709376</v>
      </c>
    </row>
    <row r="199" spans="1:30" ht="57.6" x14ac:dyDescent="0.3">
      <c r="A199" s="7" t="s">
        <v>196</v>
      </c>
      <c r="B199" s="2" t="s">
        <v>489</v>
      </c>
      <c r="C199" s="5" t="s">
        <v>198</v>
      </c>
      <c r="D199" s="5" t="s">
        <v>163</v>
      </c>
      <c r="E199" s="2" t="s">
        <v>445</v>
      </c>
      <c r="F199" s="2"/>
      <c r="G199" s="2"/>
      <c r="H199" s="2"/>
      <c r="I199" s="2"/>
      <c r="J199" s="2"/>
      <c r="K199" s="2"/>
      <c r="L199" s="2"/>
      <c r="M199" s="2"/>
      <c r="N199" s="5">
        <v>8856</v>
      </c>
      <c r="O199" s="2" t="s">
        <v>200</v>
      </c>
      <c r="P199" s="5">
        <v>255.776303071364</v>
      </c>
      <c r="Q199" s="5">
        <v>2265154.94</v>
      </c>
      <c r="R199" s="5">
        <v>3.0341198466354</v>
      </c>
      <c r="S199" s="5">
        <v>26870.165361803101</v>
      </c>
      <c r="T199" s="5">
        <v>995762.1</v>
      </c>
      <c r="U199" s="5">
        <v>98400</v>
      </c>
      <c r="V199" s="5">
        <v>0.23799999999999999</v>
      </c>
      <c r="W199" s="2" t="s">
        <v>23</v>
      </c>
      <c r="X199" s="2" t="s">
        <v>166</v>
      </c>
      <c r="Y199" s="2" t="s">
        <v>164</v>
      </c>
      <c r="Z199" s="2" t="s">
        <v>165</v>
      </c>
      <c r="AA199" s="2" t="s">
        <v>166</v>
      </c>
      <c r="AB199" s="2">
        <f>IF(INPUT_RAW!B199="","",YEAR(INPUT_RAW!B199))</f>
        <v>2024</v>
      </c>
      <c r="AC199" s="2">
        <f>IF(OR(INPUT_RAW!Q199="",INPUT_RAW!T199=""),"",INPUT_RAW!Q199+INPUT_RAW!T199)</f>
        <v>3260917.04</v>
      </c>
      <c r="AD199" s="2">
        <f>IF(INPUT_RAW!Q199="","",IF(INPUT_RAW!Q199=0,0,INPUT_RAW!T199/INPUT_RAW!Q199))</f>
        <v>0.43959999486834223</v>
      </c>
    </row>
    <row r="200" spans="1:30" ht="72" x14ac:dyDescent="0.3">
      <c r="A200" s="7" t="s">
        <v>196</v>
      </c>
      <c r="B200" s="2" t="s">
        <v>490</v>
      </c>
      <c r="C200" s="5" t="s">
        <v>198</v>
      </c>
      <c r="D200" s="5" t="s">
        <v>163</v>
      </c>
      <c r="E200" s="2" t="s">
        <v>491</v>
      </c>
      <c r="F200" s="2"/>
      <c r="G200" s="2"/>
      <c r="H200" s="2"/>
      <c r="I200" s="2"/>
      <c r="J200" s="2"/>
      <c r="K200" s="2"/>
      <c r="L200" s="2"/>
      <c r="M200" s="2"/>
      <c r="N200" s="5">
        <v>4851</v>
      </c>
      <c r="O200" s="2" t="s">
        <v>200</v>
      </c>
      <c r="P200" s="5">
        <v>509.08170892599497</v>
      </c>
      <c r="Q200" s="5">
        <v>2469555.37</v>
      </c>
      <c r="R200" s="5">
        <v>6.0389289315064598</v>
      </c>
      <c r="S200" s="5">
        <v>29294.844246737801</v>
      </c>
      <c r="T200" s="5">
        <v>1085616.6000000001</v>
      </c>
      <c r="U200" s="5">
        <v>166320</v>
      </c>
      <c r="V200" s="5">
        <v>0.151</v>
      </c>
      <c r="W200" s="2" t="s">
        <v>23</v>
      </c>
      <c r="X200" s="2" t="s">
        <v>166</v>
      </c>
      <c r="Y200" s="2" t="s">
        <v>164</v>
      </c>
      <c r="Z200" s="2" t="s">
        <v>165</v>
      </c>
      <c r="AA200" s="2" t="s">
        <v>166</v>
      </c>
      <c r="AB200" s="2">
        <f>IF(INPUT_RAW!B200="","",YEAR(INPUT_RAW!B200))</f>
        <v>2024</v>
      </c>
      <c r="AC200" s="2">
        <f>IF(OR(INPUT_RAW!Q200="",INPUT_RAW!T200=""),"",INPUT_RAW!Q200+INPUT_RAW!T200)</f>
        <v>3555171.97</v>
      </c>
      <c r="AD200" s="2">
        <f>IF(INPUT_RAW!Q200="","",IF(INPUT_RAW!Q200=0,0,INPUT_RAW!T200/INPUT_RAW!Q200))</f>
        <v>0.43960002403185638</v>
      </c>
    </row>
    <row r="201" spans="1:30" ht="72" x14ac:dyDescent="0.3">
      <c r="A201" s="7" t="s">
        <v>196</v>
      </c>
      <c r="B201" s="2" t="s">
        <v>490</v>
      </c>
      <c r="C201" s="5" t="s">
        <v>198</v>
      </c>
      <c r="D201" s="5" t="s">
        <v>163</v>
      </c>
      <c r="E201" s="2" t="s">
        <v>492</v>
      </c>
      <c r="F201" s="2"/>
      <c r="G201" s="2"/>
      <c r="H201" s="2"/>
      <c r="I201" s="2"/>
      <c r="J201" s="2"/>
      <c r="K201" s="2"/>
      <c r="L201" s="2"/>
      <c r="M201" s="2"/>
      <c r="N201" s="5">
        <v>4869</v>
      </c>
      <c r="O201" s="2" t="s">
        <v>200</v>
      </c>
      <c r="P201" s="5">
        <v>508.77128568494601</v>
      </c>
      <c r="Q201" s="5">
        <v>2477207.39</v>
      </c>
      <c r="R201" s="5">
        <v>6.0352465680301997</v>
      </c>
      <c r="S201" s="5">
        <v>29385.615539738999</v>
      </c>
      <c r="T201" s="5">
        <v>1088980.3</v>
      </c>
      <c r="U201" s="5">
        <v>166920</v>
      </c>
      <c r="V201" s="5">
        <v>0.151</v>
      </c>
      <c r="W201" s="2" t="s">
        <v>23</v>
      </c>
      <c r="X201" s="2" t="s">
        <v>166</v>
      </c>
      <c r="Y201" s="2" t="s">
        <v>164</v>
      </c>
      <c r="Z201" s="2" t="s">
        <v>165</v>
      </c>
      <c r="AA201" s="2" t="s">
        <v>166</v>
      </c>
      <c r="AB201" s="2">
        <f>IF(INPUT_RAW!B201="","",YEAR(INPUT_RAW!B201))</f>
        <v>2024</v>
      </c>
      <c r="AC201" s="2">
        <f>IF(OR(INPUT_RAW!Q201="",INPUT_RAW!T201=""),"",INPUT_RAW!Q201+INPUT_RAW!T201)</f>
        <v>3566187.6900000004</v>
      </c>
      <c r="AD201" s="2">
        <f>IF(INPUT_RAW!Q201="","",IF(INPUT_RAW!Q201=0,0,INPUT_RAW!T201/INPUT_RAW!Q201))</f>
        <v>0.43959997228976455</v>
      </c>
    </row>
    <row r="202" spans="1:30" ht="57.6" x14ac:dyDescent="0.3">
      <c r="A202" s="7" t="s">
        <v>196</v>
      </c>
      <c r="B202" s="2" t="s">
        <v>493</v>
      </c>
      <c r="C202" s="5" t="s">
        <v>198</v>
      </c>
      <c r="D202" s="5" t="s">
        <v>171</v>
      </c>
      <c r="E202" s="2" t="s">
        <v>494</v>
      </c>
      <c r="F202" s="2"/>
      <c r="G202" s="2"/>
      <c r="H202" s="2"/>
      <c r="I202" s="2"/>
      <c r="J202" s="2"/>
      <c r="K202" s="2"/>
      <c r="L202" s="2"/>
      <c r="M202" s="2"/>
      <c r="N202" s="5">
        <v>15568</v>
      </c>
      <c r="O202" s="2" t="s">
        <v>200</v>
      </c>
      <c r="P202" s="5">
        <v>409.11271839671099</v>
      </c>
      <c r="Q202" s="5">
        <v>6369066.7999999998</v>
      </c>
      <c r="R202" s="5">
        <v>4.8530571577308601</v>
      </c>
      <c r="S202" s="5">
        <v>75552.393831554</v>
      </c>
      <c r="T202" s="5">
        <v>2333626.1</v>
      </c>
      <c r="U202" s="5">
        <v>70056</v>
      </c>
      <c r="V202" s="2"/>
      <c r="W202" s="2" t="s">
        <v>23</v>
      </c>
      <c r="X202" s="2" t="s">
        <v>2937</v>
      </c>
      <c r="Y202" s="2" t="s">
        <v>172</v>
      </c>
      <c r="Z202" s="2" t="s">
        <v>173</v>
      </c>
      <c r="AA202" s="2" t="s">
        <v>2937</v>
      </c>
      <c r="AB202" s="2">
        <f>IF(INPUT_RAW!B202="","",YEAR(INPUT_RAW!B202))</f>
        <v>2024</v>
      </c>
      <c r="AC202" s="2">
        <f>IF(OR(INPUT_RAW!Q202="",INPUT_RAW!T202=""),"",INPUT_RAW!Q202+INPUT_RAW!T202)</f>
        <v>8702692.9000000004</v>
      </c>
      <c r="AD202" s="2">
        <f>IF(INPUT_RAW!Q202="","",IF(INPUT_RAW!Q202=0,0,INPUT_RAW!T202/INPUT_RAW!Q202))</f>
        <v>0.36640000384357724</v>
      </c>
    </row>
    <row r="203" spans="1:30" ht="72" x14ac:dyDescent="0.3">
      <c r="A203" s="7" t="s">
        <v>196</v>
      </c>
      <c r="B203" s="2" t="s">
        <v>495</v>
      </c>
      <c r="C203" s="5" t="s">
        <v>198</v>
      </c>
      <c r="D203" s="5" t="s">
        <v>171</v>
      </c>
      <c r="E203" s="2" t="s">
        <v>439</v>
      </c>
      <c r="F203" s="2"/>
      <c r="G203" s="2"/>
      <c r="H203" s="2"/>
      <c r="I203" s="2"/>
      <c r="J203" s="2"/>
      <c r="K203" s="2"/>
      <c r="L203" s="2"/>
      <c r="M203" s="2"/>
      <c r="N203" s="5">
        <v>14256</v>
      </c>
      <c r="O203" s="2" t="s">
        <v>200</v>
      </c>
      <c r="P203" s="5">
        <v>280.68241160000002</v>
      </c>
      <c r="Q203" s="5">
        <v>4001408.46</v>
      </c>
      <c r="R203" s="5">
        <v>3.3295659739999999</v>
      </c>
      <c r="S203" s="5">
        <v>47466.292529999999</v>
      </c>
      <c r="T203" s="5">
        <v>1466116.1</v>
      </c>
      <c r="U203" s="5">
        <v>3888</v>
      </c>
      <c r="V203" s="2"/>
      <c r="W203" s="2" t="s">
        <v>32</v>
      </c>
      <c r="X203" s="2" t="s">
        <v>2935</v>
      </c>
      <c r="Y203" s="2" t="s">
        <v>172</v>
      </c>
      <c r="Z203" s="2" t="s">
        <v>173</v>
      </c>
      <c r="AA203" s="2" t="s">
        <v>2935</v>
      </c>
      <c r="AB203" s="2">
        <f>IF(INPUT_RAW!B203="","",YEAR(INPUT_RAW!B203))</f>
        <v>2024</v>
      </c>
      <c r="AC203" s="2">
        <f>IF(OR(INPUT_RAW!Q203="",INPUT_RAW!T203=""),"",INPUT_RAW!Q203+INPUT_RAW!T203)</f>
        <v>5467524.5600000005</v>
      </c>
      <c r="AD203" s="2">
        <f>IF(INPUT_RAW!Q203="","",IF(INPUT_RAW!Q203=0,0,INPUT_RAW!T203/INPUT_RAW!Q203))</f>
        <v>0.36640001006045758</v>
      </c>
    </row>
    <row r="204" spans="1:30" ht="57.6" x14ac:dyDescent="0.3">
      <c r="A204" s="7" t="s">
        <v>196</v>
      </c>
      <c r="B204" s="2" t="s">
        <v>496</v>
      </c>
      <c r="C204" s="5" t="s">
        <v>198</v>
      </c>
      <c r="D204" s="5" t="s">
        <v>171</v>
      </c>
      <c r="E204" s="2" t="s">
        <v>497</v>
      </c>
      <c r="F204" s="2"/>
      <c r="G204" s="2"/>
      <c r="H204" s="2"/>
      <c r="I204" s="2"/>
      <c r="J204" s="2"/>
      <c r="K204" s="2"/>
      <c r="L204" s="2"/>
      <c r="M204" s="2"/>
      <c r="N204" s="5">
        <v>5264</v>
      </c>
      <c r="O204" s="2" t="s">
        <v>200</v>
      </c>
      <c r="P204" s="5">
        <v>224.32924009999999</v>
      </c>
      <c r="Q204" s="5">
        <v>1180869.1200000001</v>
      </c>
      <c r="R204" s="5">
        <v>2.6610823259999998</v>
      </c>
      <c r="S204" s="5">
        <v>14007.93737</v>
      </c>
      <c r="T204" s="5">
        <v>432670.4</v>
      </c>
      <c r="U204" s="5">
        <v>10080</v>
      </c>
      <c r="V204" s="5">
        <v>1.2325999999999999</v>
      </c>
      <c r="W204" s="2" t="s">
        <v>23</v>
      </c>
      <c r="X204" s="2" t="s">
        <v>2937</v>
      </c>
      <c r="Y204" s="2" t="s">
        <v>172</v>
      </c>
      <c r="Z204" s="2" t="s">
        <v>173</v>
      </c>
      <c r="AA204" s="2" t="s">
        <v>2937</v>
      </c>
      <c r="AB204" s="2">
        <f>IF(INPUT_RAW!B204="","",YEAR(INPUT_RAW!B204))</f>
        <v>2024</v>
      </c>
      <c r="AC204" s="2">
        <f>IF(OR(INPUT_RAW!Q204="",INPUT_RAW!T204=""),"",INPUT_RAW!Q204+INPUT_RAW!T204)</f>
        <v>1613539.52</v>
      </c>
      <c r="AD204" s="2">
        <f>IF(INPUT_RAW!Q204="","",IF(INPUT_RAW!Q204=0,0,INPUT_RAW!T204/INPUT_RAW!Q204))</f>
        <v>0.36639996141147291</v>
      </c>
    </row>
    <row r="205" spans="1:30" ht="72" x14ac:dyDescent="0.3">
      <c r="A205" s="7" t="s">
        <v>196</v>
      </c>
      <c r="B205" s="2" t="s">
        <v>498</v>
      </c>
      <c r="C205" s="5" t="s">
        <v>198</v>
      </c>
      <c r="D205" s="5" t="s">
        <v>171</v>
      </c>
      <c r="E205" s="2" t="s">
        <v>499</v>
      </c>
      <c r="F205" s="2"/>
      <c r="G205" s="2"/>
      <c r="H205" s="2"/>
      <c r="I205" s="2"/>
      <c r="J205" s="2"/>
      <c r="K205" s="2"/>
      <c r="L205" s="2"/>
      <c r="M205" s="2"/>
      <c r="N205" s="5">
        <v>4004</v>
      </c>
      <c r="O205" s="2" t="s">
        <v>200</v>
      </c>
      <c r="P205" s="5">
        <v>463.65652847152847</v>
      </c>
      <c r="Q205" s="5">
        <v>1856480.74</v>
      </c>
      <c r="R205" s="5">
        <v>5.5000774433158766</v>
      </c>
      <c r="S205" s="5">
        <v>22022.310083036769</v>
      </c>
      <c r="T205" s="5">
        <v>680214.5</v>
      </c>
      <c r="U205" s="5">
        <v>1232</v>
      </c>
      <c r="V205" s="2"/>
      <c r="W205" s="2" t="s">
        <v>32</v>
      </c>
      <c r="X205" s="2" t="s">
        <v>2935</v>
      </c>
      <c r="Y205" s="2" t="s">
        <v>172</v>
      </c>
      <c r="Z205" s="2" t="s">
        <v>173</v>
      </c>
      <c r="AA205" s="2" t="s">
        <v>2935</v>
      </c>
      <c r="AB205" s="2">
        <f>IF(INPUT_RAW!B205="","",YEAR(INPUT_RAW!B205))</f>
        <v>2024</v>
      </c>
      <c r="AC205" s="2">
        <f>IF(OR(INPUT_RAW!Q205="",INPUT_RAW!T205=""),"",INPUT_RAW!Q205+INPUT_RAW!T205)</f>
        <v>2536695.2400000002</v>
      </c>
      <c r="AD205" s="2">
        <f>IF(INPUT_RAW!Q205="","",IF(INPUT_RAW!Q205=0,0,INPUT_RAW!T205/INPUT_RAW!Q205))</f>
        <v>0.36639997676463909</v>
      </c>
    </row>
    <row r="206" spans="1:30" ht="86.4" x14ac:dyDescent="0.3">
      <c r="A206" s="7" t="s">
        <v>196</v>
      </c>
      <c r="B206" s="2" t="s">
        <v>500</v>
      </c>
      <c r="C206" s="5" t="s">
        <v>198</v>
      </c>
      <c r="D206" s="5" t="s">
        <v>171</v>
      </c>
      <c r="E206" s="2" t="s">
        <v>423</v>
      </c>
      <c r="F206" s="2"/>
      <c r="G206" s="2"/>
      <c r="H206" s="2"/>
      <c r="I206" s="2"/>
      <c r="J206" s="2"/>
      <c r="K206" s="2"/>
      <c r="L206" s="2"/>
      <c r="M206" s="2"/>
      <c r="N206" s="5">
        <v>4004</v>
      </c>
      <c r="O206" s="2" t="s">
        <v>200</v>
      </c>
      <c r="P206" s="5">
        <v>395.23124625374618</v>
      </c>
      <c r="Q206" s="5">
        <v>1582505.91</v>
      </c>
      <c r="R206" s="5">
        <v>4.6883896352757564</v>
      </c>
      <c r="S206" s="5">
        <v>18772.312099644128</v>
      </c>
      <c r="T206" s="5">
        <v>579830.19999999995</v>
      </c>
      <c r="U206" s="5">
        <v>1232</v>
      </c>
      <c r="V206" s="2"/>
      <c r="W206" s="2" t="s">
        <v>33</v>
      </c>
      <c r="X206" s="2" t="s">
        <v>2935</v>
      </c>
      <c r="Y206" s="2" t="s">
        <v>172</v>
      </c>
      <c r="Z206" s="2" t="s">
        <v>173</v>
      </c>
      <c r="AA206" s="2" t="s">
        <v>2935</v>
      </c>
      <c r="AB206" s="2">
        <f>IF(INPUT_RAW!B206="","",YEAR(INPUT_RAW!B206))</f>
        <v>2024</v>
      </c>
      <c r="AC206" s="2">
        <f>IF(OR(INPUT_RAW!Q206="",INPUT_RAW!T206=""),"",INPUT_RAW!Q206+INPUT_RAW!T206)</f>
        <v>2162336.11</v>
      </c>
      <c r="AD206" s="2">
        <f>IF(INPUT_RAW!Q206="","",IF(INPUT_RAW!Q206=0,0,INPUT_RAW!T206/INPUT_RAW!Q206))</f>
        <v>0.36640002184889153</v>
      </c>
    </row>
    <row r="207" spans="1:30" ht="72" x14ac:dyDescent="0.3">
      <c r="A207" s="7" t="s">
        <v>196</v>
      </c>
      <c r="B207" s="2" t="s">
        <v>500</v>
      </c>
      <c r="C207" s="5" t="s">
        <v>198</v>
      </c>
      <c r="D207" s="5" t="s">
        <v>163</v>
      </c>
      <c r="E207" s="2" t="s">
        <v>501</v>
      </c>
      <c r="F207" s="2"/>
      <c r="G207" s="2"/>
      <c r="H207" s="2"/>
      <c r="I207" s="2"/>
      <c r="J207" s="2"/>
      <c r="K207" s="2"/>
      <c r="L207" s="2"/>
      <c r="M207" s="2"/>
      <c r="N207" s="5">
        <v>4896</v>
      </c>
      <c r="O207" s="2" t="s">
        <v>200</v>
      </c>
      <c r="P207" s="5">
        <v>507.56353758169939</v>
      </c>
      <c r="Q207" s="5">
        <v>2485031.08</v>
      </c>
      <c r="R207" s="5">
        <v>6.0209197815148201</v>
      </c>
      <c r="S207" s="5">
        <v>29478.423250296561</v>
      </c>
      <c r="T207" s="5">
        <v>1092419.6000000001</v>
      </c>
      <c r="U207" s="5">
        <v>167880</v>
      </c>
      <c r="V207" s="5">
        <v>0.151</v>
      </c>
      <c r="W207" s="2" t="s">
        <v>23</v>
      </c>
      <c r="X207" s="2" t="s">
        <v>166</v>
      </c>
      <c r="Y207" s="2" t="s">
        <v>164</v>
      </c>
      <c r="Z207" s="2" t="s">
        <v>165</v>
      </c>
      <c r="AA207" s="2" t="s">
        <v>166</v>
      </c>
      <c r="AB207" s="2">
        <f>IF(INPUT_RAW!B207="","",YEAR(INPUT_RAW!B207))</f>
        <v>2024</v>
      </c>
      <c r="AC207" s="2">
        <f>IF(OR(INPUT_RAW!Q207="",INPUT_RAW!T207=""),"",INPUT_RAW!Q207+INPUT_RAW!T207)</f>
        <v>3577450.68</v>
      </c>
      <c r="AD207" s="2">
        <f>IF(INPUT_RAW!Q207="","",IF(INPUT_RAW!Q207=0,0,INPUT_RAW!T207/INPUT_RAW!Q207))</f>
        <v>0.43959997474156343</v>
      </c>
    </row>
    <row r="208" spans="1:30" ht="57.6" x14ac:dyDescent="0.3">
      <c r="A208" s="7" t="s">
        <v>196</v>
      </c>
      <c r="B208" s="2" t="s">
        <v>502</v>
      </c>
      <c r="C208" s="5" t="s">
        <v>198</v>
      </c>
      <c r="D208" s="5" t="s">
        <v>171</v>
      </c>
      <c r="E208" s="2" t="s">
        <v>503</v>
      </c>
      <c r="F208" s="2"/>
      <c r="G208" s="2"/>
      <c r="H208" s="2"/>
      <c r="I208" s="2"/>
      <c r="J208" s="2"/>
      <c r="K208" s="2"/>
      <c r="L208" s="2"/>
      <c r="M208" s="2"/>
      <c r="N208" s="5">
        <v>2632</v>
      </c>
      <c r="O208" s="2" t="s">
        <v>200</v>
      </c>
      <c r="P208" s="5">
        <v>230.53587386018239</v>
      </c>
      <c r="Q208" s="5">
        <v>606770.42000000004</v>
      </c>
      <c r="R208" s="5">
        <v>2.734707874972508</v>
      </c>
      <c r="S208" s="5">
        <v>7197.7511269276401</v>
      </c>
      <c r="T208" s="5">
        <v>222320.7</v>
      </c>
      <c r="U208" s="5">
        <v>5040</v>
      </c>
      <c r="V208" s="5">
        <v>1.2517</v>
      </c>
      <c r="W208" s="2" t="s">
        <v>23</v>
      </c>
      <c r="X208" s="2" t="s">
        <v>2937</v>
      </c>
      <c r="Y208" s="2" t="s">
        <v>172</v>
      </c>
      <c r="Z208" s="2" t="s">
        <v>173</v>
      </c>
      <c r="AA208" s="2" t="s">
        <v>2937</v>
      </c>
      <c r="AB208" s="2">
        <f>IF(INPUT_RAW!B208="","",YEAR(INPUT_RAW!B208))</f>
        <v>2024</v>
      </c>
      <c r="AC208" s="2">
        <f>IF(OR(INPUT_RAW!Q208="",INPUT_RAW!T208=""),"",INPUT_RAW!Q208+INPUT_RAW!T208)</f>
        <v>829091.12000000011</v>
      </c>
      <c r="AD208" s="2">
        <f>IF(INPUT_RAW!Q208="","",IF(INPUT_RAW!Q208=0,0,INPUT_RAW!T208/INPUT_RAW!Q208))</f>
        <v>0.36640002984984005</v>
      </c>
    </row>
    <row r="209" spans="1:30" ht="57.6" x14ac:dyDescent="0.3">
      <c r="A209" s="7" t="s">
        <v>196</v>
      </c>
      <c r="B209" s="2" t="s">
        <v>504</v>
      </c>
      <c r="C209" s="5" t="s">
        <v>198</v>
      </c>
      <c r="D209" s="5" t="s">
        <v>171</v>
      </c>
      <c r="E209" s="2" t="s">
        <v>505</v>
      </c>
      <c r="F209" s="2"/>
      <c r="G209" s="2"/>
      <c r="H209" s="2"/>
      <c r="I209" s="2"/>
      <c r="J209" s="2"/>
      <c r="K209" s="2"/>
      <c r="L209" s="2"/>
      <c r="M209" s="2"/>
      <c r="N209" s="5">
        <v>60.9</v>
      </c>
      <c r="O209" s="2" t="s">
        <v>200</v>
      </c>
      <c r="P209" s="5">
        <v>366.3</v>
      </c>
      <c r="Q209" s="5">
        <v>22307.67</v>
      </c>
      <c r="R209" s="5">
        <v>4.345195729537366</v>
      </c>
      <c r="S209" s="5">
        <v>264.62241992882559</v>
      </c>
      <c r="T209" s="5">
        <v>8173.5</v>
      </c>
      <c r="U209" s="5">
        <v>1008</v>
      </c>
      <c r="V209" s="5">
        <v>0.222</v>
      </c>
      <c r="W209" s="2" t="s">
        <v>23</v>
      </c>
      <c r="X209" s="2"/>
      <c r="Y209" s="2" t="s">
        <v>172</v>
      </c>
      <c r="Z209" s="2" t="s">
        <v>173</v>
      </c>
      <c r="AA209" s="2" t="s">
        <v>174</v>
      </c>
      <c r="AB209" s="2">
        <f>IF(INPUT_RAW!B209="","",YEAR(INPUT_RAW!B209))</f>
        <v>2024</v>
      </c>
      <c r="AC209" s="2">
        <f>IF(OR(INPUT_RAW!Q209="",INPUT_RAW!T209=""),"",INPUT_RAW!Q209+INPUT_RAW!T209)</f>
        <v>30481.17</v>
      </c>
      <c r="AD209" s="2">
        <f>IF(INPUT_RAW!Q209="","",IF(INPUT_RAW!Q209=0,0,INPUT_RAW!T209/INPUT_RAW!Q209))</f>
        <v>0.36639864226071128</v>
      </c>
    </row>
    <row r="210" spans="1:30" ht="72" x14ac:dyDescent="0.3">
      <c r="A210" s="7" t="s">
        <v>196</v>
      </c>
      <c r="B210" s="2" t="s">
        <v>504</v>
      </c>
      <c r="C210" s="5" t="s">
        <v>198</v>
      </c>
      <c r="D210" s="5" t="s">
        <v>171</v>
      </c>
      <c r="E210" s="2" t="s">
        <v>506</v>
      </c>
      <c r="F210" s="2"/>
      <c r="G210" s="2"/>
      <c r="H210" s="2"/>
      <c r="I210" s="2"/>
      <c r="J210" s="2"/>
      <c r="K210" s="2"/>
      <c r="L210" s="2"/>
      <c r="M210" s="2"/>
      <c r="N210" s="5">
        <v>108</v>
      </c>
      <c r="O210" s="2" t="s">
        <v>200</v>
      </c>
      <c r="P210" s="5">
        <v>343.80490740740743</v>
      </c>
      <c r="Q210" s="5">
        <v>37130.93</v>
      </c>
      <c r="R210" s="5">
        <v>4.0783500285576224</v>
      </c>
      <c r="S210" s="5">
        <v>440.46180308422311</v>
      </c>
      <c r="T210" s="5">
        <v>13604.8</v>
      </c>
      <c r="U210" s="5">
        <v>480</v>
      </c>
      <c r="V210" s="5">
        <v>0.77600000000000002</v>
      </c>
      <c r="W210" s="2" t="s">
        <v>23</v>
      </c>
      <c r="X210" s="2"/>
      <c r="Y210" s="2" t="s">
        <v>172</v>
      </c>
      <c r="Z210" s="2" t="s">
        <v>173</v>
      </c>
      <c r="AA210" s="2" t="s">
        <v>174</v>
      </c>
      <c r="AB210" s="2">
        <f>IF(INPUT_RAW!B210="","",YEAR(INPUT_RAW!B210))</f>
        <v>2024</v>
      </c>
      <c r="AC210" s="2">
        <f>IF(OR(INPUT_RAW!Q210="",INPUT_RAW!T210=""),"",INPUT_RAW!Q210+INPUT_RAW!T210)</f>
        <v>50735.729999999996</v>
      </c>
      <c r="AD210" s="2">
        <f>IF(INPUT_RAW!Q210="","",IF(INPUT_RAW!Q210=0,0,INPUT_RAW!T210/INPUT_RAW!Q210))</f>
        <v>0.36640073383564592</v>
      </c>
    </row>
    <row r="211" spans="1:30" ht="57.6" x14ac:dyDescent="0.3">
      <c r="A211" s="7" t="s">
        <v>196</v>
      </c>
      <c r="B211" s="2" t="s">
        <v>507</v>
      </c>
      <c r="C211" s="5" t="s">
        <v>198</v>
      </c>
      <c r="D211" s="5" t="s">
        <v>171</v>
      </c>
      <c r="E211" s="2" t="s">
        <v>508</v>
      </c>
      <c r="F211" s="2"/>
      <c r="G211" s="2"/>
      <c r="H211" s="2"/>
      <c r="I211" s="2"/>
      <c r="J211" s="2"/>
      <c r="K211" s="2"/>
      <c r="L211" s="2"/>
      <c r="M211" s="2"/>
      <c r="N211" s="5">
        <v>128.80000000000001</v>
      </c>
      <c r="O211" s="2" t="s">
        <v>200</v>
      </c>
      <c r="P211" s="5">
        <v>724.98121118012421</v>
      </c>
      <c r="Q211" s="5">
        <v>93377.58</v>
      </c>
      <c r="R211" s="5">
        <v>8.6000143674985079</v>
      </c>
      <c r="S211" s="5">
        <v>1107.6818505338081</v>
      </c>
      <c r="T211" s="5">
        <v>34213.599999999999</v>
      </c>
      <c r="U211" s="5">
        <v>336</v>
      </c>
      <c r="V211" s="5">
        <v>2.96</v>
      </c>
      <c r="W211" s="2" t="s">
        <v>23</v>
      </c>
      <c r="X211" s="2"/>
      <c r="Y211" s="2" t="s">
        <v>172</v>
      </c>
      <c r="Z211" s="2" t="s">
        <v>173</v>
      </c>
      <c r="AA211" s="2" t="s">
        <v>174</v>
      </c>
      <c r="AB211" s="2">
        <f>IF(INPUT_RAW!B211="","",YEAR(INPUT_RAW!B211))</f>
        <v>2024</v>
      </c>
      <c r="AC211" s="2">
        <f>IF(OR(INPUT_RAW!Q211="",INPUT_RAW!T211=""),"",INPUT_RAW!Q211+INPUT_RAW!T211)</f>
        <v>127591.18</v>
      </c>
      <c r="AD211" s="2">
        <f>IF(INPUT_RAW!Q211="","",IF(INPUT_RAW!Q211=0,0,INPUT_RAW!T211/INPUT_RAW!Q211))</f>
        <v>0.36640058566521</v>
      </c>
    </row>
    <row r="212" spans="1:30" ht="72" x14ac:dyDescent="0.3">
      <c r="A212" s="7" t="s">
        <v>196</v>
      </c>
      <c r="B212" s="2" t="s">
        <v>507</v>
      </c>
      <c r="C212" s="5" t="s">
        <v>198</v>
      </c>
      <c r="D212" s="5" t="s">
        <v>171</v>
      </c>
      <c r="E212" s="2" t="s">
        <v>509</v>
      </c>
      <c r="F212" s="2"/>
      <c r="G212" s="2"/>
      <c r="H212" s="2"/>
      <c r="I212" s="2"/>
      <c r="J212" s="2"/>
      <c r="K212" s="2"/>
      <c r="L212" s="2"/>
      <c r="M212" s="2"/>
      <c r="N212" s="5">
        <v>1338</v>
      </c>
      <c r="O212" s="2" t="s">
        <v>200</v>
      </c>
      <c r="P212" s="5">
        <v>639.94296711509708</v>
      </c>
      <c r="Q212" s="5">
        <v>856243.69</v>
      </c>
      <c r="R212" s="5">
        <v>7.5912570239038804</v>
      </c>
      <c r="S212" s="5">
        <v>10157.10189798339</v>
      </c>
      <c r="T212" s="5">
        <v>313727.7</v>
      </c>
      <c r="U212" s="5">
        <v>16056</v>
      </c>
      <c r="V212" s="5">
        <v>0.56799999999999995</v>
      </c>
      <c r="W212" s="2" t="s">
        <v>23</v>
      </c>
      <c r="X212" s="2" t="s">
        <v>2941</v>
      </c>
      <c r="Y212" s="2" t="s">
        <v>172</v>
      </c>
      <c r="Z212" s="2" t="s">
        <v>173</v>
      </c>
      <c r="AA212" s="2" t="s">
        <v>2941</v>
      </c>
      <c r="AB212" s="2">
        <f>IF(INPUT_RAW!B212="","",YEAR(INPUT_RAW!B212))</f>
        <v>2024</v>
      </c>
      <c r="AC212" s="2">
        <f>IF(OR(INPUT_RAW!Q212="",INPUT_RAW!T212=""),"",INPUT_RAW!Q212+INPUT_RAW!T212)</f>
        <v>1169971.3899999999</v>
      </c>
      <c r="AD212" s="2">
        <f>IF(INPUT_RAW!Q212="","",IF(INPUT_RAW!Q212=0,0,INPUT_RAW!T212/INPUT_RAW!Q212))</f>
        <v>0.36640001399601557</v>
      </c>
    </row>
    <row r="213" spans="1:30" ht="72" x14ac:dyDescent="0.3">
      <c r="A213" s="7" t="s">
        <v>196</v>
      </c>
      <c r="B213" s="2" t="s">
        <v>507</v>
      </c>
      <c r="C213" s="5" t="s">
        <v>198</v>
      </c>
      <c r="D213" s="5" t="s">
        <v>171</v>
      </c>
      <c r="E213" s="2" t="s">
        <v>510</v>
      </c>
      <c r="F213" s="2"/>
      <c r="G213" s="2"/>
      <c r="H213" s="2"/>
      <c r="I213" s="2"/>
      <c r="J213" s="2"/>
      <c r="K213" s="2"/>
      <c r="L213" s="2"/>
      <c r="M213" s="2"/>
      <c r="N213" s="5">
        <v>3567.96</v>
      </c>
      <c r="O213" s="2" t="s">
        <v>200</v>
      </c>
      <c r="P213" s="5">
        <v>528.72012298344146</v>
      </c>
      <c r="Q213" s="5">
        <v>1886452.25</v>
      </c>
      <c r="R213" s="5">
        <v>6.2718875798747504</v>
      </c>
      <c r="S213" s="5">
        <v>22377.84400948992</v>
      </c>
      <c r="T213" s="5">
        <v>691196.1</v>
      </c>
      <c r="U213" s="5">
        <v>27984</v>
      </c>
      <c r="V213" s="5">
        <v>0.71799999999999997</v>
      </c>
      <c r="W213" s="2" t="s">
        <v>23</v>
      </c>
      <c r="X213" s="2" t="s">
        <v>2941</v>
      </c>
      <c r="Y213" s="2" t="s">
        <v>172</v>
      </c>
      <c r="Z213" s="2" t="s">
        <v>173</v>
      </c>
      <c r="AA213" s="2" t="s">
        <v>2941</v>
      </c>
      <c r="AB213" s="2">
        <f>IF(INPUT_RAW!B213="","",YEAR(INPUT_RAW!B213))</f>
        <v>2024</v>
      </c>
      <c r="AC213" s="2">
        <f>IF(OR(INPUT_RAW!Q213="",INPUT_RAW!T213=""),"",INPUT_RAW!Q213+INPUT_RAW!T213)</f>
        <v>2577648.35</v>
      </c>
      <c r="AD213" s="2">
        <f>IF(INPUT_RAW!Q213="","",IF(INPUT_RAW!Q213=0,0,INPUT_RAW!T213/INPUT_RAW!Q213))</f>
        <v>0.36639999766757941</v>
      </c>
    </row>
    <row r="214" spans="1:30" ht="57.6" x14ac:dyDescent="0.3">
      <c r="A214" s="7" t="s">
        <v>196</v>
      </c>
      <c r="B214" s="2" t="s">
        <v>511</v>
      </c>
      <c r="C214" s="5" t="s">
        <v>198</v>
      </c>
      <c r="D214" s="5" t="s">
        <v>163</v>
      </c>
      <c r="E214" s="2" t="s">
        <v>512</v>
      </c>
      <c r="F214" s="2"/>
      <c r="G214" s="2"/>
      <c r="H214" s="2"/>
      <c r="I214" s="2"/>
      <c r="J214" s="2"/>
      <c r="K214" s="2"/>
      <c r="L214" s="2"/>
      <c r="M214" s="2"/>
      <c r="N214" s="5">
        <v>7522.5</v>
      </c>
      <c r="O214" s="2" t="s">
        <v>200</v>
      </c>
      <c r="P214" s="5">
        <v>258.41884346959131</v>
      </c>
      <c r="Q214" s="5">
        <v>1943955.75</v>
      </c>
      <c r="R214" s="5">
        <v>3.0654667078243332</v>
      </c>
      <c r="S214" s="5">
        <v>23059.97330960854</v>
      </c>
      <c r="T214" s="5">
        <v>854563</v>
      </c>
      <c r="U214" s="5">
        <v>120360</v>
      </c>
      <c r="V214" s="5">
        <v>0.16</v>
      </c>
      <c r="W214" s="2" t="s">
        <v>46</v>
      </c>
      <c r="X214" s="2" t="s">
        <v>166</v>
      </c>
      <c r="Y214" s="2" t="s">
        <v>164</v>
      </c>
      <c r="Z214" s="2" t="s">
        <v>165</v>
      </c>
      <c r="AA214" s="2" t="s">
        <v>166</v>
      </c>
      <c r="AB214" s="2">
        <f>IF(INPUT_RAW!B214="","",YEAR(INPUT_RAW!B214))</f>
        <v>2024</v>
      </c>
      <c r="AC214" s="2">
        <f>IF(OR(INPUT_RAW!Q214="",INPUT_RAW!T214=""),"",INPUT_RAW!Q214+INPUT_RAW!T214)</f>
        <v>2798518.75</v>
      </c>
      <c r="AD214" s="2">
        <f>IF(INPUT_RAW!Q214="","",IF(INPUT_RAW!Q214=0,0,INPUT_RAW!T214/INPUT_RAW!Q214))</f>
        <v>0.43960002690390459</v>
      </c>
    </row>
    <row r="215" spans="1:30" ht="72" x14ac:dyDescent="0.3">
      <c r="A215" s="7" t="s">
        <v>196</v>
      </c>
      <c r="B215" s="2" t="s">
        <v>511</v>
      </c>
      <c r="C215" s="5" t="s">
        <v>198</v>
      </c>
      <c r="D215" s="5" t="s">
        <v>171</v>
      </c>
      <c r="E215" s="2" t="s">
        <v>437</v>
      </c>
      <c r="F215" s="2"/>
      <c r="G215" s="2"/>
      <c r="H215" s="2"/>
      <c r="I215" s="2"/>
      <c r="J215" s="2"/>
      <c r="K215" s="2"/>
      <c r="L215" s="2"/>
      <c r="M215" s="2"/>
      <c r="N215" s="5">
        <v>4004</v>
      </c>
      <c r="O215" s="2" t="s">
        <v>200</v>
      </c>
      <c r="P215" s="5">
        <v>443.65532217782197</v>
      </c>
      <c r="Q215" s="5">
        <v>1776395.91</v>
      </c>
      <c r="R215" s="5">
        <v>5.2628152097013317</v>
      </c>
      <c r="S215" s="5">
        <v>21072.312099644128</v>
      </c>
      <c r="T215" s="5">
        <v>650871.5</v>
      </c>
      <c r="U215" s="5">
        <v>1232</v>
      </c>
      <c r="V215" s="2"/>
      <c r="W215" s="2" t="s">
        <v>32</v>
      </c>
      <c r="X215" s="2" t="s">
        <v>2935</v>
      </c>
      <c r="Y215" s="2" t="s">
        <v>172</v>
      </c>
      <c r="Z215" s="2" t="s">
        <v>173</v>
      </c>
      <c r="AA215" s="2" t="s">
        <v>2935</v>
      </c>
      <c r="AB215" s="2">
        <f>IF(INPUT_RAW!B215="","",YEAR(INPUT_RAW!B215))</f>
        <v>2024</v>
      </c>
      <c r="AC215" s="2">
        <f>IF(OR(INPUT_RAW!Q215="",INPUT_RAW!T215=""),"",INPUT_RAW!Q215+INPUT_RAW!T215)</f>
        <v>2427267.41</v>
      </c>
      <c r="AD215" s="2">
        <f>IF(INPUT_RAW!Q215="","",IF(INPUT_RAW!Q215=0,0,INPUT_RAW!T215/INPUT_RAW!Q215))</f>
        <v>0.36640002171587976</v>
      </c>
    </row>
    <row r="216" spans="1:30" ht="57.6" x14ac:dyDescent="0.3">
      <c r="A216" s="7" t="s">
        <v>196</v>
      </c>
      <c r="B216" s="2" t="s">
        <v>513</v>
      </c>
      <c r="C216" s="5" t="s">
        <v>198</v>
      </c>
      <c r="D216" s="5" t="s">
        <v>163</v>
      </c>
      <c r="E216" s="2" t="s">
        <v>514</v>
      </c>
      <c r="F216" s="2"/>
      <c r="G216" s="2"/>
      <c r="H216" s="2"/>
      <c r="I216" s="2"/>
      <c r="J216" s="2"/>
      <c r="K216" s="2"/>
      <c r="L216" s="2"/>
      <c r="M216" s="2"/>
      <c r="N216" s="5">
        <v>8782</v>
      </c>
      <c r="O216" s="2" t="s">
        <v>200</v>
      </c>
      <c r="P216" s="5">
        <v>246.89927806877711</v>
      </c>
      <c r="Q216" s="5">
        <v>2168269.46</v>
      </c>
      <c r="R216" s="5">
        <v>2.9288170589416018</v>
      </c>
      <c r="S216" s="5">
        <v>25720.87141162515</v>
      </c>
      <c r="T216" s="5">
        <v>953171.3</v>
      </c>
      <c r="U216" s="5">
        <v>98400</v>
      </c>
      <c r="V216" s="5">
        <v>0.23899999999999999</v>
      </c>
      <c r="W216" s="2" t="s">
        <v>23</v>
      </c>
      <c r="X216" s="2" t="s">
        <v>166</v>
      </c>
      <c r="Y216" s="2" t="s">
        <v>164</v>
      </c>
      <c r="Z216" s="2" t="s">
        <v>165</v>
      </c>
      <c r="AA216" s="2" t="s">
        <v>166</v>
      </c>
      <c r="AB216" s="2">
        <f>IF(INPUT_RAW!B216="","",YEAR(INPUT_RAW!B216))</f>
        <v>2024</v>
      </c>
      <c r="AC216" s="2">
        <f>IF(OR(INPUT_RAW!Q216="",INPUT_RAW!T216=""),"",INPUT_RAW!Q216+INPUT_RAW!T216)</f>
        <v>3121440.76</v>
      </c>
      <c r="AD216" s="2">
        <f>IF(INPUT_RAW!Q216="","",IF(INPUT_RAW!Q216=0,0,INPUT_RAW!T216/INPUT_RAW!Q216))</f>
        <v>0.43960002093097789</v>
      </c>
    </row>
    <row r="217" spans="1:30" ht="57.6" x14ac:dyDescent="0.3">
      <c r="A217" s="7" t="s">
        <v>196</v>
      </c>
      <c r="B217" s="2" t="s">
        <v>515</v>
      </c>
      <c r="C217" s="5" t="s">
        <v>198</v>
      </c>
      <c r="D217" s="5" t="s">
        <v>163</v>
      </c>
      <c r="E217" s="2" t="s">
        <v>516</v>
      </c>
      <c r="F217" s="2"/>
      <c r="G217" s="2"/>
      <c r="H217" s="2"/>
      <c r="I217" s="2"/>
      <c r="J217" s="2"/>
      <c r="K217" s="2"/>
      <c r="L217" s="2"/>
      <c r="M217" s="2"/>
      <c r="N217" s="5">
        <v>4900</v>
      </c>
      <c r="O217" s="2" t="s">
        <v>200</v>
      </c>
      <c r="P217" s="5">
        <v>474.34239387755099</v>
      </c>
      <c r="Q217" s="5">
        <v>2324277.73</v>
      </c>
      <c r="R217" s="5">
        <v>5.6268374125450888</v>
      </c>
      <c r="S217" s="5">
        <v>27571.50332147094</v>
      </c>
      <c r="T217" s="5">
        <v>1021752.5</v>
      </c>
      <c r="U217" s="5">
        <v>168000</v>
      </c>
      <c r="V217" s="2"/>
      <c r="W217" s="2" t="s">
        <v>23</v>
      </c>
      <c r="X217" s="2" t="s">
        <v>166</v>
      </c>
      <c r="Y217" s="2" t="s">
        <v>164</v>
      </c>
      <c r="Z217" s="2" t="s">
        <v>165</v>
      </c>
      <c r="AA217" s="2" t="s">
        <v>166</v>
      </c>
      <c r="AB217" s="2">
        <f>IF(INPUT_RAW!B217="","",YEAR(INPUT_RAW!B217))</f>
        <v>2024</v>
      </c>
      <c r="AC217" s="2">
        <f>IF(OR(INPUT_RAW!Q217="",INPUT_RAW!T217=""),"",INPUT_RAW!Q217+INPUT_RAW!T217)</f>
        <v>3346030.23</v>
      </c>
      <c r="AD217" s="2">
        <f>IF(INPUT_RAW!Q217="","",IF(INPUT_RAW!Q217=0,0,INPUT_RAW!T217/INPUT_RAW!Q217))</f>
        <v>0.43960000425594581</v>
      </c>
    </row>
    <row r="218" spans="1:30" ht="57.6" x14ac:dyDescent="0.3">
      <c r="A218" s="7" t="s">
        <v>196</v>
      </c>
      <c r="B218" s="2" t="s">
        <v>517</v>
      </c>
      <c r="C218" s="5" t="s">
        <v>198</v>
      </c>
      <c r="D218" s="5" t="s">
        <v>171</v>
      </c>
      <c r="E218" s="2" t="s">
        <v>518</v>
      </c>
      <c r="F218" s="2"/>
      <c r="G218" s="2"/>
      <c r="H218" s="2"/>
      <c r="I218" s="2"/>
      <c r="J218" s="2"/>
      <c r="K218" s="2"/>
      <c r="L218" s="2"/>
      <c r="M218" s="2"/>
      <c r="N218" s="5">
        <v>1164.5</v>
      </c>
      <c r="O218" s="2" t="s">
        <v>200</v>
      </c>
      <c r="P218" s="5">
        <v>419.7833319021039</v>
      </c>
      <c r="Q218" s="5">
        <v>488837.69</v>
      </c>
      <c r="R218" s="5">
        <v>4.9796362028719336</v>
      </c>
      <c r="S218" s="5">
        <v>5798.7863582443651</v>
      </c>
      <c r="T218" s="5">
        <v>179110.1</v>
      </c>
      <c r="U218" s="5">
        <v>10200</v>
      </c>
      <c r="V218" s="5">
        <v>0.52849999999999997</v>
      </c>
      <c r="W218" s="2" t="s">
        <v>23</v>
      </c>
      <c r="X218" s="2" t="s">
        <v>2939</v>
      </c>
      <c r="Y218" s="2" t="s">
        <v>172</v>
      </c>
      <c r="Z218" s="2" t="s">
        <v>173</v>
      </c>
      <c r="AA218" s="2" t="s">
        <v>2939</v>
      </c>
      <c r="AB218" s="2">
        <f>IF(INPUT_RAW!B218="","",YEAR(INPUT_RAW!B218))</f>
        <v>2024</v>
      </c>
      <c r="AC218" s="2">
        <f>IF(OR(INPUT_RAW!Q218="",INPUT_RAW!T218=""),"",INPUT_RAW!Q218+INPUT_RAW!T218)</f>
        <v>667947.79</v>
      </c>
      <c r="AD218" s="2">
        <f>IF(INPUT_RAW!Q218="","",IF(INPUT_RAW!Q218=0,0,INPUT_RAW!T218/INPUT_RAW!Q218))</f>
        <v>0.3663999394154735</v>
      </c>
    </row>
    <row r="219" spans="1:30" ht="57.6" x14ac:dyDescent="0.3">
      <c r="A219" s="7" t="s">
        <v>196</v>
      </c>
      <c r="B219" s="2" t="s">
        <v>519</v>
      </c>
      <c r="C219" s="5" t="s">
        <v>198</v>
      </c>
      <c r="D219" s="5" t="s">
        <v>171</v>
      </c>
      <c r="E219" s="2" t="s">
        <v>520</v>
      </c>
      <c r="F219" s="2"/>
      <c r="G219" s="2"/>
      <c r="H219" s="2"/>
      <c r="I219" s="2"/>
      <c r="J219" s="2"/>
      <c r="K219" s="2"/>
      <c r="L219" s="2"/>
      <c r="M219" s="2"/>
      <c r="N219" s="5">
        <v>5522</v>
      </c>
      <c r="O219" s="2" t="s">
        <v>200</v>
      </c>
      <c r="P219" s="5">
        <v>283.30594168779419</v>
      </c>
      <c r="Q219" s="5">
        <v>1564415.41</v>
      </c>
      <c r="R219" s="5">
        <v>3.3586952185867731</v>
      </c>
      <c r="S219" s="5">
        <v>18546.714997036161</v>
      </c>
      <c r="T219" s="5">
        <v>573201.80000000005</v>
      </c>
      <c r="U219" s="5">
        <v>30120</v>
      </c>
      <c r="V219" s="5">
        <v>0.57440000000000002</v>
      </c>
      <c r="W219" s="2" t="s">
        <v>23</v>
      </c>
      <c r="X219" s="2"/>
      <c r="Y219" s="2" t="s">
        <v>172</v>
      </c>
      <c r="Z219" s="2" t="s">
        <v>173</v>
      </c>
      <c r="AA219" s="2" t="s">
        <v>174</v>
      </c>
      <c r="AB219" s="2">
        <f>IF(INPUT_RAW!B219="","",YEAR(INPUT_RAW!B219))</f>
        <v>2024</v>
      </c>
      <c r="AC219" s="2">
        <f>IF(OR(INPUT_RAW!Q219="",INPUT_RAW!T219=""),"",INPUT_RAW!Q219+INPUT_RAW!T219)</f>
        <v>2137617.21</v>
      </c>
      <c r="AD219" s="2">
        <f>IF(INPUT_RAW!Q219="","",IF(INPUT_RAW!Q219=0,0,INPUT_RAW!T219/INPUT_RAW!Q219))</f>
        <v>0.36639999602151713</v>
      </c>
    </row>
    <row r="220" spans="1:30" ht="72" x14ac:dyDescent="0.3">
      <c r="A220" s="7" t="s">
        <v>196</v>
      </c>
      <c r="B220" s="2" t="s">
        <v>521</v>
      </c>
      <c r="C220" s="5" t="s">
        <v>198</v>
      </c>
      <c r="D220" s="5" t="s">
        <v>171</v>
      </c>
      <c r="E220" s="2" t="s">
        <v>522</v>
      </c>
      <c r="F220" s="2"/>
      <c r="G220" s="2"/>
      <c r="H220" s="2"/>
      <c r="I220" s="2"/>
      <c r="J220" s="2"/>
      <c r="K220" s="2"/>
      <c r="L220" s="2"/>
      <c r="M220" s="2"/>
      <c r="N220" s="5">
        <v>3944.34</v>
      </c>
      <c r="O220" s="2" t="s">
        <v>200</v>
      </c>
      <c r="P220" s="5">
        <v>504.62477372640291</v>
      </c>
      <c r="Q220" s="5">
        <v>1990411.68</v>
      </c>
      <c r="R220" s="5">
        <v>5.9825106547291389</v>
      </c>
      <c r="S220" s="5">
        <v>23597.05607587433</v>
      </c>
      <c r="T220" s="5">
        <v>729286.8</v>
      </c>
      <c r="U220" s="5">
        <v>30936</v>
      </c>
      <c r="V220" s="5">
        <v>0.71799999999999997</v>
      </c>
      <c r="W220" s="2" t="s">
        <v>23</v>
      </c>
      <c r="X220" s="2" t="s">
        <v>2941</v>
      </c>
      <c r="Y220" s="2" t="s">
        <v>172</v>
      </c>
      <c r="Z220" s="2" t="s">
        <v>173</v>
      </c>
      <c r="AA220" s="2" t="s">
        <v>2941</v>
      </c>
      <c r="AB220" s="2">
        <f>IF(INPUT_RAW!B220="","",YEAR(INPUT_RAW!B220))</f>
        <v>2024</v>
      </c>
      <c r="AC220" s="2">
        <f>IF(OR(INPUT_RAW!Q220="",INPUT_RAW!T220=""),"",INPUT_RAW!Q220+INPUT_RAW!T220)</f>
        <v>2719698.48</v>
      </c>
      <c r="AD220" s="2">
        <f>IF(INPUT_RAW!Q220="","",IF(INPUT_RAW!Q220=0,0,INPUT_RAW!T220/INPUT_RAW!Q220))</f>
        <v>0.36639998012873398</v>
      </c>
    </row>
    <row r="221" spans="1:30" ht="72" x14ac:dyDescent="0.3">
      <c r="A221" s="7" t="s">
        <v>196</v>
      </c>
      <c r="B221" s="2" t="s">
        <v>521</v>
      </c>
      <c r="C221" s="5" t="s">
        <v>198</v>
      </c>
      <c r="D221" s="5" t="s">
        <v>171</v>
      </c>
      <c r="E221" s="2" t="s">
        <v>523</v>
      </c>
      <c r="F221" s="2"/>
      <c r="G221" s="2"/>
      <c r="H221" s="2"/>
      <c r="I221" s="2"/>
      <c r="J221" s="2"/>
      <c r="K221" s="2"/>
      <c r="L221" s="2"/>
      <c r="M221" s="2"/>
      <c r="N221" s="5">
        <v>9636.7000000000007</v>
      </c>
      <c r="O221" s="2" t="s">
        <v>200</v>
      </c>
      <c r="P221" s="5">
        <v>648.89667936119201</v>
      </c>
      <c r="Q221" s="5">
        <v>6253222.6299999999</v>
      </c>
      <c r="R221" s="5">
        <v>7.6929066907076704</v>
      </c>
      <c r="S221" s="5">
        <v>74134.233906342633</v>
      </c>
      <c r="T221" s="5">
        <v>2291180.7999999998</v>
      </c>
      <c r="U221" s="5">
        <v>79752</v>
      </c>
      <c r="V221" s="5">
        <v>0.875</v>
      </c>
      <c r="W221" s="2" t="s">
        <v>23</v>
      </c>
      <c r="X221" s="2" t="s">
        <v>2941</v>
      </c>
      <c r="Y221" s="2" t="s">
        <v>172</v>
      </c>
      <c r="Z221" s="2" t="s">
        <v>173</v>
      </c>
      <c r="AA221" s="2" t="s">
        <v>2941</v>
      </c>
      <c r="AB221" s="2">
        <f>IF(INPUT_RAW!B221="","",YEAR(INPUT_RAW!B221))</f>
        <v>2024</v>
      </c>
      <c r="AC221" s="2">
        <f>IF(OR(INPUT_RAW!Q221="",INPUT_RAW!T221=""),"",INPUT_RAW!Q221+INPUT_RAW!T221)</f>
        <v>8544403.4299999997</v>
      </c>
      <c r="AD221" s="2">
        <f>IF(INPUT_RAW!Q221="","",IF(INPUT_RAW!Q221=0,0,INPUT_RAW!T221/INPUT_RAW!Q221))</f>
        <v>0.36640000453654087</v>
      </c>
    </row>
    <row r="222" spans="1:30" ht="86.4" x14ac:dyDescent="0.3">
      <c r="A222" s="7" t="s">
        <v>196</v>
      </c>
      <c r="B222" s="2" t="s">
        <v>524</v>
      </c>
      <c r="C222" s="5" t="s">
        <v>198</v>
      </c>
      <c r="D222" s="5" t="s">
        <v>171</v>
      </c>
      <c r="E222" s="2" t="s">
        <v>525</v>
      </c>
      <c r="F222" s="2"/>
      <c r="G222" s="2"/>
      <c r="H222" s="2"/>
      <c r="I222" s="2"/>
      <c r="J222" s="2"/>
      <c r="K222" s="2"/>
      <c r="L222" s="2"/>
      <c r="M222" s="2"/>
      <c r="N222" s="5">
        <v>9676</v>
      </c>
      <c r="O222" s="2" t="s">
        <v>200</v>
      </c>
      <c r="P222" s="5">
        <v>333.09225919801571</v>
      </c>
      <c r="Q222" s="5">
        <v>3223000.7</v>
      </c>
      <c r="R222" s="5">
        <v>3.9489301623949702</v>
      </c>
      <c r="S222" s="5">
        <v>38209.848251333737</v>
      </c>
      <c r="T222" s="5">
        <v>1180907.3999999999</v>
      </c>
      <c r="U222" s="5">
        <v>59040</v>
      </c>
      <c r="V222" s="5">
        <v>0.62</v>
      </c>
      <c r="W222" s="2" t="s">
        <v>22</v>
      </c>
      <c r="X222" s="2"/>
      <c r="Y222" s="2" t="s">
        <v>172</v>
      </c>
      <c r="Z222" s="2" t="s">
        <v>173</v>
      </c>
      <c r="AA222" s="2" t="s">
        <v>174</v>
      </c>
      <c r="AB222" s="2">
        <f>IF(INPUT_RAW!B222="","",YEAR(INPUT_RAW!B222))</f>
        <v>2024</v>
      </c>
      <c r="AC222" s="2">
        <f>IF(OR(INPUT_RAW!Q222="",INPUT_RAW!T222=""),"",INPUT_RAW!Q222+INPUT_RAW!T222)</f>
        <v>4403908.0999999996</v>
      </c>
      <c r="AD222" s="2">
        <f>IF(INPUT_RAW!Q222="","",IF(INPUT_RAW!Q222=0,0,INPUT_RAW!T222/INPUT_RAW!Q222))</f>
        <v>0.36639998247595784</v>
      </c>
    </row>
    <row r="223" spans="1:30" ht="57.6" x14ac:dyDescent="0.3">
      <c r="A223" s="7" t="s">
        <v>196</v>
      </c>
      <c r="B223" s="2" t="s">
        <v>526</v>
      </c>
      <c r="C223" s="5" t="s">
        <v>198</v>
      </c>
      <c r="D223" s="5" t="s">
        <v>163</v>
      </c>
      <c r="E223" s="2" t="s">
        <v>527</v>
      </c>
      <c r="F223" s="2"/>
      <c r="G223" s="2"/>
      <c r="H223" s="2"/>
      <c r="I223" s="2"/>
      <c r="J223" s="2"/>
      <c r="K223" s="2"/>
      <c r="L223" s="2"/>
      <c r="M223" s="2"/>
      <c r="N223" s="5">
        <v>7410</v>
      </c>
      <c r="O223" s="2" t="s">
        <v>200</v>
      </c>
      <c r="P223" s="5">
        <v>237.02498515519571</v>
      </c>
      <c r="Q223" s="5">
        <v>1756355.14</v>
      </c>
      <c r="R223" s="5">
        <v>2.8100176070562619</v>
      </c>
      <c r="S223" s="5">
        <v>20822.2304682869</v>
      </c>
      <c r="T223" s="5">
        <v>772093.7</v>
      </c>
      <c r="U223" s="5">
        <v>118560</v>
      </c>
      <c r="V223" s="5">
        <v>0.16</v>
      </c>
      <c r="W223" s="2" t="s">
        <v>46</v>
      </c>
      <c r="X223" s="2" t="s">
        <v>166</v>
      </c>
      <c r="Y223" s="2" t="s">
        <v>164</v>
      </c>
      <c r="Z223" s="2" t="s">
        <v>165</v>
      </c>
      <c r="AA223" s="2" t="s">
        <v>166</v>
      </c>
      <c r="AB223" s="2">
        <f>IF(INPUT_RAW!B223="","",YEAR(INPUT_RAW!B223))</f>
        <v>2024</v>
      </c>
      <c r="AC223" s="2">
        <f>IF(OR(INPUT_RAW!Q223="",INPUT_RAW!T223=""),"",INPUT_RAW!Q223+INPUT_RAW!T223)</f>
        <v>2528448.84</v>
      </c>
      <c r="AD223" s="2">
        <f>IF(INPUT_RAW!Q223="","",IF(INPUT_RAW!Q223=0,0,INPUT_RAW!T223/INPUT_RAW!Q223))</f>
        <v>0.43959998887240992</v>
      </c>
    </row>
    <row r="224" spans="1:30" ht="72" x14ac:dyDescent="0.3">
      <c r="A224" s="7" t="s">
        <v>196</v>
      </c>
      <c r="B224" s="2" t="s">
        <v>528</v>
      </c>
      <c r="C224" s="5" t="s">
        <v>198</v>
      </c>
      <c r="D224" s="5" t="s">
        <v>171</v>
      </c>
      <c r="E224" s="2" t="s">
        <v>529</v>
      </c>
      <c r="F224" s="2"/>
      <c r="G224" s="2"/>
      <c r="H224" s="2"/>
      <c r="I224" s="2"/>
      <c r="J224" s="2"/>
      <c r="K224" s="2"/>
      <c r="L224" s="2"/>
      <c r="M224" s="2"/>
      <c r="N224" s="5">
        <v>23760</v>
      </c>
      <c r="O224" s="2" t="s">
        <v>200</v>
      </c>
      <c r="P224" s="5">
        <v>228.04570664983169</v>
      </c>
      <c r="Q224" s="5">
        <v>5418365.9900000002</v>
      </c>
      <c r="R224" s="5">
        <v>2.7035649869571028</v>
      </c>
      <c r="S224" s="5">
        <v>64236.704090100771</v>
      </c>
      <c r="T224" s="5">
        <v>1985289.3</v>
      </c>
      <c r="U224" s="5">
        <v>6480</v>
      </c>
      <c r="V224" s="2"/>
      <c r="W224" s="2" t="s">
        <v>32</v>
      </c>
      <c r="X224" s="2" t="s">
        <v>2935</v>
      </c>
      <c r="Y224" s="2" t="s">
        <v>172</v>
      </c>
      <c r="Z224" s="2" t="s">
        <v>173</v>
      </c>
      <c r="AA224" s="2" t="s">
        <v>2935</v>
      </c>
      <c r="AB224" s="2">
        <f>IF(INPUT_RAW!B224="","",YEAR(INPUT_RAW!B224))</f>
        <v>2024</v>
      </c>
      <c r="AC224" s="2">
        <f>IF(OR(INPUT_RAW!Q224="",INPUT_RAW!T224=""),"",INPUT_RAW!Q224+INPUT_RAW!T224)</f>
        <v>7403655.29</v>
      </c>
      <c r="AD224" s="2">
        <f>IF(INPUT_RAW!Q224="","",IF(INPUT_RAW!Q224=0,0,INPUT_RAW!T224/INPUT_RAW!Q224))</f>
        <v>0.36640000023328068</v>
      </c>
    </row>
    <row r="225" spans="1:30" ht="72" x14ac:dyDescent="0.3">
      <c r="A225" s="7" t="s">
        <v>196</v>
      </c>
      <c r="B225" s="2" t="s">
        <v>528</v>
      </c>
      <c r="C225" s="5" t="s">
        <v>198</v>
      </c>
      <c r="D225" s="5" t="s">
        <v>171</v>
      </c>
      <c r="E225" s="2" t="s">
        <v>530</v>
      </c>
      <c r="F225" s="2"/>
      <c r="G225" s="2"/>
      <c r="H225" s="2"/>
      <c r="I225" s="2"/>
      <c r="J225" s="2"/>
      <c r="K225" s="2"/>
      <c r="L225" s="2"/>
      <c r="M225" s="2"/>
      <c r="N225" s="5">
        <v>4004</v>
      </c>
      <c r="O225" s="2" t="s">
        <v>200</v>
      </c>
      <c r="P225" s="5">
        <v>418.34526973026971</v>
      </c>
      <c r="Q225" s="5">
        <v>1675054.46</v>
      </c>
      <c r="R225" s="5">
        <v>4.9596356814495506</v>
      </c>
      <c r="S225" s="5">
        <v>19858.381268524008</v>
      </c>
      <c r="T225" s="5">
        <v>613740</v>
      </c>
      <c r="U225" s="5">
        <v>1232</v>
      </c>
      <c r="V225" s="2"/>
      <c r="W225" s="2" t="s">
        <v>32</v>
      </c>
      <c r="X225" s="2" t="s">
        <v>2935</v>
      </c>
      <c r="Y225" s="2" t="s">
        <v>172</v>
      </c>
      <c r="Z225" s="2" t="s">
        <v>173</v>
      </c>
      <c r="AA225" s="2" t="s">
        <v>2935</v>
      </c>
      <c r="AB225" s="2">
        <f>IF(INPUT_RAW!B225="","",YEAR(INPUT_RAW!B225))</f>
        <v>2024</v>
      </c>
      <c r="AC225" s="2">
        <f>IF(OR(INPUT_RAW!Q225="",INPUT_RAW!T225=""),"",INPUT_RAW!Q225+INPUT_RAW!T225)</f>
        <v>2288794.46</v>
      </c>
      <c r="AD225" s="2">
        <f>IF(INPUT_RAW!Q225="","",IF(INPUT_RAW!Q225=0,0,INPUT_RAW!T225/INPUT_RAW!Q225))</f>
        <v>0.36640002737582633</v>
      </c>
    </row>
    <row r="226" spans="1:30" ht="72" x14ac:dyDescent="0.3">
      <c r="A226" s="7" t="s">
        <v>196</v>
      </c>
      <c r="B226" s="2" t="s">
        <v>531</v>
      </c>
      <c r="C226" s="5" t="s">
        <v>198</v>
      </c>
      <c r="D226" s="5" t="s">
        <v>171</v>
      </c>
      <c r="E226" s="2" t="s">
        <v>532</v>
      </c>
      <c r="F226" s="2"/>
      <c r="G226" s="2"/>
      <c r="H226" s="2"/>
      <c r="I226" s="2"/>
      <c r="J226" s="2"/>
      <c r="K226" s="2"/>
      <c r="L226" s="2"/>
      <c r="M226" s="2"/>
      <c r="N226" s="5">
        <v>6966.4</v>
      </c>
      <c r="O226" s="2" t="s">
        <v>200</v>
      </c>
      <c r="P226" s="5">
        <v>692.17814796738628</v>
      </c>
      <c r="Q226" s="5">
        <v>4821989.8499999996</v>
      </c>
      <c r="R226" s="5">
        <v>8.2060242793999567</v>
      </c>
      <c r="S226" s="5">
        <v>57166.447540011854</v>
      </c>
      <c r="T226" s="5">
        <v>1766777.1</v>
      </c>
      <c r="U226" s="5">
        <v>208992</v>
      </c>
      <c r="V226" s="5">
        <v>0.26500000000000001</v>
      </c>
      <c r="W226" s="2" t="s">
        <v>36</v>
      </c>
      <c r="X226" s="2" t="s">
        <v>2939</v>
      </c>
      <c r="Y226" s="2" t="s">
        <v>172</v>
      </c>
      <c r="Z226" s="2" t="s">
        <v>173</v>
      </c>
      <c r="AA226" s="2" t="s">
        <v>2939</v>
      </c>
      <c r="AB226" s="2">
        <f>IF(INPUT_RAW!B226="","",YEAR(INPUT_RAW!B226))</f>
        <v>2024</v>
      </c>
      <c r="AC226" s="2">
        <f>IF(OR(INPUT_RAW!Q226="",INPUT_RAW!T226=""),"",INPUT_RAW!Q226+INPUT_RAW!T226)</f>
        <v>6588766.9499999993</v>
      </c>
      <c r="AD226" s="2">
        <f>IF(INPUT_RAW!Q226="","",IF(INPUT_RAW!Q226=0,0,INPUT_RAW!T226/INPUT_RAW!Q226))</f>
        <v>0.36640000393198674</v>
      </c>
    </row>
    <row r="227" spans="1:30" ht="57.6" x14ac:dyDescent="0.3">
      <c r="A227" s="7" t="s">
        <v>196</v>
      </c>
      <c r="B227" s="2" t="s">
        <v>533</v>
      </c>
      <c r="C227" s="5" t="s">
        <v>198</v>
      </c>
      <c r="D227" s="5" t="s">
        <v>171</v>
      </c>
      <c r="E227" s="2" t="s">
        <v>534</v>
      </c>
      <c r="F227" s="2"/>
      <c r="G227" s="2"/>
      <c r="H227" s="2"/>
      <c r="I227" s="2"/>
      <c r="J227" s="2"/>
      <c r="K227" s="2"/>
      <c r="L227" s="2"/>
      <c r="M227" s="2"/>
      <c r="N227" s="5">
        <v>560</v>
      </c>
      <c r="O227" s="2" t="s">
        <v>200</v>
      </c>
      <c r="P227" s="5">
        <v>887.0260714285713</v>
      </c>
      <c r="Q227" s="5">
        <v>496734.6</v>
      </c>
      <c r="R227" s="5">
        <v>10.516017444322131</v>
      </c>
      <c r="S227" s="5">
        <v>5888.9697688203914</v>
      </c>
      <c r="T227" s="5">
        <v>182003.6</v>
      </c>
      <c r="U227" s="5">
        <v>10080</v>
      </c>
      <c r="V227" s="5">
        <v>0.55469999999999997</v>
      </c>
      <c r="W227" s="2" t="s">
        <v>23</v>
      </c>
      <c r="X227" s="2" t="s">
        <v>2936</v>
      </c>
      <c r="Y227" s="2" t="s">
        <v>172</v>
      </c>
      <c r="Z227" s="2" t="s">
        <v>173</v>
      </c>
      <c r="AA227" s="2" t="s">
        <v>2936</v>
      </c>
      <c r="AB227" s="2">
        <f>IF(INPUT_RAW!B227="","",YEAR(INPUT_RAW!B227))</f>
        <v>2024</v>
      </c>
      <c r="AC227" s="2">
        <f>IF(OR(INPUT_RAW!Q227="",INPUT_RAW!T227=""),"",INPUT_RAW!Q227+INPUT_RAW!T227)</f>
        <v>678738.2</v>
      </c>
      <c r="AD227" s="2">
        <f>IF(INPUT_RAW!Q227="","",IF(INPUT_RAW!Q227=0,0,INPUT_RAW!T227/INPUT_RAW!Q227))</f>
        <v>0.36640008567955606</v>
      </c>
    </row>
    <row r="228" spans="1:30" ht="57.6" x14ac:dyDescent="0.3">
      <c r="A228" s="7" t="s">
        <v>196</v>
      </c>
      <c r="B228" s="2" t="s">
        <v>533</v>
      </c>
      <c r="C228" s="5" t="s">
        <v>198</v>
      </c>
      <c r="D228" s="5" t="s">
        <v>171</v>
      </c>
      <c r="E228" s="2" t="s">
        <v>535</v>
      </c>
      <c r="F228" s="2"/>
      <c r="G228" s="2"/>
      <c r="H228" s="2"/>
      <c r="I228" s="2"/>
      <c r="J228" s="2"/>
      <c r="K228" s="2"/>
      <c r="L228" s="2"/>
      <c r="M228" s="2"/>
      <c r="N228" s="5">
        <v>1500</v>
      </c>
      <c r="O228" s="2" t="s">
        <v>200</v>
      </c>
      <c r="P228" s="5">
        <v>579.05492666666669</v>
      </c>
      <c r="Q228" s="5">
        <v>868582.39</v>
      </c>
      <c r="R228" s="5">
        <v>6.8649072515313181</v>
      </c>
      <c r="S228" s="5">
        <v>10297.36087729698</v>
      </c>
      <c r="T228" s="5">
        <v>318248.59999999998</v>
      </c>
      <c r="U228" s="5">
        <v>15000</v>
      </c>
      <c r="V228" s="5">
        <v>0.65180000000000005</v>
      </c>
      <c r="W228" s="2" t="s">
        <v>23</v>
      </c>
      <c r="X228" s="2"/>
      <c r="Y228" s="2" t="s">
        <v>172</v>
      </c>
      <c r="Z228" s="2" t="s">
        <v>173</v>
      </c>
      <c r="AA228" s="2" t="s">
        <v>174</v>
      </c>
      <c r="AB228" s="2">
        <f>IF(INPUT_RAW!B228="","",YEAR(INPUT_RAW!B228))</f>
        <v>2024</v>
      </c>
      <c r="AC228" s="2">
        <f>IF(OR(INPUT_RAW!Q228="",INPUT_RAW!T228=""),"",INPUT_RAW!Q228+INPUT_RAW!T228)</f>
        <v>1186830.99</v>
      </c>
      <c r="AD228" s="2">
        <f>IF(INPUT_RAW!Q228="","",IF(INPUT_RAW!Q228=0,0,INPUT_RAW!T228/INPUT_RAW!Q228))</f>
        <v>0.36640001416561069</v>
      </c>
    </row>
    <row r="229" spans="1:30" ht="57.6" x14ac:dyDescent="0.3">
      <c r="A229" s="7" t="s">
        <v>196</v>
      </c>
      <c r="B229" s="2" t="s">
        <v>533</v>
      </c>
      <c r="C229" s="5" t="s">
        <v>198</v>
      </c>
      <c r="D229" s="5" t="s">
        <v>171</v>
      </c>
      <c r="E229" s="2" t="s">
        <v>536</v>
      </c>
      <c r="F229" s="2"/>
      <c r="G229" s="2"/>
      <c r="H229" s="2"/>
      <c r="I229" s="2"/>
      <c r="J229" s="2"/>
      <c r="K229" s="2"/>
      <c r="L229" s="2"/>
      <c r="M229" s="2"/>
      <c r="N229" s="5">
        <v>195</v>
      </c>
      <c r="O229" s="2" t="s">
        <v>200</v>
      </c>
      <c r="P229" s="5">
        <v>209.2781538461538</v>
      </c>
      <c r="Q229" s="5">
        <v>40809.24</v>
      </c>
      <c r="R229" s="5">
        <v>2.48106880671196</v>
      </c>
      <c r="S229" s="5">
        <v>483.80841730883219</v>
      </c>
      <c r="T229" s="5">
        <v>14952.5</v>
      </c>
      <c r="U229" s="5">
        <v>1440</v>
      </c>
      <c r="V229" s="5">
        <v>0.31900000000000001</v>
      </c>
      <c r="W229" s="2" t="s">
        <v>132</v>
      </c>
      <c r="X229" s="2" t="s">
        <v>2937</v>
      </c>
      <c r="Y229" s="2" t="s">
        <v>172</v>
      </c>
      <c r="Z229" s="2" t="s">
        <v>173</v>
      </c>
      <c r="AA229" s="2" t="s">
        <v>2937</v>
      </c>
      <c r="AB229" s="2">
        <f>IF(INPUT_RAW!B229="","",YEAR(INPUT_RAW!B229))</f>
        <v>2024</v>
      </c>
      <c r="AC229" s="2">
        <f>IF(OR(INPUT_RAW!Q229="",INPUT_RAW!T229=""),"",INPUT_RAW!Q229+INPUT_RAW!T229)</f>
        <v>55761.74</v>
      </c>
      <c r="AD229" s="2">
        <f>IF(INPUT_RAW!Q229="","",IF(INPUT_RAW!Q229=0,0,INPUT_RAW!T229/INPUT_RAW!Q229))</f>
        <v>0.36639986434444749</v>
      </c>
    </row>
    <row r="230" spans="1:30" ht="72" x14ac:dyDescent="0.3">
      <c r="A230" s="7" t="s">
        <v>196</v>
      </c>
      <c r="B230" s="2" t="s">
        <v>533</v>
      </c>
      <c r="C230" s="5" t="s">
        <v>198</v>
      </c>
      <c r="D230" s="5" t="s">
        <v>163</v>
      </c>
      <c r="E230" s="2" t="s">
        <v>537</v>
      </c>
      <c r="F230" s="2"/>
      <c r="G230" s="2"/>
      <c r="H230" s="2"/>
      <c r="I230" s="2"/>
      <c r="J230" s="2"/>
      <c r="K230" s="2"/>
      <c r="L230" s="2"/>
      <c r="M230" s="2"/>
      <c r="N230" s="5">
        <v>4900</v>
      </c>
      <c r="O230" s="2" t="s">
        <v>200</v>
      </c>
      <c r="P230" s="5">
        <v>463.86491020408158</v>
      </c>
      <c r="Q230" s="5">
        <v>2272938.06</v>
      </c>
      <c r="R230" s="5">
        <v>5.4992876135635056</v>
      </c>
      <c r="S230" s="5">
        <v>26946.509306461179</v>
      </c>
      <c r="T230" s="5">
        <v>999183.6</v>
      </c>
      <c r="U230" s="5">
        <v>168000</v>
      </c>
      <c r="V230" s="5">
        <v>0.151</v>
      </c>
      <c r="W230" s="2" t="s">
        <v>23</v>
      </c>
      <c r="X230" s="2" t="s">
        <v>166</v>
      </c>
      <c r="Y230" s="2" t="s">
        <v>164</v>
      </c>
      <c r="Z230" s="2" t="s">
        <v>165</v>
      </c>
      <c r="AA230" s="2" t="s">
        <v>166</v>
      </c>
      <c r="AB230" s="2">
        <f>IF(INPUT_RAW!B230="","",YEAR(INPUT_RAW!B230))</f>
        <v>2024</v>
      </c>
      <c r="AC230" s="2">
        <f>IF(OR(INPUT_RAW!Q230="",INPUT_RAW!T230=""),"",INPUT_RAW!Q230+INPUT_RAW!T230)</f>
        <v>3272121.66</v>
      </c>
      <c r="AD230" s="2">
        <f>IF(INPUT_RAW!Q230="","",IF(INPUT_RAW!Q230=0,0,INPUT_RAW!T230/INPUT_RAW!Q230))</f>
        <v>0.43960001268138382</v>
      </c>
    </row>
    <row r="231" spans="1:30" ht="57.6" x14ac:dyDescent="0.3">
      <c r="A231" s="7" t="s">
        <v>196</v>
      </c>
      <c r="B231" s="2" t="s">
        <v>533</v>
      </c>
      <c r="C231" s="5" t="s">
        <v>198</v>
      </c>
      <c r="D231" s="5" t="s">
        <v>171</v>
      </c>
      <c r="E231" s="2" t="s">
        <v>538</v>
      </c>
      <c r="F231" s="2"/>
      <c r="G231" s="2"/>
      <c r="H231" s="2"/>
      <c r="I231" s="2"/>
      <c r="J231" s="2"/>
      <c r="K231" s="2"/>
      <c r="L231" s="2"/>
      <c r="M231" s="2"/>
      <c r="N231" s="5">
        <v>2310</v>
      </c>
      <c r="O231" s="2" t="s">
        <v>200</v>
      </c>
      <c r="P231" s="5">
        <v>540.20787445887447</v>
      </c>
      <c r="Q231" s="5">
        <v>1247880.19</v>
      </c>
      <c r="R231" s="5">
        <v>6.4043612858194958</v>
      </c>
      <c r="S231" s="5">
        <v>14794.074570243039</v>
      </c>
      <c r="T231" s="5">
        <v>457223.3</v>
      </c>
      <c r="U231" s="5">
        <v>50400</v>
      </c>
      <c r="V231" s="5">
        <v>0.2787</v>
      </c>
      <c r="W231" s="2" t="s">
        <v>23</v>
      </c>
      <c r="X231" s="2" t="s">
        <v>2936</v>
      </c>
      <c r="Y231" s="2" t="s">
        <v>172</v>
      </c>
      <c r="Z231" s="2" t="s">
        <v>173</v>
      </c>
      <c r="AA231" s="2" t="s">
        <v>2936</v>
      </c>
      <c r="AB231" s="2">
        <f>IF(INPUT_RAW!B231="","",YEAR(INPUT_RAW!B231))</f>
        <v>2024</v>
      </c>
      <c r="AC231" s="2">
        <f>IF(OR(INPUT_RAW!Q231="",INPUT_RAW!T231=""),"",INPUT_RAW!Q231+INPUT_RAW!T231)</f>
        <v>1705103.49</v>
      </c>
      <c r="AD231" s="2">
        <f>IF(INPUT_RAW!Q231="","",IF(INPUT_RAW!Q231=0,0,INPUT_RAW!T231/INPUT_RAW!Q231))</f>
        <v>0.36639999870500389</v>
      </c>
    </row>
    <row r="232" spans="1:30" ht="57.6" x14ac:dyDescent="0.3">
      <c r="A232" s="7" t="s">
        <v>196</v>
      </c>
      <c r="B232" s="2" t="s">
        <v>533</v>
      </c>
      <c r="C232" s="5" t="s">
        <v>198</v>
      </c>
      <c r="D232" s="5" t="s">
        <v>171</v>
      </c>
      <c r="E232" s="2" t="s">
        <v>539</v>
      </c>
      <c r="F232" s="2"/>
      <c r="G232" s="2"/>
      <c r="H232" s="2"/>
      <c r="I232" s="2"/>
      <c r="J232" s="2"/>
      <c r="K232" s="2"/>
      <c r="L232" s="2"/>
      <c r="M232" s="2"/>
      <c r="N232" s="5">
        <v>125</v>
      </c>
      <c r="O232" s="2" t="s">
        <v>200</v>
      </c>
      <c r="P232" s="5">
        <v>310.49712</v>
      </c>
      <c r="Q232" s="5">
        <v>38812.14</v>
      </c>
      <c r="R232" s="5">
        <v>3.6810565500889161</v>
      </c>
      <c r="S232" s="5">
        <v>460.13206876111451</v>
      </c>
      <c r="T232" s="5">
        <v>14220.7</v>
      </c>
      <c r="U232" s="5">
        <v>750</v>
      </c>
      <c r="V232" s="5">
        <v>0.58250000000000002</v>
      </c>
      <c r="W232" s="2" t="s">
        <v>23</v>
      </c>
      <c r="X232" s="2" t="s">
        <v>2937</v>
      </c>
      <c r="Y232" s="2" t="s">
        <v>172</v>
      </c>
      <c r="Z232" s="2" t="s">
        <v>173</v>
      </c>
      <c r="AA232" s="2" t="s">
        <v>2937</v>
      </c>
      <c r="AB232" s="2">
        <f>IF(INPUT_RAW!B232="","",YEAR(INPUT_RAW!B232))</f>
        <v>2024</v>
      </c>
      <c r="AC232" s="2">
        <f>IF(OR(INPUT_RAW!Q232="",INPUT_RAW!T232=""),"",INPUT_RAW!Q232+INPUT_RAW!T232)</f>
        <v>53032.84</v>
      </c>
      <c r="AD232" s="2">
        <f>IF(INPUT_RAW!Q232="","",IF(INPUT_RAW!Q232=0,0,INPUT_RAW!T232/INPUT_RAW!Q232))</f>
        <v>0.36639824549741395</v>
      </c>
    </row>
    <row r="233" spans="1:30" ht="57.6" x14ac:dyDescent="0.3">
      <c r="A233" s="7" t="s">
        <v>196</v>
      </c>
      <c r="B233" s="2" t="s">
        <v>533</v>
      </c>
      <c r="C233" s="5" t="s">
        <v>198</v>
      </c>
      <c r="D233" s="5" t="s">
        <v>171</v>
      </c>
      <c r="E233" s="2" t="s">
        <v>540</v>
      </c>
      <c r="F233" s="2"/>
      <c r="G233" s="2"/>
      <c r="H233" s="2"/>
      <c r="I233" s="2"/>
      <c r="J233" s="2"/>
      <c r="K233" s="2"/>
      <c r="L233" s="2"/>
      <c r="M233" s="2"/>
      <c r="N233" s="5">
        <v>120</v>
      </c>
      <c r="O233" s="2" t="s">
        <v>200</v>
      </c>
      <c r="P233" s="5">
        <v>280.91008333333332</v>
      </c>
      <c r="Q233" s="5">
        <v>33709.21</v>
      </c>
      <c r="R233" s="5">
        <v>3.3302914443785809</v>
      </c>
      <c r="S233" s="5">
        <v>399.63497332542983</v>
      </c>
      <c r="T233" s="5">
        <v>12351</v>
      </c>
      <c r="U233" s="5">
        <v>360</v>
      </c>
      <c r="V233" s="5">
        <v>1.054</v>
      </c>
      <c r="W233" s="2" t="s">
        <v>23</v>
      </c>
      <c r="X233" s="2" t="s">
        <v>2937</v>
      </c>
      <c r="Y233" s="2" t="s">
        <v>172</v>
      </c>
      <c r="Z233" s="2" t="s">
        <v>173</v>
      </c>
      <c r="AA233" s="2" t="s">
        <v>2937</v>
      </c>
      <c r="AB233" s="2">
        <f>IF(INPUT_RAW!B233="","",YEAR(INPUT_RAW!B233))</f>
        <v>2024</v>
      </c>
      <c r="AC233" s="2">
        <f>IF(OR(INPUT_RAW!Q233="",INPUT_RAW!T233=""),"",INPUT_RAW!Q233+INPUT_RAW!T233)</f>
        <v>46060.21</v>
      </c>
      <c r="AD233" s="2">
        <f>IF(INPUT_RAW!Q233="","",IF(INPUT_RAW!Q233=0,0,INPUT_RAW!T233/INPUT_RAW!Q233))</f>
        <v>0.36639838192588908</v>
      </c>
    </row>
    <row r="234" spans="1:30" ht="57.6" x14ac:dyDescent="0.3">
      <c r="A234" s="7" t="s">
        <v>196</v>
      </c>
      <c r="B234" s="2" t="s">
        <v>541</v>
      </c>
      <c r="C234" s="5" t="s">
        <v>198</v>
      </c>
      <c r="D234" s="5" t="s">
        <v>171</v>
      </c>
      <c r="E234" s="2" t="s">
        <v>542</v>
      </c>
      <c r="F234" s="2"/>
      <c r="G234" s="2"/>
      <c r="H234" s="2"/>
      <c r="I234" s="2"/>
      <c r="J234" s="2"/>
      <c r="K234" s="2"/>
      <c r="L234" s="2"/>
      <c r="M234" s="2"/>
      <c r="N234" s="5">
        <v>3730</v>
      </c>
      <c r="O234" s="2" t="s">
        <v>200</v>
      </c>
      <c r="P234" s="5">
        <v>195.9894235924933</v>
      </c>
      <c r="Q234" s="5">
        <v>731040.55</v>
      </c>
      <c r="R234" s="5">
        <v>2.323526065115511</v>
      </c>
      <c r="S234" s="5">
        <v>8666.7522228808539</v>
      </c>
      <c r="T234" s="5">
        <v>267853.2</v>
      </c>
      <c r="U234" s="5">
        <v>18000</v>
      </c>
      <c r="V234" s="5">
        <v>0.44500000000000001</v>
      </c>
      <c r="W234" s="2" t="s">
        <v>23</v>
      </c>
      <c r="X234" s="2" t="s">
        <v>2940</v>
      </c>
      <c r="Y234" s="2" t="s">
        <v>172</v>
      </c>
      <c r="Z234" s="2" t="s">
        <v>173</v>
      </c>
      <c r="AA234" s="2" t="s">
        <v>2940</v>
      </c>
      <c r="AB234" s="2">
        <f>IF(INPUT_RAW!B234="","",YEAR(INPUT_RAW!B234))</f>
        <v>2024</v>
      </c>
      <c r="AC234" s="2">
        <f>IF(OR(INPUT_RAW!Q234="",INPUT_RAW!T234=""),"",INPUT_RAW!Q234+INPUT_RAW!T234)</f>
        <v>998893.75</v>
      </c>
      <c r="AD234" s="2">
        <f>IF(INPUT_RAW!Q234="","",IF(INPUT_RAW!Q234=0,0,INPUT_RAW!T234/INPUT_RAW!Q234))</f>
        <v>0.36639992131763416</v>
      </c>
    </row>
    <row r="235" spans="1:30" ht="57.6" x14ac:dyDescent="0.3">
      <c r="A235" s="7" t="s">
        <v>196</v>
      </c>
      <c r="B235" s="2" t="s">
        <v>541</v>
      </c>
      <c r="C235" s="5" t="s">
        <v>198</v>
      </c>
      <c r="D235" s="5" t="s">
        <v>171</v>
      </c>
      <c r="E235" s="2" t="s">
        <v>543</v>
      </c>
      <c r="F235" s="2"/>
      <c r="G235" s="2"/>
      <c r="H235" s="2"/>
      <c r="I235" s="2"/>
      <c r="J235" s="2"/>
      <c r="K235" s="2"/>
      <c r="L235" s="2"/>
      <c r="M235" s="2"/>
      <c r="N235" s="5">
        <v>1330</v>
      </c>
      <c r="O235" s="2" t="s">
        <v>200</v>
      </c>
      <c r="P235" s="5">
        <v>504.10112781954888</v>
      </c>
      <c r="Q235" s="5">
        <v>670454.5</v>
      </c>
      <c r="R235" s="5">
        <v>5.9763026416069831</v>
      </c>
      <c r="S235" s="5">
        <v>7948.482513337286</v>
      </c>
      <c r="T235" s="5">
        <v>245654.5</v>
      </c>
      <c r="U235" s="5">
        <v>7600</v>
      </c>
      <c r="V235" s="5">
        <v>0.96660000000000001</v>
      </c>
      <c r="W235" s="2" t="s">
        <v>23</v>
      </c>
      <c r="X235" s="2" t="s">
        <v>2938</v>
      </c>
      <c r="Y235" s="2" t="s">
        <v>172</v>
      </c>
      <c r="Z235" s="2" t="s">
        <v>173</v>
      </c>
      <c r="AA235" s="2" t="s">
        <v>2938</v>
      </c>
      <c r="AB235" s="2">
        <f>IF(INPUT_RAW!B235="","",YEAR(INPUT_RAW!B235))</f>
        <v>2024</v>
      </c>
      <c r="AC235" s="2">
        <f>IF(OR(INPUT_RAW!Q235="",INPUT_RAW!T235=""),"",INPUT_RAW!Q235+INPUT_RAW!T235)</f>
        <v>916109</v>
      </c>
      <c r="AD235" s="2">
        <f>IF(INPUT_RAW!Q235="","",IF(INPUT_RAW!Q235=0,0,INPUT_RAW!T235/INPUT_RAW!Q235))</f>
        <v>0.36639995704406486</v>
      </c>
    </row>
    <row r="236" spans="1:30" ht="57.6" x14ac:dyDescent="0.3">
      <c r="A236" s="7" t="s">
        <v>196</v>
      </c>
      <c r="B236" s="2" t="s">
        <v>541</v>
      </c>
      <c r="C236" s="5" t="s">
        <v>198</v>
      </c>
      <c r="D236" s="5" t="s">
        <v>171</v>
      </c>
      <c r="E236" s="2" t="s">
        <v>544</v>
      </c>
      <c r="F236" s="2"/>
      <c r="G236" s="2"/>
      <c r="H236" s="2"/>
      <c r="I236" s="2"/>
      <c r="J236" s="2"/>
      <c r="K236" s="2"/>
      <c r="L236" s="2"/>
      <c r="M236" s="2"/>
      <c r="N236" s="5">
        <v>2520</v>
      </c>
      <c r="O236" s="2" t="s">
        <v>200</v>
      </c>
      <c r="P236" s="5">
        <v>341.89514682539681</v>
      </c>
      <c r="Q236" s="5">
        <v>861575.77</v>
      </c>
      <c r="R236" s="5">
        <v>4.0532916043319123</v>
      </c>
      <c r="S236" s="5">
        <v>10214.294842916421</v>
      </c>
      <c r="T236" s="5">
        <v>315681.40000000002</v>
      </c>
      <c r="U236" s="5">
        <v>25200</v>
      </c>
      <c r="V236" s="5">
        <v>0.3755</v>
      </c>
      <c r="W236" s="2" t="s">
        <v>131</v>
      </c>
      <c r="X236" s="2"/>
      <c r="Y236" s="2" t="s">
        <v>172</v>
      </c>
      <c r="Z236" s="2" t="s">
        <v>173</v>
      </c>
      <c r="AA236" s="2" t="s">
        <v>174</v>
      </c>
      <c r="AB236" s="2">
        <f>IF(INPUT_RAW!B236="","",YEAR(INPUT_RAW!B236))</f>
        <v>2024</v>
      </c>
      <c r="AC236" s="2">
        <f>IF(OR(INPUT_RAW!Q236="",INPUT_RAW!T236=""),"",INPUT_RAW!Q236+INPUT_RAW!T236)</f>
        <v>1177257.17</v>
      </c>
      <c r="AD236" s="2">
        <f>IF(INPUT_RAW!Q236="","",IF(INPUT_RAW!Q236=0,0,INPUT_RAW!T236/INPUT_RAW!Q236))</f>
        <v>0.36640004395666792</v>
      </c>
    </row>
    <row r="237" spans="1:30" ht="57.6" x14ac:dyDescent="0.3">
      <c r="A237" s="7" t="s">
        <v>196</v>
      </c>
      <c r="B237" s="2" t="s">
        <v>541</v>
      </c>
      <c r="C237" s="5" t="s">
        <v>198</v>
      </c>
      <c r="D237" s="5" t="s">
        <v>167</v>
      </c>
      <c r="E237" s="2" t="s">
        <v>545</v>
      </c>
      <c r="F237" s="2"/>
      <c r="G237" s="2"/>
      <c r="H237" s="2"/>
      <c r="I237" s="2"/>
      <c r="J237" s="2"/>
      <c r="K237" s="2"/>
      <c r="L237" s="2"/>
      <c r="M237" s="2"/>
      <c r="N237" s="5">
        <v>4673.8999999999996</v>
      </c>
      <c r="O237" s="2" t="s">
        <v>200</v>
      </c>
      <c r="P237" s="5">
        <v>199.2951304050151</v>
      </c>
      <c r="Q237" s="5">
        <v>931485.51</v>
      </c>
      <c r="R237" s="5">
        <v>2.3627164244815071</v>
      </c>
      <c r="S237" s="5">
        <v>11043.10029638412</v>
      </c>
      <c r="T237" s="5">
        <v>341296.3</v>
      </c>
      <c r="U237" s="5">
        <v>18210</v>
      </c>
      <c r="V237" s="5">
        <v>0.56740000000000002</v>
      </c>
      <c r="W237" s="2" t="s">
        <v>114</v>
      </c>
      <c r="X237" s="2"/>
      <c r="Y237" s="2" t="s">
        <v>168</v>
      </c>
      <c r="Z237" s="2" t="s">
        <v>169</v>
      </c>
      <c r="AA237" s="2" t="s">
        <v>170</v>
      </c>
      <c r="AB237" s="2">
        <f>IF(INPUT_RAW!B237="","",YEAR(INPUT_RAW!B237))</f>
        <v>2024</v>
      </c>
      <c r="AC237" s="2">
        <f>IF(OR(INPUT_RAW!Q237="",INPUT_RAW!T237=""),"",INPUT_RAW!Q237+INPUT_RAW!T237)</f>
        <v>1272781.81</v>
      </c>
      <c r="AD237" s="2">
        <f>IF(INPUT_RAW!Q237="","",IF(INPUT_RAW!Q237=0,0,INPUT_RAW!T237/INPUT_RAW!Q237))</f>
        <v>0.36640000980798937</v>
      </c>
    </row>
    <row r="238" spans="1:30" ht="57.6" x14ac:dyDescent="0.3">
      <c r="A238" s="7" t="s">
        <v>196</v>
      </c>
      <c r="B238" s="2" t="s">
        <v>541</v>
      </c>
      <c r="C238" s="5" t="s">
        <v>198</v>
      </c>
      <c r="D238" s="5" t="s">
        <v>171</v>
      </c>
      <c r="E238" s="2" t="s">
        <v>546</v>
      </c>
      <c r="F238" s="2"/>
      <c r="G238" s="2"/>
      <c r="H238" s="2"/>
      <c r="I238" s="2"/>
      <c r="J238" s="2"/>
      <c r="K238" s="2"/>
      <c r="L238" s="2"/>
      <c r="M238" s="2"/>
      <c r="N238" s="5">
        <v>147</v>
      </c>
      <c r="O238" s="2" t="s">
        <v>200</v>
      </c>
      <c r="P238" s="5">
        <v>502.90918367346922</v>
      </c>
      <c r="Q238" s="5">
        <v>73927.649999999994</v>
      </c>
      <c r="R238" s="5">
        <v>5.9621717092290369</v>
      </c>
      <c r="S238" s="5">
        <v>876.43924125666865</v>
      </c>
      <c r="T238" s="5">
        <v>27087.1</v>
      </c>
      <c r="U238" s="5">
        <v>840</v>
      </c>
      <c r="V238" s="5">
        <v>0.96660000000000001</v>
      </c>
      <c r="W238" s="2" t="s">
        <v>23</v>
      </c>
      <c r="X238" s="2" t="s">
        <v>2938</v>
      </c>
      <c r="Y238" s="2" t="s">
        <v>172</v>
      </c>
      <c r="Z238" s="2" t="s">
        <v>173</v>
      </c>
      <c r="AA238" s="2" t="s">
        <v>2938</v>
      </c>
      <c r="AB238" s="2">
        <f>IF(INPUT_RAW!B238="","",YEAR(INPUT_RAW!B238))</f>
        <v>2024</v>
      </c>
      <c r="AC238" s="2">
        <f>IF(OR(INPUT_RAW!Q238="",INPUT_RAW!T238=""),"",INPUT_RAW!Q238+INPUT_RAW!T238)</f>
        <v>101014.75</v>
      </c>
      <c r="AD238" s="2">
        <f>IF(INPUT_RAW!Q238="","",IF(INPUT_RAW!Q238=0,0,INPUT_RAW!T238/INPUT_RAW!Q238))</f>
        <v>0.36640012228171731</v>
      </c>
    </row>
    <row r="239" spans="1:30" ht="57.6" x14ac:dyDescent="0.3">
      <c r="A239" s="7" t="s">
        <v>196</v>
      </c>
      <c r="B239" s="2" t="s">
        <v>541</v>
      </c>
      <c r="C239" s="5" t="s">
        <v>198</v>
      </c>
      <c r="D239" s="5" t="s">
        <v>171</v>
      </c>
      <c r="E239" s="2" t="s">
        <v>547</v>
      </c>
      <c r="F239" s="2"/>
      <c r="G239" s="2"/>
      <c r="H239" s="2"/>
      <c r="I239" s="2"/>
      <c r="J239" s="2"/>
      <c r="K239" s="2"/>
      <c r="L239" s="2"/>
      <c r="M239" s="2"/>
      <c r="N239" s="5">
        <v>1500</v>
      </c>
      <c r="O239" s="2" t="s">
        <v>200</v>
      </c>
      <c r="P239" s="5">
        <v>589.23581333333323</v>
      </c>
      <c r="Q239" s="5">
        <v>883853.72</v>
      </c>
      <c r="R239" s="5">
        <v>6.9856053744319322</v>
      </c>
      <c r="S239" s="5">
        <v>10478.4080616479</v>
      </c>
      <c r="T239" s="5">
        <v>323844</v>
      </c>
      <c r="U239" s="5">
        <v>15000</v>
      </c>
      <c r="V239" s="5">
        <v>0.65359999999999996</v>
      </c>
      <c r="W239" s="2" t="s">
        <v>23</v>
      </c>
      <c r="X239" s="2"/>
      <c r="Y239" s="2" t="s">
        <v>172</v>
      </c>
      <c r="Z239" s="2" t="s">
        <v>173</v>
      </c>
      <c r="AA239" s="2" t="s">
        <v>174</v>
      </c>
      <c r="AB239" s="2">
        <f>IF(INPUT_RAW!B239="","",YEAR(INPUT_RAW!B239))</f>
        <v>2024</v>
      </c>
      <c r="AC239" s="2">
        <f>IF(OR(INPUT_RAW!Q239="",INPUT_RAW!T239=""),"",INPUT_RAW!Q239+INPUT_RAW!T239)</f>
        <v>1207697.72</v>
      </c>
      <c r="AD239" s="2">
        <f>IF(INPUT_RAW!Q239="","",IF(INPUT_RAW!Q239=0,0,INPUT_RAW!T239/INPUT_RAW!Q239))</f>
        <v>0.3663999965967219</v>
      </c>
    </row>
    <row r="240" spans="1:30" ht="72" x14ac:dyDescent="0.3">
      <c r="A240" s="7" t="s">
        <v>196</v>
      </c>
      <c r="B240" s="2" t="s">
        <v>541</v>
      </c>
      <c r="C240" s="5" t="s">
        <v>198</v>
      </c>
      <c r="D240" s="5" t="s">
        <v>171</v>
      </c>
      <c r="E240" s="2" t="s">
        <v>548</v>
      </c>
      <c r="F240" s="2"/>
      <c r="G240" s="2"/>
      <c r="H240" s="2"/>
      <c r="I240" s="2"/>
      <c r="J240" s="2"/>
      <c r="K240" s="2"/>
      <c r="L240" s="2"/>
      <c r="M240" s="2"/>
      <c r="N240" s="5">
        <v>357</v>
      </c>
      <c r="O240" s="2" t="s">
        <v>200</v>
      </c>
      <c r="P240" s="5">
        <v>1225.7814565826329</v>
      </c>
      <c r="Q240" s="5">
        <v>437603.98</v>
      </c>
      <c r="R240" s="5">
        <v>14.53208602943252</v>
      </c>
      <c r="S240" s="5">
        <v>5187.9547125074096</v>
      </c>
      <c r="T240" s="5">
        <v>160338.1</v>
      </c>
      <c r="U240" s="5">
        <v>2040</v>
      </c>
      <c r="V240" s="5">
        <v>2.3504</v>
      </c>
      <c r="W240" s="2" t="s">
        <v>23</v>
      </c>
      <c r="X240" s="2"/>
      <c r="Y240" s="2" t="s">
        <v>172</v>
      </c>
      <c r="Z240" s="2" t="s">
        <v>173</v>
      </c>
      <c r="AA240" s="2" t="s">
        <v>174</v>
      </c>
      <c r="AB240" s="2">
        <f>IF(INPUT_RAW!B240="","",YEAR(INPUT_RAW!B240))</f>
        <v>2024</v>
      </c>
      <c r="AC240" s="2">
        <f>IF(OR(INPUT_RAW!Q240="",INPUT_RAW!T240=""),"",INPUT_RAW!Q240+INPUT_RAW!T240)</f>
        <v>597942.07999999996</v>
      </c>
      <c r="AD240" s="2">
        <f>IF(INPUT_RAW!Q240="","",IF(INPUT_RAW!Q240=0,0,INPUT_RAW!T240/INPUT_RAW!Q240))</f>
        <v>0.36640000394877581</v>
      </c>
    </row>
    <row r="241" spans="1:30" ht="57.6" x14ac:dyDescent="0.3">
      <c r="A241" s="7" t="s">
        <v>196</v>
      </c>
      <c r="B241" s="2" t="s">
        <v>541</v>
      </c>
      <c r="C241" s="5" t="s">
        <v>198</v>
      </c>
      <c r="D241" s="5" t="s">
        <v>171</v>
      </c>
      <c r="E241" s="2" t="s">
        <v>549</v>
      </c>
      <c r="F241" s="2"/>
      <c r="G241" s="2"/>
      <c r="H241" s="2"/>
      <c r="I241" s="2"/>
      <c r="J241" s="2"/>
      <c r="K241" s="2"/>
      <c r="L241" s="2"/>
      <c r="M241" s="2"/>
      <c r="N241" s="5">
        <v>3864</v>
      </c>
      <c r="O241" s="2" t="s">
        <v>200</v>
      </c>
      <c r="P241" s="5">
        <v>412.12952380952379</v>
      </c>
      <c r="Q241" s="5">
        <v>1592468.48</v>
      </c>
      <c r="R241" s="5">
        <v>4.8859457475936434</v>
      </c>
      <c r="S241" s="5">
        <v>18879.294368701841</v>
      </c>
      <c r="T241" s="5">
        <v>583480.5</v>
      </c>
      <c r="U241" s="5">
        <v>20160</v>
      </c>
      <c r="V241" s="5">
        <v>0.87619999999999998</v>
      </c>
      <c r="W241" s="2" t="s">
        <v>23</v>
      </c>
      <c r="X241" s="2" t="s">
        <v>2938</v>
      </c>
      <c r="Y241" s="2" t="s">
        <v>172</v>
      </c>
      <c r="Z241" s="2" t="s">
        <v>173</v>
      </c>
      <c r="AA241" s="2" t="s">
        <v>2938</v>
      </c>
      <c r="AB241" s="2">
        <f>IF(INPUT_RAW!B241="","",YEAR(INPUT_RAW!B241))</f>
        <v>2024</v>
      </c>
      <c r="AC241" s="2">
        <f>IF(OR(INPUT_RAW!Q241="",INPUT_RAW!T241=""),"",INPUT_RAW!Q241+INPUT_RAW!T241)</f>
        <v>2175948.98</v>
      </c>
      <c r="AD241" s="2">
        <f>IF(INPUT_RAW!Q241="","",IF(INPUT_RAW!Q241=0,0,INPUT_RAW!T241/INPUT_RAW!Q241))</f>
        <v>0.36640003072462696</v>
      </c>
    </row>
    <row r="242" spans="1:30" ht="57.6" x14ac:dyDescent="0.3">
      <c r="A242" s="7" t="s">
        <v>196</v>
      </c>
      <c r="B242" s="2" t="s">
        <v>541</v>
      </c>
      <c r="C242" s="5" t="s">
        <v>198</v>
      </c>
      <c r="D242" s="5" t="s">
        <v>171</v>
      </c>
      <c r="E242" s="2" t="s">
        <v>550</v>
      </c>
      <c r="F242" s="2"/>
      <c r="G242" s="2"/>
      <c r="H242" s="2"/>
      <c r="I242" s="2"/>
      <c r="J242" s="2"/>
      <c r="K242" s="2"/>
      <c r="L242" s="2"/>
      <c r="M242" s="2"/>
      <c r="N242" s="5">
        <v>1750</v>
      </c>
      <c r="O242" s="2" t="s">
        <v>200</v>
      </c>
      <c r="P242" s="5">
        <v>558.8415771428572</v>
      </c>
      <c r="Q242" s="5">
        <v>977972.76</v>
      </c>
      <c r="R242" s="5">
        <v>6.6252706241002643</v>
      </c>
      <c r="S242" s="5">
        <v>11594.22359217546</v>
      </c>
      <c r="T242" s="5">
        <v>358329.3</v>
      </c>
      <c r="U242" s="5">
        <v>6000</v>
      </c>
      <c r="V242" s="5">
        <v>1.8080000000000001</v>
      </c>
      <c r="W242" s="2" t="s">
        <v>23</v>
      </c>
      <c r="X242" s="2"/>
      <c r="Y242" s="2" t="s">
        <v>172</v>
      </c>
      <c r="Z242" s="2" t="s">
        <v>173</v>
      </c>
      <c r="AA242" s="2" t="s">
        <v>174</v>
      </c>
      <c r="AB242" s="2">
        <f>IF(INPUT_RAW!B242="","",YEAR(INPUT_RAW!B242))</f>
        <v>2024</v>
      </c>
      <c r="AC242" s="2">
        <f>IF(OR(INPUT_RAW!Q242="",INPUT_RAW!T242=""),"",INPUT_RAW!Q242+INPUT_RAW!T242)</f>
        <v>1336302.06</v>
      </c>
      <c r="AD242" s="2">
        <f>IF(INPUT_RAW!Q242="","",IF(INPUT_RAW!Q242=0,0,INPUT_RAW!T242/INPUT_RAW!Q242))</f>
        <v>0.36640008255444662</v>
      </c>
    </row>
    <row r="243" spans="1:30" ht="57.6" x14ac:dyDescent="0.3">
      <c r="A243" s="7" t="s">
        <v>196</v>
      </c>
      <c r="B243" s="2" t="s">
        <v>541</v>
      </c>
      <c r="C243" s="5" t="s">
        <v>198</v>
      </c>
      <c r="D243" s="5" t="s">
        <v>167</v>
      </c>
      <c r="E243" s="2" t="s">
        <v>551</v>
      </c>
      <c r="F243" s="2"/>
      <c r="G243" s="2"/>
      <c r="H243" s="2"/>
      <c r="I243" s="2"/>
      <c r="J243" s="2"/>
      <c r="K243" s="2"/>
      <c r="L243" s="2"/>
      <c r="M243" s="2"/>
      <c r="N243" s="5">
        <v>3196</v>
      </c>
      <c r="O243" s="2" t="s">
        <v>200</v>
      </c>
      <c r="P243" s="5">
        <v>200.7746214017522</v>
      </c>
      <c r="Q243" s="5">
        <v>641675.68999999994</v>
      </c>
      <c r="R243" s="5">
        <v>2.380256329599908</v>
      </c>
      <c r="S243" s="5">
        <v>7607.2992294013038</v>
      </c>
      <c r="T243" s="5">
        <v>235109.9</v>
      </c>
      <c r="U243" s="5">
        <v>14100</v>
      </c>
      <c r="V243" s="5">
        <v>0.50480000000000003</v>
      </c>
      <c r="W243" s="2" t="s">
        <v>114</v>
      </c>
      <c r="X243" s="2"/>
      <c r="Y243" s="2" t="s">
        <v>168</v>
      </c>
      <c r="Z243" s="2" t="s">
        <v>169</v>
      </c>
      <c r="AA243" s="2" t="s">
        <v>170</v>
      </c>
      <c r="AB243" s="2">
        <f>IF(INPUT_RAW!B243="","",YEAR(INPUT_RAW!B243))</f>
        <v>2024</v>
      </c>
      <c r="AC243" s="2">
        <f>IF(OR(INPUT_RAW!Q243="",INPUT_RAW!T243=""),"",INPUT_RAW!Q243+INPUT_RAW!T243)</f>
        <v>876785.59</v>
      </c>
      <c r="AD243" s="2">
        <f>IF(INPUT_RAW!Q243="","",IF(INPUT_RAW!Q243=0,0,INPUT_RAW!T243/INPUT_RAW!Q243))</f>
        <v>0.36639988652211525</v>
      </c>
    </row>
    <row r="244" spans="1:30" ht="57.6" x14ac:dyDescent="0.3">
      <c r="A244" s="7" t="s">
        <v>196</v>
      </c>
      <c r="B244" s="2" t="s">
        <v>552</v>
      </c>
      <c r="C244" s="5" t="s">
        <v>198</v>
      </c>
      <c r="D244" s="5" t="s">
        <v>171</v>
      </c>
      <c r="E244" s="2" t="s">
        <v>553</v>
      </c>
      <c r="F244" s="2"/>
      <c r="G244" s="2"/>
      <c r="H244" s="2"/>
      <c r="I244" s="2"/>
      <c r="J244" s="2"/>
      <c r="K244" s="2"/>
      <c r="L244" s="2"/>
      <c r="M244" s="2"/>
      <c r="N244" s="5">
        <v>3729.6</v>
      </c>
      <c r="O244" s="2" t="s">
        <v>200</v>
      </c>
      <c r="P244" s="5">
        <v>262.8018715143715</v>
      </c>
      <c r="Q244" s="5">
        <v>980145.86</v>
      </c>
      <c r="R244" s="5">
        <v>3.1156119918716239</v>
      </c>
      <c r="S244" s="5">
        <v>11619.98648488441</v>
      </c>
      <c r="T244" s="5">
        <v>359125.5</v>
      </c>
      <c r="U244" s="5">
        <v>23976</v>
      </c>
      <c r="V244" s="5">
        <v>0.44500000000000001</v>
      </c>
      <c r="W244" s="2" t="s">
        <v>23</v>
      </c>
      <c r="X244" s="2" t="s">
        <v>2940</v>
      </c>
      <c r="Y244" s="2" t="s">
        <v>172</v>
      </c>
      <c r="Z244" s="2" t="s">
        <v>173</v>
      </c>
      <c r="AA244" s="2" t="s">
        <v>2940</v>
      </c>
      <c r="AB244" s="2">
        <f>IF(INPUT_RAW!B244="","",YEAR(INPUT_RAW!B244))</f>
        <v>2024</v>
      </c>
      <c r="AC244" s="2">
        <f>IF(OR(INPUT_RAW!Q244="",INPUT_RAW!T244=""),"",INPUT_RAW!Q244+INPUT_RAW!T244)</f>
        <v>1339271.3599999999</v>
      </c>
      <c r="AD244" s="2">
        <f>IF(INPUT_RAW!Q244="","",IF(INPUT_RAW!Q244=0,0,INPUT_RAW!T244/INPUT_RAW!Q244))</f>
        <v>0.36640005804850312</v>
      </c>
    </row>
    <row r="245" spans="1:30" ht="57.6" x14ac:dyDescent="0.3">
      <c r="A245" s="7" t="s">
        <v>196</v>
      </c>
      <c r="B245" s="2" t="s">
        <v>552</v>
      </c>
      <c r="C245" s="5" t="s">
        <v>198</v>
      </c>
      <c r="D245" s="5" t="s">
        <v>171</v>
      </c>
      <c r="E245" s="2" t="s">
        <v>554</v>
      </c>
      <c r="F245" s="2"/>
      <c r="G245" s="2"/>
      <c r="H245" s="2"/>
      <c r="I245" s="2"/>
      <c r="J245" s="2"/>
      <c r="K245" s="2"/>
      <c r="L245" s="2"/>
      <c r="M245" s="2"/>
      <c r="N245" s="5">
        <v>13125.2</v>
      </c>
      <c r="O245" s="2" t="s">
        <v>200</v>
      </c>
      <c r="P245" s="5">
        <v>287.8240118245817</v>
      </c>
      <c r="Q245" s="5">
        <v>3777747.72</v>
      </c>
      <c r="R245" s="5">
        <v>3.4122585871319711</v>
      </c>
      <c r="S245" s="5">
        <v>44786.576407824548</v>
      </c>
      <c r="T245" s="5">
        <v>1384166.8</v>
      </c>
      <c r="U245" s="5">
        <v>71592</v>
      </c>
      <c r="V245" s="5">
        <v>0.57440000000000002</v>
      </c>
      <c r="W245" s="2" t="s">
        <v>23</v>
      </c>
      <c r="X245" s="2"/>
      <c r="Y245" s="2" t="s">
        <v>172</v>
      </c>
      <c r="Z245" s="2" t="s">
        <v>173</v>
      </c>
      <c r="AA245" s="2" t="s">
        <v>174</v>
      </c>
      <c r="AB245" s="2">
        <f>IF(INPUT_RAW!B245="","",YEAR(INPUT_RAW!B245))</f>
        <v>2024</v>
      </c>
      <c r="AC245" s="2">
        <f>IF(OR(INPUT_RAW!Q245="",INPUT_RAW!T245=""),"",INPUT_RAW!Q245+INPUT_RAW!T245)</f>
        <v>5161914.5200000005</v>
      </c>
      <c r="AD245" s="2">
        <f>IF(INPUT_RAW!Q245="","",IF(INPUT_RAW!Q245=0,0,INPUT_RAW!T245/INPUT_RAW!Q245))</f>
        <v>0.36640000936854511</v>
      </c>
    </row>
    <row r="246" spans="1:30" ht="57.6" x14ac:dyDescent="0.3">
      <c r="A246" s="7" t="s">
        <v>196</v>
      </c>
      <c r="B246" s="2" t="s">
        <v>555</v>
      </c>
      <c r="C246" s="5" t="s">
        <v>198</v>
      </c>
      <c r="D246" s="5" t="s">
        <v>171</v>
      </c>
      <c r="E246" s="2" t="s">
        <v>556</v>
      </c>
      <c r="F246" s="2"/>
      <c r="G246" s="2"/>
      <c r="H246" s="2"/>
      <c r="I246" s="2"/>
      <c r="J246" s="2"/>
      <c r="K246" s="2"/>
      <c r="L246" s="2"/>
      <c r="M246" s="2"/>
      <c r="N246" s="5">
        <v>3500</v>
      </c>
      <c r="O246" s="2" t="s">
        <v>200</v>
      </c>
      <c r="P246" s="5">
        <v>413.43933428571432</v>
      </c>
      <c r="Q246" s="5">
        <v>1447037.67</v>
      </c>
      <c r="R246" s="5">
        <v>4.9014740282835128</v>
      </c>
      <c r="S246" s="5">
        <v>17155.159098992299</v>
      </c>
      <c r="T246" s="5">
        <v>530194.6</v>
      </c>
      <c r="U246" s="5">
        <v>20000</v>
      </c>
      <c r="V246" s="5">
        <v>0.79749999999999999</v>
      </c>
      <c r="W246" s="2" t="s">
        <v>23</v>
      </c>
      <c r="X246" s="2" t="s">
        <v>2938</v>
      </c>
      <c r="Y246" s="2" t="s">
        <v>172</v>
      </c>
      <c r="Z246" s="2" t="s">
        <v>173</v>
      </c>
      <c r="AA246" s="2" t="s">
        <v>2938</v>
      </c>
      <c r="AB246" s="2">
        <f>IF(INPUT_RAW!B246="","",YEAR(INPUT_RAW!B246))</f>
        <v>2024</v>
      </c>
      <c r="AC246" s="2">
        <f>IF(OR(INPUT_RAW!Q246="",INPUT_RAW!T246=""),"",INPUT_RAW!Q246+INPUT_RAW!T246)</f>
        <v>1977232.27</v>
      </c>
      <c r="AD246" s="2">
        <f>IF(INPUT_RAW!Q246="","",IF(INPUT_RAW!Q246=0,0,INPUT_RAW!T246/INPUT_RAW!Q246))</f>
        <v>0.36639999841883869</v>
      </c>
    </row>
    <row r="247" spans="1:30" ht="57.6" x14ac:dyDescent="0.3">
      <c r="A247" s="7" t="s">
        <v>196</v>
      </c>
      <c r="B247" s="2" t="s">
        <v>555</v>
      </c>
      <c r="C247" s="5" t="s">
        <v>198</v>
      </c>
      <c r="D247" s="5" t="s">
        <v>171</v>
      </c>
      <c r="E247" s="2" t="s">
        <v>557</v>
      </c>
      <c r="F247" s="2"/>
      <c r="G247" s="2"/>
      <c r="H247" s="2"/>
      <c r="I247" s="2"/>
      <c r="J247" s="2"/>
      <c r="K247" s="2"/>
      <c r="L247" s="2"/>
      <c r="M247" s="2"/>
      <c r="N247" s="5">
        <v>2635</v>
      </c>
      <c r="O247" s="2" t="s">
        <v>200</v>
      </c>
      <c r="P247" s="5">
        <v>399.37013662239087</v>
      </c>
      <c r="Q247" s="5">
        <v>1052340.31</v>
      </c>
      <c r="R247" s="5">
        <v>4.7346785610241966</v>
      </c>
      <c r="S247" s="5">
        <v>12475.878008298751</v>
      </c>
      <c r="T247" s="5">
        <v>385577.5</v>
      </c>
      <c r="U247" s="5">
        <v>20400</v>
      </c>
      <c r="V247" s="5">
        <v>0.56859999999999999</v>
      </c>
      <c r="W247" s="2" t="s">
        <v>23</v>
      </c>
      <c r="X247" s="2" t="s">
        <v>2938</v>
      </c>
      <c r="Y247" s="2" t="s">
        <v>172</v>
      </c>
      <c r="Z247" s="2" t="s">
        <v>173</v>
      </c>
      <c r="AA247" s="2" t="s">
        <v>2938</v>
      </c>
      <c r="AB247" s="2">
        <f>IF(INPUT_RAW!B247="","",YEAR(INPUT_RAW!B247))</f>
        <v>2024</v>
      </c>
      <c r="AC247" s="2">
        <f>IF(OR(INPUT_RAW!Q247="",INPUT_RAW!T247=""),"",INPUT_RAW!Q247+INPUT_RAW!T247)</f>
        <v>1437917.81</v>
      </c>
      <c r="AD247" s="2">
        <f>IF(INPUT_RAW!Q247="","",IF(INPUT_RAW!Q247=0,0,INPUT_RAW!T247/INPUT_RAW!Q247))</f>
        <v>0.36640000989793881</v>
      </c>
    </row>
    <row r="248" spans="1:30" ht="57.6" x14ac:dyDescent="0.3">
      <c r="A248" s="7" t="s">
        <v>196</v>
      </c>
      <c r="B248" s="2" t="s">
        <v>555</v>
      </c>
      <c r="C248" s="5" t="s">
        <v>198</v>
      </c>
      <c r="D248" s="5" t="s">
        <v>171</v>
      </c>
      <c r="E248" s="2" t="s">
        <v>558</v>
      </c>
      <c r="F248" s="2"/>
      <c r="G248" s="2"/>
      <c r="H248" s="2"/>
      <c r="I248" s="2"/>
      <c r="J248" s="2"/>
      <c r="K248" s="2"/>
      <c r="L248" s="2"/>
      <c r="M248" s="2"/>
      <c r="N248" s="5">
        <v>2800</v>
      </c>
      <c r="O248" s="2" t="s">
        <v>200</v>
      </c>
      <c r="P248" s="5">
        <v>539.22074285714291</v>
      </c>
      <c r="Q248" s="5">
        <v>1509818.08</v>
      </c>
      <c r="R248" s="5">
        <v>6.3926584808197164</v>
      </c>
      <c r="S248" s="5">
        <v>17899.443746295201</v>
      </c>
      <c r="T248" s="5">
        <v>553197.4</v>
      </c>
      <c r="U248" s="5">
        <v>20000</v>
      </c>
      <c r="V248" s="5">
        <v>0.83209999999999995</v>
      </c>
      <c r="W248" s="2" t="s">
        <v>23</v>
      </c>
      <c r="X248" s="2" t="s">
        <v>2934</v>
      </c>
      <c r="Y248" s="2" t="s">
        <v>172</v>
      </c>
      <c r="Z248" s="2" t="s">
        <v>173</v>
      </c>
      <c r="AA248" s="2" t="s">
        <v>2934</v>
      </c>
      <c r="AB248" s="2">
        <f>IF(INPUT_RAW!B248="","",YEAR(INPUT_RAW!B248))</f>
        <v>2024</v>
      </c>
      <c r="AC248" s="2">
        <f>IF(OR(INPUT_RAW!Q248="",INPUT_RAW!T248=""),"",INPUT_RAW!Q248+INPUT_RAW!T248)</f>
        <v>2063015.48</v>
      </c>
      <c r="AD248" s="2">
        <f>IF(INPUT_RAW!Q248="","",IF(INPUT_RAW!Q248=0,0,INPUT_RAW!T248/INPUT_RAW!Q248))</f>
        <v>0.36640003675144756</v>
      </c>
    </row>
    <row r="249" spans="1:30" ht="57.6" x14ac:dyDescent="0.3">
      <c r="A249" s="7" t="s">
        <v>196</v>
      </c>
      <c r="B249" s="2" t="s">
        <v>555</v>
      </c>
      <c r="C249" s="5" t="s">
        <v>198</v>
      </c>
      <c r="D249" s="5" t="s">
        <v>167</v>
      </c>
      <c r="E249" s="2" t="s">
        <v>559</v>
      </c>
      <c r="F249" s="2"/>
      <c r="G249" s="2"/>
      <c r="H249" s="2"/>
      <c r="I249" s="2"/>
      <c r="J249" s="2"/>
      <c r="K249" s="2"/>
      <c r="L249" s="2"/>
      <c r="M249" s="2"/>
      <c r="N249" s="5">
        <v>5984</v>
      </c>
      <c r="O249" s="2" t="s">
        <v>200</v>
      </c>
      <c r="P249" s="5">
        <v>211.80110628342251</v>
      </c>
      <c r="Q249" s="5">
        <v>1267417.82</v>
      </c>
      <c r="R249" s="5">
        <v>2.5109793276042982</v>
      </c>
      <c r="S249" s="5">
        <v>15025.700296384121</v>
      </c>
      <c r="T249" s="5">
        <v>464382</v>
      </c>
      <c r="U249" s="5">
        <v>26400</v>
      </c>
      <c r="V249" s="5">
        <v>0.50339999999999996</v>
      </c>
      <c r="W249" s="2" t="s">
        <v>114</v>
      </c>
      <c r="X249" s="2"/>
      <c r="Y249" s="2" t="s">
        <v>168</v>
      </c>
      <c r="Z249" s="2" t="s">
        <v>169</v>
      </c>
      <c r="AA249" s="2" t="s">
        <v>170</v>
      </c>
      <c r="AB249" s="2">
        <f>IF(INPUT_RAW!B249="","",YEAR(INPUT_RAW!B249))</f>
        <v>2024</v>
      </c>
      <c r="AC249" s="2">
        <f>IF(OR(INPUT_RAW!Q249="",INPUT_RAW!T249=""),"",INPUT_RAW!Q249+INPUT_RAW!T249)</f>
        <v>1731799.82</v>
      </c>
      <c r="AD249" s="2">
        <f>IF(INPUT_RAW!Q249="","",IF(INPUT_RAW!Q249=0,0,INPUT_RAW!T249/INPUT_RAW!Q249))</f>
        <v>0.3664000873839694</v>
      </c>
    </row>
    <row r="250" spans="1:30" ht="57.6" x14ac:dyDescent="0.3">
      <c r="A250" s="7" t="s">
        <v>196</v>
      </c>
      <c r="B250" s="2" t="s">
        <v>555</v>
      </c>
      <c r="C250" s="5" t="s">
        <v>198</v>
      </c>
      <c r="D250" s="5" t="s">
        <v>167</v>
      </c>
      <c r="E250" s="2" t="s">
        <v>560</v>
      </c>
      <c r="F250" s="2"/>
      <c r="G250" s="2"/>
      <c r="H250" s="2"/>
      <c r="I250" s="2"/>
      <c r="J250" s="2"/>
      <c r="K250" s="2"/>
      <c r="L250" s="2"/>
      <c r="M250" s="2"/>
      <c r="N250" s="5">
        <v>10726.1</v>
      </c>
      <c r="O250" s="2" t="s">
        <v>200</v>
      </c>
      <c r="P250" s="5">
        <v>210.23068123549101</v>
      </c>
      <c r="Q250" s="5">
        <v>2254955.31</v>
      </c>
      <c r="R250" s="5">
        <v>2.492361366158756</v>
      </c>
      <c r="S250" s="5">
        <v>26733.317249555421</v>
      </c>
      <c r="T250" s="5">
        <v>826215.7</v>
      </c>
      <c r="U250" s="5">
        <v>41790</v>
      </c>
      <c r="V250" s="5">
        <v>0.56579999999999997</v>
      </c>
      <c r="W250" s="2" t="s">
        <v>114</v>
      </c>
      <c r="X250" s="2"/>
      <c r="Y250" s="2" t="s">
        <v>168</v>
      </c>
      <c r="Z250" s="2" t="s">
        <v>169</v>
      </c>
      <c r="AA250" s="2" t="s">
        <v>170</v>
      </c>
      <c r="AB250" s="2">
        <f>IF(INPUT_RAW!B250="","",YEAR(INPUT_RAW!B250))</f>
        <v>2024</v>
      </c>
      <c r="AC250" s="2">
        <f>IF(OR(INPUT_RAW!Q250="",INPUT_RAW!T250=""),"",INPUT_RAW!Q250+INPUT_RAW!T250)</f>
        <v>3081171.01</v>
      </c>
      <c r="AD250" s="2">
        <f>IF(INPUT_RAW!Q250="","",IF(INPUT_RAW!Q250=0,0,INPUT_RAW!T250/INPUT_RAW!Q250))</f>
        <v>0.36640003300109747</v>
      </c>
    </row>
    <row r="251" spans="1:30" ht="57.6" x14ac:dyDescent="0.3">
      <c r="A251" s="7" t="s">
        <v>196</v>
      </c>
      <c r="B251" s="2" t="s">
        <v>555</v>
      </c>
      <c r="C251" s="5" t="s">
        <v>198</v>
      </c>
      <c r="D251" s="5" t="s">
        <v>171</v>
      </c>
      <c r="E251" s="2" t="s">
        <v>561</v>
      </c>
      <c r="F251" s="2"/>
      <c r="G251" s="2"/>
      <c r="H251" s="2"/>
      <c r="I251" s="2"/>
      <c r="J251" s="2"/>
      <c r="K251" s="2"/>
      <c r="L251" s="2"/>
      <c r="M251" s="2"/>
      <c r="N251" s="5">
        <v>2250</v>
      </c>
      <c r="O251" s="2" t="s">
        <v>200</v>
      </c>
      <c r="P251" s="5">
        <v>444.58475555555572</v>
      </c>
      <c r="Q251" s="5">
        <v>1000315.7</v>
      </c>
      <c r="R251" s="5">
        <v>5.2707143515774222</v>
      </c>
      <c r="S251" s="5">
        <v>11859.1072910492</v>
      </c>
      <c r="T251" s="5">
        <v>366515.6</v>
      </c>
      <c r="U251" s="5">
        <v>10000</v>
      </c>
      <c r="V251" s="5">
        <v>1.1026</v>
      </c>
      <c r="W251" s="2" t="s">
        <v>23</v>
      </c>
      <c r="X251" s="2" t="s">
        <v>2938</v>
      </c>
      <c r="Y251" s="2" t="s">
        <v>172</v>
      </c>
      <c r="Z251" s="2" t="s">
        <v>173</v>
      </c>
      <c r="AA251" s="2" t="s">
        <v>2938</v>
      </c>
      <c r="AB251" s="2">
        <f>IF(INPUT_RAW!B251="","",YEAR(INPUT_RAW!B251))</f>
        <v>2024</v>
      </c>
      <c r="AC251" s="2">
        <f>IF(OR(INPUT_RAW!Q251="",INPUT_RAW!T251=""),"",INPUT_RAW!Q251+INPUT_RAW!T251)</f>
        <v>1366831.2999999998</v>
      </c>
      <c r="AD251" s="2">
        <f>IF(INPUT_RAW!Q251="","",IF(INPUT_RAW!Q251=0,0,INPUT_RAW!T251/INPUT_RAW!Q251))</f>
        <v>0.3663999275428747</v>
      </c>
    </row>
    <row r="252" spans="1:30" ht="57.6" x14ac:dyDescent="0.3">
      <c r="A252" s="7" t="s">
        <v>196</v>
      </c>
      <c r="B252" s="2" t="s">
        <v>555</v>
      </c>
      <c r="C252" s="5" t="s">
        <v>198</v>
      </c>
      <c r="D252" s="5" t="s">
        <v>171</v>
      </c>
      <c r="E252" s="2" t="s">
        <v>562</v>
      </c>
      <c r="F252" s="2"/>
      <c r="G252" s="2"/>
      <c r="H252" s="2"/>
      <c r="I252" s="2"/>
      <c r="J252" s="2"/>
      <c r="K252" s="2"/>
      <c r="L252" s="2"/>
      <c r="M252" s="2"/>
      <c r="N252" s="5">
        <v>612.5</v>
      </c>
      <c r="O252" s="2" t="s">
        <v>200</v>
      </c>
      <c r="P252" s="5">
        <v>385.48620408163282</v>
      </c>
      <c r="Q252" s="5">
        <v>236110.3</v>
      </c>
      <c r="R252" s="5">
        <v>4.5700794793317447</v>
      </c>
      <c r="S252" s="5">
        <v>2799.1736810906932</v>
      </c>
      <c r="T252" s="5">
        <v>86510.9</v>
      </c>
      <c r="U252" s="5">
        <v>2700</v>
      </c>
      <c r="V252" s="5">
        <v>0.96389999999999998</v>
      </c>
      <c r="W252" s="2" t="s">
        <v>23</v>
      </c>
      <c r="X252" s="2" t="s">
        <v>2938</v>
      </c>
      <c r="Y252" s="2" t="s">
        <v>172</v>
      </c>
      <c r="Z252" s="2" t="s">
        <v>173</v>
      </c>
      <c r="AA252" s="2" t="s">
        <v>2938</v>
      </c>
      <c r="AB252" s="2">
        <f>IF(INPUT_RAW!B252="","",YEAR(INPUT_RAW!B252))</f>
        <v>2024</v>
      </c>
      <c r="AC252" s="2">
        <f>IF(OR(INPUT_RAW!Q252="",INPUT_RAW!T252=""),"",INPUT_RAW!Q252+INPUT_RAW!T252)</f>
        <v>322621.19999999995</v>
      </c>
      <c r="AD252" s="2">
        <f>IF(INPUT_RAW!Q252="","",IF(INPUT_RAW!Q252=0,0,INPUT_RAW!T252/INPUT_RAW!Q252))</f>
        <v>0.36640036457537006</v>
      </c>
    </row>
    <row r="253" spans="1:30" ht="72" x14ac:dyDescent="0.3">
      <c r="A253" s="7" t="s">
        <v>196</v>
      </c>
      <c r="B253" s="2" t="s">
        <v>563</v>
      </c>
      <c r="C253" s="5" t="s">
        <v>198</v>
      </c>
      <c r="D253" s="5" t="s">
        <v>163</v>
      </c>
      <c r="E253" s="2" t="s">
        <v>564</v>
      </c>
      <c r="F253" s="2"/>
      <c r="G253" s="2"/>
      <c r="H253" s="2"/>
      <c r="I253" s="2"/>
      <c r="J253" s="2"/>
      <c r="K253" s="2"/>
      <c r="L253" s="2"/>
      <c r="M253" s="2"/>
      <c r="N253" s="5">
        <v>4928</v>
      </c>
      <c r="O253" s="2" t="s">
        <v>200</v>
      </c>
      <c r="P253" s="5">
        <v>463.72189326298712</v>
      </c>
      <c r="Q253" s="5">
        <v>2285221.4900000002</v>
      </c>
      <c r="R253" s="5">
        <v>5.4975920955896518</v>
      </c>
      <c r="S253" s="5">
        <v>27092.133847065801</v>
      </c>
      <c r="T253" s="5">
        <v>1004583.3</v>
      </c>
      <c r="U253" s="5">
        <v>168960</v>
      </c>
      <c r="V253" s="5">
        <v>0.151</v>
      </c>
      <c r="W253" s="2" t="s">
        <v>23</v>
      </c>
      <c r="X253" s="2" t="s">
        <v>166</v>
      </c>
      <c r="Y253" s="2" t="s">
        <v>164</v>
      </c>
      <c r="Z253" s="2" t="s">
        <v>165</v>
      </c>
      <c r="AA253" s="2" t="s">
        <v>166</v>
      </c>
      <c r="AB253" s="2">
        <f>IF(INPUT_RAW!B253="","",YEAR(INPUT_RAW!B253))</f>
        <v>2024</v>
      </c>
      <c r="AC253" s="2">
        <f>IF(OR(INPUT_RAW!Q253="",INPUT_RAW!T253=""),"",INPUT_RAW!Q253+INPUT_RAW!T253)</f>
        <v>3289804.79</v>
      </c>
      <c r="AD253" s="2">
        <f>IF(INPUT_RAW!Q253="","",IF(INPUT_RAW!Q253=0,0,INPUT_RAW!T253/INPUT_RAW!Q253))</f>
        <v>0.43959997067942852</v>
      </c>
    </row>
    <row r="254" spans="1:30" ht="72" x14ac:dyDescent="0.3">
      <c r="A254" s="7" t="s">
        <v>196</v>
      </c>
      <c r="B254" s="2" t="s">
        <v>565</v>
      </c>
      <c r="C254" s="5" t="s">
        <v>198</v>
      </c>
      <c r="D254" s="5" t="s">
        <v>171</v>
      </c>
      <c r="E254" s="2" t="s">
        <v>566</v>
      </c>
      <c r="F254" s="2"/>
      <c r="G254" s="2"/>
      <c r="H254" s="2"/>
      <c r="I254" s="2"/>
      <c r="J254" s="2"/>
      <c r="K254" s="2"/>
      <c r="L254" s="2"/>
      <c r="M254" s="2"/>
      <c r="N254" s="5">
        <v>2701.55</v>
      </c>
      <c r="O254" s="2" t="s">
        <v>200</v>
      </c>
      <c r="P254" s="5">
        <v>469.05634909999998</v>
      </c>
      <c r="Q254" s="5">
        <v>1267179.18</v>
      </c>
      <c r="R254" s="5">
        <v>5.5608340150000002</v>
      </c>
      <c r="S254" s="5">
        <v>15022.87113</v>
      </c>
      <c r="T254" s="5">
        <v>464294.40000000002</v>
      </c>
      <c r="U254" s="5">
        <v>9132</v>
      </c>
      <c r="V254" s="5">
        <v>1.5980000000000001</v>
      </c>
      <c r="W254" s="2" t="s">
        <v>23</v>
      </c>
      <c r="X254" s="2" t="s">
        <v>2941</v>
      </c>
      <c r="Y254" s="2" t="s">
        <v>172</v>
      </c>
      <c r="Z254" s="2" t="s">
        <v>173</v>
      </c>
      <c r="AA254" s="2" t="s">
        <v>2941</v>
      </c>
      <c r="AB254" s="2">
        <f>IF(INPUT_RAW!B254="","",YEAR(INPUT_RAW!B254))</f>
        <v>2024</v>
      </c>
      <c r="AC254" s="2">
        <f>IF(OR(INPUT_RAW!Q254="",INPUT_RAW!T254=""),"",INPUT_RAW!Q254+INPUT_RAW!T254)</f>
        <v>1731473.58</v>
      </c>
      <c r="AD254" s="2">
        <f>IF(INPUT_RAW!Q254="","",IF(INPUT_RAW!Q254=0,0,INPUT_RAW!T254/INPUT_RAW!Q254))</f>
        <v>0.36639995931751346</v>
      </c>
    </row>
    <row r="255" spans="1:30" ht="57.6" x14ac:dyDescent="0.3">
      <c r="A255" s="7" t="s">
        <v>196</v>
      </c>
      <c r="B255" s="2" t="s">
        <v>565</v>
      </c>
      <c r="C255" s="5" t="s">
        <v>198</v>
      </c>
      <c r="D255" s="5" t="s">
        <v>171</v>
      </c>
      <c r="E255" s="2" t="s">
        <v>567</v>
      </c>
      <c r="F255" s="2"/>
      <c r="G255" s="2"/>
      <c r="H255" s="2"/>
      <c r="I255" s="2"/>
      <c r="J255" s="2"/>
      <c r="K255" s="2"/>
      <c r="L255" s="2"/>
      <c r="M255" s="2"/>
      <c r="N255" s="5">
        <v>5902.74</v>
      </c>
      <c r="O255" s="2" t="s">
        <v>200</v>
      </c>
      <c r="P255" s="5">
        <v>489.00080980000001</v>
      </c>
      <c r="Q255" s="5">
        <v>2886444.64</v>
      </c>
      <c r="R255" s="5">
        <v>5.7972828669999998</v>
      </c>
      <c r="S255" s="5">
        <v>34219.853470000002</v>
      </c>
      <c r="T255" s="5">
        <v>1057593.3</v>
      </c>
      <c r="U255" s="5">
        <v>46296</v>
      </c>
      <c r="V255" s="5">
        <v>0.71799999999999997</v>
      </c>
      <c r="W255" s="2" t="s">
        <v>23</v>
      </c>
      <c r="X255" s="2" t="s">
        <v>2941</v>
      </c>
      <c r="Y255" s="2" t="s">
        <v>172</v>
      </c>
      <c r="Z255" s="2" t="s">
        <v>173</v>
      </c>
      <c r="AA255" s="2" t="s">
        <v>2941</v>
      </c>
      <c r="AB255" s="2">
        <f>IF(INPUT_RAW!B255="","",YEAR(INPUT_RAW!B255))</f>
        <v>2024</v>
      </c>
      <c r="AC255" s="2">
        <f>IF(OR(INPUT_RAW!Q255="",INPUT_RAW!T255=""),"",INPUT_RAW!Q255+INPUT_RAW!T255)</f>
        <v>3944037.9400000004</v>
      </c>
      <c r="AD255" s="2">
        <f>IF(INPUT_RAW!Q255="","",IF(INPUT_RAW!Q255=0,0,INPUT_RAW!T255/INPUT_RAW!Q255))</f>
        <v>0.36639999442358956</v>
      </c>
    </row>
    <row r="256" spans="1:30" ht="57.6" x14ac:dyDescent="0.3">
      <c r="A256" s="7" t="s">
        <v>196</v>
      </c>
      <c r="B256" s="2" t="s">
        <v>565</v>
      </c>
      <c r="C256" s="5" t="s">
        <v>198</v>
      </c>
      <c r="D256" s="5" t="s">
        <v>171</v>
      </c>
      <c r="E256" s="2" t="s">
        <v>568</v>
      </c>
      <c r="F256" s="2"/>
      <c r="G256" s="2"/>
      <c r="H256" s="2"/>
      <c r="I256" s="2"/>
      <c r="J256" s="2"/>
      <c r="K256" s="2"/>
      <c r="L256" s="2"/>
      <c r="M256" s="2"/>
      <c r="N256" s="5">
        <v>10348.75</v>
      </c>
      <c r="O256" s="2" t="s">
        <v>200</v>
      </c>
      <c r="P256" s="5">
        <v>629.06408020000003</v>
      </c>
      <c r="Q256" s="5">
        <v>6510026.9000000004</v>
      </c>
      <c r="R256" s="5">
        <v>7.457783998</v>
      </c>
      <c r="S256" s="5">
        <v>77178.742150000005</v>
      </c>
      <c r="T256" s="5">
        <v>2385273.7999999998</v>
      </c>
      <c r="U256" s="5">
        <v>51000</v>
      </c>
      <c r="V256" s="5">
        <v>1.47</v>
      </c>
      <c r="W256" s="2" t="s">
        <v>23</v>
      </c>
      <c r="X256" s="2"/>
      <c r="Y256" s="2" t="s">
        <v>172</v>
      </c>
      <c r="Z256" s="2" t="s">
        <v>173</v>
      </c>
      <c r="AA256" s="2" t="s">
        <v>174</v>
      </c>
      <c r="AB256" s="2">
        <f>IF(INPUT_RAW!B256="","",YEAR(INPUT_RAW!B256))</f>
        <v>2024</v>
      </c>
      <c r="AC256" s="2">
        <f>IF(OR(INPUT_RAW!Q256="",INPUT_RAW!T256=""),"",INPUT_RAW!Q256+INPUT_RAW!T256)</f>
        <v>8895300.6999999993</v>
      </c>
      <c r="AD256" s="2">
        <f>IF(INPUT_RAW!Q256="","",IF(INPUT_RAW!Q256=0,0,INPUT_RAW!T256/INPUT_RAW!Q256))</f>
        <v>0.36639999137330748</v>
      </c>
    </row>
    <row r="257" spans="1:30" ht="72" x14ac:dyDescent="0.3">
      <c r="A257" s="7" t="s">
        <v>196</v>
      </c>
      <c r="B257" s="2" t="s">
        <v>565</v>
      </c>
      <c r="C257" s="5" t="s">
        <v>198</v>
      </c>
      <c r="D257" s="5" t="s">
        <v>171</v>
      </c>
      <c r="E257" s="2" t="s">
        <v>569</v>
      </c>
      <c r="F257" s="2"/>
      <c r="G257" s="2"/>
      <c r="H257" s="2"/>
      <c r="I257" s="2"/>
      <c r="J257" s="2"/>
      <c r="K257" s="2"/>
      <c r="L257" s="2"/>
      <c r="M257" s="2"/>
      <c r="N257" s="5">
        <v>10800</v>
      </c>
      <c r="O257" s="2" t="s">
        <v>200</v>
      </c>
      <c r="P257" s="5">
        <v>479.32972410000002</v>
      </c>
      <c r="Q257" s="5">
        <v>5176761.0199999996</v>
      </c>
      <c r="R257" s="5">
        <v>5.68262862</v>
      </c>
      <c r="S257" s="5">
        <v>61372.389089999997</v>
      </c>
      <c r="T257" s="5">
        <v>1896765.2</v>
      </c>
      <c r="U257" s="5">
        <v>43200</v>
      </c>
      <c r="V257" s="5">
        <v>1.38</v>
      </c>
      <c r="W257" s="2" t="s">
        <v>23</v>
      </c>
      <c r="X257" s="2" t="s">
        <v>2941</v>
      </c>
      <c r="Y257" s="2" t="s">
        <v>172</v>
      </c>
      <c r="Z257" s="2" t="s">
        <v>173</v>
      </c>
      <c r="AA257" s="2" t="s">
        <v>2941</v>
      </c>
      <c r="AB257" s="2">
        <f>IF(INPUT_RAW!B257="","",YEAR(INPUT_RAW!B257))</f>
        <v>2024</v>
      </c>
      <c r="AC257" s="2">
        <f>IF(OR(INPUT_RAW!Q257="",INPUT_RAW!T257=""),"",INPUT_RAW!Q257+INPUT_RAW!T257)</f>
        <v>7073526.2199999997</v>
      </c>
      <c r="AD257" s="2">
        <f>IF(INPUT_RAW!Q257="","",IF(INPUT_RAW!Q257=0,0,INPUT_RAW!T257/INPUT_RAW!Q257))</f>
        <v>0.36639999271204526</v>
      </c>
    </row>
    <row r="258" spans="1:30" ht="72" x14ac:dyDescent="0.3">
      <c r="A258" s="7" t="s">
        <v>196</v>
      </c>
      <c r="B258" s="2" t="s">
        <v>565</v>
      </c>
      <c r="C258" s="5" t="s">
        <v>198</v>
      </c>
      <c r="D258" s="5" t="s">
        <v>171</v>
      </c>
      <c r="E258" s="2" t="s">
        <v>570</v>
      </c>
      <c r="F258" s="2"/>
      <c r="G258" s="2"/>
      <c r="H258" s="2"/>
      <c r="I258" s="2"/>
      <c r="J258" s="2"/>
      <c r="K258" s="2"/>
      <c r="L258" s="2"/>
      <c r="M258" s="2"/>
      <c r="N258" s="5">
        <v>971.5</v>
      </c>
      <c r="O258" s="2" t="s">
        <v>200</v>
      </c>
      <c r="P258" s="5">
        <v>628.80583630000001</v>
      </c>
      <c r="Q258" s="5">
        <v>610884.87</v>
      </c>
      <c r="R258" s="5">
        <v>7.4547224219999997</v>
      </c>
      <c r="S258" s="5">
        <v>7242.2628329999998</v>
      </c>
      <c r="T258" s="5">
        <v>223828.2</v>
      </c>
      <c r="U258" s="5">
        <v>8040</v>
      </c>
      <c r="V258" s="5">
        <v>0.875</v>
      </c>
      <c r="W258" s="2" t="s">
        <v>23</v>
      </c>
      <c r="X258" s="2" t="s">
        <v>2941</v>
      </c>
      <c r="Y258" s="2" t="s">
        <v>172</v>
      </c>
      <c r="Z258" s="2" t="s">
        <v>173</v>
      </c>
      <c r="AA258" s="2" t="s">
        <v>2941</v>
      </c>
      <c r="AB258" s="2">
        <f>IF(INPUT_RAW!B258="","",YEAR(INPUT_RAW!B258))</f>
        <v>2024</v>
      </c>
      <c r="AC258" s="2">
        <f>IF(OR(INPUT_RAW!Q258="",INPUT_RAW!T258=""),"",INPUT_RAW!Q258+INPUT_RAW!T258)</f>
        <v>834713.07000000007</v>
      </c>
      <c r="AD258" s="2">
        <f>IF(INPUT_RAW!Q258="","",IF(INPUT_RAW!Q258=0,0,INPUT_RAW!T258/INPUT_RAW!Q258))</f>
        <v>0.36639997320608059</v>
      </c>
    </row>
    <row r="259" spans="1:30" ht="72" x14ac:dyDescent="0.3">
      <c r="A259" s="7" t="s">
        <v>196</v>
      </c>
      <c r="B259" s="2" t="s">
        <v>571</v>
      </c>
      <c r="C259" s="5" t="s">
        <v>198</v>
      </c>
      <c r="D259" s="5" t="s">
        <v>171</v>
      </c>
      <c r="E259" s="2" t="s">
        <v>572</v>
      </c>
      <c r="F259" s="2"/>
      <c r="G259" s="2"/>
      <c r="H259" s="2"/>
      <c r="I259" s="2"/>
      <c r="J259" s="2"/>
      <c r="K259" s="2"/>
      <c r="L259" s="2"/>
      <c r="M259" s="2"/>
      <c r="N259" s="5">
        <v>7193.6</v>
      </c>
      <c r="O259" s="2" t="s">
        <v>200</v>
      </c>
      <c r="P259" s="5">
        <v>687.96345640000004</v>
      </c>
      <c r="Q259" s="5">
        <v>4948933.92</v>
      </c>
      <c r="R259" s="5">
        <v>8.1560575740000001</v>
      </c>
      <c r="S259" s="5">
        <v>58671.41577</v>
      </c>
      <c r="T259" s="5">
        <v>1813289.4</v>
      </c>
      <c r="U259" s="5">
        <v>215808</v>
      </c>
      <c r="V259" s="5">
        <v>0.26500000000000001</v>
      </c>
      <c r="W259" s="2" t="s">
        <v>36</v>
      </c>
      <c r="X259" s="2" t="s">
        <v>2939</v>
      </c>
      <c r="Y259" s="2" t="s">
        <v>172</v>
      </c>
      <c r="Z259" s="2" t="s">
        <v>173</v>
      </c>
      <c r="AA259" s="2" t="s">
        <v>2939</v>
      </c>
      <c r="AB259" s="2">
        <f>IF(INPUT_RAW!B259="","",YEAR(INPUT_RAW!B259))</f>
        <v>2024</v>
      </c>
      <c r="AC259" s="2">
        <f>IF(OR(INPUT_RAW!Q259="",INPUT_RAW!T259=""),"",INPUT_RAW!Q259+INPUT_RAW!T259)</f>
        <v>6762223.3200000003</v>
      </c>
      <c r="AD259" s="2">
        <f>IF(INPUT_RAW!Q259="","",IF(INPUT_RAW!Q259=0,0,INPUT_RAW!T259/INPUT_RAW!Q259))</f>
        <v>0.36640000236657028</v>
      </c>
    </row>
    <row r="260" spans="1:30" ht="57.6" x14ac:dyDescent="0.3">
      <c r="A260" s="7" t="s">
        <v>196</v>
      </c>
      <c r="B260" s="2" t="s">
        <v>573</v>
      </c>
      <c r="C260" s="5" t="s">
        <v>198</v>
      </c>
      <c r="D260" s="5" t="s">
        <v>171</v>
      </c>
      <c r="E260" s="2" t="s">
        <v>574</v>
      </c>
      <c r="F260" s="2"/>
      <c r="G260" s="2"/>
      <c r="H260" s="2"/>
      <c r="I260" s="2"/>
      <c r="J260" s="2"/>
      <c r="K260" s="2"/>
      <c r="L260" s="2"/>
      <c r="M260" s="2"/>
      <c r="N260" s="5">
        <v>5957.6</v>
      </c>
      <c r="O260" s="2" t="s">
        <v>200</v>
      </c>
      <c r="P260" s="5">
        <v>379.32966299999998</v>
      </c>
      <c r="Q260" s="5">
        <v>2259894.4</v>
      </c>
      <c r="R260" s="5">
        <v>4.4970914400000002</v>
      </c>
      <c r="S260" s="5">
        <v>26791.87196</v>
      </c>
      <c r="T260" s="5">
        <v>828025.3</v>
      </c>
      <c r="U260" s="5">
        <v>24372</v>
      </c>
      <c r="V260" s="5">
        <v>1.0347</v>
      </c>
      <c r="W260" s="2" t="s">
        <v>23</v>
      </c>
      <c r="X260" s="2" t="s">
        <v>2936</v>
      </c>
      <c r="Y260" s="2" t="s">
        <v>172</v>
      </c>
      <c r="Z260" s="2" t="s">
        <v>173</v>
      </c>
      <c r="AA260" s="2" t="s">
        <v>2936</v>
      </c>
      <c r="AB260" s="2">
        <f>IF(INPUT_RAW!B260="","",YEAR(INPUT_RAW!B260))</f>
        <v>2024</v>
      </c>
      <c r="AC260" s="2">
        <f>IF(OR(INPUT_RAW!Q260="",INPUT_RAW!T260=""),"",INPUT_RAW!Q260+INPUT_RAW!T260)</f>
        <v>3087919.7</v>
      </c>
      <c r="AD260" s="2">
        <f>IF(INPUT_RAW!Q260="","",IF(INPUT_RAW!Q260=0,0,INPUT_RAW!T260/INPUT_RAW!Q260))</f>
        <v>0.36639999638921184</v>
      </c>
    </row>
    <row r="261" spans="1:30" ht="57.6" x14ac:dyDescent="0.3">
      <c r="A261" s="7" t="s">
        <v>196</v>
      </c>
      <c r="B261" s="2" t="s">
        <v>573</v>
      </c>
      <c r="C261" s="5" t="s">
        <v>198</v>
      </c>
      <c r="D261" s="5" t="s">
        <v>171</v>
      </c>
      <c r="E261" s="2" t="s">
        <v>575</v>
      </c>
      <c r="F261" s="2"/>
      <c r="G261" s="2"/>
      <c r="H261" s="2"/>
      <c r="I261" s="2"/>
      <c r="J261" s="2"/>
      <c r="K261" s="2"/>
      <c r="L261" s="2"/>
      <c r="M261" s="2"/>
      <c r="N261" s="5">
        <v>3465</v>
      </c>
      <c r="O261" s="2" t="s">
        <v>200</v>
      </c>
      <c r="P261" s="5">
        <v>474.2771429</v>
      </c>
      <c r="Q261" s="5">
        <v>1643370.3</v>
      </c>
      <c r="R261" s="5">
        <v>5.6227284270000002</v>
      </c>
      <c r="S261" s="5">
        <v>19482.754000000001</v>
      </c>
      <c r="T261" s="5">
        <v>602130.9</v>
      </c>
      <c r="U261" s="5">
        <v>25200</v>
      </c>
      <c r="V261" s="5">
        <v>0.72770000000000001</v>
      </c>
      <c r="W261" s="2" t="s">
        <v>23</v>
      </c>
      <c r="X261" s="2"/>
      <c r="Y261" s="2" t="s">
        <v>172</v>
      </c>
      <c r="Z261" s="2" t="s">
        <v>173</v>
      </c>
      <c r="AA261" s="2" t="s">
        <v>174</v>
      </c>
      <c r="AB261" s="2">
        <f>IF(INPUT_RAW!B261="","",YEAR(INPUT_RAW!B261))</f>
        <v>2024</v>
      </c>
      <c r="AC261" s="2">
        <f>IF(OR(INPUT_RAW!Q261="",INPUT_RAW!T261=""),"",INPUT_RAW!Q261+INPUT_RAW!T261)</f>
        <v>2245501.2000000002</v>
      </c>
      <c r="AD261" s="2">
        <f>IF(INPUT_RAW!Q261="","",IF(INPUT_RAW!Q261=0,0,INPUT_RAW!T261/INPUT_RAW!Q261))</f>
        <v>0.36640001343580325</v>
      </c>
    </row>
    <row r="262" spans="1:30" ht="57.6" x14ac:dyDescent="0.3">
      <c r="A262" s="7" t="s">
        <v>196</v>
      </c>
      <c r="B262" s="2" t="s">
        <v>573</v>
      </c>
      <c r="C262" s="5" t="s">
        <v>198</v>
      </c>
      <c r="D262" s="5" t="s">
        <v>171</v>
      </c>
      <c r="E262" s="2" t="s">
        <v>576</v>
      </c>
      <c r="F262" s="2"/>
      <c r="G262" s="2"/>
      <c r="H262" s="2"/>
      <c r="I262" s="2"/>
      <c r="J262" s="2"/>
      <c r="K262" s="2"/>
      <c r="L262" s="2"/>
      <c r="M262" s="2"/>
      <c r="N262" s="5">
        <v>1500</v>
      </c>
      <c r="O262" s="2" t="s">
        <v>200</v>
      </c>
      <c r="P262" s="5">
        <v>584.91949999999997</v>
      </c>
      <c r="Q262" s="5">
        <v>877379.25</v>
      </c>
      <c r="R262" s="5">
        <v>6.9344339059999998</v>
      </c>
      <c r="S262" s="5">
        <v>10401.65086</v>
      </c>
      <c r="T262" s="5">
        <v>321471.8</v>
      </c>
      <c r="U262" s="5">
        <v>15000</v>
      </c>
      <c r="V262" s="5">
        <v>0.65269999999999995</v>
      </c>
      <c r="W262" s="2" t="s">
        <v>23</v>
      </c>
      <c r="X262" s="2"/>
      <c r="Y262" s="2" t="s">
        <v>172</v>
      </c>
      <c r="Z262" s="2" t="s">
        <v>173</v>
      </c>
      <c r="AA262" s="2" t="s">
        <v>174</v>
      </c>
      <c r="AB262" s="2">
        <f>IF(INPUT_RAW!B262="","",YEAR(INPUT_RAW!B262))</f>
        <v>2024</v>
      </c>
      <c r="AC262" s="2">
        <f>IF(OR(INPUT_RAW!Q262="",INPUT_RAW!T262=""),"",INPUT_RAW!Q262+INPUT_RAW!T262)</f>
        <v>1198851.05</v>
      </c>
      <c r="AD262" s="2">
        <f>IF(INPUT_RAW!Q262="","",IF(INPUT_RAW!Q262=0,0,INPUT_RAW!T262/INPUT_RAW!Q262))</f>
        <v>0.36640004878164145</v>
      </c>
    </row>
    <row r="263" spans="1:30" ht="72" x14ac:dyDescent="0.3">
      <c r="A263" s="7" t="s">
        <v>196</v>
      </c>
      <c r="B263" s="2" t="s">
        <v>577</v>
      </c>
      <c r="C263" s="5" t="s">
        <v>198</v>
      </c>
      <c r="D263" s="5" t="s">
        <v>171</v>
      </c>
      <c r="E263" s="2" t="s">
        <v>578</v>
      </c>
      <c r="F263" s="2"/>
      <c r="G263" s="2"/>
      <c r="H263" s="2"/>
      <c r="I263" s="2"/>
      <c r="J263" s="2"/>
      <c r="K263" s="2"/>
      <c r="L263" s="2"/>
      <c r="M263" s="2"/>
      <c r="N263" s="5">
        <v>4004</v>
      </c>
      <c r="O263" s="2" t="s">
        <v>200</v>
      </c>
      <c r="P263" s="5">
        <v>387.94605644355647</v>
      </c>
      <c r="Q263" s="5">
        <v>1553336.01</v>
      </c>
      <c r="R263" s="5">
        <v>4.5965172564402419</v>
      </c>
      <c r="S263" s="5">
        <v>18404.455094786728</v>
      </c>
      <c r="T263" s="5">
        <v>569142.30000000005</v>
      </c>
      <c r="U263" s="5">
        <v>1232</v>
      </c>
      <c r="V263" s="2"/>
      <c r="W263" s="2" t="s">
        <v>32</v>
      </c>
      <c r="X263" s="2" t="s">
        <v>2935</v>
      </c>
      <c r="Y263" s="2" t="s">
        <v>172</v>
      </c>
      <c r="Z263" s="2" t="s">
        <v>173</v>
      </c>
      <c r="AA263" s="2" t="s">
        <v>2935</v>
      </c>
      <c r="AB263" s="2">
        <f>IF(INPUT_RAW!B263="","",YEAR(INPUT_RAW!B263))</f>
        <v>2024</v>
      </c>
      <c r="AC263" s="2">
        <f>IF(OR(INPUT_RAW!Q263="",INPUT_RAW!T263=""),"",INPUT_RAW!Q263+INPUT_RAW!T263)</f>
        <v>2122478.31</v>
      </c>
      <c r="AD263" s="2">
        <f>IF(INPUT_RAW!Q263="","",IF(INPUT_RAW!Q263=0,0,INPUT_RAW!T263/INPUT_RAW!Q263))</f>
        <v>0.36639999094593839</v>
      </c>
    </row>
    <row r="264" spans="1:30" ht="57.6" x14ac:dyDescent="0.3">
      <c r="A264" s="7" t="s">
        <v>196</v>
      </c>
      <c r="B264" s="2" t="s">
        <v>577</v>
      </c>
      <c r="C264" s="5" t="s">
        <v>198</v>
      </c>
      <c r="D264" s="5" t="s">
        <v>171</v>
      </c>
      <c r="E264" s="2" t="s">
        <v>579</v>
      </c>
      <c r="F264" s="2"/>
      <c r="G264" s="2"/>
      <c r="H264" s="2"/>
      <c r="I264" s="2"/>
      <c r="J264" s="2"/>
      <c r="K264" s="2"/>
      <c r="L264" s="2"/>
      <c r="M264" s="2"/>
      <c r="N264" s="5">
        <v>5712</v>
      </c>
      <c r="O264" s="2" t="s">
        <v>200</v>
      </c>
      <c r="P264" s="5">
        <v>265.39416316526609</v>
      </c>
      <c r="Q264" s="5">
        <v>1515931.46</v>
      </c>
      <c r="R264" s="5">
        <v>3.144480606223532</v>
      </c>
      <c r="S264" s="5">
        <v>17961.273222748809</v>
      </c>
      <c r="T264" s="5">
        <v>555437.30000000005</v>
      </c>
      <c r="U264" s="5">
        <v>36720</v>
      </c>
      <c r="V264" s="5">
        <v>0.44440000000000002</v>
      </c>
      <c r="W264" s="2" t="s">
        <v>23</v>
      </c>
      <c r="X264" s="2" t="s">
        <v>2940</v>
      </c>
      <c r="Y264" s="2" t="s">
        <v>172</v>
      </c>
      <c r="Z264" s="2" t="s">
        <v>173</v>
      </c>
      <c r="AA264" s="2" t="s">
        <v>2940</v>
      </c>
      <c r="AB264" s="2">
        <f>IF(INPUT_RAW!B264="","",YEAR(INPUT_RAW!B264))</f>
        <v>2024</v>
      </c>
      <c r="AC264" s="2">
        <f>IF(OR(INPUT_RAW!Q264="",INPUT_RAW!T264=""),"",INPUT_RAW!Q264+INPUT_RAW!T264)</f>
        <v>2071368.76</v>
      </c>
      <c r="AD264" s="2">
        <f>IF(INPUT_RAW!Q264="","",IF(INPUT_RAW!Q264=0,0,INPUT_RAW!T264/INPUT_RAW!Q264))</f>
        <v>0.36640000861252664</v>
      </c>
    </row>
    <row r="265" spans="1:30" ht="72" x14ac:dyDescent="0.3">
      <c r="A265" s="7" t="s">
        <v>196</v>
      </c>
      <c r="B265" s="2" t="s">
        <v>580</v>
      </c>
      <c r="C265" s="5" t="s">
        <v>198</v>
      </c>
      <c r="D265" s="5" t="s">
        <v>171</v>
      </c>
      <c r="E265" s="2" t="s">
        <v>581</v>
      </c>
      <c r="F265" s="2"/>
      <c r="G265" s="2"/>
      <c r="H265" s="2"/>
      <c r="I265" s="2"/>
      <c r="J265" s="2"/>
      <c r="K265" s="2"/>
      <c r="L265" s="2"/>
      <c r="M265" s="2"/>
      <c r="N265" s="5">
        <v>23760</v>
      </c>
      <c r="O265" s="2" t="s">
        <v>200</v>
      </c>
      <c r="P265" s="5">
        <v>217.97827988215491</v>
      </c>
      <c r="Q265" s="5">
        <v>5179163.93</v>
      </c>
      <c r="R265" s="5">
        <v>2.582681041257759</v>
      </c>
      <c r="S265" s="5">
        <v>61364.501540284349</v>
      </c>
      <c r="T265" s="5">
        <v>1897645.7</v>
      </c>
      <c r="U265" s="5">
        <v>6480</v>
      </c>
      <c r="V265" s="2"/>
      <c r="W265" s="2" t="s">
        <v>32</v>
      </c>
      <c r="X265" s="2" t="s">
        <v>2935</v>
      </c>
      <c r="Y265" s="2" t="s">
        <v>172</v>
      </c>
      <c r="Z265" s="2" t="s">
        <v>173</v>
      </c>
      <c r="AA265" s="2" t="s">
        <v>2935</v>
      </c>
      <c r="AB265" s="2">
        <f>IF(INPUT_RAW!B265="","",YEAR(INPUT_RAW!B265))</f>
        <v>2024</v>
      </c>
      <c r="AC265" s="2">
        <f>IF(OR(INPUT_RAW!Q265="",INPUT_RAW!T265=""),"",INPUT_RAW!Q265+INPUT_RAW!T265)</f>
        <v>7076809.6299999999</v>
      </c>
      <c r="AD265" s="2">
        <f>IF(INPUT_RAW!Q265="","",IF(INPUT_RAW!Q265=0,0,INPUT_RAW!T265/INPUT_RAW!Q265))</f>
        <v>0.36640000696019676</v>
      </c>
    </row>
    <row r="266" spans="1:30" ht="57.6" x14ac:dyDescent="0.3">
      <c r="A266" s="7" t="s">
        <v>196</v>
      </c>
      <c r="B266" s="2" t="s">
        <v>582</v>
      </c>
      <c r="C266" s="5" t="s">
        <v>198</v>
      </c>
      <c r="D266" s="5" t="s">
        <v>163</v>
      </c>
      <c r="E266" s="2" t="s">
        <v>583</v>
      </c>
      <c r="F266" s="2"/>
      <c r="G266" s="2"/>
      <c r="H266" s="2"/>
      <c r="I266" s="2"/>
      <c r="J266" s="2"/>
      <c r="K266" s="2"/>
      <c r="L266" s="2"/>
      <c r="M266" s="2"/>
      <c r="N266" s="5">
        <v>4900</v>
      </c>
      <c r="O266" s="2" t="s">
        <v>200</v>
      </c>
      <c r="P266" s="5">
        <v>451.83556326530612</v>
      </c>
      <c r="Q266" s="5">
        <v>2213994.2599999998</v>
      </c>
      <c r="R266" s="5">
        <v>5.3535019344230577</v>
      </c>
      <c r="S266" s="5">
        <v>26232.15947867298</v>
      </c>
      <c r="T266" s="5">
        <v>973271.9</v>
      </c>
      <c r="U266" s="5">
        <v>168000</v>
      </c>
      <c r="V266" s="5">
        <v>0.151</v>
      </c>
      <c r="W266" s="2" t="s">
        <v>23</v>
      </c>
      <c r="X266" s="2" t="s">
        <v>166</v>
      </c>
      <c r="Y266" s="2" t="s">
        <v>164</v>
      </c>
      <c r="Z266" s="2" t="s">
        <v>165</v>
      </c>
      <c r="AA266" s="2" t="s">
        <v>166</v>
      </c>
      <c r="AB266" s="2">
        <f>IF(INPUT_RAW!B266="","",YEAR(INPUT_RAW!B266))</f>
        <v>2024</v>
      </c>
      <c r="AC266" s="2">
        <f>IF(OR(INPUT_RAW!Q266="",INPUT_RAW!T266=""),"",INPUT_RAW!Q266+INPUT_RAW!T266)</f>
        <v>3187266.1599999997</v>
      </c>
      <c r="AD266" s="2">
        <f>IF(INPUT_RAW!Q266="","",IF(INPUT_RAW!Q266=0,0,INPUT_RAW!T266/INPUT_RAW!Q266))</f>
        <v>0.43960001052577258</v>
      </c>
    </row>
    <row r="267" spans="1:30" ht="72" x14ac:dyDescent="0.3">
      <c r="A267" s="7" t="s">
        <v>196</v>
      </c>
      <c r="B267" s="2" t="s">
        <v>584</v>
      </c>
      <c r="C267" s="5" t="s">
        <v>198</v>
      </c>
      <c r="D267" s="5" t="s">
        <v>163</v>
      </c>
      <c r="E267" s="2" t="s">
        <v>585</v>
      </c>
      <c r="F267" s="2"/>
      <c r="G267" s="2"/>
      <c r="H267" s="2"/>
      <c r="I267" s="2"/>
      <c r="J267" s="2"/>
      <c r="K267" s="2"/>
      <c r="L267" s="2"/>
      <c r="M267" s="2"/>
      <c r="N267" s="5">
        <v>8782</v>
      </c>
      <c r="O267" s="2" t="s">
        <v>200</v>
      </c>
      <c r="P267" s="5">
        <v>234.18087679344109</v>
      </c>
      <c r="Q267" s="5">
        <v>2056576.46</v>
      </c>
      <c r="R267" s="5">
        <v>2.7762996656009622</v>
      </c>
      <c r="S267" s="5">
        <v>24381.463663307652</v>
      </c>
      <c r="T267" s="5">
        <v>904071</v>
      </c>
      <c r="U267" s="5">
        <v>98400</v>
      </c>
      <c r="V267" s="5">
        <v>0.23899999999999999</v>
      </c>
      <c r="W267" s="2" t="s">
        <v>23</v>
      </c>
      <c r="X267" s="2" t="s">
        <v>166</v>
      </c>
      <c r="Y267" s="2" t="s">
        <v>164</v>
      </c>
      <c r="Z267" s="2" t="s">
        <v>165</v>
      </c>
      <c r="AA267" s="2" t="s">
        <v>166</v>
      </c>
      <c r="AB267" s="2">
        <f>IF(INPUT_RAW!B267="","",YEAR(INPUT_RAW!B267))</f>
        <v>2024</v>
      </c>
      <c r="AC267" s="2">
        <f>IF(OR(INPUT_RAW!Q267="",INPUT_RAW!T267=""),"",INPUT_RAW!Q267+INPUT_RAW!T267)</f>
        <v>2960647.46</v>
      </c>
      <c r="AD267" s="2">
        <f>IF(INPUT_RAW!Q267="","",IF(INPUT_RAW!Q267=0,0,INPUT_RAW!T267/INPUT_RAW!Q267))</f>
        <v>0.43959999425452922</v>
      </c>
    </row>
    <row r="268" spans="1:30" ht="57.6" x14ac:dyDescent="0.3">
      <c r="A268" s="7" t="s">
        <v>196</v>
      </c>
      <c r="B268" s="2" t="s">
        <v>584</v>
      </c>
      <c r="C268" s="5" t="s">
        <v>198</v>
      </c>
      <c r="D268" s="5" t="s">
        <v>171</v>
      </c>
      <c r="E268" s="2" t="s">
        <v>586</v>
      </c>
      <c r="F268" s="2"/>
      <c r="G268" s="2"/>
      <c r="H268" s="2"/>
      <c r="I268" s="2"/>
      <c r="J268" s="2"/>
      <c r="K268" s="2"/>
      <c r="L268" s="2"/>
      <c r="M268" s="2"/>
      <c r="N268" s="5">
        <v>2934.8</v>
      </c>
      <c r="O268" s="2" t="s">
        <v>200</v>
      </c>
      <c r="P268" s="5">
        <v>376.05165939757393</v>
      </c>
      <c r="Q268" s="5">
        <v>1103636.4099999999</v>
      </c>
      <c r="R268" s="5">
        <v>4.4582295127157554</v>
      </c>
      <c r="S268" s="5">
        <v>13084.011973918199</v>
      </c>
      <c r="T268" s="5">
        <v>404372.4</v>
      </c>
      <c r="U268" s="5">
        <v>12006</v>
      </c>
      <c r="V268" s="5">
        <v>1.0347</v>
      </c>
      <c r="W268" s="2" t="s">
        <v>23</v>
      </c>
      <c r="X268" s="2" t="s">
        <v>2936</v>
      </c>
      <c r="Y268" s="2" t="s">
        <v>172</v>
      </c>
      <c r="Z268" s="2" t="s">
        <v>173</v>
      </c>
      <c r="AA268" s="2" t="s">
        <v>2936</v>
      </c>
      <c r="AB268" s="2">
        <f>IF(INPUT_RAW!B268="","",YEAR(INPUT_RAW!B268))</f>
        <v>2024</v>
      </c>
      <c r="AC268" s="2">
        <f>IF(OR(INPUT_RAW!Q268="",INPUT_RAW!T268=""),"",INPUT_RAW!Q268+INPUT_RAW!T268)</f>
        <v>1508008.81</v>
      </c>
      <c r="AD268" s="2">
        <f>IF(INPUT_RAW!Q268="","",IF(INPUT_RAW!Q268=0,0,INPUT_RAW!T268/INPUT_RAW!Q268))</f>
        <v>0.36640001755650675</v>
      </c>
    </row>
    <row r="269" spans="1:30" ht="57.6" x14ac:dyDescent="0.3">
      <c r="A269" s="7" t="s">
        <v>196</v>
      </c>
      <c r="B269" s="2" t="s">
        <v>584</v>
      </c>
      <c r="C269" s="5" t="s">
        <v>198</v>
      </c>
      <c r="D269" s="5" t="s">
        <v>171</v>
      </c>
      <c r="E269" s="2" t="s">
        <v>587</v>
      </c>
      <c r="F269" s="2"/>
      <c r="G269" s="2"/>
      <c r="H269" s="2"/>
      <c r="I269" s="2"/>
      <c r="J269" s="2"/>
      <c r="K269" s="2"/>
      <c r="L269" s="2"/>
      <c r="M269" s="2"/>
      <c r="N269" s="5">
        <v>6930</v>
      </c>
      <c r="O269" s="2" t="s">
        <v>200</v>
      </c>
      <c r="P269" s="5">
        <v>470.17864646464648</v>
      </c>
      <c r="Q269" s="5">
        <v>3258338.02</v>
      </c>
      <c r="R269" s="5">
        <v>5.5741392586205869</v>
      </c>
      <c r="S269" s="5">
        <v>38628.78506224067</v>
      </c>
      <c r="T269" s="5">
        <v>1193855.1000000001</v>
      </c>
      <c r="U269" s="5">
        <v>50400</v>
      </c>
      <c r="V269" s="2"/>
      <c r="W269" s="2" t="s">
        <v>23</v>
      </c>
      <c r="X269" s="2"/>
      <c r="Y269" s="2" t="s">
        <v>172</v>
      </c>
      <c r="Z269" s="2" t="s">
        <v>173</v>
      </c>
      <c r="AA269" s="2" t="s">
        <v>174</v>
      </c>
      <c r="AB269" s="2">
        <f>IF(INPUT_RAW!B269="","",YEAR(INPUT_RAW!B269))</f>
        <v>2024</v>
      </c>
      <c r="AC269" s="2">
        <f>IF(OR(INPUT_RAW!Q269="",INPUT_RAW!T269=""),"",INPUT_RAW!Q269+INPUT_RAW!T269)</f>
        <v>4452193.12</v>
      </c>
      <c r="AD269" s="2">
        <f>IF(INPUT_RAW!Q269="","",IF(INPUT_RAW!Q269=0,0,INPUT_RAW!T269/INPUT_RAW!Q269))</f>
        <v>0.3664000151832007</v>
      </c>
    </row>
    <row r="270" spans="1:30" ht="57.6" x14ac:dyDescent="0.3">
      <c r="A270" s="7" t="s">
        <v>196</v>
      </c>
      <c r="B270" s="2" t="s">
        <v>584</v>
      </c>
      <c r="C270" s="5" t="s">
        <v>198</v>
      </c>
      <c r="D270" s="5" t="s">
        <v>171</v>
      </c>
      <c r="E270" s="2" t="s">
        <v>588</v>
      </c>
      <c r="F270" s="2"/>
      <c r="G270" s="2"/>
      <c r="H270" s="2"/>
      <c r="I270" s="2"/>
      <c r="J270" s="2"/>
      <c r="K270" s="2"/>
      <c r="L270" s="2"/>
      <c r="M270" s="2"/>
      <c r="N270" s="5">
        <v>2310</v>
      </c>
      <c r="O270" s="2" t="s">
        <v>200</v>
      </c>
      <c r="P270" s="5">
        <v>540.99296969696968</v>
      </c>
      <c r="Q270" s="5">
        <v>1249693.76</v>
      </c>
      <c r="R270" s="5">
        <v>6.4136688760755156</v>
      </c>
      <c r="S270" s="5">
        <v>14815.57510373444</v>
      </c>
      <c r="T270" s="5">
        <v>457887.9</v>
      </c>
      <c r="U270" s="5">
        <v>50400</v>
      </c>
      <c r="V270" s="5">
        <v>0.27910000000000001</v>
      </c>
      <c r="W270" s="2" t="s">
        <v>23</v>
      </c>
      <c r="X270" s="2" t="s">
        <v>2936</v>
      </c>
      <c r="Y270" s="2" t="s">
        <v>172</v>
      </c>
      <c r="Z270" s="2" t="s">
        <v>173</v>
      </c>
      <c r="AA270" s="2" t="s">
        <v>2936</v>
      </c>
      <c r="AB270" s="2">
        <f>IF(INPUT_RAW!B270="","",YEAR(INPUT_RAW!B270))</f>
        <v>2024</v>
      </c>
      <c r="AC270" s="2">
        <f>IF(OR(INPUT_RAW!Q270="",INPUT_RAW!T270=""),"",INPUT_RAW!Q270+INPUT_RAW!T270)</f>
        <v>1707581.6600000001</v>
      </c>
      <c r="AD270" s="2">
        <f>IF(INPUT_RAW!Q270="","",IF(INPUT_RAW!Q270=0,0,INPUT_RAW!T270/INPUT_RAW!Q270))</f>
        <v>0.36640008508964628</v>
      </c>
    </row>
    <row r="271" spans="1:30" ht="57.6" x14ac:dyDescent="0.3">
      <c r="A271" s="7" t="s">
        <v>196</v>
      </c>
      <c r="B271" s="2" t="s">
        <v>589</v>
      </c>
      <c r="C271" s="5" t="s">
        <v>198</v>
      </c>
      <c r="D271" s="5" t="s">
        <v>171</v>
      </c>
      <c r="E271" s="2" t="s">
        <v>590</v>
      </c>
      <c r="F271" s="2"/>
      <c r="G271" s="2"/>
      <c r="H271" s="2"/>
      <c r="I271" s="2"/>
      <c r="J271" s="2"/>
      <c r="K271" s="2"/>
      <c r="L271" s="2"/>
      <c r="M271" s="2"/>
      <c r="N271" s="5">
        <v>2167.1999999999998</v>
      </c>
      <c r="O271" s="2" t="s">
        <v>200</v>
      </c>
      <c r="P271" s="5">
        <v>263.6085225175342</v>
      </c>
      <c r="Q271" s="5">
        <v>571292.39</v>
      </c>
      <c r="R271" s="5">
        <v>3.1251751335807261</v>
      </c>
      <c r="S271" s="5">
        <v>6772.8795494961478</v>
      </c>
      <c r="T271" s="5">
        <v>209321.5</v>
      </c>
      <c r="U271" s="5">
        <v>13932</v>
      </c>
      <c r="V271" s="5">
        <v>0.44500000000000001</v>
      </c>
      <c r="W271" s="2" t="s">
        <v>23</v>
      </c>
      <c r="X271" s="2" t="s">
        <v>2940</v>
      </c>
      <c r="Y271" s="2" t="s">
        <v>172</v>
      </c>
      <c r="Z271" s="2" t="s">
        <v>173</v>
      </c>
      <c r="AA271" s="2" t="s">
        <v>2940</v>
      </c>
      <c r="AB271" s="2">
        <f>IF(INPUT_RAW!B271="","",YEAR(INPUT_RAW!B271))</f>
        <v>2024</v>
      </c>
      <c r="AC271" s="2">
        <f>IF(OR(INPUT_RAW!Q271="",INPUT_RAW!T271=""),"",INPUT_RAW!Q271+INPUT_RAW!T271)</f>
        <v>780613.89</v>
      </c>
      <c r="AD271" s="2">
        <f>IF(INPUT_RAW!Q271="","",IF(INPUT_RAW!Q271=0,0,INPUT_RAW!T271/INPUT_RAW!Q271))</f>
        <v>0.36639994451877783</v>
      </c>
    </row>
    <row r="272" spans="1:30" ht="57.6" x14ac:dyDescent="0.3">
      <c r="A272" s="7" t="s">
        <v>196</v>
      </c>
      <c r="B272" s="2" t="s">
        <v>591</v>
      </c>
      <c r="C272" s="5" t="s">
        <v>198</v>
      </c>
      <c r="D272" s="5" t="s">
        <v>171</v>
      </c>
      <c r="E272" s="2" t="s">
        <v>592</v>
      </c>
      <c r="F272" s="2"/>
      <c r="G272" s="2"/>
      <c r="H272" s="2"/>
      <c r="I272" s="2"/>
      <c r="J272" s="2"/>
      <c r="K272" s="2"/>
      <c r="L272" s="2"/>
      <c r="M272" s="2"/>
      <c r="N272" s="5">
        <v>7646.9</v>
      </c>
      <c r="O272" s="2" t="s">
        <v>200</v>
      </c>
      <c r="P272" s="5">
        <v>524.34236618760542</v>
      </c>
      <c r="Q272" s="5">
        <v>4009593.64</v>
      </c>
      <c r="R272" s="5">
        <v>6.2162699014535328</v>
      </c>
      <c r="S272" s="5">
        <v>47535.194309425016</v>
      </c>
      <c r="T272" s="5">
        <v>1469115.1</v>
      </c>
      <c r="U272" s="5">
        <v>19524</v>
      </c>
      <c r="V272" s="2"/>
      <c r="W272" s="2" t="s">
        <v>23</v>
      </c>
      <c r="X272" s="2"/>
      <c r="Y272" s="2" t="s">
        <v>172</v>
      </c>
      <c r="Z272" s="2" t="s">
        <v>173</v>
      </c>
      <c r="AA272" s="2" t="s">
        <v>174</v>
      </c>
      <c r="AB272" s="2">
        <f>IF(INPUT_RAW!B272="","",YEAR(INPUT_RAW!B272))</f>
        <v>2024</v>
      </c>
      <c r="AC272" s="2">
        <f>IF(OR(INPUT_RAW!Q272="",INPUT_RAW!T272=""),"",INPUT_RAW!Q272+INPUT_RAW!T272)</f>
        <v>5478708.7400000002</v>
      </c>
      <c r="AD272" s="2">
        <f>IF(INPUT_RAW!Q272="","",IF(INPUT_RAW!Q272=0,0,INPUT_RAW!T272/INPUT_RAW!Q272))</f>
        <v>0.36639999758179986</v>
      </c>
    </row>
    <row r="273" spans="1:30" ht="57.6" x14ac:dyDescent="0.3">
      <c r="A273" s="7" t="s">
        <v>196</v>
      </c>
      <c r="B273" s="2" t="s">
        <v>591</v>
      </c>
      <c r="C273" s="5" t="s">
        <v>198</v>
      </c>
      <c r="D273" s="5" t="s">
        <v>171</v>
      </c>
      <c r="E273" s="2" t="s">
        <v>593</v>
      </c>
      <c r="F273" s="2"/>
      <c r="G273" s="2"/>
      <c r="H273" s="2"/>
      <c r="I273" s="2"/>
      <c r="J273" s="2"/>
      <c r="K273" s="2"/>
      <c r="L273" s="2"/>
      <c r="M273" s="2"/>
      <c r="N273" s="5">
        <v>78.2</v>
      </c>
      <c r="O273" s="2" t="s">
        <v>200</v>
      </c>
      <c r="P273" s="5">
        <v>674.80575447570322</v>
      </c>
      <c r="Q273" s="5">
        <v>52769.81</v>
      </c>
      <c r="R273" s="5">
        <v>8.00006822140727</v>
      </c>
      <c r="S273" s="5">
        <v>625.60533491404863</v>
      </c>
      <c r="T273" s="5">
        <v>19334.900000000001</v>
      </c>
      <c r="U273" s="5">
        <v>204</v>
      </c>
      <c r="V273" s="5">
        <v>2.96</v>
      </c>
      <c r="W273" s="2" t="s">
        <v>23</v>
      </c>
      <c r="X273" s="2"/>
      <c r="Y273" s="2" t="s">
        <v>172</v>
      </c>
      <c r="Z273" s="2" t="s">
        <v>173</v>
      </c>
      <c r="AA273" s="2" t="s">
        <v>174</v>
      </c>
      <c r="AB273" s="2">
        <f>IF(INPUT_RAW!B273="","",YEAR(INPUT_RAW!B273))</f>
        <v>2024</v>
      </c>
      <c r="AC273" s="2">
        <f>IF(OR(INPUT_RAW!Q273="",INPUT_RAW!T273=""),"",INPUT_RAW!Q273+INPUT_RAW!T273)</f>
        <v>72104.709999999992</v>
      </c>
      <c r="AD273" s="2">
        <f>IF(INPUT_RAW!Q273="","",IF(INPUT_RAW!Q273=0,0,INPUT_RAW!T273/INPUT_RAW!Q273))</f>
        <v>0.36640078863274289</v>
      </c>
    </row>
    <row r="274" spans="1:30" ht="57.6" x14ac:dyDescent="0.3">
      <c r="A274" s="7" t="s">
        <v>196</v>
      </c>
      <c r="B274" s="2" t="s">
        <v>591</v>
      </c>
      <c r="C274" s="5" t="s">
        <v>198</v>
      </c>
      <c r="D274" s="5" t="s">
        <v>171</v>
      </c>
      <c r="E274" s="2" t="s">
        <v>594</v>
      </c>
      <c r="F274" s="2"/>
      <c r="G274" s="2"/>
      <c r="H274" s="2"/>
      <c r="I274" s="2"/>
      <c r="J274" s="2"/>
      <c r="K274" s="2"/>
      <c r="L274" s="2"/>
      <c r="M274" s="2"/>
      <c r="N274" s="5">
        <v>786.24</v>
      </c>
      <c r="O274" s="2" t="s">
        <v>200</v>
      </c>
      <c r="P274" s="5">
        <v>486.52924043549041</v>
      </c>
      <c r="Q274" s="5">
        <v>382528.75</v>
      </c>
      <c r="R274" s="5">
        <v>5.7679815107941961</v>
      </c>
      <c r="S274" s="5">
        <v>4535.0177830468292</v>
      </c>
      <c r="T274" s="5">
        <v>140158.6</v>
      </c>
      <c r="U274" s="5">
        <v>2268</v>
      </c>
      <c r="V274" s="5">
        <v>1.93</v>
      </c>
      <c r="W274" s="2" t="s">
        <v>23</v>
      </c>
      <c r="X274" s="2"/>
      <c r="Y274" s="2" t="s">
        <v>172</v>
      </c>
      <c r="Z274" s="2" t="s">
        <v>173</v>
      </c>
      <c r="AA274" s="2" t="s">
        <v>174</v>
      </c>
      <c r="AB274" s="2">
        <f>IF(INPUT_RAW!B274="","",YEAR(INPUT_RAW!B274))</f>
        <v>2024</v>
      </c>
      <c r="AC274" s="2">
        <f>IF(OR(INPUT_RAW!Q274="",INPUT_RAW!T274=""),"",INPUT_RAW!Q274+INPUT_RAW!T274)</f>
        <v>522687.35</v>
      </c>
      <c r="AD274" s="2">
        <f>IF(INPUT_RAW!Q274="","",IF(INPUT_RAW!Q274=0,0,INPUT_RAW!T274/INPUT_RAW!Q274))</f>
        <v>0.36640017253605123</v>
      </c>
    </row>
    <row r="275" spans="1:30" ht="72" x14ac:dyDescent="0.3">
      <c r="A275" s="7" t="s">
        <v>196</v>
      </c>
      <c r="B275" s="2" t="s">
        <v>595</v>
      </c>
      <c r="C275" s="5" t="s">
        <v>198</v>
      </c>
      <c r="D275" s="5" t="s">
        <v>171</v>
      </c>
      <c r="E275" s="2" t="s">
        <v>596</v>
      </c>
      <c r="F275" s="2"/>
      <c r="G275" s="2"/>
      <c r="H275" s="2"/>
      <c r="I275" s="2"/>
      <c r="J275" s="2"/>
      <c r="K275" s="2"/>
      <c r="L275" s="2"/>
      <c r="M275" s="2"/>
      <c r="N275" s="5">
        <v>11005</v>
      </c>
      <c r="O275" s="2" t="s">
        <v>200</v>
      </c>
      <c r="P275" s="5">
        <v>464.80860517946388</v>
      </c>
      <c r="Q275" s="5">
        <v>5115218.7</v>
      </c>
      <c r="R275" s="5">
        <v>5.5104754615229874</v>
      </c>
      <c r="S275" s="5">
        <v>60642.782454060471</v>
      </c>
      <c r="T275" s="5">
        <v>1874216.1</v>
      </c>
      <c r="U275" s="5">
        <v>37200</v>
      </c>
      <c r="V275" s="5">
        <v>1.5980000000000001</v>
      </c>
      <c r="W275" s="2" t="s">
        <v>23</v>
      </c>
      <c r="X275" s="2" t="s">
        <v>2941</v>
      </c>
      <c r="Y275" s="2" t="s">
        <v>172</v>
      </c>
      <c r="Z275" s="2" t="s">
        <v>173</v>
      </c>
      <c r="AA275" s="2" t="s">
        <v>2941</v>
      </c>
      <c r="AB275" s="2">
        <f>IF(INPUT_RAW!B275="","",YEAR(INPUT_RAW!B275))</f>
        <v>2024</v>
      </c>
      <c r="AC275" s="2">
        <f>IF(OR(INPUT_RAW!Q275="",INPUT_RAW!T275=""),"",INPUT_RAW!Q275+INPUT_RAW!T275)</f>
        <v>6989434.8000000007</v>
      </c>
      <c r="AD275" s="2">
        <f>IF(INPUT_RAW!Q275="","",IF(INPUT_RAW!Q275=0,0,INPUT_RAW!T275/INPUT_RAW!Q275))</f>
        <v>0.3663999938067164</v>
      </c>
    </row>
    <row r="276" spans="1:30" ht="57.6" x14ac:dyDescent="0.3">
      <c r="A276" s="7" t="s">
        <v>196</v>
      </c>
      <c r="B276" s="2" t="s">
        <v>595</v>
      </c>
      <c r="C276" s="5" t="s">
        <v>198</v>
      </c>
      <c r="D276" s="5" t="s">
        <v>171</v>
      </c>
      <c r="E276" s="2" t="s">
        <v>597</v>
      </c>
      <c r="F276" s="2"/>
      <c r="G276" s="2"/>
      <c r="H276" s="2"/>
      <c r="I276" s="2"/>
      <c r="J276" s="2"/>
      <c r="K276" s="2"/>
      <c r="L276" s="2"/>
      <c r="M276" s="2"/>
      <c r="N276" s="5">
        <v>9568</v>
      </c>
      <c r="O276" s="2" t="s">
        <v>200</v>
      </c>
      <c r="P276" s="5">
        <v>664.44589255852839</v>
      </c>
      <c r="Q276" s="5">
        <v>6357418.2999999998</v>
      </c>
      <c r="R276" s="5">
        <v>7.8772482816660157</v>
      </c>
      <c r="S276" s="5">
        <v>75369.511558980448</v>
      </c>
      <c r="T276" s="5">
        <v>2329358.1</v>
      </c>
      <c r="U276" s="5">
        <v>24960</v>
      </c>
      <c r="V276" s="5">
        <v>2.96</v>
      </c>
      <c r="W276" s="2" t="s">
        <v>23</v>
      </c>
      <c r="X276" s="2"/>
      <c r="Y276" s="2" t="s">
        <v>172</v>
      </c>
      <c r="Z276" s="2" t="s">
        <v>173</v>
      </c>
      <c r="AA276" s="2" t="s">
        <v>174</v>
      </c>
      <c r="AB276" s="2">
        <f>IF(INPUT_RAW!B276="","",YEAR(INPUT_RAW!B276))</f>
        <v>2024</v>
      </c>
      <c r="AC276" s="2">
        <f>IF(OR(INPUT_RAW!Q276="",INPUT_RAW!T276=""),"",INPUT_RAW!Q276+INPUT_RAW!T276)</f>
        <v>8686776.4000000004</v>
      </c>
      <c r="AD276" s="2">
        <f>IF(INPUT_RAW!Q276="","",IF(INPUT_RAW!Q276=0,0,INPUT_RAW!T276/INPUT_RAW!Q276))</f>
        <v>0.36640000548650387</v>
      </c>
    </row>
    <row r="277" spans="1:30" ht="57.6" x14ac:dyDescent="0.3">
      <c r="A277" s="7" t="s">
        <v>196</v>
      </c>
      <c r="B277" s="2" t="s">
        <v>595</v>
      </c>
      <c r="C277" s="5" t="s">
        <v>198</v>
      </c>
      <c r="D277" s="5" t="s">
        <v>171</v>
      </c>
      <c r="E277" s="2" t="s">
        <v>598</v>
      </c>
      <c r="F277" s="2"/>
      <c r="G277" s="2"/>
      <c r="H277" s="2"/>
      <c r="I277" s="2"/>
      <c r="J277" s="2"/>
      <c r="K277" s="2"/>
      <c r="L277" s="2"/>
      <c r="M277" s="2"/>
      <c r="N277" s="5">
        <v>10849.28</v>
      </c>
      <c r="O277" s="2" t="s">
        <v>200</v>
      </c>
      <c r="P277" s="5">
        <v>479.05982516812168</v>
      </c>
      <c r="Q277" s="5">
        <v>5197454.18</v>
      </c>
      <c r="R277" s="5">
        <v>5.6794288698058297</v>
      </c>
      <c r="S277" s="5">
        <v>61617.714048606998</v>
      </c>
      <c r="T277" s="5">
        <v>1904347.2</v>
      </c>
      <c r="U277" s="5">
        <v>31296</v>
      </c>
      <c r="V277" s="5">
        <v>1.93</v>
      </c>
      <c r="W277" s="2" t="s">
        <v>23</v>
      </c>
      <c r="X277" s="2"/>
      <c r="Y277" s="2" t="s">
        <v>172</v>
      </c>
      <c r="Z277" s="2" t="s">
        <v>173</v>
      </c>
      <c r="AA277" s="2" t="s">
        <v>174</v>
      </c>
      <c r="AB277" s="2">
        <f>IF(INPUT_RAW!B277="","",YEAR(INPUT_RAW!B277))</f>
        <v>2024</v>
      </c>
      <c r="AC277" s="2">
        <f>IF(OR(INPUT_RAW!Q277="",INPUT_RAW!T277=""),"",INPUT_RAW!Q277+INPUT_RAW!T277)</f>
        <v>7101801.3799999999</v>
      </c>
      <c r="AD277" s="2">
        <f>IF(INPUT_RAW!Q277="","",IF(INPUT_RAW!Q277=0,0,INPUT_RAW!T277/INPUT_RAW!Q277))</f>
        <v>0.36639999777737342</v>
      </c>
    </row>
    <row r="278" spans="1:30" ht="57.6" x14ac:dyDescent="0.3">
      <c r="A278" s="7" t="s">
        <v>196</v>
      </c>
      <c r="B278" s="2" t="s">
        <v>595</v>
      </c>
      <c r="C278" s="5" t="s">
        <v>198</v>
      </c>
      <c r="D278" s="5" t="s">
        <v>171</v>
      </c>
      <c r="E278" s="2" t="s">
        <v>599</v>
      </c>
      <c r="F278" s="2"/>
      <c r="G278" s="2"/>
      <c r="H278" s="2"/>
      <c r="I278" s="2"/>
      <c r="J278" s="2"/>
      <c r="K278" s="2"/>
      <c r="L278" s="2"/>
      <c r="M278" s="2"/>
      <c r="N278" s="5">
        <v>7759.7</v>
      </c>
      <c r="O278" s="2" t="s">
        <v>200</v>
      </c>
      <c r="P278" s="5">
        <v>516.29242496488268</v>
      </c>
      <c r="Q278" s="5">
        <v>4006274.33</v>
      </c>
      <c r="R278" s="5">
        <v>6.1208349136322786</v>
      </c>
      <c r="S278" s="5">
        <v>47495.842679312387</v>
      </c>
      <c r="T278" s="5">
        <v>1467899</v>
      </c>
      <c r="U278" s="5">
        <v>19812</v>
      </c>
      <c r="V278" s="5">
        <v>2.35</v>
      </c>
      <c r="W278" s="2" t="s">
        <v>23</v>
      </c>
      <c r="X278" s="2"/>
      <c r="Y278" s="2" t="s">
        <v>172</v>
      </c>
      <c r="Z278" s="2" t="s">
        <v>173</v>
      </c>
      <c r="AA278" s="2" t="s">
        <v>174</v>
      </c>
      <c r="AB278" s="2">
        <f>IF(INPUT_RAW!B278="","",YEAR(INPUT_RAW!B278))</f>
        <v>2024</v>
      </c>
      <c r="AC278" s="2">
        <f>IF(OR(INPUT_RAW!Q278="",INPUT_RAW!T278=""),"",INPUT_RAW!Q278+INPUT_RAW!T278)</f>
        <v>5474173.3300000001</v>
      </c>
      <c r="AD278" s="2">
        <f>IF(INPUT_RAW!Q278="","",IF(INPUT_RAW!Q278=0,0,INPUT_RAW!T278/INPUT_RAW!Q278))</f>
        <v>0.36640002133852873</v>
      </c>
    </row>
    <row r="279" spans="1:30" ht="72" x14ac:dyDescent="0.3">
      <c r="A279" s="7" t="s">
        <v>196</v>
      </c>
      <c r="B279" s="2" t="s">
        <v>595</v>
      </c>
      <c r="C279" s="5" t="s">
        <v>198</v>
      </c>
      <c r="D279" s="5" t="s">
        <v>171</v>
      </c>
      <c r="E279" s="2" t="s">
        <v>600</v>
      </c>
      <c r="F279" s="2"/>
      <c r="G279" s="2"/>
      <c r="H279" s="2"/>
      <c r="I279" s="2"/>
      <c r="J279" s="2"/>
      <c r="K279" s="2"/>
      <c r="L279" s="2"/>
      <c r="M279" s="2"/>
      <c r="N279" s="5">
        <v>1615</v>
      </c>
      <c r="O279" s="2" t="s">
        <v>200</v>
      </c>
      <c r="P279" s="5">
        <v>581.197399380805</v>
      </c>
      <c r="Q279" s="5">
        <v>938633.8</v>
      </c>
      <c r="R279" s="5">
        <v>6.8903070466011256</v>
      </c>
      <c r="S279" s="5">
        <v>11127.84588026082</v>
      </c>
      <c r="T279" s="5">
        <v>343915.5</v>
      </c>
      <c r="U279" s="5">
        <v>51000</v>
      </c>
      <c r="V279" s="5">
        <v>0.20669999999999999</v>
      </c>
      <c r="W279" s="2" t="s">
        <v>56</v>
      </c>
      <c r="X279" s="2"/>
      <c r="Y279" s="2" t="s">
        <v>172</v>
      </c>
      <c r="Z279" s="2" t="s">
        <v>173</v>
      </c>
      <c r="AA279" s="2" t="s">
        <v>174</v>
      </c>
      <c r="AB279" s="2">
        <f>IF(INPUT_RAW!B279="","",YEAR(INPUT_RAW!B279))</f>
        <v>2024</v>
      </c>
      <c r="AC279" s="2">
        <f>IF(OR(INPUT_RAW!Q279="",INPUT_RAW!T279=""),"",INPUT_RAW!Q279+INPUT_RAW!T279)</f>
        <v>1282549.3</v>
      </c>
      <c r="AD279" s="2">
        <f>IF(INPUT_RAW!Q279="","",IF(INPUT_RAW!Q279=0,0,INPUT_RAW!T279/INPUT_RAW!Q279))</f>
        <v>0.36640008062782309</v>
      </c>
    </row>
    <row r="280" spans="1:30" ht="57.6" x14ac:dyDescent="0.3">
      <c r="A280" s="7" t="s">
        <v>196</v>
      </c>
      <c r="B280" s="2" t="s">
        <v>601</v>
      </c>
      <c r="C280" s="5" t="s">
        <v>198</v>
      </c>
      <c r="D280" s="5" t="s">
        <v>171</v>
      </c>
      <c r="E280" s="2" t="s">
        <v>602</v>
      </c>
      <c r="F280" s="2"/>
      <c r="G280" s="2"/>
      <c r="H280" s="2"/>
      <c r="I280" s="2"/>
      <c r="J280" s="2"/>
      <c r="K280" s="2"/>
      <c r="L280" s="2"/>
      <c r="M280" s="2"/>
      <c r="N280" s="5">
        <v>338</v>
      </c>
      <c r="O280" s="2" t="s">
        <v>200</v>
      </c>
      <c r="P280" s="5">
        <v>296.9714793</v>
      </c>
      <c r="Q280" s="5">
        <v>100376.36</v>
      </c>
      <c r="R280" s="5">
        <v>3.5353747530000001</v>
      </c>
      <c r="S280" s="5">
        <v>1194.9566669999999</v>
      </c>
      <c r="T280" s="5">
        <v>36777.9</v>
      </c>
      <c r="U280" s="5">
        <v>400</v>
      </c>
      <c r="V280" s="5">
        <v>2.71</v>
      </c>
      <c r="W280" s="2" t="s">
        <v>23</v>
      </c>
      <c r="X280" s="2"/>
      <c r="Y280" s="2" t="s">
        <v>172</v>
      </c>
      <c r="Z280" s="2" t="s">
        <v>173</v>
      </c>
      <c r="AA280" s="2" t="s">
        <v>174</v>
      </c>
      <c r="AB280" s="2">
        <f>IF(INPUT_RAW!B280="","",YEAR(INPUT_RAW!B280))</f>
        <v>2024</v>
      </c>
      <c r="AC280" s="2">
        <f>IF(OR(INPUT_RAW!Q280="",INPUT_RAW!T280=""),"",INPUT_RAW!Q280+INPUT_RAW!T280)</f>
        <v>137154.26</v>
      </c>
      <c r="AD280" s="2">
        <f>IF(INPUT_RAW!Q280="","",IF(INPUT_RAW!Q280=0,0,INPUT_RAW!T280/INPUT_RAW!Q280))</f>
        <v>0.36640001689640866</v>
      </c>
    </row>
    <row r="281" spans="1:30" ht="57.6" x14ac:dyDescent="0.3">
      <c r="A281" s="7" t="s">
        <v>196</v>
      </c>
      <c r="B281" s="2" t="s">
        <v>601</v>
      </c>
      <c r="C281" s="5" t="s">
        <v>198</v>
      </c>
      <c r="D281" s="5" t="s">
        <v>171</v>
      </c>
      <c r="E281" s="2" t="s">
        <v>603</v>
      </c>
      <c r="F281" s="2"/>
      <c r="G281" s="2"/>
      <c r="H281" s="2"/>
      <c r="I281" s="2"/>
      <c r="J281" s="2"/>
      <c r="K281" s="2"/>
      <c r="L281" s="2"/>
      <c r="M281" s="2"/>
      <c r="N281" s="5">
        <v>279.2</v>
      </c>
      <c r="O281" s="2" t="s">
        <v>200</v>
      </c>
      <c r="P281" s="5">
        <v>375.69896130000001</v>
      </c>
      <c r="Q281" s="5">
        <v>104895.15</v>
      </c>
      <c r="R281" s="5">
        <v>4.4726066820000003</v>
      </c>
      <c r="S281" s="5">
        <v>1248.751786</v>
      </c>
      <c r="T281" s="5">
        <v>38433.599999999999</v>
      </c>
      <c r="U281" s="5">
        <v>960</v>
      </c>
      <c r="V281" s="5">
        <v>1.18</v>
      </c>
      <c r="W281" s="2" t="s">
        <v>23</v>
      </c>
      <c r="X281" s="2" t="s">
        <v>2934</v>
      </c>
      <c r="Y281" s="2" t="s">
        <v>172</v>
      </c>
      <c r="Z281" s="2" t="s">
        <v>173</v>
      </c>
      <c r="AA281" s="2" t="s">
        <v>2934</v>
      </c>
      <c r="AB281" s="2">
        <f>IF(INPUT_RAW!B281="","",YEAR(INPUT_RAW!B281))</f>
        <v>2024</v>
      </c>
      <c r="AC281" s="2">
        <f>IF(OR(INPUT_RAW!Q281="",INPUT_RAW!T281=""),"",INPUT_RAW!Q281+INPUT_RAW!T281)</f>
        <v>143328.75</v>
      </c>
      <c r="AD281" s="2">
        <f>IF(INPUT_RAW!Q281="","",IF(INPUT_RAW!Q281=0,0,INPUT_RAW!T281/INPUT_RAW!Q281))</f>
        <v>0.36640016244793017</v>
      </c>
    </row>
    <row r="282" spans="1:30" ht="57.6" x14ac:dyDescent="0.3">
      <c r="A282" s="7" t="s">
        <v>196</v>
      </c>
      <c r="B282" s="2" t="s">
        <v>601</v>
      </c>
      <c r="C282" s="5" t="s">
        <v>198</v>
      </c>
      <c r="D282" s="5" t="s">
        <v>171</v>
      </c>
      <c r="E282" s="2" t="s">
        <v>604</v>
      </c>
      <c r="F282" s="2"/>
      <c r="G282" s="2"/>
      <c r="H282" s="2"/>
      <c r="I282" s="2"/>
      <c r="J282" s="2"/>
      <c r="K282" s="2"/>
      <c r="L282" s="2"/>
      <c r="M282" s="2"/>
      <c r="N282" s="5">
        <v>435.6</v>
      </c>
      <c r="O282" s="2" t="s">
        <v>200</v>
      </c>
      <c r="P282" s="5">
        <v>272.43741970000002</v>
      </c>
      <c r="Q282" s="5">
        <v>118673.74</v>
      </c>
      <c r="R282" s="5">
        <v>3.2433026150000002</v>
      </c>
      <c r="S282" s="5">
        <v>1412.7826190000001</v>
      </c>
      <c r="T282" s="5">
        <v>43482</v>
      </c>
      <c r="U282" s="5">
        <v>720</v>
      </c>
      <c r="V282" s="5">
        <v>1.78</v>
      </c>
      <c r="W282" s="2" t="s">
        <v>23</v>
      </c>
      <c r="X282" s="2" t="s">
        <v>2939</v>
      </c>
      <c r="Y282" s="2" t="s">
        <v>172</v>
      </c>
      <c r="Z282" s="2" t="s">
        <v>173</v>
      </c>
      <c r="AA282" s="2" t="s">
        <v>2939</v>
      </c>
      <c r="AB282" s="2">
        <f>IF(INPUT_RAW!B282="","",YEAR(INPUT_RAW!B282))</f>
        <v>2024</v>
      </c>
      <c r="AC282" s="2">
        <f>IF(OR(INPUT_RAW!Q282="",INPUT_RAW!T282=""),"",INPUT_RAW!Q282+INPUT_RAW!T282)</f>
        <v>162155.74</v>
      </c>
      <c r="AD282" s="2">
        <f>IF(INPUT_RAW!Q282="","",IF(INPUT_RAW!Q282=0,0,INPUT_RAW!T282/INPUT_RAW!Q282))</f>
        <v>0.36639950843379504</v>
      </c>
    </row>
    <row r="283" spans="1:30" ht="57.6" x14ac:dyDescent="0.3">
      <c r="A283" s="7" t="s">
        <v>196</v>
      </c>
      <c r="B283" s="2" t="s">
        <v>601</v>
      </c>
      <c r="C283" s="5" t="s">
        <v>198</v>
      </c>
      <c r="D283" s="5" t="s">
        <v>171</v>
      </c>
      <c r="E283" s="2" t="s">
        <v>605</v>
      </c>
      <c r="F283" s="2"/>
      <c r="G283" s="2"/>
      <c r="H283" s="2"/>
      <c r="I283" s="2"/>
      <c r="J283" s="2"/>
      <c r="K283" s="2"/>
      <c r="L283" s="2"/>
      <c r="M283" s="2"/>
      <c r="N283" s="5">
        <v>99.6</v>
      </c>
      <c r="O283" s="2" t="s">
        <v>200</v>
      </c>
      <c r="P283" s="5">
        <v>383.78022090000002</v>
      </c>
      <c r="Q283" s="5">
        <v>38224.51</v>
      </c>
      <c r="R283" s="5">
        <v>4.5688121529999997</v>
      </c>
      <c r="S283" s="5">
        <v>455.05369050000002</v>
      </c>
      <c r="T283" s="5">
        <v>14005.5</v>
      </c>
      <c r="U283" s="5">
        <v>240</v>
      </c>
      <c r="V283" s="5">
        <v>1.72</v>
      </c>
      <c r="W283" s="2" t="s">
        <v>23</v>
      </c>
      <c r="X283" s="2" t="s">
        <v>2939</v>
      </c>
      <c r="Y283" s="2" t="s">
        <v>172</v>
      </c>
      <c r="Z283" s="2" t="s">
        <v>173</v>
      </c>
      <c r="AA283" s="2" t="s">
        <v>2939</v>
      </c>
      <c r="AB283" s="2">
        <f>IF(INPUT_RAW!B283="","",YEAR(INPUT_RAW!B283))</f>
        <v>2024</v>
      </c>
      <c r="AC283" s="2">
        <f>IF(OR(INPUT_RAW!Q283="",INPUT_RAW!T283=""),"",INPUT_RAW!Q283+INPUT_RAW!T283)</f>
        <v>52230.01</v>
      </c>
      <c r="AD283" s="2">
        <f>IF(INPUT_RAW!Q283="","",IF(INPUT_RAW!Q283=0,0,INPUT_RAW!T283/INPUT_RAW!Q283))</f>
        <v>0.36640103431018473</v>
      </c>
    </row>
    <row r="284" spans="1:30" ht="57.6" x14ac:dyDescent="0.3">
      <c r="A284" s="7" t="s">
        <v>196</v>
      </c>
      <c r="B284" s="2" t="s">
        <v>601</v>
      </c>
      <c r="C284" s="5" t="s">
        <v>198</v>
      </c>
      <c r="D284" s="5" t="s">
        <v>171</v>
      </c>
      <c r="E284" s="2" t="s">
        <v>606</v>
      </c>
      <c r="F284" s="2"/>
      <c r="G284" s="2"/>
      <c r="H284" s="2"/>
      <c r="I284" s="2"/>
      <c r="J284" s="2"/>
      <c r="K284" s="2"/>
      <c r="L284" s="2"/>
      <c r="M284" s="2"/>
      <c r="N284" s="5">
        <v>255.6</v>
      </c>
      <c r="O284" s="2" t="s">
        <v>200</v>
      </c>
      <c r="P284" s="5">
        <v>292.14053209999997</v>
      </c>
      <c r="Q284" s="5">
        <v>74671.12</v>
      </c>
      <c r="R284" s="5">
        <v>3.4778634770000001</v>
      </c>
      <c r="S284" s="5">
        <v>888.94190479999997</v>
      </c>
      <c r="T284" s="5">
        <v>27359.5</v>
      </c>
      <c r="U284" s="5">
        <v>720</v>
      </c>
      <c r="V284" s="5">
        <v>1.1200000000000001</v>
      </c>
      <c r="W284" s="2" t="s">
        <v>23</v>
      </c>
      <c r="X284" s="2" t="s">
        <v>2934</v>
      </c>
      <c r="Y284" s="2" t="s">
        <v>172</v>
      </c>
      <c r="Z284" s="2" t="s">
        <v>173</v>
      </c>
      <c r="AA284" s="2" t="s">
        <v>2934</v>
      </c>
      <c r="AB284" s="2">
        <f>IF(INPUT_RAW!B284="","",YEAR(INPUT_RAW!B284))</f>
        <v>2024</v>
      </c>
      <c r="AC284" s="2">
        <f>IF(OR(INPUT_RAW!Q284="",INPUT_RAW!T284=""),"",INPUT_RAW!Q284+INPUT_RAW!T284)</f>
        <v>102030.62</v>
      </c>
      <c r="AD284" s="2">
        <f>IF(INPUT_RAW!Q284="","",IF(INPUT_RAW!Q284=0,0,INPUT_RAW!T284/INPUT_RAW!Q284))</f>
        <v>0.36640002185583931</v>
      </c>
    </row>
    <row r="285" spans="1:30" ht="57.6" x14ac:dyDescent="0.3">
      <c r="A285" s="7" t="s">
        <v>196</v>
      </c>
      <c r="B285" s="2" t="s">
        <v>601</v>
      </c>
      <c r="C285" s="5" t="s">
        <v>198</v>
      </c>
      <c r="D285" s="5" t="s">
        <v>171</v>
      </c>
      <c r="E285" s="2" t="s">
        <v>607</v>
      </c>
      <c r="F285" s="2"/>
      <c r="G285" s="2"/>
      <c r="H285" s="2"/>
      <c r="I285" s="2"/>
      <c r="J285" s="2"/>
      <c r="K285" s="2"/>
      <c r="L285" s="2"/>
      <c r="M285" s="2"/>
      <c r="N285" s="5">
        <v>198</v>
      </c>
      <c r="O285" s="2" t="s">
        <v>200</v>
      </c>
      <c r="P285" s="5">
        <v>406.87055559999999</v>
      </c>
      <c r="Q285" s="5">
        <v>80560.37</v>
      </c>
      <c r="R285" s="5">
        <v>4.84369709</v>
      </c>
      <c r="S285" s="5">
        <v>959.05202380000003</v>
      </c>
      <c r="T285" s="5">
        <v>29517.3</v>
      </c>
      <c r="U285" s="5">
        <v>600</v>
      </c>
      <c r="V285" s="5">
        <v>1.45</v>
      </c>
      <c r="W285" s="2" t="s">
        <v>23</v>
      </c>
      <c r="X285" s="2" t="s">
        <v>2943</v>
      </c>
      <c r="Y285" s="2" t="s">
        <v>172</v>
      </c>
      <c r="Z285" s="2" t="s">
        <v>173</v>
      </c>
      <c r="AA285" s="2" t="s">
        <v>2943</v>
      </c>
      <c r="AB285" s="2">
        <f>IF(INPUT_RAW!B285="","",YEAR(INPUT_RAW!B285))</f>
        <v>2024</v>
      </c>
      <c r="AC285" s="2">
        <f>IF(OR(INPUT_RAW!Q285="",INPUT_RAW!T285=""),"",INPUT_RAW!Q285+INPUT_RAW!T285)</f>
        <v>110077.67</v>
      </c>
      <c r="AD285" s="2">
        <f>IF(INPUT_RAW!Q285="","",IF(INPUT_RAW!Q285=0,0,INPUT_RAW!T285/INPUT_RAW!Q285))</f>
        <v>0.36639975710141354</v>
      </c>
    </row>
    <row r="286" spans="1:30" ht="72" x14ac:dyDescent="0.3">
      <c r="A286" s="7" t="s">
        <v>196</v>
      </c>
      <c r="B286" s="2" t="s">
        <v>601</v>
      </c>
      <c r="C286" s="5" t="s">
        <v>198</v>
      </c>
      <c r="D286" s="5" t="s">
        <v>171</v>
      </c>
      <c r="E286" s="2" t="s">
        <v>608</v>
      </c>
      <c r="F286" s="2"/>
      <c r="G286" s="2"/>
      <c r="H286" s="2"/>
      <c r="I286" s="2"/>
      <c r="J286" s="2"/>
      <c r="K286" s="2"/>
      <c r="L286" s="2"/>
      <c r="M286" s="2"/>
      <c r="N286" s="5">
        <v>179.95</v>
      </c>
      <c r="O286" s="2" t="s">
        <v>200</v>
      </c>
      <c r="P286" s="5">
        <v>364.32053350000001</v>
      </c>
      <c r="Q286" s="5">
        <v>65559.48</v>
      </c>
      <c r="R286" s="5">
        <v>4.3371492079999996</v>
      </c>
      <c r="S286" s="5">
        <v>780.47</v>
      </c>
      <c r="T286" s="5">
        <v>24021</v>
      </c>
      <c r="U286" s="5">
        <v>708</v>
      </c>
      <c r="V286" s="5">
        <v>1</v>
      </c>
      <c r="W286" s="2" t="s">
        <v>23</v>
      </c>
      <c r="X286" s="2" t="s">
        <v>2934</v>
      </c>
      <c r="Y286" s="2" t="s">
        <v>172</v>
      </c>
      <c r="Z286" s="2" t="s">
        <v>173</v>
      </c>
      <c r="AA286" s="2" t="s">
        <v>2934</v>
      </c>
      <c r="AB286" s="2">
        <f>IF(INPUT_RAW!B286="","",YEAR(INPUT_RAW!B286))</f>
        <v>2024</v>
      </c>
      <c r="AC286" s="2">
        <f>IF(OR(INPUT_RAW!Q286="",INPUT_RAW!T286=""),"",INPUT_RAW!Q286+INPUT_RAW!T286)</f>
        <v>89580.479999999996</v>
      </c>
      <c r="AD286" s="2">
        <f>IF(INPUT_RAW!Q286="","",IF(INPUT_RAW!Q286=0,0,INPUT_RAW!T286/INPUT_RAW!Q286))</f>
        <v>0.36640009957370012</v>
      </c>
    </row>
    <row r="287" spans="1:30" ht="57.6" x14ac:dyDescent="0.3">
      <c r="A287" s="7" t="s">
        <v>196</v>
      </c>
      <c r="B287" s="2" t="s">
        <v>601</v>
      </c>
      <c r="C287" s="5" t="s">
        <v>198</v>
      </c>
      <c r="D287" s="5" t="s">
        <v>171</v>
      </c>
      <c r="E287" s="2" t="s">
        <v>609</v>
      </c>
      <c r="F287" s="2"/>
      <c r="G287" s="2"/>
      <c r="H287" s="2"/>
      <c r="I287" s="2"/>
      <c r="J287" s="2"/>
      <c r="K287" s="2"/>
      <c r="L287" s="2"/>
      <c r="M287" s="2"/>
      <c r="N287" s="5">
        <v>360</v>
      </c>
      <c r="O287" s="2" t="s">
        <v>200</v>
      </c>
      <c r="P287" s="5">
        <v>333.3532778</v>
      </c>
      <c r="Q287" s="5">
        <v>120007.18</v>
      </c>
      <c r="R287" s="5">
        <v>3.9684914020000002</v>
      </c>
      <c r="S287" s="5">
        <v>1428.6569050000001</v>
      </c>
      <c r="T287" s="5">
        <v>43970.6</v>
      </c>
      <c r="U287" s="5">
        <v>720</v>
      </c>
      <c r="V287" s="5">
        <v>1.8</v>
      </c>
      <c r="W287" s="2" t="s">
        <v>23</v>
      </c>
      <c r="X287" s="2" t="s">
        <v>2938</v>
      </c>
      <c r="Y287" s="2" t="s">
        <v>172</v>
      </c>
      <c r="Z287" s="2" t="s">
        <v>173</v>
      </c>
      <c r="AA287" s="2" t="s">
        <v>2938</v>
      </c>
      <c r="AB287" s="2">
        <f>IF(INPUT_RAW!B287="","",YEAR(INPUT_RAW!B287))</f>
        <v>2024</v>
      </c>
      <c r="AC287" s="2">
        <f>IF(OR(INPUT_RAW!Q287="",INPUT_RAW!T287=""),"",INPUT_RAW!Q287+INPUT_RAW!T287)</f>
        <v>163977.78</v>
      </c>
      <c r="AD287" s="2">
        <f>IF(INPUT_RAW!Q287="","",IF(INPUT_RAW!Q287=0,0,INPUT_RAW!T287/INPUT_RAW!Q287))</f>
        <v>0.36639974374866574</v>
      </c>
    </row>
    <row r="288" spans="1:30" ht="57.6" x14ac:dyDescent="0.3">
      <c r="A288" s="7" t="s">
        <v>196</v>
      </c>
      <c r="B288" s="2" t="s">
        <v>601</v>
      </c>
      <c r="C288" s="5" t="s">
        <v>198</v>
      </c>
      <c r="D288" s="5" t="s">
        <v>171</v>
      </c>
      <c r="E288" s="2" t="s">
        <v>610</v>
      </c>
      <c r="F288" s="2"/>
      <c r="G288" s="2"/>
      <c r="H288" s="2"/>
      <c r="I288" s="2"/>
      <c r="J288" s="2"/>
      <c r="K288" s="2"/>
      <c r="L288" s="2"/>
      <c r="M288" s="2"/>
      <c r="N288" s="5">
        <v>198.36</v>
      </c>
      <c r="O288" s="2" t="s">
        <v>200</v>
      </c>
      <c r="P288" s="5">
        <v>396.38490619999999</v>
      </c>
      <c r="Q288" s="5">
        <v>78626.91</v>
      </c>
      <c r="R288" s="5">
        <v>4.7188679310000001</v>
      </c>
      <c r="S288" s="5">
        <v>936.03464289999999</v>
      </c>
      <c r="T288" s="5">
        <v>28808.9</v>
      </c>
      <c r="U288" s="5">
        <v>696</v>
      </c>
      <c r="V288" s="5">
        <v>1.22</v>
      </c>
      <c r="W288" s="2" t="s">
        <v>23</v>
      </c>
      <c r="X288" s="2" t="s">
        <v>2934</v>
      </c>
      <c r="Y288" s="2" t="s">
        <v>172</v>
      </c>
      <c r="Z288" s="2" t="s">
        <v>173</v>
      </c>
      <c r="AA288" s="2" t="s">
        <v>2934</v>
      </c>
      <c r="AB288" s="2">
        <f>IF(INPUT_RAW!B288="","",YEAR(INPUT_RAW!B288))</f>
        <v>2024</v>
      </c>
      <c r="AC288" s="2">
        <f>IF(OR(INPUT_RAW!Q288="",INPUT_RAW!T288=""),"",INPUT_RAW!Q288+INPUT_RAW!T288)</f>
        <v>107435.81</v>
      </c>
      <c r="AD288" s="2">
        <f>IF(INPUT_RAW!Q288="","",IF(INPUT_RAW!Q288=0,0,INPUT_RAW!T288/INPUT_RAW!Q288))</f>
        <v>0.3664000022384194</v>
      </c>
    </row>
    <row r="289" spans="1:30" ht="72" x14ac:dyDescent="0.3">
      <c r="A289" s="7" t="s">
        <v>196</v>
      </c>
      <c r="B289" s="2" t="s">
        <v>601</v>
      </c>
      <c r="C289" s="5" t="s">
        <v>198</v>
      </c>
      <c r="D289" s="5" t="s">
        <v>171</v>
      </c>
      <c r="E289" s="2" t="s">
        <v>611</v>
      </c>
      <c r="F289" s="2"/>
      <c r="G289" s="2"/>
      <c r="H289" s="2"/>
      <c r="I289" s="2"/>
      <c r="J289" s="2"/>
      <c r="K289" s="2"/>
      <c r="L289" s="2"/>
      <c r="M289" s="2"/>
      <c r="N289" s="5">
        <v>4004</v>
      </c>
      <c r="O289" s="2" t="s">
        <v>200</v>
      </c>
      <c r="P289" s="5">
        <v>384.77048200000002</v>
      </c>
      <c r="Q289" s="5">
        <v>1540621.01</v>
      </c>
      <c r="R289" s="5">
        <v>4.5806009760000004</v>
      </c>
      <c r="S289" s="5">
        <v>18340.726309999998</v>
      </c>
      <c r="T289" s="5">
        <v>564483.5</v>
      </c>
      <c r="U289" s="5">
        <v>1232</v>
      </c>
      <c r="V289" s="2"/>
      <c r="W289" s="2" t="s">
        <v>32</v>
      </c>
      <c r="X289" s="2" t="s">
        <v>2935</v>
      </c>
      <c r="Y289" s="2" t="s">
        <v>172</v>
      </c>
      <c r="Z289" s="2" t="s">
        <v>173</v>
      </c>
      <c r="AA289" s="2" t="s">
        <v>2935</v>
      </c>
      <c r="AB289" s="2">
        <f>IF(INPUT_RAW!B289="","",YEAR(INPUT_RAW!B289))</f>
        <v>2024</v>
      </c>
      <c r="AC289" s="2">
        <f>IF(OR(INPUT_RAW!Q289="",INPUT_RAW!T289=""),"",INPUT_RAW!Q289+INPUT_RAW!T289)</f>
        <v>2105104.5099999998</v>
      </c>
      <c r="AD289" s="2">
        <f>IF(INPUT_RAW!Q289="","",IF(INPUT_RAW!Q289=0,0,INPUT_RAW!T289/INPUT_RAW!Q289))</f>
        <v>0.36639997529308005</v>
      </c>
    </row>
    <row r="290" spans="1:30" ht="57.6" x14ac:dyDescent="0.3">
      <c r="A290" s="7" t="s">
        <v>196</v>
      </c>
      <c r="B290" s="2" t="s">
        <v>601</v>
      </c>
      <c r="C290" s="5" t="s">
        <v>198</v>
      </c>
      <c r="D290" s="5" t="s">
        <v>171</v>
      </c>
      <c r="E290" s="2" t="s">
        <v>612</v>
      </c>
      <c r="F290" s="2"/>
      <c r="G290" s="2"/>
      <c r="H290" s="2"/>
      <c r="I290" s="2"/>
      <c r="J290" s="2"/>
      <c r="K290" s="2"/>
      <c r="L290" s="2"/>
      <c r="M290" s="2"/>
      <c r="N290" s="5">
        <v>258</v>
      </c>
      <c r="O290" s="2" t="s">
        <v>200</v>
      </c>
      <c r="P290" s="5">
        <v>343.68972869999999</v>
      </c>
      <c r="Q290" s="5">
        <v>88671.95</v>
      </c>
      <c r="R290" s="5">
        <v>4.0915443890000001</v>
      </c>
      <c r="S290" s="5">
        <v>1055.6184519999999</v>
      </c>
      <c r="T290" s="5">
        <v>32489.4</v>
      </c>
      <c r="U290" s="5">
        <v>720</v>
      </c>
      <c r="V290" s="5">
        <v>1.33</v>
      </c>
      <c r="W290" s="2" t="s">
        <v>23</v>
      </c>
      <c r="X290" s="2" t="s">
        <v>2938</v>
      </c>
      <c r="Y290" s="2" t="s">
        <v>172</v>
      </c>
      <c r="Z290" s="2" t="s">
        <v>173</v>
      </c>
      <c r="AA290" s="2" t="s">
        <v>2938</v>
      </c>
      <c r="AB290" s="2">
        <f>IF(INPUT_RAW!B290="","",YEAR(INPUT_RAW!B290))</f>
        <v>2024</v>
      </c>
      <c r="AC290" s="2">
        <f>IF(OR(INPUT_RAW!Q290="",INPUT_RAW!T290=""),"",INPUT_RAW!Q290+INPUT_RAW!T290)</f>
        <v>121161.35</v>
      </c>
      <c r="AD290" s="2">
        <f>IF(INPUT_RAW!Q290="","",IF(INPUT_RAW!Q290=0,0,INPUT_RAW!T290/INPUT_RAW!Q290))</f>
        <v>0.36639997203174174</v>
      </c>
    </row>
    <row r="291" spans="1:30" ht="57.6" x14ac:dyDescent="0.3">
      <c r="A291" s="7" t="s">
        <v>196</v>
      </c>
      <c r="B291" s="2" t="s">
        <v>601</v>
      </c>
      <c r="C291" s="5" t="s">
        <v>198</v>
      </c>
      <c r="D291" s="5" t="s">
        <v>171</v>
      </c>
      <c r="E291" s="2" t="s">
        <v>613</v>
      </c>
      <c r="F291" s="2"/>
      <c r="G291" s="2"/>
      <c r="H291" s="2"/>
      <c r="I291" s="2"/>
      <c r="J291" s="2"/>
      <c r="K291" s="2"/>
      <c r="L291" s="2"/>
      <c r="M291" s="2"/>
      <c r="N291" s="5">
        <v>273.60000000000002</v>
      </c>
      <c r="O291" s="2" t="s">
        <v>200</v>
      </c>
      <c r="P291" s="5">
        <v>372.82923979999998</v>
      </c>
      <c r="Q291" s="5">
        <v>102006.08</v>
      </c>
      <c r="R291" s="5">
        <v>4.4384433310000002</v>
      </c>
      <c r="S291" s="5">
        <v>1214.358095</v>
      </c>
      <c r="T291" s="5">
        <v>37375</v>
      </c>
      <c r="U291" s="5">
        <v>720</v>
      </c>
      <c r="V291" s="5">
        <v>1.53</v>
      </c>
      <c r="W291" s="2" t="s">
        <v>23</v>
      </c>
      <c r="X291" s="2" t="s">
        <v>2938</v>
      </c>
      <c r="Y291" s="2" t="s">
        <v>172</v>
      </c>
      <c r="Z291" s="2" t="s">
        <v>173</v>
      </c>
      <c r="AA291" s="2" t="s">
        <v>2938</v>
      </c>
      <c r="AB291" s="2">
        <f>IF(INPUT_RAW!B291="","",YEAR(INPUT_RAW!B291))</f>
        <v>2024</v>
      </c>
      <c r="AC291" s="2">
        <f>IF(OR(INPUT_RAW!Q291="",INPUT_RAW!T291=""),"",INPUT_RAW!Q291+INPUT_RAW!T291)</f>
        <v>139381.08000000002</v>
      </c>
      <c r="AD291" s="2">
        <f>IF(INPUT_RAW!Q291="","",IF(INPUT_RAW!Q291=0,0,INPUT_RAW!T291/INPUT_RAW!Q291))</f>
        <v>0.36639972832991913</v>
      </c>
    </row>
    <row r="292" spans="1:30" ht="72" x14ac:dyDescent="0.3">
      <c r="A292" s="7" t="s">
        <v>196</v>
      </c>
      <c r="B292" s="2" t="s">
        <v>614</v>
      </c>
      <c r="C292" s="5" t="s">
        <v>198</v>
      </c>
      <c r="D292" s="5" t="s">
        <v>171</v>
      </c>
      <c r="E292" s="2" t="s">
        <v>615</v>
      </c>
      <c r="F292" s="2"/>
      <c r="G292" s="2"/>
      <c r="H292" s="2"/>
      <c r="I292" s="2"/>
      <c r="J292" s="2"/>
      <c r="K292" s="2"/>
      <c r="L292" s="2"/>
      <c r="M292" s="2"/>
      <c r="N292" s="5">
        <v>23760</v>
      </c>
      <c r="O292" s="2" t="s">
        <v>200</v>
      </c>
      <c r="P292" s="5">
        <v>216.56405430000001</v>
      </c>
      <c r="Q292" s="5">
        <v>5145561.93</v>
      </c>
      <c r="R292" s="5">
        <v>2.5781435030000002</v>
      </c>
      <c r="S292" s="5">
        <v>61256.689639999997</v>
      </c>
      <c r="T292" s="5">
        <v>1885333.9</v>
      </c>
      <c r="U292" s="5">
        <v>6480</v>
      </c>
      <c r="V292" s="2"/>
      <c r="W292" s="2" t="s">
        <v>32</v>
      </c>
      <c r="X292" s="2" t="s">
        <v>2935</v>
      </c>
      <c r="Y292" s="2" t="s">
        <v>172</v>
      </c>
      <c r="Z292" s="2" t="s">
        <v>173</v>
      </c>
      <c r="AA292" s="2" t="s">
        <v>2935</v>
      </c>
      <c r="AB292" s="2">
        <f>IF(INPUT_RAW!B292="","",YEAR(INPUT_RAW!B292))</f>
        <v>2024</v>
      </c>
      <c r="AC292" s="2">
        <f>IF(OR(INPUT_RAW!Q292="",INPUT_RAW!T292=""),"",INPUT_RAW!Q292+INPUT_RAW!T292)</f>
        <v>7030895.8300000001</v>
      </c>
      <c r="AD292" s="2">
        <f>IF(INPUT_RAW!Q292="","",IF(INPUT_RAW!Q292=0,0,INPUT_RAW!T292/INPUT_RAW!Q292))</f>
        <v>0.36640000171954007</v>
      </c>
    </row>
    <row r="293" spans="1:30" ht="72" x14ac:dyDescent="0.3">
      <c r="A293" s="7" t="s">
        <v>196</v>
      </c>
      <c r="B293" s="2" t="s">
        <v>616</v>
      </c>
      <c r="C293" s="5" t="s">
        <v>198</v>
      </c>
      <c r="D293" s="5" t="s">
        <v>171</v>
      </c>
      <c r="E293" s="2" t="s">
        <v>617</v>
      </c>
      <c r="F293" s="2"/>
      <c r="G293" s="2"/>
      <c r="H293" s="2"/>
      <c r="I293" s="2"/>
      <c r="J293" s="2"/>
      <c r="K293" s="2"/>
      <c r="L293" s="2"/>
      <c r="M293" s="2"/>
      <c r="N293" s="5">
        <v>3307.2</v>
      </c>
      <c r="O293" s="2" t="s">
        <v>200</v>
      </c>
      <c r="P293" s="5">
        <v>273.90608369617797</v>
      </c>
      <c r="Q293" s="5">
        <v>905862.2</v>
      </c>
      <c r="R293" s="5">
        <v>3.2705204023424241</v>
      </c>
      <c r="S293" s="5">
        <v>10816.265074626859</v>
      </c>
      <c r="T293" s="5">
        <v>331907.8</v>
      </c>
      <c r="U293" s="5">
        <v>848</v>
      </c>
      <c r="V293" s="2"/>
      <c r="W293" s="2" t="s">
        <v>32</v>
      </c>
      <c r="X293" s="2" t="s">
        <v>2935</v>
      </c>
      <c r="Y293" s="2" t="s">
        <v>172</v>
      </c>
      <c r="Z293" s="2" t="s">
        <v>173</v>
      </c>
      <c r="AA293" s="2" t="s">
        <v>2935</v>
      </c>
      <c r="AB293" s="2">
        <f>IF(INPUT_RAW!B293="","",YEAR(INPUT_RAW!B293))</f>
        <v>2024</v>
      </c>
      <c r="AC293" s="2">
        <f>IF(OR(INPUT_RAW!Q293="",INPUT_RAW!T293=""),"",INPUT_RAW!Q293+INPUT_RAW!T293)</f>
        <v>1237770</v>
      </c>
      <c r="AD293" s="2">
        <f>IF(INPUT_RAW!Q293="","",IF(INPUT_RAW!Q293=0,0,INPUT_RAW!T293/INPUT_RAW!Q293))</f>
        <v>0.3663998784804135</v>
      </c>
    </row>
    <row r="294" spans="1:30" ht="57.6" x14ac:dyDescent="0.3">
      <c r="A294" s="7" t="s">
        <v>196</v>
      </c>
      <c r="B294" s="2" t="s">
        <v>618</v>
      </c>
      <c r="C294" s="5" t="s">
        <v>198</v>
      </c>
      <c r="D294" s="5" t="s">
        <v>171</v>
      </c>
      <c r="E294" s="2" t="s">
        <v>619</v>
      </c>
      <c r="F294" s="2"/>
      <c r="G294" s="2"/>
      <c r="H294" s="2"/>
      <c r="I294" s="2"/>
      <c r="J294" s="2"/>
      <c r="K294" s="2"/>
      <c r="L294" s="2"/>
      <c r="M294" s="2"/>
      <c r="N294" s="5">
        <v>74.8</v>
      </c>
      <c r="O294" s="2" t="s">
        <v>200</v>
      </c>
      <c r="P294" s="5">
        <v>276.88235294117652</v>
      </c>
      <c r="Q294" s="5">
        <v>20710.8</v>
      </c>
      <c r="R294" s="5">
        <v>3.3060579455662862</v>
      </c>
      <c r="S294" s="5">
        <v>247.29313432835821</v>
      </c>
      <c r="T294" s="5">
        <v>7588.5</v>
      </c>
      <c r="U294" s="5">
        <v>408</v>
      </c>
      <c r="V294" s="5">
        <v>0.5776</v>
      </c>
      <c r="W294" s="2" t="s">
        <v>23</v>
      </c>
      <c r="X294" s="2"/>
      <c r="Y294" s="2" t="s">
        <v>172</v>
      </c>
      <c r="Z294" s="2" t="s">
        <v>173</v>
      </c>
      <c r="AA294" s="2" t="s">
        <v>174</v>
      </c>
      <c r="AB294" s="2">
        <f>IF(INPUT_RAW!B294="","",YEAR(INPUT_RAW!B294))</f>
        <v>2024</v>
      </c>
      <c r="AC294" s="2">
        <f>IF(OR(INPUT_RAW!Q294="",INPUT_RAW!T294=""),"",INPUT_RAW!Q294+INPUT_RAW!T294)</f>
        <v>28299.3</v>
      </c>
      <c r="AD294" s="2">
        <f>IF(INPUT_RAW!Q294="","",IF(INPUT_RAW!Q294=0,0,INPUT_RAW!T294/INPUT_RAW!Q294))</f>
        <v>0.36640303609710878</v>
      </c>
    </row>
    <row r="295" spans="1:30" ht="72" x14ac:dyDescent="0.3">
      <c r="A295" s="7" t="s">
        <v>196</v>
      </c>
      <c r="B295" s="2" t="s">
        <v>618</v>
      </c>
      <c r="C295" s="5" t="s">
        <v>198</v>
      </c>
      <c r="D295" s="5" t="s">
        <v>171</v>
      </c>
      <c r="E295" s="2" t="s">
        <v>620</v>
      </c>
      <c r="F295" s="2"/>
      <c r="G295" s="2"/>
      <c r="H295" s="2"/>
      <c r="I295" s="2"/>
      <c r="J295" s="2"/>
      <c r="K295" s="2"/>
      <c r="L295" s="2"/>
      <c r="M295" s="2"/>
      <c r="N295" s="5">
        <v>23760</v>
      </c>
      <c r="O295" s="2" t="s">
        <v>200</v>
      </c>
      <c r="P295" s="5">
        <v>214.05114267676771</v>
      </c>
      <c r="Q295" s="5">
        <v>5085855.1500000004</v>
      </c>
      <c r="R295" s="5">
        <v>2.555834539424092</v>
      </c>
      <c r="S295" s="5">
        <v>60726.628656716428</v>
      </c>
      <c r="T295" s="5">
        <v>1863457.3</v>
      </c>
      <c r="U295" s="5">
        <v>6480</v>
      </c>
      <c r="V295" s="2"/>
      <c r="W295" s="2" t="s">
        <v>32</v>
      </c>
      <c r="X295" s="2" t="s">
        <v>2935</v>
      </c>
      <c r="Y295" s="2" t="s">
        <v>172</v>
      </c>
      <c r="Z295" s="2" t="s">
        <v>173</v>
      </c>
      <c r="AA295" s="2" t="s">
        <v>2935</v>
      </c>
      <c r="AB295" s="2">
        <f>IF(INPUT_RAW!B295="","",YEAR(INPUT_RAW!B295))</f>
        <v>2024</v>
      </c>
      <c r="AC295" s="2">
        <f>IF(OR(INPUT_RAW!Q295="",INPUT_RAW!T295=""),"",INPUT_RAW!Q295+INPUT_RAW!T295)</f>
        <v>6949312.4500000002</v>
      </c>
      <c r="AD295" s="2">
        <f>IF(INPUT_RAW!Q295="","",IF(INPUT_RAW!Q295=0,0,INPUT_RAW!T295/INPUT_RAW!Q295))</f>
        <v>0.36639999469902323</v>
      </c>
    </row>
    <row r="296" spans="1:30" ht="72" x14ac:dyDescent="0.3">
      <c r="A296" s="7" t="s">
        <v>196</v>
      </c>
      <c r="B296" s="2" t="s">
        <v>618</v>
      </c>
      <c r="C296" s="5" t="s">
        <v>198</v>
      </c>
      <c r="D296" s="5" t="s">
        <v>171</v>
      </c>
      <c r="E296" s="2" t="s">
        <v>621</v>
      </c>
      <c r="F296" s="2"/>
      <c r="G296" s="2"/>
      <c r="H296" s="2"/>
      <c r="I296" s="2"/>
      <c r="J296" s="2"/>
      <c r="K296" s="2"/>
      <c r="L296" s="2"/>
      <c r="M296" s="2"/>
      <c r="N296" s="5">
        <v>4004</v>
      </c>
      <c r="O296" s="2" t="s">
        <v>200</v>
      </c>
      <c r="P296" s="5">
        <v>392.672524975025</v>
      </c>
      <c r="Q296" s="5">
        <v>1572260.79</v>
      </c>
      <c r="R296" s="5">
        <v>4.6886271638808967</v>
      </c>
      <c r="S296" s="5">
        <v>18773.263164179101</v>
      </c>
      <c r="T296" s="5">
        <v>576076.4</v>
      </c>
      <c r="U296" s="5">
        <v>1232</v>
      </c>
      <c r="V296" s="2"/>
      <c r="W296" s="2" t="s">
        <v>32</v>
      </c>
      <c r="X296" s="2" t="s">
        <v>2935</v>
      </c>
      <c r="Y296" s="2" t="s">
        <v>172</v>
      </c>
      <c r="Z296" s="2" t="s">
        <v>173</v>
      </c>
      <c r="AA296" s="2" t="s">
        <v>2935</v>
      </c>
      <c r="AB296" s="2">
        <f>IF(INPUT_RAW!B296="","",YEAR(INPUT_RAW!B296))</f>
        <v>2024</v>
      </c>
      <c r="AC296" s="2">
        <f>IF(OR(INPUT_RAW!Q296="",INPUT_RAW!T296=""),"",INPUT_RAW!Q296+INPUT_RAW!T296)</f>
        <v>2148337.19</v>
      </c>
      <c r="AD296" s="2">
        <f>IF(INPUT_RAW!Q296="","",IF(INPUT_RAW!Q296=0,0,INPUT_RAW!T296/INPUT_RAW!Q296))</f>
        <v>0.36640002960323143</v>
      </c>
    </row>
    <row r="297" spans="1:30" ht="57.6" x14ac:dyDescent="0.3">
      <c r="A297" s="7" t="s">
        <v>196</v>
      </c>
      <c r="B297" s="2" t="s">
        <v>618</v>
      </c>
      <c r="C297" s="5" t="s">
        <v>198</v>
      </c>
      <c r="D297" s="5" t="s">
        <v>171</v>
      </c>
      <c r="E297" s="2" t="s">
        <v>622</v>
      </c>
      <c r="F297" s="2"/>
      <c r="G297" s="2"/>
      <c r="H297" s="2"/>
      <c r="I297" s="2"/>
      <c r="J297" s="2"/>
      <c r="K297" s="2"/>
      <c r="L297" s="2"/>
      <c r="M297" s="2"/>
      <c r="N297" s="5">
        <v>739.2</v>
      </c>
      <c r="O297" s="2" t="s">
        <v>200</v>
      </c>
      <c r="P297" s="5">
        <v>252.8240665584415</v>
      </c>
      <c r="Q297" s="5">
        <v>186887.55</v>
      </c>
      <c r="R297" s="5">
        <v>3.0187948245784062</v>
      </c>
      <c r="S297" s="5">
        <v>2231.4931343283579</v>
      </c>
      <c r="T297" s="5">
        <v>68475.600000000006</v>
      </c>
      <c r="U297" s="5">
        <v>4752</v>
      </c>
      <c r="V297" s="5">
        <v>0.44750000000000001</v>
      </c>
      <c r="W297" s="2" t="s">
        <v>23</v>
      </c>
      <c r="X297" s="2" t="s">
        <v>2940</v>
      </c>
      <c r="Y297" s="2" t="s">
        <v>172</v>
      </c>
      <c r="Z297" s="2" t="s">
        <v>173</v>
      </c>
      <c r="AA297" s="2" t="s">
        <v>2940</v>
      </c>
      <c r="AB297" s="2">
        <f>IF(INPUT_RAW!B297="","",YEAR(INPUT_RAW!B297))</f>
        <v>2024</v>
      </c>
      <c r="AC297" s="2">
        <f>IF(OR(INPUT_RAW!Q297="",INPUT_RAW!T297=""),"",INPUT_RAW!Q297+INPUT_RAW!T297)</f>
        <v>255363.15</v>
      </c>
      <c r="AD297" s="2">
        <f>IF(INPUT_RAW!Q297="","",IF(INPUT_RAW!Q297=0,0,INPUT_RAW!T297/INPUT_RAW!Q297))</f>
        <v>0.36640000898936292</v>
      </c>
    </row>
    <row r="298" spans="1:30" ht="57.6" x14ac:dyDescent="0.3">
      <c r="A298" s="7" t="s">
        <v>196</v>
      </c>
      <c r="B298" s="2" t="s">
        <v>623</v>
      </c>
      <c r="C298" s="5" t="s">
        <v>198</v>
      </c>
      <c r="D298" s="5" t="s">
        <v>171</v>
      </c>
      <c r="E298" s="2" t="s">
        <v>624</v>
      </c>
      <c r="F298" s="2"/>
      <c r="G298" s="2"/>
      <c r="H298" s="2"/>
      <c r="I298" s="2"/>
      <c r="J298" s="2"/>
      <c r="K298" s="2"/>
      <c r="L298" s="2"/>
      <c r="M298" s="2"/>
      <c r="N298" s="5">
        <v>9702</v>
      </c>
      <c r="O298" s="2" t="s">
        <v>200</v>
      </c>
      <c r="P298" s="5">
        <v>585.78821480107206</v>
      </c>
      <c r="Q298" s="5">
        <v>5683317.2599999998</v>
      </c>
      <c r="R298" s="5">
        <v>6.9944861468784714</v>
      </c>
      <c r="S298" s="5">
        <v>67860.504597014922</v>
      </c>
      <c r="T298" s="5">
        <v>2082367.5</v>
      </c>
      <c r="U298" s="5">
        <v>116424</v>
      </c>
      <c r="V298" s="5">
        <v>0.56799999999999995</v>
      </c>
      <c r="W298" s="2" t="s">
        <v>23</v>
      </c>
      <c r="X298" s="2" t="s">
        <v>2941</v>
      </c>
      <c r="Y298" s="2" t="s">
        <v>172</v>
      </c>
      <c r="Z298" s="2" t="s">
        <v>173</v>
      </c>
      <c r="AA298" s="2" t="s">
        <v>2941</v>
      </c>
      <c r="AB298" s="2">
        <f>IF(INPUT_RAW!B298="","",YEAR(INPUT_RAW!B298))</f>
        <v>2024</v>
      </c>
      <c r="AC298" s="2">
        <f>IF(OR(INPUT_RAW!Q298="",INPUT_RAW!T298=""),"",INPUT_RAW!Q298+INPUT_RAW!T298)</f>
        <v>7765684.7599999998</v>
      </c>
      <c r="AD298" s="2">
        <f>IF(INPUT_RAW!Q298="","",IF(INPUT_RAW!Q298=0,0,INPUT_RAW!T298/INPUT_RAW!Q298))</f>
        <v>0.36640000984213927</v>
      </c>
    </row>
    <row r="299" spans="1:30" ht="57.6" x14ac:dyDescent="0.3">
      <c r="A299" s="7" t="s">
        <v>196</v>
      </c>
      <c r="B299" s="2" t="s">
        <v>623</v>
      </c>
      <c r="C299" s="5" t="s">
        <v>198</v>
      </c>
      <c r="D299" s="5" t="s">
        <v>171</v>
      </c>
      <c r="E299" s="2" t="s">
        <v>625</v>
      </c>
      <c r="F299" s="2"/>
      <c r="G299" s="2"/>
      <c r="H299" s="2"/>
      <c r="I299" s="2"/>
      <c r="J299" s="2"/>
      <c r="K299" s="2"/>
      <c r="L299" s="2"/>
      <c r="M299" s="2"/>
      <c r="N299" s="5">
        <v>10861.76</v>
      </c>
      <c r="O299" s="2" t="s">
        <v>200</v>
      </c>
      <c r="P299" s="5">
        <v>478.47174491058541</v>
      </c>
      <c r="Q299" s="5">
        <v>5197045.26</v>
      </c>
      <c r="R299" s="5">
        <v>5.7130954616189298</v>
      </c>
      <c r="S299" s="5">
        <v>62054.271761194017</v>
      </c>
      <c r="T299" s="5">
        <v>1904197.4</v>
      </c>
      <c r="U299" s="5">
        <v>31332</v>
      </c>
      <c r="V299" s="5">
        <v>1.93</v>
      </c>
      <c r="W299" s="2" t="s">
        <v>23</v>
      </c>
      <c r="X299" s="2"/>
      <c r="Y299" s="2" t="s">
        <v>172</v>
      </c>
      <c r="Z299" s="2" t="s">
        <v>173</v>
      </c>
      <c r="AA299" s="2" t="s">
        <v>174</v>
      </c>
      <c r="AB299" s="2">
        <f>IF(INPUT_RAW!B299="","",YEAR(INPUT_RAW!B299))</f>
        <v>2024</v>
      </c>
      <c r="AC299" s="2">
        <f>IF(OR(INPUT_RAW!Q299="",INPUT_RAW!T299=""),"",INPUT_RAW!Q299+INPUT_RAW!T299)</f>
        <v>7101242.6600000001</v>
      </c>
      <c r="AD299" s="2">
        <f>IF(INPUT_RAW!Q299="","",IF(INPUT_RAW!Q299=0,0,INPUT_RAW!T299/INPUT_RAW!Q299))</f>
        <v>0.36640000322029137</v>
      </c>
    </row>
    <row r="300" spans="1:30" ht="72" x14ac:dyDescent="0.3">
      <c r="A300" s="7" t="s">
        <v>196</v>
      </c>
      <c r="B300" s="2" t="s">
        <v>623</v>
      </c>
      <c r="C300" s="5" t="s">
        <v>198</v>
      </c>
      <c r="D300" s="5" t="s">
        <v>171</v>
      </c>
      <c r="E300" s="2" t="s">
        <v>626</v>
      </c>
      <c r="F300" s="2"/>
      <c r="G300" s="2"/>
      <c r="H300" s="2"/>
      <c r="I300" s="2"/>
      <c r="J300" s="2"/>
      <c r="K300" s="2"/>
      <c r="L300" s="2"/>
      <c r="M300" s="2"/>
      <c r="N300" s="5">
        <v>8303.4500000000007</v>
      </c>
      <c r="O300" s="2" t="s">
        <v>200</v>
      </c>
      <c r="P300" s="5">
        <v>464.23802034094251</v>
      </c>
      <c r="Q300" s="5">
        <v>3854777.19</v>
      </c>
      <c r="R300" s="5">
        <v>5.5431405413843882</v>
      </c>
      <c r="S300" s="5">
        <v>46027.190328358207</v>
      </c>
      <c r="T300" s="5">
        <v>1412390.3</v>
      </c>
      <c r="U300" s="5">
        <v>28068</v>
      </c>
      <c r="V300" s="5">
        <v>1.5980000000000001</v>
      </c>
      <c r="W300" s="2" t="s">
        <v>23</v>
      </c>
      <c r="X300" s="2" t="s">
        <v>2941</v>
      </c>
      <c r="Y300" s="2" t="s">
        <v>172</v>
      </c>
      <c r="Z300" s="2" t="s">
        <v>173</v>
      </c>
      <c r="AA300" s="2" t="s">
        <v>2941</v>
      </c>
      <c r="AB300" s="2">
        <f>IF(INPUT_RAW!B300="","",YEAR(INPUT_RAW!B300))</f>
        <v>2024</v>
      </c>
      <c r="AC300" s="2">
        <f>IF(OR(INPUT_RAW!Q300="",INPUT_RAW!T300=""),"",INPUT_RAW!Q300+INPUT_RAW!T300)</f>
        <v>5267167.49</v>
      </c>
      <c r="AD300" s="2">
        <f>IF(INPUT_RAW!Q300="","",IF(INPUT_RAW!Q300=0,0,INPUT_RAW!T300/INPUT_RAW!Q300))</f>
        <v>0.36639998380814326</v>
      </c>
    </row>
    <row r="301" spans="1:30" ht="86.4" x14ac:dyDescent="0.3">
      <c r="A301" s="7" t="s">
        <v>196</v>
      </c>
      <c r="B301" s="2" t="s">
        <v>623</v>
      </c>
      <c r="C301" s="5" t="s">
        <v>198</v>
      </c>
      <c r="D301" s="5" t="s">
        <v>171</v>
      </c>
      <c r="E301" s="2" t="s">
        <v>454</v>
      </c>
      <c r="F301" s="2"/>
      <c r="G301" s="2"/>
      <c r="H301" s="2"/>
      <c r="I301" s="2"/>
      <c r="J301" s="2"/>
      <c r="K301" s="2"/>
      <c r="L301" s="2"/>
      <c r="M301" s="2"/>
      <c r="N301" s="5">
        <v>3307.2</v>
      </c>
      <c r="O301" s="2" t="s">
        <v>200</v>
      </c>
      <c r="P301" s="5">
        <v>267.42325834542822</v>
      </c>
      <c r="Q301" s="5">
        <v>884422.2</v>
      </c>
      <c r="R301" s="5">
        <v>3.193113532482724</v>
      </c>
      <c r="S301" s="5">
        <v>10560.265074626859</v>
      </c>
      <c r="T301" s="5">
        <v>324052.2</v>
      </c>
      <c r="U301" s="5">
        <v>848</v>
      </c>
      <c r="V301" s="2"/>
      <c r="W301" s="2" t="s">
        <v>116</v>
      </c>
      <c r="X301" s="2" t="s">
        <v>2935</v>
      </c>
      <c r="Y301" s="2" t="s">
        <v>172</v>
      </c>
      <c r="Z301" s="2" t="s">
        <v>173</v>
      </c>
      <c r="AA301" s="2" t="s">
        <v>2935</v>
      </c>
      <c r="AB301" s="2">
        <f>IF(INPUT_RAW!B301="","",YEAR(INPUT_RAW!B301))</f>
        <v>2024</v>
      </c>
      <c r="AC301" s="2">
        <f>IF(OR(INPUT_RAW!Q301="",INPUT_RAW!T301=""),"",INPUT_RAW!Q301+INPUT_RAW!T301)</f>
        <v>1208474.3999999999</v>
      </c>
      <c r="AD301" s="2">
        <f>IF(INPUT_RAW!Q301="","",IF(INPUT_RAW!Q301=0,0,INPUT_RAW!T301/INPUT_RAW!Q301))</f>
        <v>0.36639989362546532</v>
      </c>
    </row>
    <row r="302" spans="1:30" ht="57.6" x14ac:dyDescent="0.3">
      <c r="A302" s="7" t="s">
        <v>196</v>
      </c>
      <c r="B302" s="2" t="s">
        <v>623</v>
      </c>
      <c r="C302" s="5" t="s">
        <v>198</v>
      </c>
      <c r="D302" s="5" t="s">
        <v>171</v>
      </c>
      <c r="E302" s="2" t="s">
        <v>627</v>
      </c>
      <c r="F302" s="2"/>
      <c r="G302" s="2"/>
      <c r="H302" s="2"/>
      <c r="I302" s="2"/>
      <c r="J302" s="2"/>
      <c r="K302" s="2"/>
      <c r="L302" s="2"/>
      <c r="M302" s="2"/>
      <c r="N302" s="5">
        <v>1668.5</v>
      </c>
      <c r="O302" s="2" t="s">
        <v>200</v>
      </c>
      <c r="P302" s="5">
        <v>515.65863949655363</v>
      </c>
      <c r="Q302" s="5">
        <v>860376.44</v>
      </c>
      <c r="R302" s="5">
        <v>6.15711808354094</v>
      </c>
      <c r="S302" s="5">
        <v>10273.15152238806</v>
      </c>
      <c r="T302" s="5">
        <v>315241.90000000002</v>
      </c>
      <c r="U302" s="5">
        <v>4260</v>
      </c>
      <c r="V302" s="5">
        <v>2.35</v>
      </c>
      <c r="W302" s="2" t="s">
        <v>23</v>
      </c>
      <c r="X302" s="2"/>
      <c r="Y302" s="2" t="s">
        <v>172</v>
      </c>
      <c r="Z302" s="2" t="s">
        <v>173</v>
      </c>
      <c r="AA302" s="2" t="s">
        <v>174</v>
      </c>
      <c r="AB302" s="2">
        <f>IF(INPUT_RAW!B302="","",YEAR(INPUT_RAW!B302))</f>
        <v>2024</v>
      </c>
      <c r="AC302" s="2">
        <f>IF(OR(INPUT_RAW!Q302="",INPUT_RAW!T302=""),"",INPUT_RAW!Q302+INPUT_RAW!T302)</f>
        <v>1175618.3399999999</v>
      </c>
      <c r="AD302" s="2">
        <f>IF(INPUT_RAW!Q302="","",IF(INPUT_RAW!Q302=0,0,INPUT_RAW!T302/INPUT_RAW!Q302))</f>
        <v>0.36639996790242191</v>
      </c>
    </row>
    <row r="303" spans="1:30" ht="57.6" x14ac:dyDescent="0.3">
      <c r="A303" s="7" t="s">
        <v>196</v>
      </c>
      <c r="B303" s="2" t="s">
        <v>628</v>
      </c>
      <c r="C303" s="5" t="s">
        <v>198</v>
      </c>
      <c r="D303" s="5" t="s">
        <v>171</v>
      </c>
      <c r="E303" s="2" t="s">
        <v>629</v>
      </c>
      <c r="F303" s="2"/>
      <c r="G303" s="2"/>
      <c r="H303" s="2"/>
      <c r="I303" s="2"/>
      <c r="J303" s="2"/>
      <c r="K303" s="2"/>
      <c r="L303" s="2"/>
      <c r="M303" s="2"/>
      <c r="N303" s="5">
        <v>8310.4</v>
      </c>
      <c r="O303" s="2" t="s">
        <v>200</v>
      </c>
      <c r="P303" s="5">
        <v>254.57875312861</v>
      </c>
      <c r="Q303" s="5">
        <v>2115651.27</v>
      </c>
      <c r="R303" s="5">
        <v>3.034311717861859</v>
      </c>
      <c r="S303" s="5">
        <v>25216.34410011919</v>
      </c>
      <c r="T303" s="5">
        <v>775174.7</v>
      </c>
      <c r="U303" s="5">
        <v>53424</v>
      </c>
      <c r="V303" s="5">
        <v>0.4481</v>
      </c>
      <c r="W303" s="2" t="s">
        <v>60</v>
      </c>
      <c r="X303" s="2" t="s">
        <v>2940</v>
      </c>
      <c r="Y303" s="2" t="s">
        <v>172</v>
      </c>
      <c r="Z303" s="2" t="s">
        <v>173</v>
      </c>
      <c r="AA303" s="2" t="s">
        <v>2940</v>
      </c>
      <c r="AB303" s="2">
        <f>IF(INPUT_RAW!B303="","",YEAR(INPUT_RAW!B303))</f>
        <v>2024</v>
      </c>
      <c r="AC303" s="2">
        <f>IF(OR(INPUT_RAW!Q303="",INPUT_RAW!T303=""),"",INPUT_RAW!Q303+INPUT_RAW!T303)</f>
        <v>2890825.9699999997</v>
      </c>
      <c r="AD303" s="2">
        <f>IF(INPUT_RAW!Q303="","",IF(INPUT_RAW!Q303=0,0,INPUT_RAW!T303/INPUT_RAW!Q303))</f>
        <v>0.36640003529504178</v>
      </c>
    </row>
    <row r="304" spans="1:30" ht="57.6" x14ac:dyDescent="0.3">
      <c r="A304" s="7" t="s">
        <v>196</v>
      </c>
      <c r="B304" s="2" t="s">
        <v>628</v>
      </c>
      <c r="C304" s="5" t="s">
        <v>198</v>
      </c>
      <c r="D304" s="5" t="s">
        <v>171</v>
      </c>
      <c r="E304" s="2" t="s">
        <v>630</v>
      </c>
      <c r="F304" s="2"/>
      <c r="G304" s="2"/>
      <c r="H304" s="2"/>
      <c r="I304" s="2"/>
      <c r="J304" s="2"/>
      <c r="K304" s="2"/>
      <c r="L304" s="2"/>
      <c r="M304" s="2"/>
      <c r="N304" s="5">
        <v>10604</v>
      </c>
      <c r="O304" s="2" t="s">
        <v>200</v>
      </c>
      <c r="P304" s="5">
        <v>278.81729158808002</v>
      </c>
      <c r="Q304" s="5">
        <v>2956578.56</v>
      </c>
      <c r="R304" s="5">
        <v>3.3232096732786651</v>
      </c>
      <c r="S304" s="5">
        <v>35239.31537544696</v>
      </c>
      <c r="T304" s="5">
        <v>1083290.3999999999</v>
      </c>
      <c r="U304" s="5">
        <v>57840</v>
      </c>
      <c r="V304" s="5">
        <v>0.57840000000000003</v>
      </c>
      <c r="W304" s="2" t="s">
        <v>124</v>
      </c>
      <c r="X304" s="2"/>
      <c r="Y304" s="2" t="s">
        <v>172</v>
      </c>
      <c r="Z304" s="2" t="s">
        <v>173</v>
      </c>
      <c r="AA304" s="2" t="s">
        <v>174</v>
      </c>
      <c r="AB304" s="2">
        <f>IF(INPUT_RAW!B304="","",YEAR(INPUT_RAW!B304))</f>
        <v>2024</v>
      </c>
      <c r="AC304" s="2">
        <f>IF(OR(INPUT_RAW!Q304="",INPUT_RAW!T304=""),"",INPUT_RAW!Q304+INPUT_RAW!T304)</f>
        <v>4039868.96</v>
      </c>
      <c r="AD304" s="2">
        <f>IF(INPUT_RAW!Q304="","",IF(INPUT_RAW!Q304=0,0,INPUT_RAW!T304/INPUT_RAW!Q304))</f>
        <v>0.36640000528178079</v>
      </c>
    </row>
    <row r="305" spans="1:30" ht="57.6" x14ac:dyDescent="0.3">
      <c r="A305" s="7" t="s">
        <v>196</v>
      </c>
      <c r="B305" s="2" t="s">
        <v>628</v>
      </c>
      <c r="C305" s="5" t="s">
        <v>198</v>
      </c>
      <c r="D305" s="5" t="s">
        <v>171</v>
      </c>
      <c r="E305" s="2" t="s">
        <v>631</v>
      </c>
      <c r="F305" s="2"/>
      <c r="G305" s="2"/>
      <c r="H305" s="2"/>
      <c r="I305" s="2"/>
      <c r="J305" s="2"/>
      <c r="K305" s="2"/>
      <c r="L305" s="2"/>
      <c r="M305" s="2"/>
      <c r="N305" s="5">
        <v>10836</v>
      </c>
      <c r="O305" s="2" t="s">
        <v>200</v>
      </c>
      <c r="P305" s="5">
        <v>557.03143410852726</v>
      </c>
      <c r="Q305" s="5">
        <v>6035992.6200000001</v>
      </c>
      <c r="R305" s="5">
        <v>6.6392304422947213</v>
      </c>
      <c r="S305" s="5">
        <v>71942.701072705589</v>
      </c>
      <c r="T305" s="5">
        <v>2211587.7000000002</v>
      </c>
      <c r="U305" s="5">
        <v>57792</v>
      </c>
      <c r="V305" s="5">
        <v>1.23</v>
      </c>
      <c r="W305" s="2" t="s">
        <v>47</v>
      </c>
      <c r="X305" s="2" t="s">
        <v>2937</v>
      </c>
      <c r="Y305" s="2" t="s">
        <v>172</v>
      </c>
      <c r="Z305" s="2" t="s">
        <v>173</v>
      </c>
      <c r="AA305" s="2" t="s">
        <v>2937</v>
      </c>
      <c r="AB305" s="2">
        <f>IF(INPUT_RAW!B305="","",YEAR(INPUT_RAW!B305))</f>
        <v>2024</v>
      </c>
      <c r="AC305" s="2">
        <f>IF(OR(INPUT_RAW!Q305="",INPUT_RAW!T305=""),"",INPUT_RAW!Q305+INPUT_RAW!T305)</f>
        <v>8247580.3200000003</v>
      </c>
      <c r="AD305" s="2">
        <f>IF(INPUT_RAW!Q305="","",IF(INPUT_RAW!Q305=0,0,INPUT_RAW!T305/INPUT_RAW!Q305))</f>
        <v>0.36640000066799289</v>
      </c>
    </row>
    <row r="306" spans="1:30" ht="72" x14ac:dyDescent="0.3">
      <c r="A306" s="7" t="s">
        <v>196</v>
      </c>
      <c r="B306" s="2" t="s">
        <v>632</v>
      </c>
      <c r="C306" s="5" t="s">
        <v>198</v>
      </c>
      <c r="D306" s="5" t="s">
        <v>163</v>
      </c>
      <c r="E306" s="2" t="s">
        <v>633</v>
      </c>
      <c r="F306" s="2"/>
      <c r="G306" s="2"/>
      <c r="H306" s="2"/>
      <c r="I306" s="2"/>
      <c r="J306" s="2"/>
      <c r="K306" s="2"/>
      <c r="L306" s="2"/>
      <c r="M306" s="2"/>
      <c r="N306" s="5">
        <v>7500</v>
      </c>
      <c r="O306" s="2" t="s">
        <v>200</v>
      </c>
      <c r="P306" s="5">
        <v>227.41300000000001</v>
      </c>
      <c r="Q306" s="5">
        <v>1705597.5</v>
      </c>
      <c r="R306" s="5">
        <v>2.7105244338498209</v>
      </c>
      <c r="S306" s="5">
        <v>20328.93325387366</v>
      </c>
      <c r="T306" s="5">
        <v>749780.7</v>
      </c>
      <c r="U306" s="5">
        <v>120000</v>
      </c>
      <c r="V306" s="5">
        <v>0.16</v>
      </c>
      <c r="W306" s="2" t="s">
        <v>46</v>
      </c>
      <c r="X306" s="2" t="s">
        <v>166</v>
      </c>
      <c r="Y306" s="2" t="s">
        <v>164</v>
      </c>
      <c r="Z306" s="2" t="s">
        <v>165</v>
      </c>
      <c r="AA306" s="2" t="s">
        <v>166</v>
      </c>
      <c r="AB306" s="2">
        <f>IF(INPUT_RAW!B306="","",YEAR(INPUT_RAW!B306))</f>
        <v>2024</v>
      </c>
      <c r="AC306" s="2">
        <f>IF(OR(INPUT_RAW!Q306="",INPUT_RAW!T306=""),"",INPUT_RAW!Q306+INPUT_RAW!T306)</f>
        <v>2455378.2000000002</v>
      </c>
      <c r="AD306" s="2">
        <f>IF(INPUT_RAW!Q306="","",IF(INPUT_RAW!Q306=0,0,INPUT_RAW!T306/INPUT_RAW!Q306))</f>
        <v>0.43960002286588717</v>
      </c>
    </row>
    <row r="307" spans="1:30" ht="72" x14ac:dyDescent="0.3">
      <c r="A307" s="7" t="s">
        <v>196</v>
      </c>
      <c r="B307" s="2" t="s">
        <v>632</v>
      </c>
      <c r="C307" s="5" t="s">
        <v>198</v>
      </c>
      <c r="D307" s="5" t="s">
        <v>171</v>
      </c>
      <c r="E307" s="2" t="s">
        <v>620</v>
      </c>
      <c r="F307" s="2"/>
      <c r="G307" s="2"/>
      <c r="H307" s="2"/>
      <c r="I307" s="2"/>
      <c r="J307" s="2"/>
      <c r="K307" s="2"/>
      <c r="L307" s="2"/>
      <c r="M307" s="2"/>
      <c r="N307" s="5">
        <v>23760</v>
      </c>
      <c r="O307" s="2" t="s">
        <v>200</v>
      </c>
      <c r="P307" s="5">
        <v>216.1649654882155</v>
      </c>
      <c r="Q307" s="5">
        <v>5136079.58</v>
      </c>
      <c r="R307" s="5">
        <v>2.5764596601694341</v>
      </c>
      <c r="S307" s="5">
        <v>61216.68152562574</v>
      </c>
      <c r="T307" s="5">
        <v>1881859.6</v>
      </c>
      <c r="U307" s="5">
        <v>6480</v>
      </c>
      <c r="V307" s="2"/>
      <c r="W307" s="2" t="s">
        <v>32</v>
      </c>
      <c r="X307" s="2" t="s">
        <v>2935</v>
      </c>
      <c r="Y307" s="2" t="s">
        <v>172</v>
      </c>
      <c r="Z307" s="2" t="s">
        <v>173</v>
      </c>
      <c r="AA307" s="2" t="s">
        <v>2935</v>
      </c>
      <c r="AB307" s="2">
        <f>IF(INPUT_RAW!B307="","",YEAR(INPUT_RAW!B307))</f>
        <v>2024</v>
      </c>
      <c r="AC307" s="2">
        <f>IF(OR(INPUT_RAW!Q307="",INPUT_RAW!T307=""),"",INPUT_RAW!Q307+INPUT_RAW!T307)</f>
        <v>7017939.1799999997</v>
      </c>
      <c r="AD307" s="2">
        <f>IF(INPUT_RAW!Q307="","",IF(INPUT_RAW!Q307=0,0,INPUT_RAW!T307/INPUT_RAW!Q307))</f>
        <v>0.36640000815563689</v>
      </c>
    </row>
    <row r="308" spans="1:30" ht="72" x14ac:dyDescent="0.3">
      <c r="A308" s="7" t="s">
        <v>196</v>
      </c>
      <c r="B308" s="2" t="s">
        <v>632</v>
      </c>
      <c r="C308" s="5" t="s">
        <v>198</v>
      </c>
      <c r="D308" s="5" t="s">
        <v>171</v>
      </c>
      <c r="E308" s="2" t="s">
        <v>634</v>
      </c>
      <c r="F308" s="2"/>
      <c r="G308" s="2"/>
      <c r="H308" s="2"/>
      <c r="I308" s="2"/>
      <c r="J308" s="2"/>
      <c r="K308" s="2"/>
      <c r="L308" s="2"/>
      <c r="M308" s="2"/>
      <c r="N308" s="5">
        <v>4004</v>
      </c>
      <c r="O308" s="2" t="s">
        <v>200</v>
      </c>
      <c r="P308" s="5">
        <v>396.55028971028969</v>
      </c>
      <c r="Q308" s="5">
        <v>1587787.36</v>
      </c>
      <c r="R308" s="5">
        <v>4.7264635245564923</v>
      </c>
      <c r="S308" s="5">
        <v>18924.759952324199</v>
      </c>
      <c r="T308" s="5">
        <v>581765.30000000005</v>
      </c>
      <c r="U308" s="5">
        <v>1232</v>
      </c>
      <c r="V308" s="2"/>
      <c r="W308" s="2" t="s">
        <v>32</v>
      </c>
      <c r="X308" s="2" t="s">
        <v>2935</v>
      </c>
      <c r="Y308" s="2" t="s">
        <v>172</v>
      </c>
      <c r="Z308" s="2" t="s">
        <v>173</v>
      </c>
      <c r="AA308" s="2" t="s">
        <v>2935</v>
      </c>
      <c r="AB308" s="2">
        <f>IF(INPUT_RAW!B308="","",YEAR(INPUT_RAW!B308))</f>
        <v>2024</v>
      </c>
      <c r="AC308" s="2">
        <f>IF(OR(INPUT_RAW!Q308="",INPUT_RAW!T308=""),"",INPUT_RAW!Q308+INPUT_RAW!T308)</f>
        <v>2169552.66</v>
      </c>
      <c r="AD308" s="2">
        <f>IF(INPUT_RAW!Q308="","",IF(INPUT_RAW!Q308=0,0,INPUT_RAW!T308/INPUT_RAW!Q308))</f>
        <v>0.36640000711430276</v>
      </c>
    </row>
    <row r="309" spans="1:30" ht="86.4" x14ac:dyDescent="0.3">
      <c r="A309" s="7" t="s">
        <v>196</v>
      </c>
      <c r="B309" s="2" t="s">
        <v>635</v>
      </c>
      <c r="C309" s="5" t="s">
        <v>198</v>
      </c>
      <c r="D309" s="5" t="s">
        <v>171</v>
      </c>
      <c r="E309" s="2" t="s">
        <v>636</v>
      </c>
      <c r="F309" s="2"/>
      <c r="G309" s="2"/>
      <c r="H309" s="2"/>
      <c r="I309" s="2"/>
      <c r="J309" s="2"/>
      <c r="K309" s="2"/>
      <c r="L309" s="2"/>
      <c r="M309" s="2"/>
      <c r="N309" s="5">
        <v>4004</v>
      </c>
      <c r="O309" s="2" t="s">
        <v>200</v>
      </c>
      <c r="P309" s="5">
        <v>380.83581668331658</v>
      </c>
      <c r="Q309" s="5">
        <v>1524866.61</v>
      </c>
      <c r="R309" s="5">
        <v>4.5391634884781489</v>
      </c>
      <c r="S309" s="5">
        <v>18174.810607866511</v>
      </c>
      <c r="T309" s="5">
        <v>558711.1</v>
      </c>
      <c r="U309" s="5">
        <v>1232</v>
      </c>
      <c r="V309" s="2"/>
      <c r="W309" s="2" t="s">
        <v>33</v>
      </c>
      <c r="X309" s="2" t="s">
        <v>2935</v>
      </c>
      <c r="Y309" s="2" t="s">
        <v>172</v>
      </c>
      <c r="Z309" s="2" t="s">
        <v>173</v>
      </c>
      <c r="AA309" s="2" t="s">
        <v>2935</v>
      </c>
      <c r="AB309" s="2">
        <f>IF(INPUT_RAW!B309="","",YEAR(INPUT_RAW!B309))</f>
        <v>2024</v>
      </c>
      <c r="AC309" s="2">
        <f>IF(OR(INPUT_RAW!Q309="",INPUT_RAW!T309=""),"",INPUT_RAW!Q309+INPUT_RAW!T309)</f>
        <v>2083577.71</v>
      </c>
      <c r="AD309" s="2">
        <f>IF(INPUT_RAW!Q309="","",IF(INPUT_RAW!Q309=0,0,INPUT_RAW!T309/INPUT_RAW!Q309))</f>
        <v>0.36639998301228455</v>
      </c>
    </row>
    <row r="310" spans="1:30" ht="57.6" x14ac:dyDescent="0.3">
      <c r="A310" s="7" t="s">
        <v>196</v>
      </c>
      <c r="B310" s="2" t="s">
        <v>637</v>
      </c>
      <c r="C310" s="5" t="s">
        <v>198</v>
      </c>
      <c r="D310" s="5" t="s">
        <v>163</v>
      </c>
      <c r="E310" s="2" t="s">
        <v>638</v>
      </c>
      <c r="F310" s="2"/>
      <c r="G310" s="2"/>
      <c r="H310" s="2"/>
      <c r="I310" s="2"/>
      <c r="J310" s="2"/>
      <c r="K310" s="2"/>
      <c r="L310" s="2"/>
      <c r="M310" s="2"/>
      <c r="N310" s="5">
        <v>4229</v>
      </c>
      <c r="O310" s="2" t="s">
        <v>200</v>
      </c>
      <c r="P310" s="5">
        <v>439.94421376211892</v>
      </c>
      <c r="Q310" s="5">
        <v>1860524.08</v>
      </c>
      <c r="R310" s="5">
        <v>5.2312034930097369</v>
      </c>
      <c r="S310" s="5">
        <v>22122.759571938172</v>
      </c>
      <c r="T310" s="5">
        <v>817886.4</v>
      </c>
      <c r="U310" s="5">
        <v>290016</v>
      </c>
      <c r="V310" s="5">
        <v>7.2999999999999995E-2</v>
      </c>
      <c r="W310" s="2" t="s">
        <v>23</v>
      </c>
      <c r="X310" s="2" t="s">
        <v>166</v>
      </c>
      <c r="Y310" s="2" t="s">
        <v>164</v>
      </c>
      <c r="Z310" s="2" t="s">
        <v>165</v>
      </c>
      <c r="AA310" s="2" t="s">
        <v>166</v>
      </c>
      <c r="AB310" s="2">
        <f>IF(INPUT_RAW!B310="","",YEAR(INPUT_RAW!B310))</f>
        <v>2024</v>
      </c>
      <c r="AC310" s="2">
        <f>IF(OR(INPUT_RAW!Q310="",INPUT_RAW!T310=""),"",INPUT_RAW!Q310+INPUT_RAW!T310)</f>
        <v>2678410.48</v>
      </c>
      <c r="AD310" s="2">
        <f>IF(INPUT_RAW!Q310="","",IF(INPUT_RAW!Q310=0,0,INPUT_RAW!T310/INPUT_RAW!Q310))</f>
        <v>0.43960000775695418</v>
      </c>
    </row>
    <row r="311" spans="1:30" ht="57.6" x14ac:dyDescent="0.3">
      <c r="A311" s="7" t="s">
        <v>196</v>
      </c>
      <c r="B311" s="2" t="s">
        <v>639</v>
      </c>
      <c r="C311" s="5" t="s">
        <v>198</v>
      </c>
      <c r="D311" s="5" t="s">
        <v>171</v>
      </c>
      <c r="E311" s="2" t="s">
        <v>640</v>
      </c>
      <c r="F311" s="2"/>
      <c r="G311" s="2"/>
      <c r="H311" s="2"/>
      <c r="I311" s="2"/>
      <c r="J311" s="2"/>
      <c r="K311" s="2"/>
      <c r="L311" s="2"/>
      <c r="M311" s="2"/>
      <c r="N311" s="5">
        <v>7769.1</v>
      </c>
      <c r="O311" s="2" t="s">
        <v>200</v>
      </c>
      <c r="P311" s="5">
        <v>516.90738438171729</v>
      </c>
      <c r="Q311" s="5">
        <v>4015905.16</v>
      </c>
      <c r="R311" s="5">
        <v>6.1463422637540708</v>
      </c>
      <c r="S311" s="5">
        <v>47751.547681331751</v>
      </c>
      <c r="T311" s="5">
        <v>1471427.6</v>
      </c>
      <c r="U311" s="5">
        <v>19836</v>
      </c>
      <c r="V311" s="5">
        <v>2.35</v>
      </c>
      <c r="W311" s="2" t="s">
        <v>23</v>
      </c>
      <c r="X311" s="2"/>
      <c r="Y311" s="2" t="s">
        <v>172</v>
      </c>
      <c r="Z311" s="2" t="s">
        <v>173</v>
      </c>
      <c r="AA311" s="2" t="s">
        <v>174</v>
      </c>
      <c r="AB311" s="2">
        <f>IF(INPUT_RAW!B311="","",YEAR(INPUT_RAW!B311))</f>
        <v>2024</v>
      </c>
      <c r="AC311" s="2">
        <f>IF(OR(INPUT_RAW!Q311="",INPUT_RAW!T311=""),"",INPUT_RAW!Q311+INPUT_RAW!T311)</f>
        <v>5487332.7599999998</v>
      </c>
      <c r="AD311" s="2">
        <f>IF(INPUT_RAW!Q311="","",IF(INPUT_RAW!Q311=0,0,INPUT_RAW!T311/INPUT_RAW!Q311))</f>
        <v>0.3663999873941246</v>
      </c>
    </row>
    <row r="312" spans="1:30" ht="57.6" x14ac:dyDescent="0.3">
      <c r="A312" s="7" t="s">
        <v>196</v>
      </c>
      <c r="B312" s="2" t="s">
        <v>639</v>
      </c>
      <c r="C312" s="5" t="s">
        <v>198</v>
      </c>
      <c r="D312" s="5" t="s">
        <v>171</v>
      </c>
      <c r="E312" s="2" t="s">
        <v>641</v>
      </c>
      <c r="F312" s="2"/>
      <c r="G312" s="2"/>
      <c r="H312" s="2"/>
      <c r="I312" s="2"/>
      <c r="J312" s="2"/>
      <c r="K312" s="2"/>
      <c r="L312" s="2"/>
      <c r="M312" s="2"/>
      <c r="N312" s="5">
        <v>70</v>
      </c>
      <c r="O312" s="2" t="s">
        <v>200</v>
      </c>
      <c r="P312" s="5">
        <v>702.41985714285715</v>
      </c>
      <c r="Q312" s="5">
        <v>49169.39</v>
      </c>
      <c r="R312" s="5">
        <v>8.3521980635298121</v>
      </c>
      <c r="S312" s="5">
        <v>584.65386444708668</v>
      </c>
      <c r="T312" s="5">
        <v>18015.7</v>
      </c>
      <c r="U312" s="5">
        <v>600</v>
      </c>
      <c r="V312" s="5">
        <v>0.90900000000000003</v>
      </c>
      <c r="W312" s="2" t="s">
        <v>134</v>
      </c>
      <c r="X312" s="2" t="s">
        <v>2939</v>
      </c>
      <c r="Y312" s="2" t="s">
        <v>172</v>
      </c>
      <c r="Z312" s="2" t="s">
        <v>173</v>
      </c>
      <c r="AA312" s="2" t="s">
        <v>2939</v>
      </c>
      <c r="AB312" s="2">
        <f>IF(INPUT_RAW!B312="","",YEAR(INPUT_RAW!B312))</f>
        <v>2024</v>
      </c>
      <c r="AC312" s="2">
        <f>IF(OR(INPUT_RAW!Q312="",INPUT_RAW!T312=""),"",INPUT_RAW!Q312+INPUT_RAW!T312)</f>
        <v>67185.09</v>
      </c>
      <c r="AD312" s="2">
        <f>IF(INPUT_RAW!Q312="","",IF(INPUT_RAW!Q312=0,0,INPUT_RAW!T312/INPUT_RAW!Q312))</f>
        <v>0.36640072207525864</v>
      </c>
    </row>
    <row r="313" spans="1:30" ht="57.6" x14ac:dyDescent="0.3">
      <c r="A313" s="7" t="s">
        <v>196</v>
      </c>
      <c r="B313" s="2" t="s">
        <v>639</v>
      </c>
      <c r="C313" s="5" t="s">
        <v>198</v>
      </c>
      <c r="D313" s="5" t="s">
        <v>171</v>
      </c>
      <c r="E313" s="2" t="s">
        <v>642</v>
      </c>
      <c r="F313" s="2"/>
      <c r="G313" s="2"/>
      <c r="H313" s="2"/>
      <c r="I313" s="2"/>
      <c r="J313" s="2"/>
      <c r="K313" s="2"/>
      <c r="L313" s="2"/>
      <c r="M313" s="2"/>
      <c r="N313" s="5">
        <v>7594.92</v>
      </c>
      <c r="O313" s="2" t="s">
        <v>200</v>
      </c>
      <c r="P313" s="5">
        <v>485.14962896251711</v>
      </c>
      <c r="Q313" s="5">
        <v>3684672.62</v>
      </c>
      <c r="R313" s="5">
        <v>5.7687232932522843</v>
      </c>
      <c r="S313" s="5">
        <v>43812.99191438764</v>
      </c>
      <c r="T313" s="5">
        <v>1350064.1</v>
      </c>
      <c r="U313" s="5">
        <v>59568</v>
      </c>
      <c r="V313" s="5">
        <v>0.71799999999999997</v>
      </c>
      <c r="W313" s="2" t="s">
        <v>23</v>
      </c>
      <c r="X313" s="2" t="s">
        <v>2941</v>
      </c>
      <c r="Y313" s="2" t="s">
        <v>172</v>
      </c>
      <c r="Z313" s="2" t="s">
        <v>173</v>
      </c>
      <c r="AA313" s="2" t="s">
        <v>2941</v>
      </c>
      <c r="AB313" s="2">
        <f>IF(INPUT_RAW!B313="","",YEAR(INPUT_RAW!B313))</f>
        <v>2024</v>
      </c>
      <c r="AC313" s="2">
        <f>IF(OR(INPUT_RAW!Q313="",INPUT_RAW!T313=""),"",INPUT_RAW!Q313+INPUT_RAW!T313)</f>
        <v>5034736.7200000007</v>
      </c>
      <c r="AD313" s="2">
        <f>IF(INPUT_RAW!Q313="","",IF(INPUT_RAW!Q313=0,0,INPUT_RAW!T313/INPUT_RAW!Q313))</f>
        <v>0.36640001412120027</v>
      </c>
    </row>
    <row r="314" spans="1:30" ht="57.6" x14ac:dyDescent="0.3">
      <c r="A314" s="7" t="s">
        <v>196</v>
      </c>
      <c r="B314" s="2" t="s">
        <v>639</v>
      </c>
      <c r="C314" s="5" t="s">
        <v>198</v>
      </c>
      <c r="D314" s="5" t="s">
        <v>171</v>
      </c>
      <c r="E314" s="2" t="s">
        <v>643</v>
      </c>
      <c r="F314" s="2"/>
      <c r="G314" s="2"/>
      <c r="H314" s="2"/>
      <c r="I314" s="2"/>
      <c r="J314" s="2"/>
      <c r="K314" s="2"/>
      <c r="L314" s="2"/>
      <c r="M314" s="2"/>
      <c r="N314" s="5">
        <v>401.7</v>
      </c>
      <c r="O314" s="2" t="s">
        <v>200</v>
      </c>
      <c r="P314" s="5">
        <v>469.19288025889972</v>
      </c>
      <c r="Q314" s="5">
        <v>188474.78</v>
      </c>
      <c r="R314" s="5">
        <v>5.5789878746599246</v>
      </c>
      <c r="S314" s="5">
        <v>2241.0794292508922</v>
      </c>
      <c r="T314" s="5">
        <v>69057.2</v>
      </c>
      <c r="U314" s="5">
        <v>2472</v>
      </c>
      <c r="V314" s="5">
        <v>0.88500000000000001</v>
      </c>
      <c r="W314" s="2" t="s">
        <v>23</v>
      </c>
      <c r="X314" s="2" t="s">
        <v>2941</v>
      </c>
      <c r="Y314" s="2" t="s">
        <v>172</v>
      </c>
      <c r="Z314" s="2" t="s">
        <v>173</v>
      </c>
      <c r="AA314" s="2" t="s">
        <v>2941</v>
      </c>
      <c r="AB314" s="2">
        <f>IF(INPUT_RAW!B314="","",YEAR(INPUT_RAW!B314))</f>
        <v>2024</v>
      </c>
      <c r="AC314" s="2">
        <f>IF(OR(INPUT_RAW!Q314="",INPUT_RAW!T314=""),"",INPUT_RAW!Q314+INPUT_RAW!T314)</f>
        <v>257531.97999999998</v>
      </c>
      <c r="AD314" s="2">
        <f>IF(INPUT_RAW!Q314="","",IF(INPUT_RAW!Q314=0,0,INPUT_RAW!T314/INPUT_RAW!Q314))</f>
        <v>0.36640021545588219</v>
      </c>
    </row>
    <row r="315" spans="1:30" ht="72" x14ac:dyDescent="0.3">
      <c r="A315" s="7" t="s">
        <v>196</v>
      </c>
      <c r="B315" s="2" t="s">
        <v>639</v>
      </c>
      <c r="C315" s="5" t="s">
        <v>198</v>
      </c>
      <c r="D315" s="5" t="s">
        <v>171</v>
      </c>
      <c r="E315" s="2" t="s">
        <v>644</v>
      </c>
      <c r="F315" s="2"/>
      <c r="G315" s="2"/>
      <c r="H315" s="2"/>
      <c r="I315" s="2"/>
      <c r="J315" s="2"/>
      <c r="K315" s="2"/>
      <c r="L315" s="2"/>
      <c r="M315" s="2"/>
      <c r="N315" s="5">
        <v>10608.2</v>
      </c>
      <c r="O315" s="2" t="s">
        <v>200</v>
      </c>
      <c r="P315" s="5">
        <v>623.85371410795415</v>
      </c>
      <c r="Q315" s="5">
        <v>6617964.9699999997</v>
      </c>
      <c r="R315" s="5">
        <v>7.4179989786914886</v>
      </c>
      <c r="S315" s="5">
        <v>78691.616765755054</v>
      </c>
      <c r="T315" s="5">
        <v>2424822.4</v>
      </c>
      <c r="U315" s="5">
        <v>87792</v>
      </c>
      <c r="V315" s="5">
        <v>0.875</v>
      </c>
      <c r="W315" s="2" t="s">
        <v>23</v>
      </c>
      <c r="X315" s="2" t="s">
        <v>2941</v>
      </c>
      <c r="Y315" s="2" t="s">
        <v>172</v>
      </c>
      <c r="Z315" s="2" t="s">
        <v>173</v>
      </c>
      <c r="AA315" s="2" t="s">
        <v>2941</v>
      </c>
      <c r="AB315" s="2">
        <f>IF(INPUT_RAW!B315="","",YEAR(INPUT_RAW!B315))</f>
        <v>2024</v>
      </c>
      <c r="AC315" s="2">
        <f>IF(OR(INPUT_RAW!Q315="",INPUT_RAW!T315=""),"",INPUT_RAW!Q315+INPUT_RAW!T315)</f>
        <v>9042787.3699999992</v>
      </c>
      <c r="AD315" s="2">
        <f>IF(INPUT_RAW!Q315="","",IF(INPUT_RAW!Q315=0,0,INPUT_RAW!T315/INPUT_RAW!Q315))</f>
        <v>0.366400005287426</v>
      </c>
    </row>
    <row r="316" spans="1:30" ht="57.6" x14ac:dyDescent="0.3">
      <c r="A316" s="7" t="s">
        <v>196</v>
      </c>
      <c r="B316" s="2" t="s">
        <v>639</v>
      </c>
      <c r="C316" s="5" t="s">
        <v>198</v>
      </c>
      <c r="D316" s="5" t="s">
        <v>171</v>
      </c>
      <c r="E316" s="2" t="s">
        <v>645</v>
      </c>
      <c r="F316" s="2"/>
      <c r="G316" s="2"/>
      <c r="H316" s="2"/>
      <c r="I316" s="2"/>
      <c r="J316" s="2"/>
      <c r="K316" s="2"/>
      <c r="L316" s="2"/>
      <c r="M316" s="2"/>
      <c r="N316" s="5">
        <v>12480</v>
      </c>
      <c r="O316" s="2" t="s">
        <v>200</v>
      </c>
      <c r="P316" s="5">
        <v>440.40509214743588</v>
      </c>
      <c r="Q316" s="5">
        <v>5496255.5499999998</v>
      </c>
      <c r="R316" s="5">
        <v>5.2366836164974542</v>
      </c>
      <c r="S316" s="5">
        <v>65353.81153388822</v>
      </c>
      <c r="T316" s="5">
        <v>2013828</v>
      </c>
      <c r="U316" s="5">
        <v>112320</v>
      </c>
      <c r="V316" s="5">
        <v>0.56799999999999995</v>
      </c>
      <c r="W316" s="2" t="s">
        <v>23</v>
      </c>
      <c r="X316" s="2" t="s">
        <v>2941</v>
      </c>
      <c r="Y316" s="2" t="s">
        <v>172</v>
      </c>
      <c r="Z316" s="2" t="s">
        <v>173</v>
      </c>
      <c r="AA316" s="2" t="s">
        <v>2941</v>
      </c>
      <c r="AB316" s="2">
        <f>IF(INPUT_RAW!B316="","",YEAR(INPUT_RAW!B316))</f>
        <v>2024</v>
      </c>
      <c r="AC316" s="2">
        <f>IF(OR(INPUT_RAW!Q316="",INPUT_RAW!T316=""),"",INPUT_RAW!Q316+INPUT_RAW!T316)</f>
        <v>7510083.5499999998</v>
      </c>
      <c r="AD316" s="2">
        <f>IF(INPUT_RAW!Q316="","",IF(INPUT_RAW!Q316=0,0,INPUT_RAW!T316/INPUT_RAW!Q316))</f>
        <v>0.36639999390130251</v>
      </c>
    </row>
    <row r="317" spans="1:30" ht="72" x14ac:dyDescent="0.3">
      <c r="A317" s="7" t="s">
        <v>196</v>
      </c>
      <c r="B317" s="2" t="s">
        <v>639</v>
      </c>
      <c r="C317" s="5" t="s">
        <v>198</v>
      </c>
      <c r="D317" s="5" t="s">
        <v>171</v>
      </c>
      <c r="E317" s="2" t="s">
        <v>646</v>
      </c>
      <c r="F317" s="2"/>
      <c r="G317" s="2"/>
      <c r="H317" s="2"/>
      <c r="I317" s="2"/>
      <c r="J317" s="2"/>
      <c r="K317" s="2"/>
      <c r="L317" s="2"/>
      <c r="M317" s="2"/>
      <c r="N317" s="5">
        <v>198</v>
      </c>
      <c r="O317" s="2" t="s">
        <v>200</v>
      </c>
      <c r="P317" s="5">
        <v>475.55479797979802</v>
      </c>
      <c r="Q317" s="5">
        <v>94159.85</v>
      </c>
      <c r="R317" s="5">
        <v>5.654634934361451</v>
      </c>
      <c r="S317" s="5">
        <v>1119.6177170035669</v>
      </c>
      <c r="T317" s="5">
        <v>34500.199999999997</v>
      </c>
      <c r="U317" s="5">
        <v>792</v>
      </c>
      <c r="V317" s="5">
        <v>1.38</v>
      </c>
      <c r="W317" s="2" t="s">
        <v>23</v>
      </c>
      <c r="X317" s="2" t="s">
        <v>2941</v>
      </c>
      <c r="Y317" s="2" t="s">
        <v>172</v>
      </c>
      <c r="Z317" s="2" t="s">
        <v>173</v>
      </c>
      <c r="AA317" s="2" t="s">
        <v>2941</v>
      </c>
      <c r="AB317" s="2">
        <f>IF(INPUT_RAW!B317="","",YEAR(INPUT_RAW!B317))</f>
        <v>2024</v>
      </c>
      <c r="AC317" s="2">
        <f>IF(OR(INPUT_RAW!Q317="",INPUT_RAW!T317=""),"",INPUT_RAW!Q317+INPUT_RAW!T317)</f>
        <v>128660.05</v>
      </c>
      <c r="AD317" s="2">
        <f>IF(INPUT_RAW!Q317="","",IF(INPUT_RAW!Q317=0,0,INPUT_RAW!T317/INPUT_RAW!Q317))</f>
        <v>0.36640032880256285</v>
      </c>
    </row>
    <row r="318" spans="1:30" ht="72" x14ac:dyDescent="0.3">
      <c r="A318" s="7" t="s">
        <v>196</v>
      </c>
      <c r="B318" s="2" t="s">
        <v>639</v>
      </c>
      <c r="C318" s="5" t="s">
        <v>198</v>
      </c>
      <c r="D318" s="5" t="s">
        <v>171</v>
      </c>
      <c r="E318" s="2" t="s">
        <v>647</v>
      </c>
      <c r="F318" s="2"/>
      <c r="G318" s="2"/>
      <c r="H318" s="2"/>
      <c r="I318" s="2"/>
      <c r="J318" s="2"/>
      <c r="K318" s="2"/>
      <c r="L318" s="2"/>
      <c r="M318" s="2"/>
      <c r="N318" s="5">
        <v>273</v>
      </c>
      <c r="O318" s="2" t="s">
        <v>200</v>
      </c>
      <c r="P318" s="5">
        <v>249.4031135531136</v>
      </c>
      <c r="Q318" s="5">
        <v>68087.05</v>
      </c>
      <c r="R318" s="5">
        <v>2.9655542634139551</v>
      </c>
      <c r="S318" s="5">
        <v>809.59631391200958</v>
      </c>
      <c r="T318" s="5">
        <v>24947</v>
      </c>
      <c r="U318" s="5">
        <v>540</v>
      </c>
      <c r="V318" s="5">
        <v>1.3986000000000001</v>
      </c>
      <c r="W318" s="2" t="s">
        <v>137</v>
      </c>
      <c r="X318" s="2" t="s">
        <v>2937</v>
      </c>
      <c r="Y318" s="2" t="s">
        <v>172</v>
      </c>
      <c r="Z318" s="2" t="s">
        <v>173</v>
      </c>
      <c r="AA318" s="2" t="s">
        <v>2937</v>
      </c>
      <c r="AB318" s="2">
        <f>IF(INPUT_RAW!B318="","",YEAR(INPUT_RAW!B318))</f>
        <v>2024</v>
      </c>
      <c r="AC318" s="2">
        <f>IF(OR(INPUT_RAW!Q318="",INPUT_RAW!T318=""),"",INPUT_RAW!Q318+INPUT_RAW!T318)</f>
        <v>93034.05</v>
      </c>
      <c r="AD318" s="2">
        <f>IF(INPUT_RAW!Q318="","",IF(INPUT_RAW!Q318=0,0,INPUT_RAW!T318/INPUT_RAW!Q318))</f>
        <v>0.36639860296488097</v>
      </c>
    </row>
    <row r="319" spans="1:30" ht="72" x14ac:dyDescent="0.3">
      <c r="A319" s="7" t="s">
        <v>196</v>
      </c>
      <c r="B319" s="2" t="s">
        <v>639</v>
      </c>
      <c r="C319" s="5" t="s">
        <v>198</v>
      </c>
      <c r="D319" s="5" t="s">
        <v>171</v>
      </c>
      <c r="E319" s="2" t="s">
        <v>648</v>
      </c>
      <c r="F319" s="2"/>
      <c r="G319" s="2"/>
      <c r="H319" s="2"/>
      <c r="I319" s="2"/>
      <c r="J319" s="2"/>
      <c r="K319" s="2"/>
      <c r="L319" s="2"/>
      <c r="M319" s="2"/>
      <c r="N319" s="5">
        <v>11005</v>
      </c>
      <c r="O319" s="2" t="s">
        <v>200</v>
      </c>
      <c r="P319" s="5">
        <v>465.36224170831429</v>
      </c>
      <c r="Q319" s="5">
        <v>5121311.47</v>
      </c>
      <c r="R319" s="5">
        <v>5.5334392593140844</v>
      </c>
      <c r="S319" s="5">
        <v>60895.499048751488</v>
      </c>
      <c r="T319" s="5">
        <v>1876448.5</v>
      </c>
      <c r="U319" s="5">
        <v>37200</v>
      </c>
      <c r="V319" s="5">
        <v>1.5980000000000001</v>
      </c>
      <c r="W319" s="2" t="s">
        <v>23</v>
      </c>
      <c r="X319" s="2" t="s">
        <v>2941</v>
      </c>
      <c r="Y319" s="2" t="s">
        <v>172</v>
      </c>
      <c r="Z319" s="2" t="s">
        <v>173</v>
      </c>
      <c r="AA319" s="2" t="s">
        <v>2941</v>
      </c>
      <c r="AB319" s="2">
        <f>IF(INPUT_RAW!B319="","",YEAR(INPUT_RAW!B319))</f>
        <v>2024</v>
      </c>
      <c r="AC319" s="2">
        <f>IF(OR(INPUT_RAW!Q319="",INPUT_RAW!T319=""),"",INPUT_RAW!Q319+INPUT_RAW!T319)</f>
        <v>6997759.9699999997</v>
      </c>
      <c r="AD319" s="2">
        <f>IF(INPUT_RAW!Q319="","",IF(INPUT_RAW!Q319=0,0,INPUT_RAW!T319/INPUT_RAW!Q319))</f>
        <v>0.36639999558550579</v>
      </c>
    </row>
    <row r="320" spans="1:30" ht="57.6" x14ac:dyDescent="0.3">
      <c r="A320" s="7" t="s">
        <v>196</v>
      </c>
      <c r="B320" s="2" t="s">
        <v>639</v>
      </c>
      <c r="C320" s="5" t="s">
        <v>198</v>
      </c>
      <c r="D320" s="5" t="s">
        <v>171</v>
      </c>
      <c r="E320" s="2" t="s">
        <v>649</v>
      </c>
      <c r="F320" s="2"/>
      <c r="G320" s="2"/>
      <c r="H320" s="2"/>
      <c r="I320" s="2"/>
      <c r="J320" s="2"/>
      <c r="K320" s="2"/>
      <c r="L320" s="2"/>
      <c r="M320" s="2"/>
      <c r="N320" s="5">
        <v>112</v>
      </c>
      <c r="O320" s="2" t="s">
        <v>200</v>
      </c>
      <c r="P320" s="5">
        <v>443.08535714285711</v>
      </c>
      <c r="Q320" s="5">
        <v>49625.56</v>
      </c>
      <c r="R320" s="5">
        <v>5.2685535926617968</v>
      </c>
      <c r="S320" s="5">
        <v>590.07800237812125</v>
      </c>
      <c r="T320" s="5">
        <v>18182.8</v>
      </c>
      <c r="U320" s="5">
        <v>960</v>
      </c>
      <c r="V320" s="5">
        <v>0.57340000000000002</v>
      </c>
      <c r="W320" s="2" t="s">
        <v>135</v>
      </c>
      <c r="X320" s="2" t="s">
        <v>2939</v>
      </c>
      <c r="Y320" s="2" t="s">
        <v>172</v>
      </c>
      <c r="Z320" s="2" t="s">
        <v>173</v>
      </c>
      <c r="AA320" s="2" t="s">
        <v>2939</v>
      </c>
      <c r="AB320" s="2">
        <f>IF(INPUT_RAW!B320="","",YEAR(INPUT_RAW!B320))</f>
        <v>2024</v>
      </c>
      <c r="AC320" s="2">
        <f>IF(OR(INPUT_RAW!Q320="",INPUT_RAW!T320=""),"",INPUT_RAW!Q320+INPUT_RAW!T320)</f>
        <v>67808.36</v>
      </c>
      <c r="AD320" s="2">
        <f>IF(INPUT_RAW!Q320="","",IF(INPUT_RAW!Q320=0,0,INPUT_RAW!T320/INPUT_RAW!Q320))</f>
        <v>0.36639989553770275</v>
      </c>
    </row>
    <row r="321" spans="1:30" ht="57.6" x14ac:dyDescent="0.3">
      <c r="A321" s="7" t="s">
        <v>196</v>
      </c>
      <c r="B321" s="2" t="s">
        <v>639</v>
      </c>
      <c r="C321" s="5" t="s">
        <v>198</v>
      </c>
      <c r="D321" s="5" t="s">
        <v>171</v>
      </c>
      <c r="E321" s="2" t="s">
        <v>650</v>
      </c>
      <c r="F321" s="2"/>
      <c r="G321" s="2"/>
      <c r="H321" s="2"/>
      <c r="I321" s="2"/>
      <c r="J321" s="2"/>
      <c r="K321" s="2"/>
      <c r="L321" s="2"/>
      <c r="M321" s="2"/>
      <c r="N321" s="5">
        <v>83.3</v>
      </c>
      <c r="O321" s="2" t="s">
        <v>200</v>
      </c>
      <c r="P321" s="5">
        <v>401.38055222088838</v>
      </c>
      <c r="Q321" s="5">
        <v>33435</v>
      </c>
      <c r="R321" s="5">
        <v>4.7726581714731076</v>
      </c>
      <c r="S321" s="5">
        <v>397.56242568370988</v>
      </c>
      <c r="T321" s="5">
        <v>12250.6</v>
      </c>
      <c r="U321" s="5">
        <v>408</v>
      </c>
      <c r="V321" s="5">
        <v>0.90900000000000003</v>
      </c>
      <c r="W321" s="2" t="s">
        <v>130</v>
      </c>
      <c r="X321" s="2" t="s">
        <v>2938</v>
      </c>
      <c r="Y321" s="2" t="s">
        <v>172</v>
      </c>
      <c r="Z321" s="2" t="s">
        <v>173</v>
      </c>
      <c r="AA321" s="2" t="s">
        <v>2938</v>
      </c>
      <c r="AB321" s="2">
        <f>IF(INPUT_RAW!B321="","",YEAR(INPUT_RAW!B321))</f>
        <v>2024</v>
      </c>
      <c r="AC321" s="2">
        <f>IF(OR(INPUT_RAW!Q321="",INPUT_RAW!T321=""),"",INPUT_RAW!Q321+INPUT_RAW!T321)</f>
        <v>45685.599999999999</v>
      </c>
      <c r="AD321" s="2">
        <f>IF(INPUT_RAW!Q321="","",IF(INPUT_RAW!Q321=0,0,INPUT_RAW!T321/INPUT_RAW!Q321))</f>
        <v>0.36640047854045166</v>
      </c>
    </row>
    <row r="322" spans="1:30" ht="57.6" x14ac:dyDescent="0.3">
      <c r="A322" s="7" t="s">
        <v>196</v>
      </c>
      <c r="B322" s="2" t="s">
        <v>639</v>
      </c>
      <c r="C322" s="5" t="s">
        <v>198</v>
      </c>
      <c r="D322" s="5" t="s">
        <v>171</v>
      </c>
      <c r="E322" s="2" t="s">
        <v>651</v>
      </c>
      <c r="F322" s="2"/>
      <c r="G322" s="2"/>
      <c r="H322" s="2"/>
      <c r="I322" s="2"/>
      <c r="J322" s="2"/>
      <c r="K322" s="2"/>
      <c r="L322" s="2"/>
      <c r="M322" s="2"/>
      <c r="N322" s="5">
        <v>78</v>
      </c>
      <c r="O322" s="2" t="s">
        <v>200</v>
      </c>
      <c r="P322" s="5">
        <v>511.95282051282049</v>
      </c>
      <c r="Q322" s="5">
        <v>39932.32</v>
      </c>
      <c r="R322" s="5">
        <v>6.0874294948016701</v>
      </c>
      <c r="S322" s="5">
        <v>474.81950059453033</v>
      </c>
      <c r="T322" s="5">
        <v>14631.2</v>
      </c>
      <c r="U322" s="5">
        <v>2880</v>
      </c>
      <c r="V322" s="5">
        <v>0.15379999999999999</v>
      </c>
      <c r="W322" s="2" t="s">
        <v>136</v>
      </c>
      <c r="X322" s="2" t="s">
        <v>2939</v>
      </c>
      <c r="Y322" s="2" t="s">
        <v>172</v>
      </c>
      <c r="Z322" s="2" t="s">
        <v>173</v>
      </c>
      <c r="AA322" s="2" t="s">
        <v>2939</v>
      </c>
      <c r="AB322" s="2">
        <f>IF(INPUT_RAW!B322="","",YEAR(INPUT_RAW!B322))</f>
        <v>2024</v>
      </c>
      <c r="AC322" s="2">
        <f>IF(OR(INPUT_RAW!Q322="",INPUT_RAW!T322=""),"",INPUT_RAW!Q322+INPUT_RAW!T322)</f>
        <v>54563.520000000004</v>
      </c>
      <c r="AD322" s="2">
        <f>IF(INPUT_RAW!Q322="","",IF(INPUT_RAW!Q322=0,0,INPUT_RAW!T322/INPUT_RAW!Q322))</f>
        <v>0.36639994871322279</v>
      </c>
    </row>
    <row r="323" spans="1:30" ht="72" x14ac:dyDescent="0.3">
      <c r="A323" s="7" t="s">
        <v>196</v>
      </c>
      <c r="B323" s="2" t="s">
        <v>639</v>
      </c>
      <c r="C323" s="5" t="s">
        <v>198</v>
      </c>
      <c r="D323" s="5" t="s">
        <v>171</v>
      </c>
      <c r="E323" s="2" t="s">
        <v>652</v>
      </c>
      <c r="F323" s="2"/>
      <c r="G323" s="2"/>
      <c r="H323" s="2"/>
      <c r="I323" s="2"/>
      <c r="J323" s="2"/>
      <c r="K323" s="2"/>
      <c r="L323" s="2"/>
      <c r="M323" s="2"/>
      <c r="N323" s="5">
        <v>95</v>
      </c>
      <c r="O323" s="2" t="s">
        <v>200</v>
      </c>
      <c r="P323" s="5">
        <v>430.00084210526319</v>
      </c>
      <c r="Q323" s="5">
        <v>40850.080000000002</v>
      </c>
      <c r="R323" s="5">
        <v>5.1129707741410613</v>
      </c>
      <c r="S323" s="5">
        <v>485.73222354340078</v>
      </c>
      <c r="T323" s="5">
        <v>14967.5</v>
      </c>
      <c r="U323" s="5">
        <v>1200</v>
      </c>
      <c r="V323" s="5">
        <v>0.37759999999999999</v>
      </c>
      <c r="W323" s="2" t="s">
        <v>133</v>
      </c>
      <c r="X323" s="2"/>
      <c r="Y323" s="2" t="s">
        <v>172</v>
      </c>
      <c r="Z323" s="2" t="s">
        <v>173</v>
      </c>
      <c r="AA323" s="2" t="s">
        <v>174</v>
      </c>
      <c r="AB323" s="2">
        <f>IF(INPUT_RAW!B323="","",YEAR(INPUT_RAW!B323))</f>
        <v>2024</v>
      </c>
      <c r="AC323" s="2">
        <f>IF(OR(INPUT_RAW!Q323="",INPUT_RAW!T323=""),"",INPUT_RAW!Q323+INPUT_RAW!T323)</f>
        <v>55817.58</v>
      </c>
      <c r="AD323" s="2">
        <f>IF(INPUT_RAW!Q323="","",IF(INPUT_RAW!Q323=0,0,INPUT_RAW!T323/INPUT_RAW!Q323))</f>
        <v>0.3664007512347589</v>
      </c>
    </row>
    <row r="324" spans="1:30" ht="72" x14ac:dyDescent="0.3">
      <c r="A324" s="7" t="s">
        <v>196</v>
      </c>
      <c r="B324" s="2" t="s">
        <v>653</v>
      </c>
      <c r="C324" s="5" t="s">
        <v>198</v>
      </c>
      <c r="D324" s="5" t="s">
        <v>171</v>
      </c>
      <c r="E324" s="2" t="s">
        <v>654</v>
      </c>
      <c r="F324" s="2"/>
      <c r="G324" s="2"/>
      <c r="H324" s="2"/>
      <c r="I324" s="2"/>
      <c r="J324" s="2"/>
      <c r="K324" s="2"/>
      <c r="L324" s="2"/>
      <c r="M324" s="2"/>
      <c r="N324" s="5">
        <v>89.06</v>
      </c>
      <c r="O324" s="2" t="s">
        <v>200</v>
      </c>
      <c r="P324" s="5">
        <v>960.11812261396801</v>
      </c>
      <c r="Q324" s="5">
        <v>85508.12</v>
      </c>
      <c r="R324" s="5">
        <v>11.416386713602471</v>
      </c>
      <c r="S324" s="5">
        <v>1016.743400713436</v>
      </c>
      <c r="T324" s="5">
        <v>31330.2</v>
      </c>
      <c r="U324" s="5">
        <v>2628</v>
      </c>
      <c r="V324" s="5">
        <v>0.38</v>
      </c>
      <c r="W324" s="2" t="s">
        <v>36</v>
      </c>
      <c r="X324" s="2" t="s">
        <v>2939</v>
      </c>
      <c r="Y324" s="2" t="s">
        <v>172</v>
      </c>
      <c r="Z324" s="2" t="s">
        <v>173</v>
      </c>
      <c r="AA324" s="2" t="s">
        <v>2939</v>
      </c>
      <c r="AB324" s="2">
        <f>IF(INPUT_RAW!B324="","",YEAR(INPUT_RAW!B324))</f>
        <v>2024</v>
      </c>
      <c r="AC324" s="2">
        <f>IF(OR(INPUT_RAW!Q324="",INPUT_RAW!T324=""),"",INPUT_RAW!Q324+INPUT_RAW!T324)</f>
        <v>116838.31999999999</v>
      </c>
      <c r="AD324" s="2">
        <f>IF(INPUT_RAW!Q324="","",IF(INPUT_RAW!Q324=0,0,INPUT_RAW!T324/INPUT_RAW!Q324))</f>
        <v>0.36640029040516858</v>
      </c>
    </row>
    <row r="325" spans="1:30" ht="57.6" x14ac:dyDescent="0.3">
      <c r="A325" s="7" t="s">
        <v>196</v>
      </c>
      <c r="B325" s="2" t="s">
        <v>655</v>
      </c>
      <c r="C325" s="5" t="s">
        <v>198</v>
      </c>
      <c r="D325" s="5" t="s">
        <v>163</v>
      </c>
      <c r="E325" s="2" t="s">
        <v>656</v>
      </c>
      <c r="F325" s="2"/>
      <c r="G325" s="2"/>
      <c r="H325" s="2"/>
      <c r="I325" s="2"/>
      <c r="J325" s="2"/>
      <c r="K325" s="2"/>
      <c r="L325" s="2"/>
      <c r="M325" s="2"/>
      <c r="N325" s="5">
        <v>8782</v>
      </c>
      <c r="O325" s="2" t="s">
        <v>200</v>
      </c>
      <c r="P325" s="5">
        <v>234.41783420633121</v>
      </c>
      <c r="Q325" s="5">
        <v>2058657.42</v>
      </c>
      <c r="R325" s="5">
        <v>2.787370204593711</v>
      </c>
      <c r="S325" s="5">
        <v>24478.685136741969</v>
      </c>
      <c r="T325" s="5">
        <v>904985.8</v>
      </c>
      <c r="U325" s="5">
        <v>98400</v>
      </c>
      <c r="V325" s="5">
        <v>0.23899999999999999</v>
      </c>
      <c r="W325" s="2" t="s">
        <v>23</v>
      </c>
      <c r="X325" s="2" t="s">
        <v>166</v>
      </c>
      <c r="Y325" s="2" t="s">
        <v>164</v>
      </c>
      <c r="Z325" s="2" t="s">
        <v>165</v>
      </c>
      <c r="AA325" s="2" t="s">
        <v>166</v>
      </c>
      <c r="AB325" s="2">
        <f>IF(INPUT_RAW!B325="","",YEAR(INPUT_RAW!B325))</f>
        <v>2024</v>
      </c>
      <c r="AC325" s="2">
        <f>IF(OR(INPUT_RAW!Q325="",INPUT_RAW!T325=""),"",INPUT_RAW!Q325+INPUT_RAW!T325)</f>
        <v>2963643.2199999997</v>
      </c>
      <c r="AD325" s="2">
        <f>IF(INPUT_RAW!Q325="","",IF(INPUT_RAW!Q325=0,0,INPUT_RAW!T325/INPUT_RAW!Q325))</f>
        <v>0.43959999911009967</v>
      </c>
    </row>
    <row r="326" spans="1:30" ht="57.6" x14ac:dyDescent="0.3">
      <c r="A326" s="7" t="s">
        <v>196</v>
      </c>
      <c r="B326" s="2" t="s">
        <v>657</v>
      </c>
      <c r="C326" s="5" t="s">
        <v>198</v>
      </c>
      <c r="D326" s="5" t="s">
        <v>171</v>
      </c>
      <c r="E326" s="2" t="s">
        <v>658</v>
      </c>
      <c r="F326" s="2"/>
      <c r="G326" s="2"/>
      <c r="H326" s="2"/>
      <c r="I326" s="2"/>
      <c r="J326" s="2"/>
      <c r="K326" s="2"/>
      <c r="L326" s="2"/>
      <c r="M326" s="2"/>
      <c r="N326" s="5">
        <v>4620</v>
      </c>
      <c r="O326" s="2" t="s">
        <v>200</v>
      </c>
      <c r="P326" s="5">
        <v>547.63004761904767</v>
      </c>
      <c r="Q326" s="5">
        <v>2530050.8199999998</v>
      </c>
      <c r="R326" s="5">
        <v>6.5232882384639366</v>
      </c>
      <c r="S326" s="5">
        <v>30137.591661703391</v>
      </c>
      <c r="T326" s="5">
        <v>927010.6</v>
      </c>
      <c r="U326" s="5">
        <v>100800</v>
      </c>
      <c r="V326" s="5">
        <v>0.28149999999999997</v>
      </c>
      <c r="W326" s="2" t="s">
        <v>63</v>
      </c>
      <c r="X326" s="2" t="s">
        <v>2936</v>
      </c>
      <c r="Y326" s="2" t="s">
        <v>172</v>
      </c>
      <c r="Z326" s="2" t="s">
        <v>173</v>
      </c>
      <c r="AA326" s="2" t="s">
        <v>2936</v>
      </c>
      <c r="AB326" s="2">
        <f>IF(INPUT_RAW!B326="","",YEAR(INPUT_RAW!B326))</f>
        <v>2024</v>
      </c>
      <c r="AC326" s="2">
        <f>IF(OR(INPUT_RAW!Q326="",INPUT_RAW!T326=""),"",INPUT_RAW!Q326+INPUT_RAW!T326)</f>
        <v>3457061.42</v>
      </c>
      <c r="AD326" s="2">
        <f>IF(INPUT_RAW!Q326="","",IF(INPUT_RAW!Q326=0,0,INPUT_RAW!T326/INPUT_RAW!Q326))</f>
        <v>0.36639999191794892</v>
      </c>
    </row>
    <row r="327" spans="1:30" ht="57.6" x14ac:dyDescent="0.3">
      <c r="A327" s="7" t="s">
        <v>196</v>
      </c>
      <c r="B327" s="2" t="s">
        <v>657</v>
      </c>
      <c r="C327" s="5" t="s">
        <v>198</v>
      </c>
      <c r="D327" s="5" t="s">
        <v>171</v>
      </c>
      <c r="E327" s="2" t="s">
        <v>659</v>
      </c>
      <c r="F327" s="2"/>
      <c r="G327" s="2"/>
      <c r="H327" s="2"/>
      <c r="I327" s="2"/>
      <c r="J327" s="2"/>
      <c r="K327" s="2"/>
      <c r="L327" s="2"/>
      <c r="M327" s="2"/>
      <c r="N327" s="5">
        <v>50</v>
      </c>
      <c r="O327" s="2" t="s">
        <v>200</v>
      </c>
      <c r="P327" s="5">
        <v>966.50379999999996</v>
      </c>
      <c r="Q327" s="5">
        <v>48325.19</v>
      </c>
      <c r="R327" s="5">
        <v>11.51285050625372</v>
      </c>
      <c r="S327" s="5">
        <v>575.64252531268619</v>
      </c>
      <c r="T327" s="5">
        <v>17706.3</v>
      </c>
      <c r="U327" s="5">
        <v>900</v>
      </c>
      <c r="V327" s="5">
        <v>0.60219999999999996</v>
      </c>
      <c r="W327" s="2" t="s">
        <v>125</v>
      </c>
      <c r="X327" s="2" t="s">
        <v>2936</v>
      </c>
      <c r="Y327" s="2" t="s">
        <v>172</v>
      </c>
      <c r="Z327" s="2" t="s">
        <v>173</v>
      </c>
      <c r="AA327" s="2" t="s">
        <v>2936</v>
      </c>
      <c r="AB327" s="2">
        <f>IF(INPUT_RAW!B327="","",YEAR(INPUT_RAW!B327))</f>
        <v>2024</v>
      </c>
      <c r="AC327" s="2">
        <f>IF(OR(INPUT_RAW!Q327="",INPUT_RAW!T327=""),"",INPUT_RAW!Q327+INPUT_RAW!T327)</f>
        <v>66031.490000000005</v>
      </c>
      <c r="AD327" s="2">
        <f>IF(INPUT_RAW!Q327="","",IF(INPUT_RAW!Q327=0,0,INPUT_RAW!T327/INPUT_RAW!Q327))</f>
        <v>0.36639897328908583</v>
      </c>
    </row>
    <row r="328" spans="1:30" ht="57.6" x14ac:dyDescent="0.3">
      <c r="A328" s="7" t="s">
        <v>196</v>
      </c>
      <c r="B328" s="2" t="s">
        <v>657</v>
      </c>
      <c r="C328" s="5" t="s">
        <v>198</v>
      </c>
      <c r="D328" s="5" t="s">
        <v>171</v>
      </c>
      <c r="E328" s="2" t="s">
        <v>660</v>
      </c>
      <c r="F328" s="2"/>
      <c r="G328" s="2"/>
      <c r="H328" s="2"/>
      <c r="I328" s="2"/>
      <c r="J328" s="2"/>
      <c r="K328" s="2"/>
      <c r="L328" s="2"/>
      <c r="M328" s="2"/>
      <c r="N328" s="5">
        <v>3427.6</v>
      </c>
      <c r="O328" s="2" t="s">
        <v>200</v>
      </c>
      <c r="P328" s="5">
        <v>380.59303010853068</v>
      </c>
      <c r="Q328" s="5">
        <v>1304520.67</v>
      </c>
      <c r="R328" s="5">
        <v>4.533567958410134</v>
      </c>
      <c r="S328" s="5">
        <v>15539.25753424657</v>
      </c>
      <c r="T328" s="5">
        <v>477976.3</v>
      </c>
      <c r="U328" s="5">
        <v>14022</v>
      </c>
      <c r="V328" s="5">
        <v>1.0434000000000001</v>
      </c>
      <c r="W328" s="2" t="s">
        <v>67</v>
      </c>
      <c r="X328" s="2" t="s">
        <v>2936</v>
      </c>
      <c r="Y328" s="2" t="s">
        <v>172</v>
      </c>
      <c r="Z328" s="2" t="s">
        <v>173</v>
      </c>
      <c r="AA328" s="2" t="s">
        <v>2936</v>
      </c>
      <c r="AB328" s="2">
        <f>IF(INPUT_RAW!B328="","",YEAR(INPUT_RAW!B328))</f>
        <v>2024</v>
      </c>
      <c r="AC328" s="2">
        <f>IF(OR(INPUT_RAW!Q328="",INPUT_RAW!T328=""),"",INPUT_RAW!Q328+INPUT_RAW!T328)</f>
        <v>1782496.97</v>
      </c>
      <c r="AD328" s="2">
        <f>IF(INPUT_RAW!Q328="","",IF(INPUT_RAW!Q328=0,0,INPUT_RAW!T328/INPUT_RAW!Q328))</f>
        <v>0.36639994366666495</v>
      </c>
    </row>
    <row r="329" spans="1:30" ht="57.6" x14ac:dyDescent="0.3">
      <c r="A329" s="7" t="s">
        <v>196</v>
      </c>
      <c r="B329" s="2" t="s">
        <v>657</v>
      </c>
      <c r="C329" s="5" t="s">
        <v>198</v>
      </c>
      <c r="D329" s="5" t="s">
        <v>171</v>
      </c>
      <c r="E329" s="2" t="s">
        <v>661</v>
      </c>
      <c r="F329" s="2"/>
      <c r="G329" s="2"/>
      <c r="H329" s="2"/>
      <c r="I329" s="2"/>
      <c r="J329" s="2"/>
      <c r="K329" s="2"/>
      <c r="L329" s="2"/>
      <c r="M329" s="2"/>
      <c r="N329" s="5">
        <v>2069.1</v>
      </c>
      <c r="O329" s="2" t="s">
        <v>200</v>
      </c>
      <c r="P329" s="5">
        <v>475.84469576144221</v>
      </c>
      <c r="Q329" s="5">
        <v>984570.26</v>
      </c>
      <c r="R329" s="5">
        <v>5.6681917303328433</v>
      </c>
      <c r="S329" s="5">
        <v>11728.055509231681</v>
      </c>
      <c r="T329" s="5">
        <v>360746.6</v>
      </c>
      <c r="U329" s="5">
        <v>15048</v>
      </c>
      <c r="V329" s="5">
        <v>0.73380000000000001</v>
      </c>
      <c r="W329" s="2" t="s">
        <v>96</v>
      </c>
      <c r="X329" s="2"/>
      <c r="Y329" s="2" t="s">
        <v>172</v>
      </c>
      <c r="Z329" s="2" t="s">
        <v>173</v>
      </c>
      <c r="AA329" s="2" t="s">
        <v>174</v>
      </c>
      <c r="AB329" s="2">
        <f>IF(INPUT_RAW!B329="","",YEAR(INPUT_RAW!B329))</f>
        <v>2024</v>
      </c>
      <c r="AC329" s="2">
        <f>IF(OR(INPUT_RAW!Q329="",INPUT_RAW!T329=""),"",INPUT_RAW!Q329+INPUT_RAW!T329)</f>
        <v>1345316.8599999999</v>
      </c>
      <c r="AD329" s="2">
        <f>IF(INPUT_RAW!Q329="","",IF(INPUT_RAW!Q329=0,0,INPUT_RAW!T329/INPUT_RAW!Q329))</f>
        <v>0.36640005762514094</v>
      </c>
    </row>
    <row r="330" spans="1:30" ht="57.6" x14ac:dyDescent="0.3">
      <c r="A330" s="7" t="s">
        <v>196</v>
      </c>
      <c r="B330" s="2" t="s">
        <v>657</v>
      </c>
      <c r="C330" s="5" t="s">
        <v>198</v>
      </c>
      <c r="D330" s="5" t="s">
        <v>171</v>
      </c>
      <c r="E330" s="2" t="s">
        <v>662</v>
      </c>
      <c r="F330" s="2"/>
      <c r="G330" s="2"/>
      <c r="H330" s="2"/>
      <c r="I330" s="2"/>
      <c r="J330" s="2"/>
      <c r="K330" s="2"/>
      <c r="L330" s="2"/>
      <c r="M330" s="2"/>
      <c r="N330" s="5">
        <v>5610</v>
      </c>
      <c r="O330" s="2" t="s">
        <v>200</v>
      </c>
      <c r="P330" s="5">
        <v>413.23531550802142</v>
      </c>
      <c r="Q330" s="5">
        <v>2318250.12</v>
      </c>
      <c r="R330" s="5">
        <v>4.922398040595847</v>
      </c>
      <c r="S330" s="5">
        <v>27614.653007742709</v>
      </c>
      <c r="T330" s="5">
        <v>849406.8</v>
      </c>
      <c r="U330" s="5">
        <v>20400</v>
      </c>
      <c r="V330" s="5">
        <v>1.2745</v>
      </c>
      <c r="W330" s="2" t="s">
        <v>123</v>
      </c>
      <c r="X330" s="2" t="s">
        <v>2938</v>
      </c>
      <c r="Y330" s="2" t="s">
        <v>172</v>
      </c>
      <c r="Z330" s="2" t="s">
        <v>173</v>
      </c>
      <c r="AA330" s="2" t="s">
        <v>2938</v>
      </c>
      <c r="AB330" s="2">
        <f>IF(INPUT_RAW!B330="","",YEAR(INPUT_RAW!B330))</f>
        <v>2024</v>
      </c>
      <c r="AC330" s="2">
        <f>IF(OR(INPUT_RAW!Q330="",INPUT_RAW!T330=""),"",INPUT_RAW!Q330+INPUT_RAW!T330)</f>
        <v>3167656.92</v>
      </c>
      <c r="AD330" s="2">
        <f>IF(INPUT_RAW!Q330="","",IF(INPUT_RAW!Q330=0,0,INPUT_RAW!T330/INPUT_RAW!Q330))</f>
        <v>0.36639998103397059</v>
      </c>
    </row>
    <row r="331" spans="1:30" ht="72" x14ac:dyDescent="0.3">
      <c r="A331" s="7" t="s">
        <v>196</v>
      </c>
      <c r="B331" s="2" t="s">
        <v>663</v>
      </c>
      <c r="C331" s="5" t="s">
        <v>198</v>
      </c>
      <c r="D331" s="5" t="s">
        <v>163</v>
      </c>
      <c r="E331" s="2" t="s">
        <v>664</v>
      </c>
      <c r="F331" s="2"/>
      <c r="G331" s="2"/>
      <c r="H331" s="2"/>
      <c r="I331" s="2"/>
      <c r="J331" s="2"/>
      <c r="K331" s="2"/>
      <c r="L331" s="2"/>
      <c r="M331" s="2"/>
      <c r="N331" s="5">
        <v>4900</v>
      </c>
      <c r="O331" s="2" t="s">
        <v>200</v>
      </c>
      <c r="P331" s="5">
        <v>447.48471224489788</v>
      </c>
      <c r="Q331" s="5">
        <v>2192675.09</v>
      </c>
      <c r="R331" s="5">
        <v>5.320864592686064</v>
      </c>
      <c r="S331" s="5">
        <v>26072.236504161709</v>
      </c>
      <c r="T331" s="5">
        <v>963900</v>
      </c>
      <c r="U331" s="5">
        <v>2</v>
      </c>
      <c r="V331" s="5">
        <v>0.151</v>
      </c>
      <c r="W331" s="2" t="s">
        <v>29</v>
      </c>
      <c r="X331" s="2" t="s">
        <v>166</v>
      </c>
      <c r="Y331" s="2" t="s">
        <v>164</v>
      </c>
      <c r="Z331" s="2" t="s">
        <v>165</v>
      </c>
      <c r="AA331" s="2" t="s">
        <v>166</v>
      </c>
      <c r="AB331" s="2">
        <f>IF(INPUT_RAW!B331="","",YEAR(INPUT_RAW!B331))</f>
        <v>2024</v>
      </c>
      <c r="AC331" s="2">
        <f>IF(OR(INPUT_RAW!Q331="",INPUT_RAW!T331=""),"",INPUT_RAW!Q331+INPUT_RAW!T331)</f>
        <v>3156575.09</v>
      </c>
      <c r="AD331" s="2">
        <f>IF(INPUT_RAW!Q331="","",IF(INPUT_RAW!Q331=0,0,INPUT_RAW!T331/INPUT_RAW!Q331))</f>
        <v>0.43960001388076153</v>
      </c>
    </row>
    <row r="332" spans="1:30" ht="57.6" x14ac:dyDescent="0.3">
      <c r="A332" s="7" t="s">
        <v>196</v>
      </c>
      <c r="B332" s="2" t="s">
        <v>663</v>
      </c>
      <c r="C332" s="5" t="s">
        <v>198</v>
      </c>
      <c r="D332" s="5" t="s">
        <v>171</v>
      </c>
      <c r="E332" s="2" t="s">
        <v>665</v>
      </c>
      <c r="F332" s="2"/>
      <c r="G332" s="2"/>
      <c r="H332" s="2"/>
      <c r="I332" s="2"/>
      <c r="J332" s="2"/>
      <c r="K332" s="2"/>
      <c r="L332" s="2"/>
      <c r="M332" s="2"/>
      <c r="N332" s="5">
        <v>40</v>
      </c>
      <c r="O332" s="2" t="s">
        <v>200</v>
      </c>
      <c r="P332" s="5">
        <v>823.68549999999982</v>
      </c>
      <c r="Q332" s="5">
        <v>32947.42</v>
      </c>
      <c r="R332" s="5">
        <v>9.7941200951248515</v>
      </c>
      <c r="S332" s="5">
        <v>391.76480380499407</v>
      </c>
      <c r="T332" s="5">
        <v>12071.9</v>
      </c>
      <c r="U332" s="5">
        <v>480</v>
      </c>
      <c r="V332" s="5">
        <v>0.77129999999999999</v>
      </c>
      <c r="W332" s="2" t="s">
        <v>122</v>
      </c>
      <c r="X332" s="2"/>
      <c r="Y332" s="2" t="s">
        <v>172</v>
      </c>
      <c r="Z332" s="2" t="s">
        <v>173</v>
      </c>
      <c r="AA332" s="2" t="s">
        <v>174</v>
      </c>
      <c r="AB332" s="2">
        <f>IF(INPUT_RAW!B332="","",YEAR(INPUT_RAW!B332))</f>
        <v>2024</v>
      </c>
      <c r="AC332" s="2">
        <f>IF(OR(INPUT_RAW!Q332="",INPUT_RAW!T332=""),"",INPUT_RAW!Q332+INPUT_RAW!T332)</f>
        <v>45019.32</v>
      </c>
      <c r="AD332" s="2">
        <f>IF(INPUT_RAW!Q332="","",IF(INPUT_RAW!Q332=0,0,INPUT_RAW!T332/INPUT_RAW!Q332))</f>
        <v>0.36639894717097726</v>
      </c>
    </row>
    <row r="333" spans="1:30" ht="72" x14ac:dyDescent="0.3">
      <c r="A333" s="7" t="s">
        <v>196</v>
      </c>
      <c r="B333" s="2" t="s">
        <v>663</v>
      </c>
      <c r="C333" s="5" t="s">
        <v>198</v>
      </c>
      <c r="D333" s="5" t="s">
        <v>163</v>
      </c>
      <c r="E333" s="2" t="s">
        <v>666</v>
      </c>
      <c r="F333" s="2"/>
      <c r="G333" s="2"/>
      <c r="H333" s="2"/>
      <c r="I333" s="2"/>
      <c r="J333" s="2"/>
      <c r="K333" s="2"/>
      <c r="L333" s="2"/>
      <c r="M333" s="2"/>
      <c r="N333" s="5">
        <v>4900</v>
      </c>
      <c r="O333" s="2" t="s">
        <v>200</v>
      </c>
      <c r="P333" s="5">
        <v>448.4160530612246</v>
      </c>
      <c r="Q333" s="5">
        <v>2197238.66</v>
      </c>
      <c r="R333" s="5">
        <v>5.3319387997767489</v>
      </c>
      <c r="S333" s="5">
        <v>26126.500118906071</v>
      </c>
      <c r="T333" s="5">
        <v>965906.1</v>
      </c>
      <c r="U333" s="5">
        <v>2</v>
      </c>
      <c r="V333" s="5">
        <v>0.151</v>
      </c>
      <c r="W333" s="2" t="s">
        <v>29</v>
      </c>
      <c r="X333" s="2" t="s">
        <v>166</v>
      </c>
      <c r="Y333" s="2" t="s">
        <v>164</v>
      </c>
      <c r="Z333" s="2" t="s">
        <v>165</v>
      </c>
      <c r="AA333" s="2" t="s">
        <v>166</v>
      </c>
      <c r="AB333" s="2">
        <f>IF(INPUT_RAW!B333="","",YEAR(INPUT_RAW!B333))</f>
        <v>2024</v>
      </c>
      <c r="AC333" s="2">
        <f>IF(OR(INPUT_RAW!Q333="",INPUT_RAW!T333=""),"",INPUT_RAW!Q333+INPUT_RAW!T333)</f>
        <v>3163144.7600000002</v>
      </c>
      <c r="AD333" s="2">
        <f>IF(INPUT_RAW!Q333="","",IF(INPUT_RAW!Q333=0,0,INPUT_RAW!T333/INPUT_RAW!Q333))</f>
        <v>0.43959999320237697</v>
      </c>
    </row>
    <row r="334" spans="1:30" ht="72" x14ac:dyDescent="0.3">
      <c r="A334" s="7" t="s">
        <v>196</v>
      </c>
      <c r="B334" s="2" t="s">
        <v>663</v>
      </c>
      <c r="C334" s="5" t="s">
        <v>198</v>
      </c>
      <c r="D334" s="5" t="s">
        <v>171</v>
      </c>
      <c r="E334" s="2" t="s">
        <v>667</v>
      </c>
      <c r="F334" s="2"/>
      <c r="G334" s="2"/>
      <c r="H334" s="2"/>
      <c r="I334" s="2"/>
      <c r="J334" s="2"/>
      <c r="K334" s="2"/>
      <c r="L334" s="2"/>
      <c r="M334" s="2"/>
      <c r="N334" s="5">
        <v>1615</v>
      </c>
      <c r="O334" s="2" t="s">
        <v>200</v>
      </c>
      <c r="P334" s="5">
        <v>576.64034674922618</v>
      </c>
      <c r="Q334" s="5">
        <v>931274.16</v>
      </c>
      <c r="R334" s="5">
        <v>6.8566034096221884</v>
      </c>
      <c r="S334" s="5">
        <v>11073.414506539841</v>
      </c>
      <c r="T334" s="5">
        <v>341218.8</v>
      </c>
      <c r="U334" s="5">
        <v>51000</v>
      </c>
      <c r="V334" s="5">
        <v>0.20669999999999999</v>
      </c>
      <c r="W334" s="2" t="s">
        <v>56</v>
      </c>
      <c r="X334" s="2"/>
      <c r="Y334" s="2" t="s">
        <v>172</v>
      </c>
      <c r="Z334" s="2" t="s">
        <v>173</v>
      </c>
      <c r="AA334" s="2" t="s">
        <v>174</v>
      </c>
      <c r="AB334" s="2">
        <f>IF(INPUT_RAW!B334="","",YEAR(INPUT_RAW!B334))</f>
        <v>2024</v>
      </c>
      <c r="AC334" s="2">
        <f>IF(OR(INPUT_RAW!Q334="",INPUT_RAW!T334=""),"",INPUT_RAW!Q334+INPUT_RAW!T334)</f>
        <v>1272492.96</v>
      </c>
      <c r="AD334" s="2">
        <f>IF(INPUT_RAW!Q334="","",IF(INPUT_RAW!Q334=0,0,INPUT_RAW!T334/INPUT_RAW!Q334))</f>
        <v>0.36639994392199177</v>
      </c>
    </row>
    <row r="335" spans="1:30" ht="57.6" x14ac:dyDescent="0.3">
      <c r="A335" s="7" t="s">
        <v>196</v>
      </c>
      <c r="B335" s="2" t="s">
        <v>663</v>
      </c>
      <c r="C335" s="5" t="s">
        <v>198</v>
      </c>
      <c r="D335" s="5" t="s">
        <v>171</v>
      </c>
      <c r="E335" s="2" t="s">
        <v>668</v>
      </c>
      <c r="F335" s="2"/>
      <c r="G335" s="2"/>
      <c r="H335" s="2"/>
      <c r="I335" s="2"/>
      <c r="J335" s="2"/>
      <c r="K335" s="2"/>
      <c r="L335" s="2"/>
      <c r="M335" s="2"/>
      <c r="N335" s="5">
        <v>50</v>
      </c>
      <c r="O335" s="2" t="s">
        <v>200</v>
      </c>
      <c r="P335" s="5">
        <v>359.42959999999999</v>
      </c>
      <c r="Q335" s="5">
        <v>17971.48</v>
      </c>
      <c r="R335" s="5">
        <v>4.2738359096313916</v>
      </c>
      <c r="S335" s="5">
        <v>213.69179548156961</v>
      </c>
      <c r="T335" s="5">
        <v>6584.7</v>
      </c>
      <c r="U335" s="5">
        <v>480</v>
      </c>
      <c r="V335" s="5">
        <v>0.42070000000000002</v>
      </c>
      <c r="W335" s="2" t="s">
        <v>121</v>
      </c>
      <c r="X335" s="2"/>
      <c r="Y335" s="2" t="s">
        <v>172</v>
      </c>
      <c r="Z335" s="2" t="s">
        <v>173</v>
      </c>
      <c r="AA335" s="2" t="s">
        <v>174</v>
      </c>
      <c r="AB335" s="2">
        <f>IF(INPUT_RAW!B335="","",YEAR(INPUT_RAW!B335))</f>
        <v>2024</v>
      </c>
      <c r="AC335" s="2">
        <f>IF(OR(INPUT_RAW!Q335="",INPUT_RAW!T335=""),"",INPUT_RAW!Q335+INPUT_RAW!T335)</f>
        <v>24556.18</v>
      </c>
      <c r="AD335" s="2">
        <f>IF(INPUT_RAW!Q335="","",IF(INPUT_RAW!Q335=0,0,INPUT_RAW!T335/INPUT_RAW!Q335))</f>
        <v>0.36639720267891124</v>
      </c>
    </row>
    <row r="336" spans="1:30" ht="57.6" x14ac:dyDescent="0.3">
      <c r="A336" s="7" t="s">
        <v>196</v>
      </c>
      <c r="B336" s="2" t="s">
        <v>663</v>
      </c>
      <c r="C336" s="5" t="s">
        <v>198</v>
      </c>
      <c r="D336" s="5" t="s">
        <v>171</v>
      </c>
      <c r="E336" s="2" t="s">
        <v>669</v>
      </c>
      <c r="F336" s="2"/>
      <c r="G336" s="2"/>
      <c r="H336" s="2"/>
      <c r="I336" s="2"/>
      <c r="J336" s="2"/>
      <c r="K336" s="2"/>
      <c r="L336" s="2"/>
      <c r="M336" s="2"/>
      <c r="N336" s="5">
        <v>4804.8</v>
      </c>
      <c r="O336" s="2" t="s">
        <v>200</v>
      </c>
      <c r="P336" s="5">
        <v>256.76074134199132</v>
      </c>
      <c r="Q336" s="5">
        <v>1233684.01</v>
      </c>
      <c r="R336" s="5">
        <v>3.0530409196431791</v>
      </c>
      <c r="S336" s="5">
        <v>14669.25101070155</v>
      </c>
      <c r="T336" s="5">
        <v>452021.8</v>
      </c>
      <c r="U336" s="5">
        <v>30888</v>
      </c>
      <c r="V336" s="5">
        <v>0.44879999999999998</v>
      </c>
      <c r="W336" s="2" t="s">
        <v>60</v>
      </c>
      <c r="X336" s="2" t="s">
        <v>2940</v>
      </c>
      <c r="Y336" s="2" t="s">
        <v>172</v>
      </c>
      <c r="Z336" s="2" t="s">
        <v>173</v>
      </c>
      <c r="AA336" s="2" t="s">
        <v>2940</v>
      </c>
      <c r="AB336" s="2">
        <f>IF(INPUT_RAW!B336="","",YEAR(INPUT_RAW!B336))</f>
        <v>2024</v>
      </c>
      <c r="AC336" s="2">
        <f>IF(OR(INPUT_RAW!Q336="",INPUT_RAW!T336=""),"",INPUT_RAW!Q336+INPUT_RAW!T336)</f>
        <v>1685705.81</v>
      </c>
      <c r="AD336" s="2">
        <f>IF(INPUT_RAW!Q336="","",IF(INPUT_RAW!Q336=0,0,INPUT_RAW!T336/INPUT_RAW!Q336))</f>
        <v>0.36639998276381969</v>
      </c>
    </row>
    <row r="337" spans="1:30" ht="72" x14ac:dyDescent="0.3">
      <c r="A337" s="7" t="s">
        <v>196</v>
      </c>
      <c r="B337" s="2" t="s">
        <v>670</v>
      </c>
      <c r="C337" s="5" t="s">
        <v>198</v>
      </c>
      <c r="D337" s="5" t="s">
        <v>171</v>
      </c>
      <c r="E337" s="2" t="s">
        <v>671</v>
      </c>
      <c r="F337" s="2"/>
      <c r="G337" s="2"/>
      <c r="H337" s="2"/>
      <c r="I337" s="2"/>
      <c r="J337" s="2"/>
      <c r="K337" s="2"/>
      <c r="L337" s="2"/>
      <c r="M337" s="2"/>
      <c r="N337" s="5">
        <v>5447.3</v>
      </c>
      <c r="O337" s="2" t="s">
        <v>200</v>
      </c>
      <c r="P337" s="5">
        <v>956.26972628641715</v>
      </c>
      <c r="Q337" s="5">
        <v>5209088.08</v>
      </c>
      <c r="R337" s="5">
        <v>11.370626947519821</v>
      </c>
      <c r="S337" s="5">
        <v>61939.21617122474</v>
      </c>
      <c r="T337" s="5">
        <v>1908609.9</v>
      </c>
      <c r="U337" s="5">
        <v>160740</v>
      </c>
      <c r="V337" s="5">
        <v>0.38</v>
      </c>
      <c r="W337" s="2" t="s">
        <v>36</v>
      </c>
      <c r="X337" s="2" t="s">
        <v>2939</v>
      </c>
      <c r="Y337" s="2" t="s">
        <v>172</v>
      </c>
      <c r="Z337" s="2" t="s">
        <v>173</v>
      </c>
      <c r="AA337" s="2" t="s">
        <v>2939</v>
      </c>
      <c r="AB337" s="2">
        <f>IF(INPUT_RAW!B337="","",YEAR(INPUT_RAW!B337))</f>
        <v>2024</v>
      </c>
      <c r="AC337" s="2">
        <f>IF(OR(INPUT_RAW!Q337="",INPUT_RAW!T337=""),"",INPUT_RAW!Q337+INPUT_RAW!T337)</f>
        <v>7117697.9800000004</v>
      </c>
      <c r="AD337" s="2">
        <f>IF(INPUT_RAW!Q337="","",IF(INPUT_RAW!Q337=0,0,INPUT_RAW!T337/INPUT_RAW!Q337))</f>
        <v>0.36640000527693128</v>
      </c>
    </row>
    <row r="338" spans="1:30" ht="72" x14ac:dyDescent="0.3">
      <c r="A338" s="7" t="s">
        <v>196</v>
      </c>
      <c r="B338" s="2" t="s">
        <v>672</v>
      </c>
      <c r="C338" s="5" t="s">
        <v>198</v>
      </c>
      <c r="D338" s="5" t="s">
        <v>171</v>
      </c>
      <c r="E338" s="2" t="s">
        <v>581</v>
      </c>
      <c r="F338" s="2"/>
      <c r="G338" s="2"/>
      <c r="H338" s="2"/>
      <c r="I338" s="2"/>
      <c r="J338" s="2"/>
      <c r="K338" s="2"/>
      <c r="L338" s="2"/>
      <c r="M338" s="2"/>
      <c r="N338" s="5">
        <v>23760</v>
      </c>
      <c r="O338" s="2" t="s">
        <v>200</v>
      </c>
      <c r="P338" s="5">
        <v>218.67140909090909</v>
      </c>
      <c r="Q338" s="5">
        <v>5195632.68</v>
      </c>
      <c r="R338" s="5">
        <v>2.6001356610096211</v>
      </c>
      <c r="S338" s="5">
        <v>61779.223305588581</v>
      </c>
      <c r="T338" s="5">
        <v>1903679.8</v>
      </c>
      <c r="U338" s="5">
        <v>6480</v>
      </c>
      <c r="V338" s="2"/>
      <c r="W338" s="2" t="s">
        <v>32</v>
      </c>
      <c r="X338" s="2" t="s">
        <v>2935</v>
      </c>
      <c r="Y338" s="2" t="s">
        <v>172</v>
      </c>
      <c r="Z338" s="2" t="s">
        <v>173</v>
      </c>
      <c r="AA338" s="2" t="s">
        <v>2935</v>
      </c>
      <c r="AB338" s="2">
        <f>IF(INPUT_RAW!B338="","",YEAR(INPUT_RAW!B338))</f>
        <v>2024</v>
      </c>
      <c r="AC338" s="2">
        <f>IF(OR(INPUT_RAW!Q338="",INPUT_RAW!T338=""),"",INPUT_RAW!Q338+INPUT_RAW!T338)</f>
        <v>7099312.4799999995</v>
      </c>
      <c r="AD338" s="2">
        <f>IF(INPUT_RAW!Q338="","",IF(INPUT_RAW!Q338=0,0,INPUT_RAW!T338/INPUT_RAW!Q338))</f>
        <v>0.36639999731466777</v>
      </c>
    </row>
    <row r="339" spans="1:30" ht="72" x14ac:dyDescent="0.3">
      <c r="A339" s="7" t="s">
        <v>196</v>
      </c>
      <c r="B339" s="2" t="s">
        <v>673</v>
      </c>
      <c r="C339" s="5" t="s">
        <v>198</v>
      </c>
      <c r="D339" s="5" t="s">
        <v>171</v>
      </c>
      <c r="E339" s="2" t="s">
        <v>674</v>
      </c>
      <c r="F339" s="2"/>
      <c r="G339" s="2"/>
      <c r="H339" s="2"/>
      <c r="I339" s="2"/>
      <c r="J339" s="2"/>
      <c r="K339" s="2"/>
      <c r="L339" s="2"/>
      <c r="M339" s="2"/>
      <c r="N339" s="5">
        <v>10602</v>
      </c>
      <c r="O339" s="2" t="s">
        <v>200</v>
      </c>
      <c r="P339" s="5">
        <v>474.66326542161858</v>
      </c>
      <c r="Q339" s="5">
        <v>5032379.9400000004</v>
      </c>
      <c r="R339" s="5">
        <v>5.6440340716006956</v>
      </c>
      <c r="S339" s="5">
        <v>59838.049227110583</v>
      </c>
      <c r="T339" s="5">
        <v>1843864</v>
      </c>
      <c r="U339" s="5">
        <v>42408</v>
      </c>
      <c r="V339" s="5">
        <v>1.38</v>
      </c>
      <c r="W339" s="2" t="s">
        <v>23</v>
      </c>
      <c r="X339" s="2" t="s">
        <v>2941</v>
      </c>
      <c r="Y339" s="2" t="s">
        <v>172</v>
      </c>
      <c r="Z339" s="2" t="s">
        <v>173</v>
      </c>
      <c r="AA339" s="2" t="s">
        <v>2941</v>
      </c>
      <c r="AB339" s="2">
        <f>IF(INPUT_RAW!B339="","",YEAR(INPUT_RAW!B339))</f>
        <v>2024</v>
      </c>
      <c r="AC339" s="2">
        <f>IF(OR(INPUT_RAW!Q339="",INPUT_RAW!T339=""),"",INPUT_RAW!Q339+INPUT_RAW!T339)</f>
        <v>6876243.9400000004</v>
      </c>
      <c r="AD339" s="2">
        <f>IF(INPUT_RAW!Q339="","",IF(INPUT_RAW!Q339=0,0,INPUT_RAW!T339/INPUT_RAW!Q339))</f>
        <v>0.3663999980096892</v>
      </c>
    </row>
    <row r="340" spans="1:30" ht="57.6" x14ac:dyDescent="0.3">
      <c r="A340" s="7" t="s">
        <v>196</v>
      </c>
      <c r="B340" s="2" t="s">
        <v>673</v>
      </c>
      <c r="C340" s="5" t="s">
        <v>198</v>
      </c>
      <c r="D340" s="5" t="s">
        <v>171</v>
      </c>
      <c r="E340" s="2" t="s">
        <v>675</v>
      </c>
      <c r="F340" s="2"/>
      <c r="G340" s="2"/>
      <c r="H340" s="2"/>
      <c r="I340" s="2"/>
      <c r="J340" s="2"/>
      <c r="K340" s="2"/>
      <c r="L340" s="2"/>
      <c r="M340" s="2"/>
      <c r="N340" s="5">
        <v>10949.12</v>
      </c>
      <c r="O340" s="2" t="s">
        <v>200</v>
      </c>
      <c r="P340" s="5">
        <v>478.731267900982</v>
      </c>
      <c r="Q340" s="5">
        <v>5241686.0999999996</v>
      </c>
      <c r="R340" s="5">
        <v>5.6924050880021646</v>
      </c>
      <c r="S340" s="5">
        <v>62326.826397146251</v>
      </c>
      <c r="T340" s="5">
        <v>1920553.7</v>
      </c>
      <c r="U340" s="5">
        <v>31584</v>
      </c>
      <c r="V340" s="5">
        <v>1.93</v>
      </c>
      <c r="W340" s="2" t="s">
        <v>23</v>
      </c>
      <c r="X340" s="2"/>
      <c r="Y340" s="2" t="s">
        <v>172</v>
      </c>
      <c r="Z340" s="2" t="s">
        <v>173</v>
      </c>
      <c r="AA340" s="2" t="s">
        <v>174</v>
      </c>
      <c r="AB340" s="2">
        <f>IF(INPUT_RAW!B340="","",YEAR(INPUT_RAW!B340))</f>
        <v>2024</v>
      </c>
      <c r="AC340" s="2">
        <f>IF(OR(INPUT_RAW!Q340="",INPUT_RAW!T340=""),"",INPUT_RAW!Q340+INPUT_RAW!T340)</f>
        <v>7162239.7999999998</v>
      </c>
      <c r="AD340" s="2">
        <f>IF(INPUT_RAW!Q340="","",IF(INPUT_RAW!Q340=0,0,INPUT_RAW!T340/INPUT_RAW!Q340))</f>
        <v>0.36639998339465618</v>
      </c>
    </row>
    <row r="341" spans="1:30" ht="57.6" x14ac:dyDescent="0.3">
      <c r="A341" s="7" t="s">
        <v>196</v>
      </c>
      <c r="B341" s="2" t="s">
        <v>673</v>
      </c>
      <c r="C341" s="5" t="s">
        <v>198</v>
      </c>
      <c r="D341" s="5" t="s">
        <v>171</v>
      </c>
      <c r="E341" s="2" t="s">
        <v>676</v>
      </c>
      <c r="F341" s="2"/>
      <c r="G341" s="2"/>
      <c r="H341" s="2"/>
      <c r="I341" s="2"/>
      <c r="J341" s="2"/>
      <c r="K341" s="2"/>
      <c r="L341" s="2"/>
      <c r="M341" s="2"/>
      <c r="N341" s="5">
        <v>8281.4</v>
      </c>
      <c r="O341" s="2" t="s">
        <v>200</v>
      </c>
      <c r="P341" s="5">
        <v>515.93833168304877</v>
      </c>
      <c r="Q341" s="5">
        <v>4272691.7</v>
      </c>
      <c r="R341" s="5">
        <v>6.1348196395130659</v>
      </c>
      <c r="S341" s="5">
        <v>50804.895362663512</v>
      </c>
      <c r="T341" s="5">
        <v>1565514.2</v>
      </c>
      <c r="U341" s="5">
        <v>21144</v>
      </c>
      <c r="V341" s="5">
        <v>2.35</v>
      </c>
      <c r="W341" s="2" t="s">
        <v>23</v>
      </c>
      <c r="X341" s="2"/>
      <c r="Y341" s="2" t="s">
        <v>172</v>
      </c>
      <c r="Z341" s="2" t="s">
        <v>173</v>
      </c>
      <c r="AA341" s="2" t="s">
        <v>174</v>
      </c>
      <c r="AB341" s="2">
        <f>IF(INPUT_RAW!B341="","",YEAR(INPUT_RAW!B341))</f>
        <v>2024</v>
      </c>
      <c r="AC341" s="2">
        <f>IF(OR(INPUT_RAW!Q341="",INPUT_RAW!T341=""),"",INPUT_RAW!Q341+INPUT_RAW!T341)</f>
        <v>5838205.9000000004</v>
      </c>
      <c r="AD341" s="2">
        <f>IF(INPUT_RAW!Q341="","",IF(INPUT_RAW!Q341=0,0,INPUT_RAW!T341/INPUT_RAW!Q341))</f>
        <v>0.36639999090034975</v>
      </c>
    </row>
    <row r="342" spans="1:30" ht="72" x14ac:dyDescent="0.3">
      <c r="A342" s="7" t="s">
        <v>196</v>
      </c>
      <c r="B342" s="2" t="s">
        <v>673</v>
      </c>
      <c r="C342" s="5" t="s">
        <v>198</v>
      </c>
      <c r="D342" s="5" t="s">
        <v>171</v>
      </c>
      <c r="E342" s="2" t="s">
        <v>677</v>
      </c>
      <c r="F342" s="2"/>
      <c r="G342" s="2"/>
      <c r="H342" s="2"/>
      <c r="I342" s="2"/>
      <c r="J342" s="2"/>
      <c r="K342" s="2"/>
      <c r="L342" s="2"/>
      <c r="M342" s="2"/>
      <c r="N342" s="5">
        <v>8568.2999999999993</v>
      </c>
      <c r="O342" s="2" t="s">
        <v>200</v>
      </c>
      <c r="P342" s="5">
        <v>468.31326867640018</v>
      </c>
      <c r="Q342" s="5">
        <v>4012648.58</v>
      </c>
      <c r="R342" s="5">
        <v>5.5685287595291353</v>
      </c>
      <c r="S342" s="5">
        <v>47712.824970273483</v>
      </c>
      <c r="T342" s="5">
        <v>1470234.5</v>
      </c>
      <c r="U342" s="5">
        <v>52728</v>
      </c>
      <c r="V342" s="5">
        <v>0.88500000000000001</v>
      </c>
      <c r="W342" s="2" t="s">
        <v>23</v>
      </c>
      <c r="X342" s="2" t="s">
        <v>2941</v>
      </c>
      <c r="Y342" s="2" t="s">
        <v>172</v>
      </c>
      <c r="Z342" s="2" t="s">
        <v>173</v>
      </c>
      <c r="AA342" s="2" t="s">
        <v>2941</v>
      </c>
      <c r="AB342" s="2">
        <f>IF(INPUT_RAW!B342="","",YEAR(INPUT_RAW!B342))</f>
        <v>2024</v>
      </c>
      <c r="AC342" s="2">
        <f>IF(OR(INPUT_RAW!Q342="",INPUT_RAW!T342=""),"",INPUT_RAW!Q342+INPUT_RAW!T342)</f>
        <v>5482883.0800000001</v>
      </c>
      <c r="AD342" s="2">
        <f>IF(INPUT_RAW!Q342="","",IF(INPUT_RAW!Q342=0,0,INPUT_RAW!T342/INPUT_RAW!Q342))</f>
        <v>0.36640001502449038</v>
      </c>
    </row>
    <row r="343" spans="1:30" ht="72" x14ac:dyDescent="0.3">
      <c r="A343" s="7" t="s">
        <v>196</v>
      </c>
      <c r="B343" s="2" t="s">
        <v>678</v>
      </c>
      <c r="C343" s="5" t="s">
        <v>198</v>
      </c>
      <c r="D343" s="5" t="s">
        <v>171</v>
      </c>
      <c r="E343" s="2" t="s">
        <v>679</v>
      </c>
      <c r="F343" s="2"/>
      <c r="G343" s="2"/>
      <c r="H343" s="2"/>
      <c r="I343" s="2"/>
      <c r="J343" s="2"/>
      <c r="K343" s="2"/>
      <c r="L343" s="2"/>
      <c r="M343" s="2"/>
      <c r="N343" s="5">
        <v>3307.2</v>
      </c>
      <c r="O343" s="2" t="s">
        <v>200</v>
      </c>
      <c r="P343" s="5">
        <v>277.76195875665218</v>
      </c>
      <c r="Q343" s="5">
        <v>918614.35</v>
      </c>
      <c r="R343" s="5">
        <v>3.302758130281239</v>
      </c>
      <c r="S343" s="5">
        <v>10922.88168846611</v>
      </c>
      <c r="T343" s="5">
        <v>336580.3</v>
      </c>
      <c r="U343" s="5">
        <v>848</v>
      </c>
      <c r="V343" s="2"/>
      <c r="W343" s="2" t="s">
        <v>32</v>
      </c>
      <c r="X343" s="2" t="s">
        <v>2935</v>
      </c>
      <c r="Y343" s="2" t="s">
        <v>172</v>
      </c>
      <c r="Z343" s="2" t="s">
        <v>173</v>
      </c>
      <c r="AA343" s="2" t="s">
        <v>2935</v>
      </c>
      <c r="AB343" s="2">
        <f>IF(INPUT_RAW!B343="","",YEAR(INPUT_RAW!B343))</f>
        <v>2024</v>
      </c>
      <c r="AC343" s="2">
        <f>IF(OR(INPUT_RAW!Q343="",INPUT_RAW!T343=""),"",INPUT_RAW!Q343+INPUT_RAW!T343)</f>
        <v>1255194.6499999999</v>
      </c>
      <c r="AD343" s="2">
        <f>IF(INPUT_RAW!Q343="","",IF(INPUT_RAW!Q343=0,0,INPUT_RAW!T343/INPUT_RAW!Q343))</f>
        <v>0.36640000235136755</v>
      </c>
    </row>
    <row r="344" spans="1:30" ht="86.4" x14ac:dyDescent="0.3">
      <c r="A344" s="7" t="s">
        <v>196</v>
      </c>
      <c r="B344" s="2" t="s">
        <v>680</v>
      </c>
      <c r="C344" s="5" t="s">
        <v>198</v>
      </c>
      <c r="D344" s="5" t="s">
        <v>171</v>
      </c>
      <c r="E344" s="2" t="s">
        <v>636</v>
      </c>
      <c r="F344" s="2"/>
      <c r="G344" s="2"/>
      <c r="H344" s="2"/>
      <c r="I344" s="2"/>
      <c r="J344" s="2"/>
      <c r="K344" s="2"/>
      <c r="L344" s="2"/>
      <c r="M344" s="2"/>
      <c r="N344" s="5">
        <v>4004</v>
      </c>
      <c r="O344" s="2" t="s">
        <v>200</v>
      </c>
      <c r="P344" s="5">
        <v>381.46253996003998</v>
      </c>
      <c r="Q344" s="5">
        <v>1527376.01</v>
      </c>
      <c r="R344" s="5">
        <v>4.5358209269921526</v>
      </c>
      <c r="S344" s="5">
        <v>18161.426991676581</v>
      </c>
      <c r="T344" s="5">
        <v>559630.6</v>
      </c>
      <c r="U344" s="5">
        <v>1232</v>
      </c>
      <c r="V344" s="2"/>
      <c r="W344" s="2" t="s">
        <v>33</v>
      </c>
      <c r="X344" s="2" t="s">
        <v>2935</v>
      </c>
      <c r="Y344" s="2" t="s">
        <v>172</v>
      </c>
      <c r="Z344" s="2" t="s">
        <v>173</v>
      </c>
      <c r="AA344" s="2" t="s">
        <v>2935</v>
      </c>
      <c r="AB344" s="2">
        <f>IF(INPUT_RAW!B344="","",YEAR(INPUT_RAW!B344))</f>
        <v>2024</v>
      </c>
      <c r="AC344" s="2">
        <f>IF(OR(INPUT_RAW!Q344="",INPUT_RAW!T344=""),"",INPUT_RAW!Q344+INPUT_RAW!T344)</f>
        <v>2087006.6099999999</v>
      </c>
      <c r="AD344" s="2">
        <f>IF(INPUT_RAW!Q344="","",IF(INPUT_RAW!Q344=0,0,INPUT_RAW!T344/INPUT_RAW!Q344))</f>
        <v>0.36640001959962692</v>
      </c>
    </row>
    <row r="345" spans="1:30" ht="72" x14ac:dyDescent="0.3">
      <c r="A345" s="7" t="s">
        <v>196</v>
      </c>
      <c r="B345" s="2" t="s">
        <v>681</v>
      </c>
      <c r="C345" s="5" t="s">
        <v>198</v>
      </c>
      <c r="D345" s="5" t="s">
        <v>171</v>
      </c>
      <c r="E345" s="2" t="s">
        <v>682</v>
      </c>
      <c r="F345" s="2"/>
      <c r="G345" s="2"/>
      <c r="H345" s="2"/>
      <c r="I345" s="2"/>
      <c r="J345" s="2"/>
      <c r="K345" s="2"/>
      <c r="L345" s="2"/>
      <c r="M345" s="2"/>
      <c r="N345" s="5">
        <v>29.4</v>
      </c>
      <c r="O345" s="2" t="s">
        <v>200</v>
      </c>
      <c r="P345" s="5">
        <v>1316.971428571429</v>
      </c>
      <c r="Q345" s="5">
        <v>38718.959999999999</v>
      </c>
      <c r="R345" s="5">
        <v>15.65958892474945</v>
      </c>
      <c r="S345" s="5">
        <v>460.39191438763379</v>
      </c>
      <c r="T345" s="5">
        <v>14186.7</v>
      </c>
      <c r="U345" s="5">
        <v>168</v>
      </c>
      <c r="V345" s="5">
        <v>2.528</v>
      </c>
      <c r="W345" s="2" t="s">
        <v>23</v>
      </c>
      <c r="X345" s="2"/>
      <c r="Y345" s="2" t="s">
        <v>172</v>
      </c>
      <c r="Z345" s="2" t="s">
        <v>173</v>
      </c>
      <c r="AA345" s="2" t="s">
        <v>174</v>
      </c>
      <c r="AB345" s="2">
        <f>IF(INPUT_RAW!B345="","",YEAR(INPUT_RAW!B345))</f>
        <v>2024</v>
      </c>
      <c r="AC345" s="2">
        <f>IF(OR(INPUT_RAW!Q345="",INPUT_RAW!T345=""),"",INPUT_RAW!Q345+INPUT_RAW!T345)</f>
        <v>52905.66</v>
      </c>
      <c r="AD345" s="2">
        <f>IF(INPUT_RAW!Q345="","",IF(INPUT_RAW!Q345=0,0,INPUT_RAW!T345/INPUT_RAW!Q345))</f>
        <v>0.36640188682753877</v>
      </c>
    </row>
    <row r="346" spans="1:30" ht="72" x14ac:dyDescent="0.3">
      <c r="A346" s="7" t="s">
        <v>196</v>
      </c>
      <c r="B346" s="2" t="s">
        <v>681</v>
      </c>
      <c r="C346" s="5" t="s">
        <v>198</v>
      </c>
      <c r="D346" s="5" t="s">
        <v>171</v>
      </c>
      <c r="E346" s="2" t="s">
        <v>683</v>
      </c>
      <c r="F346" s="2"/>
      <c r="G346" s="2"/>
      <c r="H346" s="2"/>
      <c r="I346" s="2"/>
      <c r="J346" s="2"/>
      <c r="K346" s="2"/>
      <c r="L346" s="2"/>
      <c r="M346" s="2"/>
      <c r="N346" s="5">
        <v>21</v>
      </c>
      <c r="O346" s="2" t="s">
        <v>200</v>
      </c>
      <c r="P346" s="5">
        <v>1792.575714285714</v>
      </c>
      <c r="Q346" s="5">
        <v>37644.089999999997</v>
      </c>
      <c r="R346" s="5">
        <v>21.314812298284359</v>
      </c>
      <c r="S346" s="5">
        <v>447.61105826397147</v>
      </c>
      <c r="T346" s="5">
        <v>13792.8</v>
      </c>
      <c r="U346" s="5">
        <v>168</v>
      </c>
      <c r="V346" s="5">
        <v>2.4578000000000002</v>
      </c>
      <c r="W346" s="2" t="s">
        <v>23</v>
      </c>
      <c r="X346" s="2"/>
      <c r="Y346" s="2" t="s">
        <v>172</v>
      </c>
      <c r="Z346" s="2" t="s">
        <v>173</v>
      </c>
      <c r="AA346" s="2" t="s">
        <v>174</v>
      </c>
      <c r="AB346" s="2">
        <f>IF(INPUT_RAW!B346="","",YEAR(INPUT_RAW!B346))</f>
        <v>2024</v>
      </c>
      <c r="AC346" s="2">
        <f>IF(OR(INPUT_RAW!Q346="",INPUT_RAW!T346=""),"",INPUT_RAW!Q346+INPUT_RAW!T346)</f>
        <v>51436.89</v>
      </c>
      <c r="AD346" s="2">
        <f>IF(INPUT_RAW!Q346="","",IF(INPUT_RAW!Q346=0,0,INPUT_RAW!T346/INPUT_RAW!Q346))</f>
        <v>0.36640014408636257</v>
      </c>
    </row>
    <row r="347" spans="1:30" ht="57.6" x14ac:dyDescent="0.3">
      <c r="A347" s="7" t="s">
        <v>196</v>
      </c>
      <c r="B347" s="2" t="s">
        <v>681</v>
      </c>
      <c r="C347" s="5" t="s">
        <v>198</v>
      </c>
      <c r="D347" s="5" t="s">
        <v>171</v>
      </c>
      <c r="E347" s="2" t="s">
        <v>684</v>
      </c>
      <c r="F347" s="2"/>
      <c r="G347" s="2"/>
      <c r="H347" s="2"/>
      <c r="I347" s="2"/>
      <c r="J347" s="2"/>
      <c r="K347" s="2"/>
      <c r="L347" s="2"/>
      <c r="M347" s="2"/>
      <c r="N347" s="5">
        <v>2468.4</v>
      </c>
      <c r="O347" s="2" t="s">
        <v>200</v>
      </c>
      <c r="P347" s="5">
        <v>282.3942229784476</v>
      </c>
      <c r="Q347" s="5">
        <v>697061.9</v>
      </c>
      <c r="R347" s="5">
        <v>3.357838560980352</v>
      </c>
      <c r="S347" s="5">
        <v>8288.4887039239002</v>
      </c>
      <c r="T347" s="5">
        <v>255403.5</v>
      </c>
      <c r="U347" s="5">
        <v>13464</v>
      </c>
      <c r="V347" s="5">
        <v>0.57999999999999996</v>
      </c>
      <c r="W347" s="2" t="s">
        <v>23</v>
      </c>
      <c r="X347" s="2"/>
      <c r="Y347" s="2" t="s">
        <v>172</v>
      </c>
      <c r="Z347" s="2" t="s">
        <v>173</v>
      </c>
      <c r="AA347" s="2" t="s">
        <v>174</v>
      </c>
      <c r="AB347" s="2">
        <f>IF(INPUT_RAW!B347="","",YEAR(INPUT_RAW!B347))</f>
        <v>2024</v>
      </c>
      <c r="AC347" s="2">
        <f>IF(OR(INPUT_RAW!Q347="",INPUT_RAW!T347=""),"",INPUT_RAW!Q347+INPUT_RAW!T347)</f>
        <v>952465.4</v>
      </c>
      <c r="AD347" s="2">
        <f>IF(INPUT_RAW!Q347="","",IF(INPUT_RAW!Q347=0,0,INPUT_RAW!T347/INPUT_RAW!Q347))</f>
        <v>0.36640002846232161</v>
      </c>
    </row>
    <row r="348" spans="1:30" ht="57.6" x14ac:dyDescent="0.3">
      <c r="A348" s="7" t="s">
        <v>196</v>
      </c>
      <c r="B348" s="2" t="s">
        <v>685</v>
      </c>
      <c r="C348" s="5" t="s">
        <v>198</v>
      </c>
      <c r="D348" s="5" t="s">
        <v>171</v>
      </c>
      <c r="E348" s="2" t="s">
        <v>686</v>
      </c>
      <c r="F348" s="2"/>
      <c r="G348" s="2"/>
      <c r="H348" s="2"/>
      <c r="I348" s="2"/>
      <c r="J348" s="2"/>
      <c r="K348" s="2"/>
      <c r="L348" s="2"/>
      <c r="M348" s="2"/>
      <c r="N348" s="5">
        <v>10133.200000000001</v>
      </c>
      <c r="O348" s="2" t="s">
        <v>200</v>
      </c>
      <c r="P348" s="5">
        <v>282.8993615047566</v>
      </c>
      <c r="Q348" s="5">
        <v>2866675.81</v>
      </c>
      <c r="R348" s="5">
        <v>3.3638449643847399</v>
      </c>
      <c r="S348" s="5">
        <v>34086.513793103462</v>
      </c>
      <c r="T348" s="5">
        <v>1050350</v>
      </c>
      <c r="U348" s="5">
        <v>55272</v>
      </c>
      <c r="V348" s="5">
        <v>0.58489999999999998</v>
      </c>
      <c r="W348" s="2" t="s">
        <v>124</v>
      </c>
      <c r="X348" s="2"/>
      <c r="Y348" s="2" t="s">
        <v>172</v>
      </c>
      <c r="Z348" s="2" t="s">
        <v>173</v>
      </c>
      <c r="AA348" s="2" t="s">
        <v>174</v>
      </c>
      <c r="AB348" s="2">
        <f>IF(INPUT_RAW!B348="","",YEAR(INPUT_RAW!B348))</f>
        <v>2024</v>
      </c>
      <c r="AC348" s="2">
        <f>IF(OR(INPUT_RAW!Q348="",INPUT_RAW!T348=""),"",INPUT_RAW!Q348+INPUT_RAW!T348)</f>
        <v>3917025.81</v>
      </c>
      <c r="AD348" s="2">
        <f>IF(INPUT_RAW!Q348="","",IF(INPUT_RAW!Q348=0,0,INPUT_RAW!T348/INPUT_RAW!Q348))</f>
        <v>0.36639999414513497</v>
      </c>
    </row>
    <row r="349" spans="1:30" ht="57.6" x14ac:dyDescent="0.3">
      <c r="A349" s="7" t="s">
        <v>196</v>
      </c>
      <c r="B349" s="2" t="s">
        <v>687</v>
      </c>
      <c r="C349" s="5" t="s">
        <v>198</v>
      </c>
      <c r="D349" s="5" t="s">
        <v>171</v>
      </c>
      <c r="E349" s="2" t="s">
        <v>688</v>
      </c>
      <c r="F349" s="2"/>
      <c r="G349" s="2"/>
      <c r="H349" s="2"/>
      <c r="I349" s="2"/>
      <c r="J349" s="2"/>
      <c r="K349" s="2"/>
      <c r="L349" s="2"/>
      <c r="M349" s="2"/>
      <c r="N349" s="5">
        <v>4620</v>
      </c>
      <c r="O349" s="2" t="s">
        <v>200</v>
      </c>
      <c r="P349" s="5">
        <v>554.65686147186148</v>
      </c>
      <c r="Q349" s="5">
        <v>2562514.7000000002</v>
      </c>
      <c r="R349" s="5">
        <v>6.5952064384287929</v>
      </c>
      <c r="S349" s="5">
        <v>30469.85374554103</v>
      </c>
      <c r="T349" s="5">
        <v>938905.4</v>
      </c>
      <c r="U349" s="5">
        <v>100800</v>
      </c>
      <c r="V349" s="5">
        <v>0.2823</v>
      </c>
      <c r="W349" s="2" t="s">
        <v>23</v>
      </c>
      <c r="X349" s="2" t="s">
        <v>2936</v>
      </c>
      <c r="Y349" s="2" t="s">
        <v>172</v>
      </c>
      <c r="Z349" s="2" t="s">
        <v>173</v>
      </c>
      <c r="AA349" s="2" t="s">
        <v>2936</v>
      </c>
      <c r="AB349" s="2">
        <f>IF(INPUT_RAW!B349="","",YEAR(INPUT_RAW!B349))</f>
        <v>2024</v>
      </c>
      <c r="AC349" s="2">
        <f>IF(OR(INPUT_RAW!Q349="",INPUT_RAW!T349=""),"",INPUT_RAW!Q349+INPUT_RAW!T349)</f>
        <v>3501420.1</v>
      </c>
      <c r="AD349" s="2">
        <f>IF(INPUT_RAW!Q349="","",IF(INPUT_RAW!Q349=0,0,INPUT_RAW!T349/INPUT_RAW!Q349))</f>
        <v>0.36640000543216394</v>
      </c>
    </row>
    <row r="350" spans="1:30" ht="57.6" x14ac:dyDescent="0.3">
      <c r="A350" s="7" t="s">
        <v>196</v>
      </c>
      <c r="B350" s="2" t="s">
        <v>687</v>
      </c>
      <c r="C350" s="5" t="s">
        <v>198</v>
      </c>
      <c r="D350" s="5" t="s">
        <v>171</v>
      </c>
      <c r="E350" s="2" t="s">
        <v>689</v>
      </c>
      <c r="F350" s="2"/>
      <c r="G350" s="2"/>
      <c r="H350" s="2"/>
      <c r="I350" s="2"/>
      <c r="J350" s="2"/>
      <c r="K350" s="2"/>
      <c r="L350" s="2"/>
      <c r="M350" s="2"/>
      <c r="N350" s="5">
        <v>1395.9</v>
      </c>
      <c r="O350" s="2" t="s">
        <v>200</v>
      </c>
      <c r="P350" s="5">
        <v>481.96030517945411</v>
      </c>
      <c r="Q350" s="5">
        <v>672768.39</v>
      </c>
      <c r="R350" s="5">
        <v>5.7308002993989788</v>
      </c>
      <c r="S350" s="5">
        <v>7999.624137931035</v>
      </c>
      <c r="T350" s="5">
        <v>246502.39999999999</v>
      </c>
      <c r="U350" s="5">
        <v>10152</v>
      </c>
      <c r="V350" s="5">
        <v>0.7359</v>
      </c>
      <c r="W350" s="2" t="s">
        <v>23</v>
      </c>
      <c r="X350" s="2"/>
      <c r="Y350" s="2" t="s">
        <v>172</v>
      </c>
      <c r="Z350" s="2" t="s">
        <v>173</v>
      </c>
      <c r="AA350" s="2" t="s">
        <v>174</v>
      </c>
      <c r="AB350" s="2">
        <f>IF(INPUT_RAW!B350="","",YEAR(INPUT_RAW!B350))</f>
        <v>2024</v>
      </c>
      <c r="AC350" s="2">
        <f>IF(OR(INPUT_RAW!Q350="",INPUT_RAW!T350=""),"",INPUT_RAW!Q350+INPUT_RAW!T350)</f>
        <v>919270.79</v>
      </c>
      <c r="AD350" s="2">
        <f>IF(INPUT_RAW!Q350="","",IF(INPUT_RAW!Q350=0,0,INPUT_RAW!T350/INPUT_RAW!Q350))</f>
        <v>0.36640009201383555</v>
      </c>
    </row>
    <row r="351" spans="1:30" ht="57.6" x14ac:dyDescent="0.3">
      <c r="A351" s="7" t="s">
        <v>196</v>
      </c>
      <c r="B351" s="2" t="s">
        <v>687</v>
      </c>
      <c r="C351" s="5" t="s">
        <v>198</v>
      </c>
      <c r="D351" s="5" t="s">
        <v>171</v>
      </c>
      <c r="E351" s="2" t="s">
        <v>690</v>
      </c>
      <c r="F351" s="2"/>
      <c r="G351" s="2"/>
      <c r="H351" s="2"/>
      <c r="I351" s="2"/>
      <c r="J351" s="2"/>
      <c r="K351" s="2"/>
      <c r="L351" s="2"/>
      <c r="M351" s="2"/>
      <c r="N351" s="5">
        <v>1469.6</v>
      </c>
      <c r="O351" s="2" t="s">
        <v>200</v>
      </c>
      <c r="P351" s="5">
        <v>385.45292596624932</v>
      </c>
      <c r="Q351" s="5">
        <v>566461.62</v>
      </c>
      <c r="R351" s="5">
        <v>4.583269036459563</v>
      </c>
      <c r="S351" s="5">
        <v>6735.5721759809767</v>
      </c>
      <c r="T351" s="5">
        <v>207551.5</v>
      </c>
      <c r="U351" s="5">
        <v>6012</v>
      </c>
      <c r="V351" s="5">
        <v>1.0463</v>
      </c>
      <c r="W351" s="2" t="s">
        <v>23</v>
      </c>
      <c r="X351" s="2" t="s">
        <v>2936</v>
      </c>
      <c r="Y351" s="2" t="s">
        <v>172</v>
      </c>
      <c r="Z351" s="2" t="s">
        <v>173</v>
      </c>
      <c r="AA351" s="2" t="s">
        <v>2936</v>
      </c>
      <c r="AB351" s="2">
        <f>IF(INPUT_RAW!B351="","",YEAR(INPUT_RAW!B351))</f>
        <v>2024</v>
      </c>
      <c r="AC351" s="2">
        <f>IF(OR(INPUT_RAW!Q351="",INPUT_RAW!T351=""),"",INPUT_RAW!Q351+INPUT_RAW!T351)</f>
        <v>774013.12</v>
      </c>
      <c r="AD351" s="2">
        <f>IF(INPUT_RAW!Q351="","",IF(INPUT_RAW!Q351=0,0,INPUT_RAW!T351/INPUT_RAW!Q351))</f>
        <v>0.36639993367953155</v>
      </c>
    </row>
    <row r="352" spans="1:30" ht="57.6" x14ac:dyDescent="0.3">
      <c r="A352" s="7" t="s">
        <v>196</v>
      </c>
      <c r="B352" s="2" t="s">
        <v>687</v>
      </c>
      <c r="C352" s="5" t="s">
        <v>198</v>
      </c>
      <c r="D352" s="5" t="s">
        <v>171</v>
      </c>
      <c r="E352" s="2" t="s">
        <v>691</v>
      </c>
      <c r="F352" s="2"/>
      <c r="G352" s="2"/>
      <c r="H352" s="2"/>
      <c r="I352" s="2"/>
      <c r="J352" s="2"/>
      <c r="K352" s="2"/>
      <c r="L352" s="2"/>
      <c r="M352" s="2"/>
      <c r="N352" s="5">
        <v>2100</v>
      </c>
      <c r="O352" s="2" t="s">
        <v>200</v>
      </c>
      <c r="P352" s="5">
        <v>594.43550476190478</v>
      </c>
      <c r="Q352" s="5">
        <v>1248314.56</v>
      </c>
      <c r="R352" s="5">
        <v>7.0681986297491646</v>
      </c>
      <c r="S352" s="5">
        <v>14843.21712247325</v>
      </c>
      <c r="T352" s="5">
        <v>457382.5</v>
      </c>
      <c r="U352" s="5">
        <v>21000</v>
      </c>
      <c r="V352" s="5">
        <v>0.66010000000000002</v>
      </c>
      <c r="W352" s="2" t="s">
        <v>23</v>
      </c>
      <c r="X352" s="2"/>
      <c r="Y352" s="2" t="s">
        <v>172</v>
      </c>
      <c r="Z352" s="2" t="s">
        <v>173</v>
      </c>
      <c r="AA352" s="2" t="s">
        <v>174</v>
      </c>
      <c r="AB352" s="2">
        <f>IF(INPUT_RAW!B352="","",YEAR(INPUT_RAW!B352))</f>
        <v>2024</v>
      </c>
      <c r="AC352" s="2">
        <f>IF(OR(INPUT_RAW!Q352="",INPUT_RAW!T352=""),"",INPUT_RAW!Q352+INPUT_RAW!T352)</f>
        <v>1705697.06</v>
      </c>
      <c r="AD352" s="2">
        <f>IF(INPUT_RAW!Q352="","",IF(INPUT_RAW!Q352=0,0,INPUT_RAW!T352/INPUT_RAW!Q352))</f>
        <v>0.36640003622163952</v>
      </c>
    </row>
    <row r="353" spans="1:30" ht="57.6" x14ac:dyDescent="0.3">
      <c r="A353" s="7" t="s">
        <v>196</v>
      </c>
      <c r="B353" s="2" t="s">
        <v>692</v>
      </c>
      <c r="C353" s="5" t="s">
        <v>198</v>
      </c>
      <c r="D353" s="5" t="s">
        <v>171</v>
      </c>
      <c r="E353" s="2" t="s">
        <v>693</v>
      </c>
      <c r="F353" s="2"/>
      <c r="G353" s="2"/>
      <c r="H353" s="2"/>
      <c r="I353" s="2"/>
      <c r="J353" s="2"/>
      <c r="K353" s="2"/>
      <c r="L353" s="2"/>
      <c r="M353" s="2"/>
      <c r="N353" s="5">
        <v>10850.4</v>
      </c>
      <c r="O353" s="2" t="s">
        <v>200</v>
      </c>
      <c r="P353" s="5">
        <v>383.89752082872531</v>
      </c>
      <c r="Q353" s="5">
        <v>4165441.66</v>
      </c>
      <c r="R353" s="5">
        <v>4.5647743261441764</v>
      </c>
      <c r="S353" s="5">
        <v>49529.627348394773</v>
      </c>
      <c r="T353" s="5">
        <v>1526217.8</v>
      </c>
      <c r="U353" s="5">
        <v>44388</v>
      </c>
      <c r="V353" s="5">
        <v>1.0434000000000001</v>
      </c>
      <c r="W353" s="2" t="s">
        <v>23</v>
      </c>
      <c r="X353" s="2" t="s">
        <v>2936</v>
      </c>
      <c r="Y353" s="2" t="s">
        <v>172</v>
      </c>
      <c r="Z353" s="2" t="s">
        <v>173</v>
      </c>
      <c r="AA353" s="2" t="s">
        <v>2936</v>
      </c>
      <c r="AB353" s="2">
        <f>IF(INPUT_RAW!B353="","",YEAR(INPUT_RAW!B353))</f>
        <v>2024</v>
      </c>
      <c r="AC353" s="2">
        <f>IF(OR(INPUT_RAW!Q353="",INPUT_RAW!T353=""),"",INPUT_RAW!Q353+INPUT_RAW!T353)</f>
        <v>5691659.46</v>
      </c>
      <c r="AD353" s="2">
        <f>IF(INPUT_RAW!Q353="","",IF(INPUT_RAW!Q353=0,0,INPUT_RAW!T353/INPUT_RAW!Q353))</f>
        <v>0.36639999418453023</v>
      </c>
    </row>
    <row r="354" spans="1:30" ht="72" x14ac:dyDescent="0.3">
      <c r="A354" s="7" t="s">
        <v>196</v>
      </c>
      <c r="B354" s="2" t="s">
        <v>694</v>
      </c>
      <c r="C354" s="5" t="s">
        <v>198</v>
      </c>
      <c r="D354" s="5" t="s">
        <v>171</v>
      </c>
      <c r="E354" s="2" t="s">
        <v>695</v>
      </c>
      <c r="F354" s="2"/>
      <c r="G354" s="2"/>
      <c r="H354" s="2"/>
      <c r="I354" s="2"/>
      <c r="J354" s="2"/>
      <c r="K354" s="2"/>
      <c r="L354" s="2"/>
      <c r="M354" s="2"/>
      <c r="N354" s="5">
        <v>176.4</v>
      </c>
      <c r="O354" s="2" t="s">
        <v>200</v>
      </c>
      <c r="P354" s="5">
        <v>464.59750566893422</v>
      </c>
      <c r="Q354" s="5">
        <v>81955</v>
      </c>
      <c r="R354" s="5">
        <v>5.5145104530437292</v>
      </c>
      <c r="S354" s="5">
        <v>972.759643916914</v>
      </c>
      <c r="T354" s="5">
        <v>30028.3</v>
      </c>
      <c r="U354" s="5">
        <v>504</v>
      </c>
      <c r="V354" s="2"/>
      <c r="W354" s="2" t="s">
        <v>128</v>
      </c>
      <c r="X354" s="2" t="s">
        <v>2942</v>
      </c>
      <c r="Y354" s="2" t="s">
        <v>172</v>
      </c>
      <c r="Z354" s="2" t="s">
        <v>173</v>
      </c>
      <c r="AA354" s="2" t="s">
        <v>2942</v>
      </c>
      <c r="AB354" s="2">
        <f>IF(INPUT_RAW!B354="","",YEAR(INPUT_RAW!B354))</f>
        <v>2024</v>
      </c>
      <c r="AC354" s="2">
        <f>IF(OR(INPUT_RAW!Q354="",INPUT_RAW!T354=""),"",INPUT_RAW!Q354+INPUT_RAW!T354)</f>
        <v>111983.3</v>
      </c>
      <c r="AD354" s="2">
        <f>IF(INPUT_RAW!Q354="","",IF(INPUT_RAW!Q354=0,0,INPUT_RAW!T354/INPUT_RAW!Q354))</f>
        <v>0.36639985357818317</v>
      </c>
    </row>
    <row r="355" spans="1:30" ht="86.4" x14ac:dyDescent="0.3">
      <c r="A355" s="7" t="s">
        <v>196</v>
      </c>
      <c r="B355" s="2" t="s">
        <v>694</v>
      </c>
      <c r="C355" s="5" t="s">
        <v>198</v>
      </c>
      <c r="D355" s="5" t="s">
        <v>171</v>
      </c>
      <c r="E355" s="2" t="s">
        <v>696</v>
      </c>
      <c r="F355" s="2"/>
      <c r="G355" s="2"/>
      <c r="H355" s="2"/>
      <c r="I355" s="2"/>
      <c r="J355" s="2"/>
      <c r="K355" s="2"/>
      <c r="L355" s="2"/>
      <c r="M355" s="2"/>
      <c r="N355" s="5">
        <v>3850</v>
      </c>
      <c r="O355" s="2" t="s">
        <v>200</v>
      </c>
      <c r="P355" s="5">
        <v>209.7998753246753</v>
      </c>
      <c r="Q355" s="5">
        <v>807729.52</v>
      </c>
      <c r="R355" s="5">
        <v>2.4902062353077188</v>
      </c>
      <c r="S355" s="5">
        <v>9587.2940059347184</v>
      </c>
      <c r="T355" s="5">
        <v>295952.09999999998</v>
      </c>
      <c r="U355" s="5">
        <v>1050</v>
      </c>
      <c r="V355" s="2"/>
      <c r="W355" s="2" t="s">
        <v>34</v>
      </c>
      <c r="X355" s="2" t="s">
        <v>2935</v>
      </c>
      <c r="Y355" s="2" t="s">
        <v>172</v>
      </c>
      <c r="Z355" s="2" t="s">
        <v>173</v>
      </c>
      <c r="AA355" s="2" t="s">
        <v>2935</v>
      </c>
      <c r="AB355" s="2">
        <f>IF(INPUT_RAW!B355="","",YEAR(INPUT_RAW!B355))</f>
        <v>2024</v>
      </c>
      <c r="AC355" s="2">
        <f>IF(OR(INPUT_RAW!Q355="",INPUT_RAW!T355=""),"",INPUT_RAW!Q355+INPUT_RAW!T355)</f>
        <v>1103681.6200000001</v>
      </c>
      <c r="AD355" s="2">
        <f>IF(INPUT_RAW!Q355="","",IF(INPUT_RAW!Q355=0,0,INPUT_RAW!T355/INPUT_RAW!Q355))</f>
        <v>0.36640000479368384</v>
      </c>
    </row>
    <row r="356" spans="1:30" ht="86.4" x14ac:dyDescent="0.3">
      <c r="A356" s="7" t="s">
        <v>196</v>
      </c>
      <c r="B356" s="2" t="s">
        <v>694</v>
      </c>
      <c r="C356" s="5" t="s">
        <v>198</v>
      </c>
      <c r="D356" s="5" t="s">
        <v>171</v>
      </c>
      <c r="E356" s="2" t="s">
        <v>697</v>
      </c>
      <c r="F356" s="2"/>
      <c r="G356" s="2"/>
      <c r="H356" s="2"/>
      <c r="I356" s="2"/>
      <c r="J356" s="2"/>
      <c r="K356" s="2"/>
      <c r="L356" s="2"/>
      <c r="M356" s="2"/>
      <c r="N356" s="5">
        <v>1479</v>
      </c>
      <c r="O356" s="2" t="s">
        <v>200</v>
      </c>
      <c r="P356" s="5">
        <v>267.42083164300197</v>
      </c>
      <c r="Q356" s="5">
        <v>395515.41</v>
      </c>
      <c r="R356" s="5">
        <v>3.174134500213674</v>
      </c>
      <c r="S356" s="5">
        <v>4694.5449258160234</v>
      </c>
      <c r="T356" s="5">
        <v>144916.9</v>
      </c>
      <c r="U356" s="5">
        <v>510</v>
      </c>
      <c r="V356" s="2"/>
      <c r="W356" s="2" t="s">
        <v>129</v>
      </c>
      <c r="X356" s="2" t="s">
        <v>2935</v>
      </c>
      <c r="Y356" s="2" t="s">
        <v>172</v>
      </c>
      <c r="Z356" s="2" t="s">
        <v>173</v>
      </c>
      <c r="AA356" s="2" t="s">
        <v>2935</v>
      </c>
      <c r="AB356" s="2">
        <f>IF(INPUT_RAW!B356="","",YEAR(INPUT_RAW!B356))</f>
        <v>2024</v>
      </c>
      <c r="AC356" s="2">
        <f>IF(OR(INPUT_RAW!Q356="",INPUT_RAW!T356=""),"",INPUT_RAW!Q356+INPUT_RAW!T356)</f>
        <v>540432.30999999994</v>
      </c>
      <c r="AD356" s="2">
        <f>IF(INPUT_RAW!Q356="","",IF(INPUT_RAW!Q356=0,0,INPUT_RAW!T356/INPUT_RAW!Q356))</f>
        <v>0.36640013596436105</v>
      </c>
    </row>
    <row r="357" spans="1:30" ht="72" x14ac:dyDescent="0.3">
      <c r="A357" s="7" t="s">
        <v>196</v>
      </c>
      <c r="B357" s="2" t="s">
        <v>698</v>
      </c>
      <c r="C357" s="5" t="s">
        <v>198</v>
      </c>
      <c r="D357" s="5" t="s">
        <v>171</v>
      </c>
      <c r="E357" s="2" t="s">
        <v>699</v>
      </c>
      <c r="F357" s="2"/>
      <c r="G357" s="2"/>
      <c r="H357" s="2"/>
      <c r="I357" s="2"/>
      <c r="J357" s="2"/>
      <c r="K357" s="2"/>
      <c r="L357" s="2"/>
      <c r="M357" s="2"/>
      <c r="N357" s="5">
        <v>32.94</v>
      </c>
      <c r="O357" s="2" t="s">
        <v>200</v>
      </c>
      <c r="P357" s="5">
        <v>963.21797207043119</v>
      </c>
      <c r="Q357" s="5">
        <v>31728.400000000001</v>
      </c>
      <c r="R357" s="5">
        <v>11.432854267898289</v>
      </c>
      <c r="S357" s="5">
        <v>376.59821958456968</v>
      </c>
      <c r="T357" s="5">
        <v>11625.3</v>
      </c>
      <c r="U357" s="5">
        <v>972</v>
      </c>
      <c r="V357" s="5">
        <v>0.38</v>
      </c>
      <c r="W357" s="2" t="s">
        <v>36</v>
      </c>
      <c r="X357" s="2" t="s">
        <v>2939</v>
      </c>
      <c r="Y357" s="2" t="s">
        <v>172</v>
      </c>
      <c r="Z357" s="2" t="s">
        <v>173</v>
      </c>
      <c r="AA357" s="2" t="s">
        <v>2939</v>
      </c>
      <c r="AB357" s="2">
        <f>IF(INPUT_RAW!B357="","",YEAR(INPUT_RAW!B357))</f>
        <v>2024</v>
      </c>
      <c r="AC357" s="2">
        <f>IF(OR(INPUT_RAW!Q357="",INPUT_RAW!T357=""),"",INPUT_RAW!Q357+INPUT_RAW!T357)</f>
        <v>43353.7</v>
      </c>
      <c r="AD357" s="2">
        <f>IF(INPUT_RAW!Q357="","",IF(INPUT_RAW!Q357=0,0,INPUT_RAW!T357/INPUT_RAW!Q357))</f>
        <v>0.36640044880926864</v>
      </c>
    </row>
    <row r="358" spans="1:30" ht="57.6" x14ac:dyDescent="0.3">
      <c r="A358" s="7" t="s">
        <v>196</v>
      </c>
      <c r="B358" s="2" t="s">
        <v>698</v>
      </c>
      <c r="C358" s="5" t="s">
        <v>198</v>
      </c>
      <c r="D358" s="5" t="s">
        <v>171</v>
      </c>
      <c r="E358" s="2" t="s">
        <v>700</v>
      </c>
      <c r="F358" s="2"/>
      <c r="G358" s="2"/>
      <c r="H358" s="2"/>
      <c r="I358" s="2"/>
      <c r="J358" s="2"/>
      <c r="K358" s="2"/>
      <c r="L358" s="2"/>
      <c r="M358" s="2"/>
      <c r="N358" s="5">
        <v>60</v>
      </c>
      <c r="O358" s="2" t="s">
        <v>200</v>
      </c>
      <c r="P358" s="5">
        <v>812.06966666666654</v>
      </c>
      <c r="Q358" s="5">
        <v>48724.18</v>
      </c>
      <c r="R358" s="5">
        <v>9.6388090999010885</v>
      </c>
      <c r="S358" s="5">
        <v>578.32854599406528</v>
      </c>
      <c r="T358" s="5">
        <v>17852.5</v>
      </c>
      <c r="U358" s="5">
        <v>200</v>
      </c>
      <c r="V358" s="5">
        <v>2.7425999999999999</v>
      </c>
      <c r="W358" s="2" t="s">
        <v>23</v>
      </c>
      <c r="X358" s="2"/>
      <c r="Y358" s="2" t="s">
        <v>172</v>
      </c>
      <c r="Z358" s="2" t="s">
        <v>173</v>
      </c>
      <c r="AA358" s="2" t="s">
        <v>174</v>
      </c>
      <c r="AB358" s="2">
        <f>IF(INPUT_RAW!B358="","",YEAR(INPUT_RAW!B358))</f>
        <v>2024</v>
      </c>
      <c r="AC358" s="2">
        <f>IF(OR(INPUT_RAW!Q358="",INPUT_RAW!T358=""),"",INPUT_RAW!Q358+INPUT_RAW!T358)</f>
        <v>66576.679999999993</v>
      </c>
      <c r="AD358" s="2">
        <f>IF(INPUT_RAW!Q358="","",IF(INPUT_RAW!Q358=0,0,INPUT_RAW!T358/INPUT_RAW!Q358))</f>
        <v>0.36639918824698536</v>
      </c>
    </row>
    <row r="359" spans="1:30" ht="72" x14ac:dyDescent="0.3">
      <c r="A359" s="7" t="s">
        <v>196</v>
      </c>
      <c r="B359" s="2" t="s">
        <v>698</v>
      </c>
      <c r="C359" s="5" t="s">
        <v>198</v>
      </c>
      <c r="D359" s="5" t="s">
        <v>171</v>
      </c>
      <c r="E359" s="2" t="s">
        <v>701</v>
      </c>
      <c r="F359" s="2"/>
      <c r="G359" s="2"/>
      <c r="H359" s="2"/>
      <c r="I359" s="2"/>
      <c r="J359" s="2"/>
      <c r="K359" s="2"/>
      <c r="L359" s="2"/>
      <c r="M359" s="2"/>
      <c r="N359" s="5">
        <v>46.2</v>
      </c>
      <c r="O359" s="2" t="s">
        <v>200</v>
      </c>
      <c r="P359" s="5">
        <v>411.86255411255411</v>
      </c>
      <c r="Q359" s="5">
        <v>19028.05</v>
      </c>
      <c r="R359" s="5">
        <v>4.8885763099412944</v>
      </c>
      <c r="S359" s="5">
        <v>225.8522255192878</v>
      </c>
      <c r="T359" s="5">
        <v>6971.9</v>
      </c>
      <c r="U359" s="5">
        <v>224</v>
      </c>
      <c r="V359" s="5">
        <v>0.95630000000000004</v>
      </c>
      <c r="W359" s="2" t="s">
        <v>23</v>
      </c>
      <c r="X359" s="2" t="s">
        <v>2936</v>
      </c>
      <c r="Y359" s="2" t="s">
        <v>172</v>
      </c>
      <c r="Z359" s="2" t="s">
        <v>173</v>
      </c>
      <c r="AA359" s="2" t="s">
        <v>2936</v>
      </c>
      <c r="AB359" s="2">
        <f>IF(INPUT_RAW!B359="","",YEAR(INPUT_RAW!B359))</f>
        <v>2024</v>
      </c>
      <c r="AC359" s="2">
        <f>IF(OR(INPUT_RAW!Q359="",INPUT_RAW!T359=""),"",INPUT_RAW!Q359+INPUT_RAW!T359)</f>
        <v>25999.949999999997</v>
      </c>
      <c r="AD359" s="2">
        <f>IF(INPUT_RAW!Q359="","",IF(INPUT_RAW!Q359=0,0,INPUT_RAW!T359/INPUT_RAW!Q359))</f>
        <v>0.36640118141375494</v>
      </c>
    </row>
    <row r="360" spans="1:30" ht="86.4" x14ac:dyDescent="0.3">
      <c r="A360" s="7" t="s">
        <v>196</v>
      </c>
      <c r="B360" s="2" t="s">
        <v>698</v>
      </c>
      <c r="C360" s="5" t="s">
        <v>198</v>
      </c>
      <c r="D360" s="5" t="s">
        <v>171</v>
      </c>
      <c r="E360" s="2" t="s">
        <v>702</v>
      </c>
      <c r="F360" s="2"/>
      <c r="G360" s="2"/>
      <c r="H360" s="2"/>
      <c r="I360" s="2"/>
      <c r="J360" s="2"/>
      <c r="K360" s="2"/>
      <c r="L360" s="2"/>
      <c r="M360" s="2"/>
      <c r="N360" s="5">
        <v>23760</v>
      </c>
      <c r="O360" s="2" t="s">
        <v>200</v>
      </c>
      <c r="P360" s="5">
        <v>212.9805521885522</v>
      </c>
      <c r="Q360" s="5">
        <v>5060417.92</v>
      </c>
      <c r="R360" s="5">
        <v>2.5279590764219839</v>
      </c>
      <c r="S360" s="5">
        <v>60064.307655786353</v>
      </c>
      <c r="T360" s="5">
        <v>1854137.2</v>
      </c>
      <c r="U360" s="5">
        <v>6480</v>
      </c>
      <c r="V360" s="2"/>
      <c r="W360" s="2" t="s">
        <v>34</v>
      </c>
      <c r="X360" s="2" t="s">
        <v>2935</v>
      </c>
      <c r="Y360" s="2" t="s">
        <v>172</v>
      </c>
      <c r="Z360" s="2" t="s">
        <v>173</v>
      </c>
      <c r="AA360" s="2" t="s">
        <v>2935</v>
      </c>
      <c r="AB360" s="2">
        <f>IF(INPUT_RAW!B360="","",YEAR(INPUT_RAW!B360))</f>
        <v>2024</v>
      </c>
      <c r="AC360" s="2">
        <f>IF(OR(INPUT_RAW!Q360="",INPUT_RAW!T360=""),"",INPUT_RAW!Q360+INPUT_RAW!T360)</f>
        <v>6914555.1200000001</v>
      </c>
      <c r="AD360" s="2">
        <f>IF(INPUT_RAW!Q360="","",IF(INPUT_RAW!Q360=0,0,INPUT_RAW!T360/INPUT_RAW!Q360))</f>
        <v>0.3664000146454307</v>
      </c>
    </row>
    <row r="361" spans="1:30" ht="57.6" x14ac:dyDescent="0.3">
      <c r="A361" s="7" t="s">
        <v>196</v>
      </c>
      <c r="B361" s="2" t="s">
        <v>698</v>
      </c>
      <c r="C361" s="5" t="s">
        <v>198</v>
      </c>
      <c r="D361" s="5" t="s">
        <v>171</v>
      </c>
      <c r="E361" s="2" t="s">
        <v>703</v>
      </c>
      <c r="F361" s="2"/>
      <c r="G361" s="2"/>
      <c r="H361" s="2"/>
      <c r="I361" s="2"/>
      <c r="J361" s="2"/>
      <c r="K361" s="2"/>
      <c r="L361" s="2"/>
      <c r="M361" s="2"/>
      <c r="N361" s="5">
        <v>35</v>
      </c>
      <c r="O361" s="2" t="s">
        <v>200</v>
      </c>
      <c r="P361" s="5">
        <v>649.65571428571423</v>
      </c>
      <c r="Q361" s="5">
        <v>22737.95</v>
      </c>
      <c r="R361" s="5">
        <v>7.7110470538363716</v>
      </c>
      <c r="S361" s="5">
        <v>269.88664688427298</v>
      </c>
      <c r="T361" s="5">
        <v>8331.2000000000007</v>
      </c>
      <c r="U361" s="5">
        <v>280</v>
      </c>
      <c r="V361" s="5">
        <v>0.91420000000000001</v>
      </c>
      <c r="W361" s="2" t="s">
        <v>23</v>
      </c>
      <c r="X361" s="2" t="s">
        <v>2934</v>
      </c>
      <c r="Y361" s="2" t="s">
        <v>172</v>
      </c>
      <c r="Z361" s="2" t="s">
        <v>173</v>
      </c>
      <c r="AA361" s="2" t="s">
        <v>2934</v>
      </c>
      <c r="AB361" s="2">
        <f>IF(INPUT_RAW!B361="","",YEAR(INPUT_RAW!B361))</f>
        <v>2024</v>
      </c>
      <c r="AC361" s="2">
        <f>IF(OR(INPUT_RAW!Q361="",INPUT_RAW!T361=""),"",INPUT_RAW!Q361+INPUT_RAW!T361)</f>
        <v>31069.15</v>
      </c>
      <c r="AD361" s="2">
        <f>IF(INPUT_RAW!Q361="","",IF(INPUT_RAW!Q361=0,0,INPUT_RAW!T361/INPUT_RAW!Q361))</f>
        <v>0.36640066496759827</v>
      </c>
    </row>
    <row r="362" spans="1:30" ht="57.6" x14ac:dyDescent="0.3">
      <c r="A362" s="7" t="s">
        <v>196</v>
      </c>
      <c r="B362" s="2" t="s">
        <v>698</v>
      </c>
      <c r="C362" s="5" t="s">
        <v>198</v>
      </c>
      <c r="D362" s="5" t="s">
        <v>171</v>
      </c>
      <c r="E362" s="2" t="s">
        <v>704</v>
      </c>
      <c r="F362" s="2"/>
      <c r="G362" s="2"/>
      <c r="H362" s="2"/>
      <c r="I362" s="2"/>
      <c r="J362" s="2"/>
      <c r="K362" s="2"/>
      <c r="L362" s="2"/>
      <c r="M362" s="2"/>
      <c r="N362" s="5">
        <v>42</v>
      </c>
      <c r="O362" s="2" t="s">
        <v>200</v>
      </c>
      <c r="P362" s="5">
        <v>516.38928571428562</v>
      </c>
      <c r="Q362" s="5">
        <v>21688.35</v>
      </c>
      <c r="R362" s="5">
        <v>6.1292496820686733</v>
      </c>
      <c r="S362" s="5">
        <v>257.42848664688432</v>
      </c>
      <c r="T362" s="5">
        <v>7946.7</v>
      </c>
      <c r="U362" s="5">
        <v>280</v>
      </c>
      <c r="V362" s="5">
        <v>0.872</v>
      </c>
      <c r="W362" s="2" t="s">
        <v>23</v>
      </c>
      <c r="X362" s="2" t="s">
        <v>2938</v>
      </c>
      <c r="Y362" s="2" t="s">
        <v>172</v>
      </c>
      <c r="Z362" s="2" t="s">
        <v>173</v>
      </c>
      <c r="AA362" s="2" t="s">
        <v>2938</v>
      </c>
      <c r="AB362" s="2">
        <f>IF(INPUT_RAW!B362="","",YEAR(INPUT_RAW!B362))</f>
        <v>2024</v>
      </c>
      <c r="AC362" s="2">
        <f>IF(OR(INPUT_RAW!Q362="",INPUT_RAW!T362=""),"",INPUT_RAW!Q362+INPUT_RAW!T362)</f>
        <v>29635.05</v>
      </c>
      <c r="AD362" s="2">
        <f>IF(INPUT_RAW!Q362="","",IF(INPUT_RAW!Q362=0,0,INPUT_RAW!T362/INPUT_RAW!Q362))</f>
        <v>0.36640408329817625</v>
      </c>
    </row>
    <row r="363" spans="1:30" ht="57.6" x14ac:dyDescent="0.3">
      <c r="A363" s="7" t="s">
        <v>196</v>
      </c>
      <c r="B363" s="2" t="s">
        <v>698</v>
      </c>
      <c r="C363" s="5" t="s">
        <v>198</v>
      </c>
      <c r="D363" s="5" t="s">
        <v>171</v>
      </c>
      <c r="E363" s="2" t="s">
        <v>705</v>
      </c>
      <c r="F363" s="2"/>
      <c r="G363" s="2"/>
      <c r="H363" s="2"/>
      <c r="I363" s="2"/>
      <c r="J363" s="2"/>
      <c r="K363" s="2"/>
      <c r="L363" s="2"/>
      <c r="M363" s="2"/>
      <c r="N363" s="5">
        <v>66</v>
      </c>
      <c r="O363" s="2" t="s">
        <v>200</v>
      </c>
      <c r="P363" s="5">
        <v>813.96454545454549</v>
      </c>
      <c r="Q363" s="5">
        <v>53721.66</v>
      </c>
      <c r="R363" s="5">
        <v>9.6613002427839234</v>
      </c>
      <c r="S363" s="5">
        <v>637.64581602373892</v>
      </c>
      <c r="T363" s="5">
        <v>19683.599999999999</v>
      </c>
      <c r="U363" s="5">
        <v>200</v>
      </c>
      <c r="V363" s="5">
        <v>3.0238999999999998</v>
      </c>
      <c r="W363" s="2" t="s">
        <v>23</v>
      </c>
      <c r="X363" s="2"/>
      <c r="Y363" s="2" t="s">
        <v>172</v>
      </c>
      <c r="Z363" s="2" t="s">
        <v>173</v>
      </c>
      <c r="AA363" s="2" t="s">
        <v>174</v>
      </c>
      <c r="AB363" s="2">
        <f>IF(INPUT_RAW!B363="","",YEAR(INPUT_RAW!B363))</f>
        <v>2024</v>
      </c>
      <c r="AC363" s="2">
        <f>IF(OR(INPUT_RAW!Q363="",INPUT_RAW!T363=""),"",INPUT_RAW!Q363+INPUT_RAW!T363)</f>
        <v>73405.260000000009</v>
      </c>
      <c r="AD363" s="2">
        <f>IF(INPUT_RAW!Q363="","",IF(INPUT_RAW!Q363=0,0,INPUT_RAW!T363/INPUT_RAW!Q363))</f>
        <v>0.36639969799890765</v>
      </c>
    </row>
    <row r="364" spans="1:30" ht="57.6" x14ac:dyDescent="0.3">
      <c r="A364" s="7" t="s">
        <v>196</v>
      </c>
      <c r="B364" s="2" t="s">
        <v>698</v>
      </c>
      <c r="C364" s="5" t="s">
        <v>198</v>
      </c>
      <c r="D364" s="5" t="s">
        <v>171</v>
      </c>
      <c r="E364" s="2" t="s">
        <v>706</v>
      </c>
      <c r="F364" s="2"/>
      <c r="G364" s="2"/>
      <c r="H364" s="2"/>
      <c r="I364" s="2"/>
      <c r="J364" s="2"/>
      <c r="K364" s="2"/>
      <c r="L364" s="2"/>
      <c r="M364" s="2"/>
      <c r="N364" s="5">
        <v>39.200000000000003</v>
      </c>
      <c r="O364" s="2" t="s">
        <v>200</v>
      </c>
      <c r="P364" s="5">
        <v>1070.852295918367</v>
      </c>
      <c r="Q364" s="5">
        <v>41977.41</v>
      </c>
      <c r="R364" s="5">
        <v>12.710413007933139</v>
      </c>
      <c r="S364" s="5">
        <v>498.24818991097919</v>
      </c>
      <c r="T364" s="5">
        <v>15380.5</v>
      </c>
      <c r="U364" s="5">
        <v>168</v>
      </c>
      <c r="V364" s="5">
        <v>2.8129</v>
      </c>
      <c r="W364" s="2" t="s">
        <v>23</v>
      </c>
      <c r="X364" s="2"/>
      <c r="Y364" s="2" t="s">
        <v>172</v>
      </c>
      <c r="Z364" s="2" t="s">
        <v>173</v>
      </c>
      <c r="AA364" s="2" t="s">
        <v>174</v>
      </c>
      <c r="AB364" s="2">
        <f>IF(INPUT_RAW!B364="","",YEAR(INPUT_RAW!B364))</f>
        <v>2024</v>
      </c>
      <c r="AC364" s="2">
        <f>IF(OR(INPUT_RAW!Q364="",INPUT_RAW!T364=""),"",INPUT_RAW!Q364+INPUT_RAW!T364)</f>
        <v>57357.91</v>
      </c>
      <c r="AD364" s="2">
        <f>IF(INPUT_RAW!Q364="","",IF(INPUT_RAW!Q364=0,0,INPUT_RAW!T364/INPUT_RAW!Q364))</f>
        <v>0.36639945151451697</v>
      </c>
    </row>
    <row r="365" spans="1:30" ht="86.4" x14ac:dyDescent="0.3">
      <c r="A365" s="7" t="s">
        <v>196</v>
      </c>
      <c r="B365" s="2" t="s">
        <v>698</v>
      </c>
      <c r="C365" s="5" t="s">
        <v>198</v>
      </c>
      <c r="D365" s="5" t="s">
        <v>171</v>
      </c>
      <c r="E365" s="2" t="s">
        <v>636</v>
      </c>
      <c r="F365" s="2"/>
      <c r="G365" s="2"/>
      <c r="H365" s="2"/>
      <c r="I365" s="2"/>
      <c r="J365" s="2"/>
      <c r="K365" s="2"/>
      <c r="L365" s="2"/>
      <c r="M365" s="2"/>
      <c r="N365" s="5">
        <v>4004</v>
      </c>
      <c r="O365" s="2" t="s">
        <v>200</v>
      </c>
      <c r="P365" s="5">
        <v>381.52248001997998</v>
      </c>
      <c r="Q365" s="5">
        <v>1527616.01</v>
      </c>
      <c r="R365" s="5">
        <v>4.5284567361421963</v>
      </c>
      <c r="S365" s="5">
        <v>18131.94077151336</v>
      </c>
      <c r="T365" s="5">
        <v>559718.5</v>
      </c>
      <c r="U365" s="5">
        <v>1232</v>
      </c>
      <c r="V365" s="2"/>
      <c r="W365" s="2" t="s">
        <v>33</v>
      </c>
      <c r="X365" s="2" t="s">
        <v>2935</v>
      </c>
      <c r="Y365" s="2" t="s">
        <v>172</v>
      </c>
      <c r="Z365" s="2" t="s">
        <v>173</v>
      </c>
      <c r="AA365" s="2" t="s">
        <v>2935</v>
      </c>
      <c r="AB365" s="2">
        <f>IF(INPUT_RAW!B365="","",YEAR(INPUT_RAW!B365))</f>
        <v>2024</v>
      </c>
      <c r="AC365" s="2">
        <f>IF(OR(INPUT_RAW!Q365="",INPUT_RAW!T365=""),"",INPUT_RAW!Q365+INPUT_RAW!T365)</f>
        <v>2087334.51</v>
      </c>
      <c r="AD365" s="2">
        <f>IF(INPUT_RAW!Q365="","",IF(INPUT_RAW!Q365=0,0,INPUT_RAW!T365/INPUT_RAW!Q365))</f>
        <v>0.36639999603041606</v>
      </c>
    </row>
    <row r="366" spans="1:30" ht="57.6" x14ac:dyDescent="0.3">
      <c r="A366" s="7" t="s">
        <v>196</v>
      </c>
      <c r="B366" s="2" t="s">
        <v>698</v>
      </c>
      <c r="C366" s="5" t="s">
        <v>198</v>
      </c>
      <c r="D366" s="5" t="s">
        <v>171</v>
      </c>
      <c r="E366" s="2" t="s">
        <v>707</v>
      </c>
      <c r="F366" s="2"/>
      <c r="G366" s="2"/>
      <c r="H366" s="2"/>
      <c r="I366" s="2"/>
      <c r="J366" s="2"/>
      <c r="K366" s="2"/>
      <c r="L366" s="2"/>
      <c r="M366" s="2"/>
      <c r="N366" s="5">
        <v>50.4</v>
      </c>
      <c r="O366" s="2" t="s">
        <v>200</v>
      </c>
      <c r="P366" s="5">
        <v>999.46805555555557</v>
      </c>
      <c r="Q366" s="5">
        <v>50373.19</v>
      </c>
      <c r="R366" s="5">
        <v>11.86312232113419</v>
      </c>
      <c r="S366" s="5">
        <v>597.90136498516324</v>
      </c>
      <c r="T366" s="5">
        <v>18456.7</v>
      </c>
      <c r="U366" s="5">
        <v>168</v>
      </c>
      <c r="V366" s="5">
        <v>3.3755000000000002</v>
      </c>
      <c r="W366" s="2" t="s">
        <v>23</v>
      </c>
      <c r="X366" s="2"/>
      <c r="Y366" s="2" t="s">
        <v>172</v>
      </c>
      <c r="Z366" s="2" t="s">
        <v>173</v>
      </c>
      <c r="AA366" s="2" t="s">
        <v>174</v>
      </c>
      <c r="AB366" s="2">
        <f>IF(INPUT_RAW!B366="","",YEAR(INPUT_RAW!B366))</f>
        <v>2024</v>
      </c>
      <c r="AC366" s="2">
        <f>IF(OR(INPUT_RAW!Q366="",INPUT_RAW!T366=""),"",INPUT_RAW!Q366+INPUT_RAW!T366)</f>
        <v>68829.89</v>
      </c>
      <c r="AD366" s="2">
        <f>IF(INPUT_RAW!Q366="","",IF(INPUT_RAW!Q366=0,0,INPUT_RAW!T366/INPUT_RAW!Q366))</f>
        <v>0.36639926913502996</v>
      </c>
    </row>
    <row r="367" spans="1:30" ht="57.6" x14ac:dyDescent="0.3">
      <c r="A367" s="7" t="s">
        <v>196</v>
      </c>
      <c r="B367" s="2" t="s">
        <v>698</v>
      </c>
      <c r="C367" s="5" t="s">
        <v>198</v>
      </c>
      <c r="D367" s="5" t="s">
        <v>171</v>
      </c>
      <c r="E367" s="2" t="s">
        <v>708</v>
      </c>
      <c r="F367" s="2"/>
      <c r="G367" s="2"/>
      <c r="H367" s="2"/>
      <c r="I367" s="2"/>
      <c r="J367" s="2"/>
      <c r="K367" s="2"/>
      <c r="L367" s="2"/>
      <c r="M367" s="2"/>
      <c r="N367" s="5">
        <v>42</v>
      </c>
      <c r="O367" s="2" t="s">
        <v>200</v>
      </c>
      <c r="P367" s="5">
        <v>624.64166666666677</v>
      </c>
      <c r="Q367" s="5">
        <v>26234.95</v>
      </c>
      <c r="R367" s="5">
        <v>7.4141444114737869</v>
      </c>
      <c r="S367" s="5">
        <v>311.3940652818992</v>
      </c>
      <c r="T367" s="5">
        <v>9612.5</v>
      </c>
      <c r="U367" s="5">
        <v>280</v>
      </c>
      <c r="V367" s="5">
        <v>1.0548</v>
      </c>
      <c r="W367" s="2" t="s">
        <v>23</v>
      </c>
      <c r="X367" s="2" t="s">
        <v>2938</v>
      </c>
      <c r="Y367" s="2" t="s">
        <v>172</v>
      </c>
      <c r="Z367" s="2" t="s">
        <v>173</v>
      </c>
      <c r="AA367" s="2" t="s">
        <v>2938</v>
      </c>
      <c r="AB367" s="2">
        <f>IF(INPUT_RAW!B367="","",YEAR(INPUT_RAW!B367))</f>
        <v>2024</v>
      </c>
      <c r="AC367" s="2">
        <f>IF(OR(INPUT_RAW!Q367="",INPUT_RAW!T367=""),"",INPUT_RAW!Q367+INPUT_RAW!T367)</f>
        <v>35847.449999999997</v>
      </c>
      <c r="AD367" s="2">
        <f>IF(INPUT_RAW!Q367="","",IF(INPUT_RAW!Q367=0,0,INPUT_RAW!T367/INPUT_RAW!Q367))</f>
        <v>0.36640054583675591</v>
      </c>
    </row>
    <row r="368" spans="1:30" ht="57.6" x14ac:dyDescent="0.3">
      <c r="A368" s="7" t="s">
        <v>196</v>
      </c>
      <c r="B368" s="2" t="s">
        <v>698</v>
      </c>
      <c r="C368" s="5" t="s">
        <v>198</v>
      </c>
      <c r="D368" s="5" t="s">
        <v>171</v>
      </c>
      <c r="E368" s="2" t="s">
        <v>709</v>
      </c>
      <c r="F368" s="2"/>
      <c r="G368" s="2"/>
      <c r="H368" s="2"/>
      <c r="I368" s="2"/>
      <c r="J368" s="2"/>
      <c r="K368" s="2"/>
      <c r="L368" s="2"/>
      <c r="M368" s="2"/>
      <c r="N368" s="5">
        <v>36.4</v>
      </c>
      <c r="O368" s="2" t="s">
        <v>200</v>
      </c>
      <c r="P368" s="5">
        <v>518.94945054945049</v>
      </c>
      <c r="Q368" s="5">
        <v>18889.759999999998</v>
      </c>
      <c r="R368" s="5">
        <v>6.159637395245702</v>
      </c>
      <c r="S368" s="5">
        <v>224.2108011869436</v>
      </c>
      <c r="T368" s="5">
        <v>6921.3</v>
      </c>
      <c r="U368" s="5">
        <v>336</v>
      </c>
      <c r="V368" s="5">
        <v>0.63290000000000002</v>
      </c>
      <c r="W368" s="2" t="s">
        <v>23</v>
      </c>
      <c r="X368" s="2" t="s">
        <v>2938</v>
      </c>
      <c r="Y368" s="2" t="s">
        <v>172</v>
      </c>
      <c r="Z368" s="2" t="s">
        <v>173</v>
      </c>
      <c r="AA368" s="2" t="s">
        <v>2938</v>
      </c>
      <c r="AB368" s="2">
        <f>IF(INPUT_RAW!B368="","",YEAR(INPUT_RAW!B368))</f>
        <v>2024</v>
      </c>
      <c r="AC368" s="2">
        <f>IF(OR(INPUT_RAW!Q368="",INPUT_RAW!T368=""),"",INPUT_RAW!Q368+INPUT_RAW!T368)</f>
        <v>25811.059999999998</v>
      </c>
      <c r="AD368" s="2">
        <f>IF(INPUT_RAW!Q368="","",IF(INPUT_RAW!Q368=0,0,INPUT_RAW!T368/INPUT_RAW!Q368))</f>
        <v>0.36640486697554658</v>
      </c>
    </row>
    <row r="369" spans="1:30" ht="57.6" x14ac:dyDescent="0.3">
      <c r="A369" s="7" t="s">
        <v>196</v>
      </c>
      <c r="B369" s="2" t="s">
        <v>698</v>
      </c>
      <c r="C369" s="5" t="s">
        <v>198</v>
      </c>
      <c r="D369" s="5" t="s">
        <v>163</v>
      </c>
      <c r="E369" s="2" t="s">
        <v>710</v>
      </c>
      <c r="F369" s="2"/>
      <c r="G369" s="2"/>
      <c r="H369" s="2"/>
      <c r="I369" s="2"/>
      <c r="J369" s="2"/>
      <c r="K369" s="2"/>
      <c r="L369" s="2"/>
      <c r="M369" s="2"/>
      <c r="N369" s="5">
        <v>8825</v>
      </c>
      <c r="O369" s="2" t="s">
        <v>200</v>
      </c>
      <c r="P369" s="5">
        <v>235.6816135977337</v>
      </c>
      <c r="Q369" s="5">
        <v>2079890.24</v>
      </c>
      <c r="R369" s="5">
        <v>2.797407876530964</v>
      </c>
      <c r="S369" s="5">
        <v>24687.124510385758</v>
      </c>
      <c r="T369" s="5">
        <v>914319.7</v>
      </c>
      <c r="U369" s="5">
        <v>98880</v>
      </c>
      <c r="V369" s="5">
        <v>0.23899999999999999</v>
      </c>
      <c r="W369" s="2" t="s">
        <v>23</v>
      </c>
      <c r="X369" s="2" t="s">
        <v>166</v>
      </c>
      <c r="Y369" s="2" t="s">
        <v>164</v>
      </c>
      <c r="Z369" s="2" t="s">
        <v>165</v>
      </c>
      <c r="AA369" s="2" t="s">
        <v>166</v>
      </c>
      <c r="AB369" s="2">
        <f>IF(INPUT_RAW!B369="","",YEAR(INPUT_RAW!B369))</f>
        <v>2024</v>
      </c>
      <c r="AC369" s="2">
        <f>IF(OR(INPUT_RAW!Q369="",INPUT_RAW!T369=""),"",INPUT_RAW!Q369+INPUT_RAW!T369)</f>
        <v>2994209.94</v>
      </c>
      <c r="AD369" s="2">
        <f>IF(INPUT_RAW!Q369="","",IF(INPUT_RAW!Q369=0,0,INPUT_RAW!T369/INPUT_RAW!Q369))</f>
        <v>0.43959997619874402</v>
      </c>
    </row>
    <row r="370" spans="1:30" ht="57.6" x14ac:dyDescent="0.3">
      <c r="A370" s="7" t="s">
        <v>196</v>
      </c>
      <c r="B370" s="2" t="s">
        <v>698</v>
      </c>
      <c r="C370" s="5" t="s">
        <v>198</v>
      </c>
      <c r="D370" s="5" t="s">
        <v>171</v>
      </c>
      <c r="E370" s="2" t="s">
        <v>711</v>
      </c>
      <c r="F370" s="2"/>
      <c r="G370" s="2"/>
      <c r="H370" s="2"/>
      <c r="I370" s="2"/>
      <c r="J370" s="2"/>
      <c r="K370" s="2"/>
      <c r="L370" s="2"/>
      <c r="M370" s="2"/>
      <c r="N370" s="5">
        <v>40.6</v>
      </c>
      <c r="O370" s="2" t="s">
        <v>200</v>
      </c>
      <c r="P370" s="5">
        <v>585.85123152709377</v>
      </c>
      <c r="Q370" s="5">
        <v>23785.56</v>
      </c>
      <c r="R370" s="5">
        <v>6.9537238163453257</v>
      </c>
      <c r="S370" s="5">
        <v>282.32118694362021</v>
      </c>
      <c r="T370" s="5">
        <v>8715</v>
      </c>
      <c r="U370" s="5">
        <v>224</v>
      </c>
      <c r="V370" s="5">
        <v>1.1954</v>
      </c>
      <c r="W370" s="2" t="s">
        <v>23</v>
      </c>
      <c r="X370" s="2" t="s">
        <v>2938</v>
      </c>
      <c r="Y370" s="2" t="s">
        <v>172</v>
      </c>
      <c r="Z370" s="2" t="s">
        <v>173</v>
      </c>
      <c r="AA370" s="2" t="s">
        <v>2938</v>
      </c>
      <c r="AB370" s="2">
        <f>IF(INPUT_RAW!B370="","",YEAR(INPUT_RAW!B370))</f>
        <v>2024</v>
      </c>
      <c r="AC370" s="2">
        <f>IF(OR(INPUT_RAW!Q370="",INPUT_RAW!T370=""),"",INPUT_RAW!Q370+INPUT_RAW!T370)</f>
        <v>32500.560000000001</v>
      </c>
      <c r="AD370" s="2">
        <f>IF(INPUT_RAW!Q370="","",IF(INPUT_RAW!Q370=0,0,INPUT_RAW!T370/INPUT_RAW!Q370))</f>
        <v>0.36639877303708634</v>
      </c>
    </row>
    <row r="371" spans="1:30" ht="57.6" x14ac:dyDescent="0.3">
      <c r="A371" s="7" t="s">
        <v>196</v>
      </c>
      <c r="B371" s="2" t="s">
        <v>712</v>
      </c>
      <c r="C371" s="5" t="s">
        <v>198</v>
      </c>
      <c r="D371" s="5" t="s">
        <v>171</v>
      </c>
      <c r="E371" s="2" t="s">
        <v>713</v>
      </c>
      <c r="F371" s="2"/>
      <c r="G371" s="2"/>
      <c r="H371" s="2"/>
      <c r="I371" s="2"/>
      <c r="J371" s="2"/>
      <c r="K371" s="2"/>
      <c r="L371" s="2"/>
      <c r="M371" s="2"/>
      <c r="N371" s="5">
        <v>15568</v>
      </c>
      <c r="O371" s="2" t="s">
        <v>200</v>
      </c>
      <c r="P371" s="5">
        <v>402.65286613566292</v>
      </c>
      <c r="Q371" s="5">
        <v>6268499.8200000003</v>
      </c>
      <c r="R371" s="5">
        <v>4.779262506061281</v>
      </c>
      <c r="S371" s="5">
        <v>74403.558694362015</v>
      </c>
      <c r="T371" s="5">
        <v>2296778.4</v>
      </c>
      <c r="U371" s="5">
        <v>70056</v>
      </c>
      <c r="V371" s="5">
        <v>7.45</v>
      </c>
      <c r="W371" s="2" t="s">
        <v>23</v>
      </c>
      <c r="X371" s="2" t="s">
        <v>2937</v>
      </c>
      <c r="Y371" s="2" t="s">
        <v>172</v>
      </c>
      <c r="Z371" s="2" t="s">
        <v>173</v>
      </c>
      <c r="AA371" s="2" t="s">
        <v>2937</v>
      </c>
      <c r="AB371" s="2">
        <f>IF(INPUT_RAW!B371="","",YEAR(INPUT_RAW!B371))</f>
        <v>2024</v>
      </c>
      <c r="AC371" s="2">
        <f>IF(OR(INPUT_RAW!Q371="",INPUT_RAW!T371=""),"",INPUT_RAW!Q371+INPUT_RAW!T371)</f>
        <v>8565278.2200000007</v>
      </c>
      <c r="AD371" s="2">
        <f>IF(INPUT_RAW!Q371="","",IF(INPUT_RAW!Q371=0,0,INPUT_RAW!T371/INPUT_RAW!Q371))</f>
        <v>0.3664000105211776</v>
      </c>
    </row>
    <row r="372" spans="1:30" ht="72" x14ac:dyDescent="0.3">
      <c r="A372" s="7" t="s">
        <v>196</v>
      </c>
      <c r="B372" s="2" t="s">
        <v>714</v>
      </c>
      <c r="C372" s="5" t="s">
        <v>198</v>
      </c>
      <c r="D372" s="5" t="s">
        <v>171</v>
      </c>
      <c r="E372" s="2" t="s">
        <v>715</v>
      </c>
      <c r="F372" s="2"/>
      <c r="G372" s="2"/>
      <c r="H372" s="2"/>
      <c r="I372" s="2"/>
      <c r="J372" s="2"/>
      <c r="K372" s="2"/>
      <c r="L372" s="2"/>
      <c r="M372" s="2"/>
      <c r="N372" s="5">
        <v>5662.02</v>
      </c>
      <c r="O372" s="2" t="s">
        <v>200</v>
      </c>
      <c r="P372" s="5">
        <v>953.805754836613</v>
      </c>
      <c r="Q372" s="5">
        <v>5400467.2599999998</v>
      </c>
      <c r="R372" s="5">
        <v>11.321136555924189</v>
      </c>
      <c r="S372" s="5">
        <v>64100.501602373894</v>
      </c>
      <c r="T372" s="5">
        <v>1978731.2</v>
      </c>
      <c r="U372" s="5">
        <v>167076</v>
      </c>
      <c r="V372" s="5">
        <v>0.38</v>
      </c>
      <c r="W372" s="2" t="s">
        <v>36</v>
      </c>
      <c r="X372" s="2" t="s">
        <v>2939</v>
      </c>
      <c r="Y372" s="2" t="s">
        <v>172</v>
      </c>
      <c r="Z372" s="2" t="s">
        <v>173</v>
      </c>
      <c r="AA372" s="2" t="s">
        <v>2939</v>
      </c>
      <c r="AB372" s="2">
        <f>IF(INPUT_RAW!B372="","",YEAR(INPUT_RAW!B372))</f>
        <v>2024</v>
      </c>
      <c r="AC372" s="2">
        <f>IF(OR(INPUT_RAW!Q372="",INPUT_RAW!T372=""),"",INPUT_RAW!Q372+INPUT_RAW!T372)</f>
        <v>7379198.46</v>
      </c>
      <c r="AD372" s="2">
        <f>IF(INPUT_RAW!Q372="","",IF(INPUT_RAW!Q372=0,0,INPUT_RAW!T372/INPUT_RAW!Q372))</f>
        <v>0.36639999924747252</v>
      </c>
    </row>
    <row r="373" spans="1:30" ht="72" x14ac:dyDescent="0.3">
      <c r="A373" s="7" t="s">
        <v>196</v>
      </c>
      <c r="B373" s="2" t="s">
        <v>716</v>
      </c>
      <c r="C373" s="5" t="s">
        <v>198</v>
      </c>
      <c r="D373" s="5" t="s">
        <v>163</v>
      </c>
      <c r="E373" s="2" t="s">
        <v>666</v>
      </c>
      <c r="F373" s="2"/>
      <c r="G373" s="2"/>
      <c r="H373" s="2"/>
      <c r="I373" s="2"/>
      <c r="J373" s="2"/>
      <c r="K373" s="2"/>
      <c r="L373" s="2"/>
      <c r="M373" s="2"/>
      <c r="N373" s="5">
        <v>4900</v>
      </c>
      <c r="O373" s="2" t="s">
        <v>200</v>
      </c>
      <c r="P373" s="5">
        <v>450.0187877551021</v>
      </c>
      <c r="Q373" s="5">
        <v>2205092.06</v>
      </c>
      <c r="R373" s="5">
        <v>5.3414692908617436</v>
      </c>
      <c r="S373" s="5">
        <v>26173.19952522255</v>
      </c>
      <c r="T373" s="5">
        <v>969358.4</v>
      </c>
      <c r="U373" s="5">
        <v>2</v>
      </c>
      <c r="V373" s="5">
        <v>0.151</v>
      </c>
      <c r="W373" s="2" t="s">
        <v>29</v>
      </c>
      <c r="X373" s="2" t="s">
        <v>166</v>
      </c>
      <c r="Y373" s="2" t="s">
        <v>164</v>
      </c>
      <c r="Z373" s="2" t="s">
        <v>165</v>
      </c>
      <c r="AA373" s="2" t="s">
        <v>166</v>
      </c>
      <c r="AB373" s="2">
        <f>IF(INPUT_RAW!B373="","",YEAR(INPUT_RAW!B373))</f>
        <v>2024</v>
      </c>
      <c r="AC373" s="2">
        <f>IF(OR(INPUT_RAW!Q373="",INPUT_RAW!T373=""),"",INPUT_RAW!Q373+INPUT_RAW!T373)</f>
        <v>3174450.46</v>
      </c>
      <c r="AD373" s="2">
        <f>IF(INPUT_RAW!Q373="","",IF(INPUT_RAW!Q373=0,0,INPUT_RAW!T373/INPUT_RAW!Q373))</f>
        <v>0.43959996844757582</v>
      </c>
    </row>
    <row r="374" spans="1:30" ht="57.6" x14ac:dyDescent="0.3">
      <c r="A374" s="7" t="s">
        <v>196</v>
      </c>
      <c r="B374" s="2" t="s">
        <v>717</v>
      </c>
      <c r="C374" s="5" t="s">
        <v>198</v>
      </c>
      <c r="D374" s="5" t="s">
        <v>171</v>
      </c>
      <c r="E374" s="2" t="s">
        <v>718</v>
      </c>
      <c r="F374" s="2"/>
      <c r="G374" s="2"/>
      <c r="H374" s="2"/>
      <c r="I374" s="2"/>
      <c r="J374" s="2"/>
      <c r="K374" s="2"/>
      <c r="L374" s="2"/>
      <c r="M374" s="2"/>
      <c r="N374" s="5">
        <v>5904.8</v>
      </c>
      <c r="O374" s="2" t="s">
        <v>200</v>
      </c>
      <c r="P374" s="5">
        <v>281.31053210947022</v>
      </c>
      <c r="Q374" s="5">
        <v>1661082.43</v>
      </c>
      <c r="R374" s="5">
        <v>3.356927590805133</v>
      </c>
      <c r="S374" s="5">
        <v>19821.986038186162</v>
      </c>
      <c r="T374" s="5">
        <v>608620.6</v>
      </c>
      <c r="U374" s="5">
        <v>32208</v>
      </c>
      <c r="V374" s="5">
        <v>0.58160000000000001</v>
      </c>
      <c r="W374" s="2" t="s">
        <v>124</v>
      </c>
      <c r="X374" s="2"/>
      <c r="Y374" s="2" t="s">
        <v>172</v>
      </c>
      <c r="Z374" s="2" t="s">
        <v>173</v>
      </c>
      <c r="AA374" s="2" t="s">
        <v>174</v>
      </c>
      <c r="AB374" s="2">
        <f>IF(INPUT_RAW!B374="","",YEAR(INPUT_RAW!B374))</f>
        <v>2024</v>
      </c>
      <c r="AC374" s="2">
        <f>IF(OR(INPUT_RAW!Q374="",INPUT_RAW!T374=""),"",INPUT_RAW!Q374+INPUT_RAW!T374)</f>
        <v>2269703.0299999998</v>
      </c>
      <c r="AD374" s="2">
        <f>IF(INPUT_RAW!Q374="","",IF(INPUT_RAW!Q374=0,0,INPUT_RAW!T374/INPUT_RAW!Q374))</f>
        <v>0.36639999858405581</v>
      </c>
    </row>
    <row r="375" spans="1:30" ht="86.4" x14ac:dyDescent="0.3">
      <c r="A375" s="7" t="s">
        <v>196</v>
      </c>
      <c r="B375" s="2" t="s">
        <v>719</v>
      </c>
      <c r="C375" s="5" t="s">
        <v>198</v>
      </c>
      <c r="D375" s="5" t="s">
        <v>171</v>
      </c>
      <c r="E375" s="2" t="s">
        <v>702</v>
      </c>
      <c r="F375" s="2"/>
      <c r="G375" s="2"/>
      <c r="H375" s="2"/>
      <c r="I375" s="2"/>
      <c r="J375" s="2"/>
      <c r="K375" s="2"/>
      <c r="L375" s="2"/>
      <c r="M375" s="2"/>
      <c r="N375" s="5">
        <v>23760</v>
      </c>
      <c r="O375" s="2" t="s">
        <v>200</v>
      </c>
      <c r="P375" s="5">
        <v>212.06653703703711</v>
      </c>
      <c r="Q375" s="5">
        <v>5038700.92</v>
      </c>
      <c r="R375" s="5">
        <v>2.5306269336161931</v>
      </c>
      <c r="S375" s="5">
        <v>60127.695942720762</v>
      </c>
      <c r="T375" s="5">
        <v>1846180</v>
      </c>
      <c r="U375" s="5">
        <v>6480</v>
      </c>
      <c r="V375" s="2"/>
      <c r="W375" s="2" t="s">
        <v>34</v>
      </c>
      <c r="X375" s="2" t="s">
        <v>2935</v>
      </c>
      <c r="Y375" s="2" t="s">
        <v>172</v>
      </c>
      <c r="Z375" s="2" t="s">
        <v>173</v>
      </c>
      <c r="AA375" s="2" t="s">
        <v>2935</v>
      </c>
      <c r="AB375" s="2">
        <f>IF(INPUT_RAW!B375="","",YEAR(INPUT_RAW!B375))</f>
        <v>2024</v>
      </c>
      <c r="AC375" s="2">
        <f>IF(OR(INPUT_RAW!Q375="",INPUT_RAW!T375=""),"",INPUT_RAW!Q375+INPUT_RAW!T375)</f>
        <v>6884880.9199999999</v>
      </c>
      <c r="AD375" s="2">
        <f>IF(INPUT_RAW!Q375="","",IF(INPUT_RAW!Q375=0,0,INPUT_RAW!T375/INPUT_RAW!Q375))</f>
        <v>0.36639999660864969</v>
      </c>
    </row>
    <row r="376" spans="1:30" ht="72" x14ac:dyDescent="0.3">
      <c r="A376" s="7" t="s">
        <v>196</v>
      </c>
      <c r="B376" s="2" t="s">
        <v>720</v>
      </c>
      <c r="C376" s="5" t="s">
        <v>198</v>
      </c>
      <c r="D376" s="5" t="s">
        <v>171</v>
      </c>
      <c r="E376" s="2" t="s">
        <v>721</v>
      </c>
      <c r="F376" s="2"/>
      <c r="G376" s="2"/>
      <c r="H376" s="2"/>
      <c r="I376" s="2"/>
      <c r="J376" s="2"/>
      <c r="K376" s="2"/>
      <c r="L376" s="2"/>
      <c r="M376" s="2"/>
      <c r="N376" s="5">
        <v>3307.2</v>
      </c>
      <c r="O376" s="2" t="s">
        <v>200</v>
      </c>
      <c r="P376" s="5">
        <v>272.85885341073998</v>
      </c>
      <c r="Q376" s="5">
        <v>902398.8</v>
      </c>
      <c r="R376" s="5">
        <v>3.2560722364050099</v>
      </c>
      <c r="S376" s="5">
        <v>10768.4821002387</v>
      </c>
      <c r="T376" s="5">
        <v>330639</v>
      </c>
      <c r="U376" s="5">
        <v>848</v>
      </c>
      <c r="V376" s="2"/>
      <c r="W376" s="2" t="s">
        <v>32</v>
      </c>
      <c r="X376" s="2" t="s">
        <v>2935</v>
      </c>
      <c r="Y376" s="2" t="s">
        <v>172</v>
      </c>
      <c r="Z376" s="2" t="s">
        <v>173</v>
      </c>
      <c r="AA376" s="2" t="s">
        <v>2935</v>
      </c>
      <c r="AB376" s="2">
        <f>IF(INPUT_RAW!B376="","",YEAR(INPUT_RAW!B376))</f>
        <v>2023</v>
      </c>
      <c r="AC376" s="2">
        <f>IF(OR(INPUT_RAW!Q376="",INPUT_RAW!T376=""),"",INPUT_RAW!Q376+INPUT_RAW!T376)</f>
        <v>1233037.8</v>
      </c>
      <c r="AD376" s="2">
        <f>IF(INPUT_RAW!Q376="","",IF(INPUT_RAW!Q376=0,0,INPUT_RAW!T376/INPUT_RAW!Q376))</f>
        <v>0.36640008829798976</v>
      </c>
    </row>
    <row r="377" spans="1:30" ht="57.6" x14ac:dyDescent="0.3">
      <c r="A377" s="7" t="s">
        <v>196</v>
      </c>
      <c r="B377" s="2" t="s">
        <v>722</v>
      </c>
      <c r="C377" s="5" t="s">
        <v>198</v>
      </c>
      <c r="D377" s="5" t="s">
        <v>167</v>
      </c>
      <c r="E377" s="2" t="s">
        <v>723</v>
      </c>
      <c r="F377" s="2"/>
      <c r="G377" s="2"/>
      <c r="H377" s="2"/>
      <c r="I377" s="2"/>
      <c r="J377" s="2"/>
      <c r="K377" s="2"/>
      <c r="L377" s="2"/>
      <c r="M377" s="2"/>
      <c r="N377" s="5">
        <v>2298.4</v>
      </c>
      <c r="O377" s="2" t="s">
        <v>200</v>
      </c>
      <c r="P377" s="5">
        <v>185.020810128785</v>
      </c>
      <c r="Q377" s="5">
        <v>425251.83</v>
      </c>
      <c r="R377" s="5">
        <v>2.2078855623960001</v>
      </c>
      <c r="S377" s="5">
        <v>5074.6041766109802</v>
      </c>
      <c r="T377" s="5">
        <v>155812.29999999999</v>
      </c>
      <c r="U377" s="5">
        <v>10140</v>
      </c>
      <c r="V377" s="5">
        <v>0.4718</v>
      </c>
      <c r="W377" s="2" t="s">
        <v>111</v>
      </c>
      <c r="X377" s="2"/>
      <c r="Y377" s="2" t="s">
        <v>168</v>
      </c>
      <c r="Z377" s="2" t="s">
        <v>169</v>
      </c>
      <c r="AA377" s="2" t="s">
        <v>170</v>
      </c>
      <c r="AB377" s="2">
        <f>IF(INPUT_RAW!B377="","",YEAR(INPUT_RAW!B377))</f>
        <v>2023</v>
      </c>
      <c r="AC377" s="2">
        <f>IF(OR(INPUT_RAW!Q377="",INPUT_RAW!T377=""),"",INPUT_RAW!Q377+INPUT_RAW!T377)</f>
        <v>581064.13</v>
      </c>
      <c r="AD377" s="2">
        <f>IF(INPUT_RAW!Q377="","",IF(INPUT_RAW!Q377=0,0,INPUT_RAW!T377/INPUT_RAW!Q377))</f>
        <v>0.36640006934244113</v>
      </c>
    </row>
    <row r="378" spans="1:30" ht="72" x14ac:dyDescent="0.3">
      <c r="A378" s="7" t="s">
        <v>196</v>
      </c>
      <c r="B378" s="2" t="s">
        <v>722</v>
      </c>
      <c r="C378" s="5" t="s">
        <v>198</v>
      </c>
      <c r="D378" s="5" t="s">
        <v>171</v>
      </c>
      <c r="E378" s="2" t="s">
        <v>724</v>
      </c>
      <c r="F378" s="2"/>
      <c r="G378" s="2"/>
      <c r="H378" s="2"/>
      <c r="I378" s="2"/>
      <c r="J378" s="2"/>
      <c r="K378" s="2"/>
      <c r="L378" s="2"/>
      <c r="M378" s="2"/>
      <c r="N378" s="5">
        <v>9512</v>
      </c>
      <c r="O378" s="2" t="s">
        <v>200</v>
      </c>
      <c r="P378" s="5">
        <v>330.35913477712398</v>
      </c>
      <c r="Q378" s="5">
        <v>3142376.09</v>
      </c>
      <c r="R378" s="5">
        <v>3.9422331118988501</v>
      </c>
      <c r="S378" s="5">
        <v>37498.521360381899</v>
      </c>
      <c r="T378" s="5">
        <v>1151366.6000000001</v>
      </c>
      <c r="U378" s="5">
        <v>59040</v>
      </c>
      <c r="V378" s="5">
        <v>0.624</v>
      </c>
      <c r="W378" s="2" t="s">
        <v>22</v>
      </c>
      <c r="X378" s="2"/>
      <c r="Y378" s="2" t="s">
        <v>172</v>
      </c>
      <c r="Z378" s="2" t="s">
        <v>173</v>
      </c>
      <c r="AA378" s="2" t="s">
        <v>174</v>
      </c>
      <c r="AB378" s="2">
        <f>IF(INPUT_RAW!B378="","",YEAR(INPUT_RAW!B378))</f>
        <v>2023</v>
      </c>
      <c r="AC378" s="2">
        <f>IF(OR(INPUT_RAW!Q378="",INPUT_RAW!T378=""),"",INPUT_RAW!Q378+INPUT_RAW!T378)</f>
        <v>4293742.6899999995</v>
      </c>
      <c r="AD378" s="2">
        <f>IF(INPUT_RAW!Q378="","",IF(INPUT_RAW!Q378=0,0,INPUT_RAW!T378/INPUT_RAW!Q378))</f>
        <v>0.36640000019857588</v>
      </c>
    </row>
    <row r="379" spans="1:30" ht="57.6" x14ac:dyDescent="0.3">
      <c r="A379" s="7" t="s">
        <v>196</v>
      </c>
      <c r="B379" s="2" t="s">
        <v>722</v>
      </c>
      <c r="C379" s="5" t="s">
        <v>198</v>
      </c>
      <c r="D379" s="5" t="s">
        <v>167</v>
      </c>
      <c r="E379" s="2" t="s">
        <v>725</v>
      </c>
      <c r="F379" s="2"/>
      <c r="G379" s="2"/>
      <c r="H379" s="2"/>
      <c r="I379" s="2"/>
      <c r="J379" s="2"/>
      <c r="K379" s="2"/>
      <c r="L379" s="2"/>
      <c r="M379" s="2"/>
      <c r="N379" s="5">
        <v>4781.7</v>
      </c>
      <c r="O379" s="2" t="s">
        <v>200</v>
      </c>
      <c r="P379" s="5">
        <v>185.352014973754</v>
      </c>
      <c r="Q379" s="5">
        <v>886297.73</v>
      </c>
      <c r="R379" s="5">
        <v>2.21183788751497</v>
      </c>
      <c r="S379" s="5">
        <v>10576.3452267303</v>
      </c>
      <c r="T379" s="5">
        <v>324739.5</v>
      </c>
      <c r="U379" s="5">
        <v>18630</v>
      </c>
      <c r="V379" s="5">
        <v>0.53520000000000001</v>
      </c>
      <c r="W379" s="2" t="s">
        <v>112</v>
      </c>
      <c r="X379" s="2"/>
      <c r="Y379" s="2" t="s">
        <v>168</v>
      </c>
      <c r="Z379" s="2" t="s">
        <v>169</v>
      </c>
      <c r="AA379" s="2" t="s">
        <v>170</v>
      </c>
      <c r="AB379" s="2">
        <f>IF(INPUT_RAW!B379="","",YEAR(INPUT_RAW!B379))</f>
        <v>2023</v>
      </c>
      <c r="AC379" s="2">
        <f>IF(OR(INPUT_RAW!Q379="",INPUT_RAW!T379=""),"",INPUT_RAW!Q379+INPUT_RAW!T379)</f>
        <v>1211037.23</v>
      </c>
      <c r="AD379" s="2">
        <f>IF(INPUT_RAW!Q379="","",IF(INPUT_RAW!Q379=0,0,INPUT_RAW!T379/INPUT_RAW!Q379))</f>
        <v>0.36640001323257365</v>
      </c>
    </row>
    <row r="380" spans="1:30" ht="57.6" x14ac:dyDescent="0.3">
      <c r="A380" s="7" t="s">
        <v>196</v>
      </c>
      <c r="B380" s="2" t="s">
        <v>726</v>
      </c>
      <c r="C380" s="5" t="s">
        <v>198</v>
      </c>
      <c r="D380" s="5" t="s">
        <v>171</v>
      </c>
      <c r="E380" s="2" t="s">
        <v>727</v>
      </c>
      <c r="F380" s="2"/>
      <c r="G380" s="2"/>
      <c r="H380" s="2"/>
      <c r="I380" s="2"/>
      <c r="J380" s="2"/>
      <c r="K380" s="2"/>
      <c r="L380" s="2"/>
      <c r="M380" s="2"/>
      <c r="N380" s="5">
        <v>4543.5</v>
      </c>
      <c r="O380" s="2" t="s">
        <v>200</v>
      </c>
      <c r="P380" s="5">
        <v>472.73367227908</v>
      </c>
      <c r="Q380" s="5">
        <v>2147865.44</v>
      </c>
      <c r="R380" s="5">
        <v>5.6412132730200497</v>
      </c>
      <c r="S380" s="5">
        <v>25630.852505966599</v>
      </c>
      <c r="T380" s="5">
        <v>786977.9</v>
      </c>
      <c r="U380" s="5">
        <v>27960</v>
      </c>
      <c r="V380" s="5">
        <v>0.9</v>
      </c>
      <c r="W380" s="2" t="s">
        <v>23</v>
      </c>
      <c r="X380" s="2" t="s">
        <v>2941</v>
      </c>
      <c r="Y380" s="2" t="s">
        <v>172</v>
      </c>
      <c r="Z380" s="2" t="s">
        <v>173</v>
      </c>
      <c r="AA380" s="2" t="s">
        <v>2941</v>
      </c>
      <c r="AB380" s="2">
        <f>IF(INPUT_RAW!B380="","",YEAR(INPUT_RAW!B380))</f>
        <v>2023</v>
      </c>
      <c r="AC380" s="2">
        <f>IF(OR(INPUT_RAW!Q380="",INPUT_RAW!T380=""),"",INPUT_RAW!Q380+INPUT_RAW!T380)</f>
        <v>2934843.34</v>
      </c>
      <c r="AD380" s="2">
        <f>IF(INPUT_RAW!Q380="","",IF(INPUT_RAW!Q380=0,0,INPUT_RAW!T380/INPUT_RAW!Q380))</f>
        <v>0.36640000129617062</v>
      </c>
    </row>
    <row r="381" spans="1:30" ht="57.6" x14ac:dyDescent="0.3">
      <c r="A381" s="7" t="s">
        <v>196</v>
      </c>
      <c r="B381" s="2" t="s">
        <v>726</v>
      </c>
      <c r="C381" s="5" t="s">
        <v>198</v>
      </c>
      <c r="D381" s="5" t="s">
        <v>171</v>
      </c>
      <c r="E381" s="2" t="s">
        <v>728</v>
      </c>
      <c r="F381" s="2"/>
      <c r="G381" s="2"/>
      <c r="H381" s="2"/>
      <c r="I381" s="2"/>
      <c r="J381" s="2"/>
      <c r="K381" s="2"/>
      <c r="L381" s="2"/>
      <c r="M381" s="2"/>
      <c r="N381" s="5">
        <v>7215</v>
      </c>
      <c r="O381" s="2" t="s">
        <v>200</v>
      </c>
      <c r="P381" s="5">
        <v>433.33915731115701</v>
      </c>
      <c r="Q381" s="5">
        <v>3126542.02</v>
      </c>
      <c r="R381" s="5">
        <v>5.1711116624243099</v>
      </c>
      <c r="S381" s="5">
        <v>37309.570644391402</v>
      </c>
      <c r="T381" s="5">
        <v>1145565</v>
      </c>
      <c r="U381" s="5">
        <v>11100</v>
      </c>
      <c r="V381" s="5">
        <v>3.3</v>
      </c>
      <c r="W381" s="2" t="s">
        <v>23</v>
      </c>
      <c r="X381" s="2"/>
      <c r="Y381" s="2" t="s">
        <v>172</v>
      </c>
      <c r="Z381" s="2" t="s">
        <v>173</v>
      </c>
      <c r="AA381" s="2" t="s">
        <v>174</v>
      </c>
      <c r="AB381" s="2">
        <f>IF(INPUT_RAW!B381="","",YEAR(INPUT_RAW!B381))</f>
        <v>2023</v>
      </c>
      <c r="AC381" s="2">
        <f>IF(OR(INPUT_RAW!Q381="",INPUT_RAW!T381=""),"",INPUT_RAW!Q381+INPUT_RAW!T381)</f>
        <v>4272107.0199999996</v>
      </c>
      <c r="AD381" s="2">
        <f>IF(INPUT_RAW!Q381="","",IF(INPUT_RAW!Q381=0,0,INPUT_RAW!T381/INPUT_RAW!Q381))</f>
        <v>0.36640000123842892</v>
      </c>
    </row>
    <row r="382" spans="1:30" ht="57.6" x14ac:dyDescent="0.3">
      <c r="A382" s="7" t="s">
        <v>196</v>
      </c>
      <c r="B382" s="2" t="s">
        <v>726</v>
      </c>
      <c r="C382" s="5" t="s">
        <v>198</v>
      </c>
      <c r="D382" s="5" t="s">
        <v>171</v>
      </c>
      <c r="E382" s="2" t="s">
        <v>729</v>
      </c>
      <c r="F382" s="2"/>
      <c r="G382" s="2"/>
      <c r="H382" s="2"/>
      <c r="I382" s="2"/>
      <c r="J382" s="2"/>
      <c r="K382" s="2"/>
      <c r="L382" s="2"/>
      <c r="M382" s="2"/>
      <c r="N382" s="5">
        <v>10348.75</v>
      </c>
      <c r="O382" s="2" t="s">
        <v>200</v>
      </c>
      <c r="P382" s="5">
        <v>618.33946032129495</v>
      </c>
      <c r="Q382" s="5">
        <v>6399040.4900000002</v>
      </c>
      <c r="R382" s="5">
        <v>7.3787525098006599</v>
      </c>
      <c r="S382" s="5">
        <v>76360.865035799507</v>
      </c>
      <c r="T382" s="5">
        <v>2344608.4</v>
      </c>
      <c r="U382" s="5">
        <v>51000</v>
      </c>
      <c r="V382" s="5">
        <v>1.47</v>
      </c>
      <c r="W382" s="2" t="s">
        <v>23</v>
      </c>
      <c r="X382" s="2"/>
      <c r="Y382" s="2" t="s">
        <v>172</v>
      </c>
      <c r="Z382" s="2" t="s">
        <v>173</v>
      </c>
      <c r="AA382" s="2" t="s">
        <v>174</v>
      </c>
      <c r="AB382" s="2">
        <f>IF(INPUT_RAW!B382="","",YEAR(INPUT_RAW!B382))</f>
        <v>2023</v>
      </c>
      <c r="AC382" s="2">
        <f>IF(OR(INPUT_RAW!Q382="",INPUT_RAW!T382=""),"",INPUT_RAW!Q382+INPUT_RAW!T382)</f>
        <v>8743648.8900000006</v>
      </c>
      <c r="AD382" s="2">
        <f>IF(INPUT_RAW!Q382="","",IF(INPUT_RAW!Q382=0,0,INPUT_RAW!T382/INPUT_RAW!Q382))</f>
        <v>0.36639999444666738</v>
      </c>
    </row>
    <row r="383" spans="1:30" ht="57.6" x14ac:dyDescent="0.3">
      <c r="A383" s="7" t="s">
        <v>196</v>
      </c>
      <c r="B383" s="2" t="s">
        <v>730</v>
      </c>
      <c r="C383" s="5" t="s">
        <v>198</v>
      </c>
      <c r="D383" s="5" t="s">
        <v>167</v>
      </c>
      <c r="E383" s="2" t="s">
        <v>731</v>
      </c>
      <c r="F383" s="2"/>
      <c r="G383" s="2"/>
      <c r="H383" s="2"/>
      <c r="I383" s="2"/>
      <c r="J383" s="2"/>
      <c r="K383" s="2"/>
      <c r="L383" s="2"/>
      <c r="M383" s="2"/>
      <c r="N383" s="5">
        <v>2291.6</v>
      </c>
      <c r="O383" s="2" t="s">
        <v>200</v>
      </c>
      <c r="P383" s="5">
        <v>184.38649851631999</v>
      </c>
      <c r="Q383" s="5">
        <v>422540.1</v>
      </c>
      <c r="R383" s="5">
        <v>2.1872657000749798</v>
      </c>
      <c r="S383" s="5">
        <v>5012.3380782918102</v>
      </c>
      <c r="T383" s="5">
        <v>154818.70000000001</v>
      </c>
      <c r="U383" s="5">
        <v>10110</v>
      </c>
      <c r="V383" s="5">
        <v>0.47049999999999997</v>
      </c>
      <c r="W383" s="2" t="s">
        <v>111</v>
      </c>
      <c r="X383" s="2"/>
      <c r="Y383" s="2" t="s">
        <v>168</v>
      </c>
      <c r="Z383" s="2" t="s">
        <v>169</v>
      </c>
      <c r="AA383" s="2" t="s">
        <v>170</v>
      </c>
      <c r="AB383" s="2">
        <f>IF(INPUT_RAW!B383="","",YEAR(INPUT_RAW!B383))</f>
        <v>2023</v>
      </c>
      <c r="AC383" s="2">
        <f>IF(OR(INPUT_RAW!Q383="",INPUT_RAW!T383=""),"",INPUT_RAW!Q383+INPUT_RAW!T383)</f>
        <v>577358.80000000005</v>
      </c>
      <c r="AD383" s="2">
        <f>IF(INPUT_RAW!Q383="","",IF(INPUT_RAW!Q383=0,0,INPUT_RAW!T383/INPUT_RAW!Q383))</f>
        <v>0.36640001741846517</v>
      </c>
    </row>
    <row r="384" spans="1:30" ht="57.6" x14ac:dyDescent="0.3">
      <c r="A384" s="7" t="s">
        <v>196</v>
      </c>
      <c r="B384" s="2" t="s">
        <v>730</v>
      </c>
      <c r="C384" s="5" t="s">
        <v>198</v>
      </c>
      <c r="D384" s="5" t="s">
        <v>171</v>
      </c>
      <c r="E384" s="2" t="s">
        <v>732</v>
      </c>
      <c r="F384" s="2"/>
      <c r="G384" s="2"/>
      <c r="H384" s="2"/>
      <c r="I384" s="2"/>
      <c r="J384" s="2"/>
      <c r="K384" s="2"/>
      <c r="L384" s="2"/>
      <c r="M384" s="2"/>
      <c r="N384" s="5">
        <v>3465</v>
      </c>
      <c r="O384" s="2" t="s">
        <v>200</v>
      </c>
      <c r="P384" s="5">
        <v>475.41501875901901</v>
      </c>
      <c r="Q384" s="5">
        <v>1647313.04</v>
      </c>
      <c r="R384" s="5">
        <v>5.6395613138673601</v>
      </c>
      <c r="S384" s="5">
        <v>19541.079952550401</v>
      </c>
      <c r="T384" s="5">
        <v>603575.5</v>
      </c>
      <c r="U384" s="5">
        <v>25200</v>
      </c>
      <c r="V384" s="5">
        <v>0.7359</v>
      </c>
      <c r="W384" s="2" t="s">
        <v>96</v>
      </c>
      <c r="X384" s="2"/>
      <c r="Y384" s="2" t="s">
        <v>172</v>
      </c>
      <c r="Z384" s="2" t="s">
        <v>173</v>
      </c>
      <c r="AA384" s="2" t="s">
        <v>174</v>
      </c>
      <c r="AB384" s="2">
        <f>IF(INPUT_RAW!B384="","",YEAR(INPUT_RAW!B384))</f>
        <v>2023</v>
      </c>
      <c r="AC384" s="2">
        <f>IF(OR(INPUT_RAW!Q384="",INPUT_RAW!T384=""),"",INPUT_RAW!Q384+INPUT_RAW!T384)</f>
        <v>2250888.54</v>
      </c>
      <c r="AD384" s="2">
        <f>IF(INPUT_RAW!Q384="","",IF(INPUT_RAW!Q384=0,0,INPUT_RAW!T384/INPUT_RAW!Q384))</f>
        <v>0.3664000013015134</v>
      </c>
    </row>
    <row r="385" spans="1:30" ht="72" x14ac:dyDescent="0.3">
      <c r="A385" s="7" t="s">
        <v>196</v>
      </c>
      <c r="B385" s="2" t="s">
        <v>730</v>
      </c>
      <c r="C385" s="5" t="s">
        <v>198</v>
      </c>
      <c r="D385" s="5" t="s">
        <v>167</v>
      </c>
      <c r="E385" s="2" t="s">
        <v>733</v>
      </c>
      <c r="F385" s="2"/>
      <c r="G385" s="2"/>
      <c r="H385" s="2"/>
      <c r="I385" s="2"/>
      <c r="J385" s="2"/>
      <c r="K385" s="2"/>
      <c r="L385" s="2"/>
      <c r="M385" s="2"/>
      <c r="N385" s="5">
        <v>5613.3</v>
      </c>
      <c r="O385" s="2" t="s">
        <v>200</v>
      </c>
      <c r="P385" s="5">
        <v>184.70752854826901</v>
      </c>
      <c r="Q385" s="5">
        <v>1036818.77</v>
      </c>
      <c r="R385" s="5">
        <v>2.1910738855073499</v>
      </c>
      <c r="S385" s="5">
        <v>12299.155041518399</v>
      </c>
      <c r="T385" s="5">
        <v>379890.5</v>
      </c>
      <c r="U385" s="5">
        <v>21870</v>
      </c>
      <c r="V385" s="5">
        <v>0.53369999999999995</v>
      </c>
      <c r="W385" s="2" t="s">
        <v>112</v>
      </c>
      <c r="X385" s="2"/>
      <c r="Y385" s="2" t="s">
        <v>168</v>
      </c>
      <c r="Z385" s="2" t="s">
        <v>169</v>
      </c>
      <c r="AA385" s="2" t="s">
        <v>170</v>
      </c>
      <c r="AB385" s="2">
        <f>IF(INPUT_RAW!B385="","",YEAR(INPUT_RAW!B385))</f>
        <v>2023</v>
      </c>
      <c r="AC385" s="2">
        <f>IF(OR(INPUT_RAW!Q385="",INPUT_RAW!T385=""),"",INPUT_RAW!Q385+INPUT_RAW!T385)</f>
        <v>1416709.27</v>
      </c>
      <c r="AD385" s="2">
        <f>IF(INPUT_RAW!Q385="","",IF(INPUT_RAW!Q385=0,0,INPUT_RAW!T385/INPUT_RAW!Q385))</f>
        <v>0.36640009902598503</v>
      </c>
    </row>
    <row r="386" spans="1:30" ht="72" x14ac:dyDescent="0.3">
      <c r="A386" s="7" t="s">
        <v>196</v>
      </c>
      <c r="B386" s="2" t="s">
        <v>734</v>
      </c>
      <c r="C386" s="5" t="s">
        <v>198</v>
      </c>
      <c r="D386" s="5" t="s">
        <v>171</v>
      </c>
      <c r="E386" s="2" t="s">
        <v>735</v>
      </c>
      <c r="F386" s="2"/>
      <c r="G386" s="2"/>
      <c r="H386" s="2"/>
      <c r="I386" s="2"/>
      <c r="J386" s="2"/>
      <c r="K386" s="2"/>
      <c r="L386" s="2"/>
      <c r="M386" s="2"/>
      <c r="N386" s="5">
        <v>570.5</v>
      </c>
      <c r="O386" s="2" t="s">
        <v>200</v>
      </c>
      <c r="P386" s="5">
        <v>483.2544785</v>
      </c>
      <c r="Q386" s="5">
        <v>275696.68</v>
      </c>
      <c r="R386" s="5">
        <v>5.7325560920000003</v>
      </c>
      <c r="S386" s="5">
        <v>3270.4232499999998</v>
      </c>
      <c r="T386" s="5">
        <v>101015.2</v>
      </c>
      <c r="U386" s="5">
        <v>1956</v>
      </c>
      <c r="V386" s="5">
        <v>1.61</v>
      </c>
      <c r="W386" s="2" t="s">
        <v>22</v>
      </c>
      <c r="X386" s="2" t="s">
        <v>2940</v>
      </c>
      <c r="Y386" s="2" t="s">
        <v>172</v>
      </c>
      <c r="Z386" s="2" t="s">
        <v>173</v>
      </c>
      <c r="AA386" s="2" t="s">
        <v>2940</v>
      </c>
      <c r="AB386" s="2">
        <f>IF(INPUT_RAW!B386="","",YEAR(INPUT_RAW!B386))</f>
        <v>2023</v>
      </c>
      <c r="AC386" s="2">
        <f>IF(OR(INPUT_RAW!Q386="",INPUT_RAW!T386=""),"",INPUT_RAW!Q386+INPUT_RAW!T386)</f>
        <v>376711.88</v>
      </c>
      <c r="AD386" s="2">
        <f>IF(INPUT_RAW!Q386="","",IF(INPUT_RAW!Q386=0,0,INPUT_RAW!T386/INPUT_RAW!Q386))</f>
        <v>0.36639976948579867</v>
      </c>
    </row>
    <row r="387" spans="1:30" ht="72" x14ac:dyDescent="0.3">
      <c r="A387" s="7" t="s">
        <v>196</v>
      </c>
      <c r="B387" s="2" t="s">
        <v>734</v>
      </c>
      <c r="C387" s="5" t="s">
        <v>198</v>
      </c>
      <c r="D387" s="5" t="s">
        <v>171</v>
      </c>
      <c r="E387" s="2" t="s">
        <v>736</v>
      </c>
      <c r="F387" s="2"/>
      <c r="G387" s="2"/>
      <c r="H387" s="2"/>
      <c r="I387" s="2"/>
      <c r="J387" s="2"/>
      <c r="K387" s="2"/>
      <c r="L387" s="2"/>
      <c r="M387" s="2"/>
      <c r="N387" s="5">
        <v>2321.4</v>
      </c>
      <c r="O387" s="2" t="s">
        <v>200</v>
      </c>
      <c r="P387" s="5">
        <v>590.61226850000003</v>
      </c>
      <c r="Q387" s="5">
        <v>1371047.32</v>
      </c>
      <c r="R387" s="5">
        <v>7.0060767310000003</v>
      </c>
      <c r="S387" s="5">
        <v>16263.90652</v>
      </c>
      <c r="T387" s="5">
        <v>502351.7</v>
      </c>
      <c r="U387" s="5">
        <v>11448</v>
      </c>
      <c r="V387" s="5">
        <v>1.3680000000000001</v>
      </c>
      <c r="W387" s="2" t="s">
        <v>22</v>
      </c>
      <c r="X387" s="2" t="s">
        <v>2940</v>
      </c>
      <c r="Y387" s="2" t="s">
        <v>172</v>
      </c>
      <c r="Z387" s="2" t="s">
        <v>173</v>
      </c>
      <c r="AA387" s="2" t="s">
        <v>2940</v>
      </c>
      <c r="AB387" s="2">
        <f>IF(INPUT_RAW!B387="","",YEAR(INPUT_RAW!B387))</f>
        <v>2023</v>
      </c>
      <c r="AC387" s="2">
        <f>IF(OR(INPUT_RAW!Q387="",INPUT_RAW!T387=""),"",INPUT_RAW!Q387+INPUT_RAW!T387)</f>
        <v>1873399.02</v>
      </c>
      <c r="AD387" s="2">
        <f>IF(INPUT_RAW!Q387="","",IF(INPUT_RAW!Q387=0,0,INPUT_RAW!T387/INPUT_RAW!Q387))</f>
        <v>0.36639997224895199</v>
      </c>
    </row>
    <row r="388" spans="1:30" ht="72" x14ac:dyDescent="0.3">
      <c r="A388" s="7" t="s">
        <v>196</v>
      </c>
      <c r="B388" s="2" t="s">
        <v>734</v>
      </c>
      <c r="C388" s="5" t="s">
        <v>198</v>
      </c>
      <c r="D388" s="5" t="s">
        <v>171</v>
      </c>
      <c r="E388" s="2" t="s">
        <v>737</v>
      </c>
      <c r="F388" s="2"/>
      <c r="G388" s="2"/>
      <c r="H388" s="2"/>
      <c r="I388" s="2"/>
      <c r="J388" s="2"/>
      <c r="K388" s="2"/>
      <c r="L388" s="2"/>
      <c r="M388" s="2"/>
      <c r="N388" s="5">
        <v>6199.2</v>
      </c>
      <c r="O388" s="2" t="s">
        <v>200</v>
      </c>
      <c r="P388" s="5">
        <v>488.25704450000001</v>
      </c>
      <c r="Q388" s="5">
        <v>3026803.07</v>
      </c>
      <c r="R388" s="5">
        <v>5.7918985110000003</v>
      </c>
      <c r="S388" s="5">
        <v>35905.13725</v>
      </c>
      <c r="T388" s="5">
        <v>1109020.7</v>
      </c>
      <c r="U388" s="5">
        <v>35424</v>
      </c>
      <c r="V388" s="5">
        <v>0.97599999999999998</v>
      </c>
      <c r="W388" s="2" t="s">
        <v>22</v>
      </c>
      <c r="X388" s="2" t="s">
        <v>2940</v>
      </c>
      <c r="Y388" s="2" t="s">
        <v>172</v>
      </c>
      <c r="Z388" s="2" t="s">
        <v>173</v>
      </c>
      <c r="AA388" s="2" t="s">
        <v>2940</v>
      </c>
      <c r="AB388" s="2">
        <f>IF(INPUT_RAW!B388="","",YEAR(INPUT_RAW!B388))</f>
        <v>2023</v>
      </c>
      <c r="AC388" s="2">
        <f>IF(OR(INPUT_RAW!Q388="",INPUT_RAW!T388=""),"",INPUT_RAW!Q388+INPUT_RAW!T388)</f>
        <v>4135823.7699999996</v>
      </c>
      <c r="AD388" s="2">
        <f>IF(INPUT_RAW!Q388="","",IF(INPUT_RAW!Q388=0,0,INPUT_RAW!T388/INPUT_RAW!Q388))</f>
        <v>0.36640001822120527</v>
      </c>
    </row>
    <row r="389" spans="1:30" ht="72" x14ac:dyDescent="0.3">
      <c r="A389" s="7" t="s">
        <v>196</v>
      </c>
      <c r="B389" s="2" t="s">
        <v>734</v>
      </c>
      <c r="C389" s="5" t="s">
        <v>198</v>
      </c>
      <c r="D389" s="5" t="s">
        <v>171</v>
      </c>
      <c r="E389" s="2" t="s">
        <v>738</v>
      </c>
      <c r="F389" s="2"/>
      <c r="G389" s="2"/>
      <c r="H389" s="2"/>
      <c r="I389" s="2"/>
      <c r="J389" s="2"/>
      <c r="K389" s="2"/>
      <c r="L389" s="2"/>
      <c r="M389" s="2"/>
      <c r="N389" s="5">
        <v>7720</v>
      </c>
      <c r="O389" s="2" t="s">
        <v>200</v>
      </c>
      <c r="P389" s="5">
        <v>520.02384719999998</v>
      </c>
      <c r="Q389" s="5">
        <v>4014584.1</v>
      </c>
      <c r="R389" s="5">
        <v>6.1687289099999996</v>
      </c>
      <c r="S389" s="5">
        <v>47622.587189999998</v>
      </c>
      <c r="T389" s="5">
        <v>1470943.6</v>
      </c>
      <c r="U389" s="5">
        <v>46320</v>
      </c>
      <c r="V389" s="5">
        <v>0.99</v>
      </c>
      <c r="W389" s="2" t="s">
        <v>22</v>
      </c>
      <c r="X389" s="2" t="s">
        <v>2940</v>
      </c>
      <c r="Y389" s="2" t="s">
        <v>172</v>
      </c>
      <c r="Z389" s="2" t="s">
        <v>173</v>
      </c>
      <c r="AA389" s="2" t="s">
        <v>2940</v>
      </c>
      <c r="AB389" s="2">
        <f>IF(INPUT_RAW!B389="","",YEAR(INPUT_RAW!B389))</f>
        <v>2023</v>
      </c>
      <c r="AC389" s="2">
        <f>IF(OR(INPUT_RAW!Q389="",INPUT_RAW!T389=""),"",INPUT_RAW!Q389+INPUT_RAW!T389)</f>
        <v>5485527.7000000002</v>
      </c>
      <c r="AD389" s="2">
        <f>IF(INPUT_RAW!Q389="","",IF(INPUT_RAW!Q389=0,0,INPUT_RAW!T389/INPUT_RAW!Q389))</f>
        <v>0.3663999964529327</v>
      </c>
    </row>
    <row r="390" spans="1:30" ht="86.4" x14ac:dyDescent="0.3">
      <c r="A390" s="7" t="s">
        <v>196</v>
      </c>
      <c r="B390" s="2" t="s">
        <v>734</v>
      </c>
      <c r="C390" s="5" t="s">
        <v>198</v>
      </c>
      <c r="D390" s="5" t="s">
        <v>171</v>
      </c>
      <c r="E390" s="2" t="s">
        <v>739</v>
      </c>
      <c r="F390" s="2"/>
      <c r="G390" s="2"/>
      <c r="H390" s="2"/>
      <c r="I390" s="2"/>
      <c r="J390" s="2"/>
      <c r="K390" s="2"/>
      <c r="L390" s="2"/>
      <c r="M390" s="2"/>
      <c r="N390" s="5">
        <v>4796.3999999999996</v>
      </c>
      <c r="O390" s="2" t="s">
        <v>200</v>
      </c>
      <c r="P390" s="5">
        <v>522.77533359999995</v>
      </c>
      <c r="Q390" s="5">
        <v>2507439.61</v>
      </c>
      <c r="R390" s="5">
        <v>6.2013681329999999</v>
      </c>
      <c r="S390" s="5">
        <v>29744.242109999999</v>
      </c>
      <c r="T390" s="5">
        <v>918725.9</v>
      </c>
      <c r="U390" s="5">
        <v>27408</v>
      </c>
      <c r="V390" s="5">
        <v>1.0449999999999999</v>
      </c>
      <c r="W390" s="2" t="s">
        <v>22</v>
      </c>
      <c r="X390" s="2" t="s">
        <v>2940</v>
      </c>
      <c r="Y390" s="2" t="s">
        <v>172</v>
      </c>
      <c r="Z390" s="2" t="s">
        <v>173</v>
      </c>
      <c r="AA390" s="2" t="s">
        <v>2940</v>
      </c>
      <c r="AB390" s="2">
        <f>IF(INPUT_RAW!B390="","",YEAR(INPUT_RAW!B390))</f>
        <v>2023</v>
      </c>
      <c r="AC390" s="2">
        <f>IF(OR(INPUT_RAW!Q390="",INPUT_RAW!T390=""),"",INPUT_RAW!Q390+INPUT_RAW!T390)</f>
        <v>3426165.51</v>
      </c>
      <c r="AD390" s="2">
        <f>IF(INPUT_RAW!Q390="","",IF(INPUT_RAW!Q390=0,0,INPUT_RAW!T390/INPUT_RAW!Q390))</f>
        <v>0.36640001072647971</v>
      </c>
    </row>
    <row r="391" spans="1:30" ht="57.6" x14ac:dyDescent="0.3">
      <c r="A391" s="7" t="s">
        <v>196</v>
      </c>
      <c r="B391" s="2" t="s">
        <v>740</v>
      </c>
      <c r="C391" s="5" t="s">
        <v>198</v>
      </c>
      <c r="D391" s="5" t="s">
        <v>171</v>
      </c>
      <c r="E391" s="2" t="s">
        <v>741</v>
      </c>
      <c r="F391" s="2"/>
      <c r="G391" s="2"/>
      <c r="H391" s="2"/>
      <c r="I391" s="2"/>
      <c r="J391" s="2"/>
      <c r="K391" s="2"/>
      <c r="L391" s="2"/>
      <c r="M391" s="2"/>
      <c r="N391" s="5">
        <v>10561.6</v>
      </c>
      <c r="O391" s="2" t="s">
        <v>200</v>
      </c>
      <c r="P391" s="5">
        <v>418.28790429999998</v>
      </c>
      <c r="Q391" s="5">
        <v>4417789.53</v>
      </c>
      <c r="R391" s="5">
        <v>4.9618968480000003</v>
      </c>
      <c r="S391" s="5">
        <v>52405.569750000002</v>
      </c>
      <c r="T391" s="5">
        <v>1618678.1</v>
      </c>
      <c r="U391" s="5">
        <v>22080</v>
      </c>
      <c r="V391" s="5">
        <v>2.3199999999999998</v>
      </c>
      <c r="W391" s="2" t="s">
        <v>23</v>
      </c>
      <c r="X391" s="2"/>
      <c r="Y391" s="2" t="s">
        <v>172</v>
      </c>
      <c r="Z391" s="2" t="s">
        <v>173</v>
      </c>
      <c r="AA391" s="2" t="s">
        <v>174</v>
      </c>
      <c r="AB391" s="2">
        <f>IF(INPUT_RAW!B391="","",YEAR(INPUT_RAW!B391))</f>
        <v>2023</v>
      </c>
      <c r="AC391" s="2">
        <f>IF(OR(INPUT_RAW!Q391="",INPUT_RAW!T391=""),"",INPUT_RAW!Q391+INPUT_RAW!T391)</f>
        <v>6036467.6300000008</v>
      </c>
      <c r="AD391" s="2">
        <f>IF(INPUT_RAW!Q391="","",IF(INPUT_RAW!Q391=0,0,INPUT_RAW!T391/INPUT_RAW!Q391))</f>
        <v>0.3664000036688031</v>
      </c>
    </row>
    <row r="392" spans="1:30" ht="57.6" x14ac:dyDescent="0.3">
      <c r="A392" s="7" t="s">
        <v>196</v>
      </c>
      <c r="B392" s="2" t="s">
        <v>740</v>
      </c>
      <c r="C392" s="5" t="s">
        <v>198</v>
      </c>
      <c r="D392" s="5" t="s">
        <v>171</v>
      </c>
      <c r="E392" s="2" t="s">
        <v>742</v>
      </c>
      <c r="F392" s="2"/>
      <c r="G392" s="2"/>
      <c r="H392" s="2"/>
      <c r="I392" s="2"/>
      <c r="J392" s="2"/>
      <c r="K392" s="2"/>
      <c r="L392" s="2"/>
      <c r="M392" s="2"/>
      <c r="N392" s="5">
        <v>8945.2000000000007</v>
      </c>
      <c r="O392" s="2" t="s">
        <v>200</v>
      </c>
      <c r="P392" s="5">
        <v>460.50664599999999</v>
      </c>
      <c r="Q392" s="5">
        <v>4119324.05</v>
      </c>
      <c r="R392" s="5">
        <v>5.4627122899999998</v>
      </c>
      <c r="S392" s="5">
        <v>48865.053970000001</v>
      </c>
      <c r="T392" s="5">
        <v>1509320.3</v>
      </c>
      <c r="U392" s="5">
        <v>25680</v>
      </c>
      <c r="V392" s="5">
        <v>1.86</v>
      </c>
      <c r="W392" s="2" t="s">
        <v>23</v>
      </c>
      <c r="X392" s="2"/>
      <c r="Y392" s="2" t="s">
        <v>172</v>
      </c>
      <c r="Z392" s="2" t="s">
        <v>173</v>
      </c>
      <c r="AA392" s="2" t="s">
        <v>174</v>
      </c>
      <c r="AB392" s="2">
        <f>IF(INPUT_RAW!B392="","",YEAR(INPUT_RAW!B392))</f>
        <v>2023</v>
      </c>
      <c r="AC392" s="2">
        <f>IF(OR(INPUT_RAW!Q392="",INPUT_RAW!T392=""),"",INPUT_RAW!Q392+INPUT_RAW!T392)</f>
        <v>5628644.3499999996</v>
      </c>
      <c r="AD392" s="2">
        <f>IF(INPUT_RAW!Q392="","",IF(INPUT_RAW!Q392=0,0,INPUT_RAW!T392/INPUT_RAW!Q392))</f>
        <v>0.36639999225115588</v>
      </c>
    </row>
    <row r="393" spans="1:30" ht="72" x14ac:dyDescent="0.3">
      <c r="A393" s="7" t="s">
        <v>196</v>
      </c>
      <c r="B393" s="2" t="s">
        <v>743</v>
      </c>
      <c r="C393" s="5" t="s">
        <v>198</v>
      </c>
      <c r="D393" s="5" t="s">
        <v>171</v>
      </c>
      <c r="E393" s="2" t="s">
        <v>744</v>
      </c>
      <c r="F393" s="2"/>
      <c r="G393" s="2"/>
      <c r="H393" s="2"/>
      <c r="I393" s="2"/>
      <c r="J393" s="2"/>
      <c r="K393" s="2"/>
      <c r="L393" s="2"/>
      <c r="M393" s="2"/>
      <c r="N393" s="5">
        <v>1398.4</v>
      </c>
      <c r="O393" s="2" t="s">
        <v>200</v>
      </c>
      <c r="P393" s="5">
        <v>514.76123429999996</v>
      </c>
      <c r="Q393" s="5">
        <v>719842.11</v>
      </c>
      <c r="R393" s="5">
        <v>6.1063017110000004</v>
      </c>
      <c r="S393" s="5">
        <v>8539.0523130000001</v>
      </c>
      <c r="T393" s="5">
        <v>263750.09999999998</v>
      </c>
      <c r="U393" s="5">
        <v>7296</v>
      </c>
      <c r="V393" s="5">
        <v>1.1279999999999999</v>
      </c>
      <c r="W393" s="2" t="s">
        <v>22</v>
      </c>
      <c r="X393" s="2" t="s">
        <v>2940</v>
      </c>
      <c r="Y393" s="2" t="s">
        <v>172</v>
      </c>
      <c r="Z393" s="2" t="s">
        <v>173</v>
      </c>
      <c r="AA393" s="2" t="s">
        <v>2940</v>
      </c>
      <c r="AB393" s="2">
        <f>IF(INPUT_RAW!B393="","",YEAR(INPUT_RAW!B393))</f>
        <v>2023</v>
      </c>
      <c r="AC393" s="2">
        <f>IF(OR(INPUT_RAW!Q393="",INPUT_RAW!T393=""),"",INPUT_RAW!Q393+INPUT_RAW!T393)</f>
        <v>983592.21</v>
      </c>
      <c r="AD393" s="2">
        <f>IF(INPUT_RAW!Q393="","",IF(INPUT_RAW!Q393=0,0,INPUT_RAW!T393/INPUT_RAW!Q393))</f>
        <v>0.36639993178504099</v>
      </c>
    </row>
    <row r="394" spans="1:30" ht="72" x14ac:dyDescent="0.3">
      <c r="A394" s="7" t="s">
        <v>196</v>
      </c>
      <c r="B394" s="2" t="s">
        <v>743</v>
      </c>
      <c r="C394" s="5" t="s">
        <v>198</v>
      </c>
      <c r="D394" s="5" t="s">
        <v>171</v>
      </c>
      <c r="E394" s="2" t="s">
        <v>745</v>
      </c>
      <c r="F394" s="2"/>
      <c r="G394" s="2"/>
      <c r="H394" s="2"/>
      <c r="I394" s="2"/>
      <c r="J394" s="2"/>
      <c r="K394" s="2"/>
      <c r="L394" s="2"/>
      <c r="M394" s="2"/>
      <c r="N394" s="5">
        <v>2876</v>
      </c>
      <c r="O394" s="2" t="s">
        <v>200</v>
      </c>
      <c r="P394" s="5">
        <v>548.41679420000003</v>
      </c>
      <c r="Q394" s="5">
        <v>1577246.7</v>
      </c>
      <c r="R394" s="5">
        <v>6.5055372970000001</v>
      </c>
      <c r="S394" s="5">
        <v>18709.92527</v>
      </c>
      <c r="T394" s="5">
        <v>577903.1</v>
      </c>
      <c r="U394" s="5">
        <v>17256</v>
      </c>
      <c r="V394" s="5">
        <v>1.0449999999999999</v>
      </c>
      <c r="W394" s="2" t="s">
        <v>22</v>
      </c>
      <c r="X394" s="2" t="s">
        <v>2940</v>
      </c>
      <c r="Y394" s="2" t="s">
        <v>172</v>
      </c>
      <c r="Z394" s="2" t="s">
        <v>173</v>
      </c>
      <c r="AA394" s="2" t="s">
        <v>2940</v>
      </c>
      <c r="AB394" s="2">
        <f>IF(INPUT_RAW!B394="","",YEAR(INPUT_RAW!B394))</f>
        <v>2023</v>
      </c>
      <c r="AC394" s="2">
        <f>IF(OR(INPUT_RAW!Q394="",INPUT_RAW!T394=""),"",INPUT_RAW!Q394+INPUT_RAW!T394)</f>
        <v>2155149.7999999998</v>
      </c>
      <c r="AD394" s="2">
        <f>IF(INPUT_RAW!Q394="","",IF(INPUT_RAW!Q394=0,0,INPUT_RAW!T394/INPUT_RAW!Q394))</f>
        <v>0.36639994238060541</v>
      </c>
    </row>
    <row r="395" spans="1:30" ht="72" x14ac:dyDescent="0.3">
      <c r="A395" s="7" t="s">
        <v>196</v>
      </c>
      <c r="B395" s="2" t="s">
        <v>743</v>
      </c>
      <c r="C395" s="5" t="s">
        <v>198</v>
      </c>
      <c r="D395" s="5" t="s">
        <v>171</v>
      </c>
      <c r="E395" s="2" t="s">
        <v>746</v>
      </c>
      <c r="F395" s="2"/>
      <c r="G395" s="2"/>
      <c r="H395" s="2"/>
      <c r="I395" s="2"/>
      <c r="J395" s="2"/>
      <c r="K395" s="2"/>
      <c r="L395" s="2"/>
      <c r="M395" s="2"/>
      <c r="N395" s="5">
        <v>3144</v>
      </c>
      <c r="O395" s="2" t="s">
        <v>200</v>
      </c>
      <c r="P395" s="5">
        <v>519.55275129999995</v>
      </c>
      <c r="Q395" s="5">
        <v>1633473.85</v>
      </c>
      <c r="R395" s="5">
        <v>6.1631405839999998</v>
      </c>
      <c r="S395" s="5">
        <v>19376.914000000001</v>
      </c>
      <c r="T395" s="5">
        <v>598504.9</v>
      </c>
      <c r="U395" s="5">
        <v>18864</v>
      </c>
      <c r="V395" s="5">
        <v>0.99</v>
      </c>
      <c r="W395" s="2" t="s">
        <v>22</v>
      </c>
      <c r="X395" s="2" t="s">
        <v>2940</v>
      </c>
      <c r="Y395" s="2" t="s">
        <v>172</v>
      </c>
      <c r="Z395" s="2" t="s">
        <v>173</v>
      </c>
      <c r="AA395" s="2" t="s">
        <v>2940</v>
      </c>
      <c r="AB395" s="2">
        <f>IF(INPUT_RAW!B395="","",YEAR(INPUT_RAW!B395))</f>
        <v>2023</v>
      </c>
      <c r="AC395" s="2">
        <f>IF(OR(INPUT_RAW!Q395="",INPUT_RAW!T395=""),"",INPUT_RAW!Q395+INPUT_RAW!T395)</f>
        <v>2231978.75</v>
      </c>
      <c r="AD395" s="2">
        <f>IF(INPUT_RAW!Q395="","",IF(INPUT_RAW!Q395=0,0,INPUT_RAW!T395/INPUT_RAW!Q395))</f>
        <v>0.36640004980795987</v>
      </c>
    </row>
    <row r="396" spans="1:30" ht="72" x14ac:dyDescent="0.3">
      <c r="A396" s="7" t="s">
        <v>196</v>
      </c>
      <c r="B396" s="2" t="s">
        <v>747</v>
      </c>
      <c r="C396" s="5" t="s">
        <v>198</v>
      </c>
      <c r="D396" s="5" t="s">
        <v>171</v>
      </c>
      <c r="E396" s="2" t="s">
        <v>748</v>
      </c>
      <c r="F396" s="2"/>
      <c r="G396" s="2"/>
      <c r="H396" s="2"/>
      <c r="I396" s="2"/>
      <c r="J396" s="2"/>
      <c r="K396" s="2"/>
      <c r="L396" s="2"/>
      <c r="M396" s="2"/>
      <c r="N396" s="5">
        <v>2356</v>
      </c>
      <c r="O396" s="2" t="s">
        <v>200</v>
      </c>
      <c r="P396" s="5">
        <v>519.52578519999997</v>
      </c>
      <c r="Q396" s="5">
        <v>1224002.75</v>
      </c>
      <c r="R396" s="5">
        <v>6.1774766379999999</v>
      </c>
      <c r="S396" s="5">
        <v>14554.134959999999</v>
      </c>
      <c r="T396" s="5">
        <v>448474.6</v>
      </c>
      <c r="U396" s="5">
        <v>14136</v>
      </c>
      <c r="V396" s="2"/>
      <c r="W396" s="2" t="s">
        <v>22</v>
      </c>
      <c r="X396" s="2" t="s">
        <v>2940</v>
      </c>
      <c r="Y396" s="2" t="s">
        <v>172</v>
      </c>
      <c r="Z396" s="2" t="s">
        <v>173</v>
      </c>
      <c r="AA396" s="2" t="s">
        <v>2940</v>
      </c>
      <c r="AB396" s="2">
        <f>IF(INPUT_RAW!B396="","",YEAR(INPUT_RAW!B396))</f>
        <v>2023</v>
      </c>
      <c r="AC396" s="2">
        <f>IF(OR(INPUT_RAW!Q396="",INPUT_RAW!T396=""),"",INPUT_RAW!Q396+INPUT_RAW!T396)</f>
        <v>1672477.35</v>
      </c>
      <c r="AD396" s="2">
        <f>IF(INPUT_RAW!Q396="","",IF(INPUT_RAW!Q396=0,0,INPUT_RAW!T396/INPUT_RAW!Q396))</f>
        <v>0.36639999379086363</v>
      </c>
    </row>
    <row r="397" spans="1:30" ht="72" x14ac:dyDescent="0.3">
      <c r="A397" s="7" t="s">
        <v>196</v>
      </c>
      <c r="B397" s="2" t="s">
        <v>747</v>
      </c>
      <c r="C397" s="5" t="s">
        <v>198</v>
      </c>
      <c r="D397" s="5" t="s">
        <v>171</v>
      </c>
      <c r="E397" s="2" t="s">
        <v>749</v>
      </c>
      <c r="F397" s="2"/>
      <c r="G397" s="2"/>
      <c r="H397" s="2"/>
      <c r="I397" s="2"/>
      <c r="J397" s="2"/>
      <c r="K397" s="2"/>
      <c r="L397" s="2"/>
      <c r="M397" s="2"/>
      <c r="N397" s="5">
        <v>1468</v>
      </c>
      <c r="O397" s="2" t="s">
        <v>200</v>
      </c>
      <c r="P397" s="5">
        <v>512.17903950000004</v>
      </c>
      <c r="Q397" s="5">
        <v>751878.83</v>
      </c>
      <c r="R397" s="5">
        <v>6.0901193759999996</v>
      </c>
      <c r="S397" s="5">
        <v>8940.2952440000008</v>
      </c>
      <c r="T397" s="5">
        <v>275488.5</v>
      </c>
      <c r="U397" s="5">
        <v>8808</v>
      </c>
      <c r="V397" s="5">
        <v>0.97599999999999998</v>
      </c>
      <c r="W397" s="2" t="s">
        <v>22</v>
      </c>
      <c r="X397" s="2" t="s">
        <v>2940</v>
      </c>
      <c r="Y397" s="2" t="s">
        <v>172</v>
      </c>
      <c r="Z397" s="2" t="s">
        <v>173</v>
      </c>
      <c r="AA397" s="2" t="s">
        <v>2940</v>
      </c>
      <c r="AB397" s="2">
        <f>IF(INPUT_RAW!B397="","",YEAR(INPUT_RAW!B397))</f>
        <v>2023</v>
      </c>
      <c r="AC397" s="2">
        <f>IF(OR(INPUT_RAW!Q397="",INPUT_RAW!T397=""),"",INPUT_RAW!Q397+INPUT_RAW!T397)</f>
        <v>1027367.33</v>
      </c>
      <c r="AD397" s="2">
        <f>IF(INPUT_RAW!Q397="","",IF(INPUT_RAW!Q397=0,0,INPUT_RAW!T397/INPUT_RAW!Q397))</f>
        <v>0.36640012859518867</v>
      </c>
    </row>
    <row r="398" spans="1:30" ht="57.6" x14ac:dyDescent="0.3">
      <c r="A398" s="7" t="s">
        <v>196</v>
      </c>
      <c r="B398" s="2" t="s">
        <v>747</v>
      </c>
      <c r="C398" s="5" t="s">
        <v>198</v>
      </c>
      <c r="D398" s="5" t="s">
        <v>171</v>
      </c>
      <c r="E398" s="2" t="s">
        <v>750</v>
      </c>
      <c r="F398" s="2"/>
      <c r="G398" s="2"/>
      <c r="H398" s="2"/>
      <c r="I398" s="2"/>
      <c r="J398" s="2"/>
      <c r="K398" s="2"/>
      <c r="L398" s="2"/>
      <c r="M398" s="2"/>
      <c r="N398" s="5">
        <v>6850</v>
      </c>
      <c r="O398" s="2" t="s">
        <v>200</v>
      </c>
      <c r="P398" s="5">
        <v>575.56617659999995</v>
      </c>
      <c r="Q398" s="5">
        <v>3942628.31</v>
      </c>
      <c r="R398" s="5">
        <v>6.8438308760000002</v>
      </c>
      <c r="S398" s="5">
        <v>46880.241499999996</v>
      </c>
      <c r="T398" s="5">
        <v>1444579.1</v>
      </c>
      <c r="U398" s="5">
        <v>39060</v>
      </c>
      <c r="V398" s="5">
        <v>1.18</v>
      </c>
      <c r="W398" s="2" t="s">
        <v>20</v>
      </c>
      <c r="X398" s="2"/>
      <c r="Y398" s="2" t="s">
        <v>172</v>
      </c>
      <c r="Z398" s="2" t="s">
        <v>173</v>
      </c>
      <c r="AA398" s="2" t="s">
        <v>174</v>
      </c>
      <c r="AB398" s="2">
        <f>IF(INPUT_RAW!B398="","",YEAR(INPUT_RAW!B398))</f>
        <v>2023</v>
      </c>
      <c r="AC398" s="2">
        <f>IF(OR(INPUT_RAW!Q398="",INPUT_RAW!T398=""),"",INPUT_RAW!Q398+INPUT_RAW!T398)</f>
        <v>5387207.4100000001</v>
      </c>
      <c r="AD398" s="2">
        <f>IF(INPUT_RAW!Q398="","",IF(INPUT_RAW!Q398=0,0,INPUT_RAW!T398/INPUT_RAW!Q398))</f>
        <v>0.36640002212128386</v>
      </c>
    </row>
    <row r="399" spans="1:30" ht="57.6" x14ac:dyDescent="0.3">
      <c r="A399" s="7" t="s">
        <v>196</v>
      </c>
      <c r="B399" s="2" t="s">
        <v>747</v>
      </c>
      <c r="C399" s="5" t="s">
        <v>198</v>
      </c>
      <c r="D399" s="5" t="s">
        <v>171</v>
      </c>
      <c r="E399" s="2" t="s">
        <v>751</v>
      </c>
      <c r="F399" s="2"/>
      <c r="G399" s="2"/>
      <c r="H399" s="2"/>
      <c r="I399" s="2"/>
      <c r="J399" s="2"/>
      <c r="K399" s="2"/>
      <c r="L399" s="2"/>
      <c r="M399" s="2"/>
      <c r="N399" s="5">
        <v>6964.8</v>
      </c>
      <c r="O399" s="2" t="s">
        <v>200</v>
      </c>
      <c r="P399" s="5">
        <v>732.11720509999998</v>
      </c>
      <c r="Q399" s="5">
        <v>5099049.91</v>
      </c>
      <c r="R399" s="5">
        <v>8.7053175399999994</v>
      </c>
      <c r="S399" s="5">
        <v>60630.795599999998</v>
      </c>
      <c r="T399" s="5">
        <v>1868291.9</v>
      </c>
      <c r="U399" s="5">
        <v>208512</v>
      </c>
      <c r="V399" s="5">
        <v>0.28699999999999998</v>
      </c>
      <c r="W399" s="2" t="s">
        <v>93</v>
      </c>
      <c r="X399" s="2" t="s">
        <v>2939</v>
      </c>
      <c r="Y399" s="2" t="s">
        <v>172</v>
      </c>
      <c r="Z399" s="2" t="s">
        <v>173</v>
      </c>
      <c r="AA399" s="2" t="s">
        <v>2939</v>
      </c>
      <c r="AB399" s="2">
        <f>IF(INPUT_RAW!B399="","",YEAR(INPUT_RAW!B399))</f>
        <v>2023</v>
      </c>
      <c r="AC399" s="2">
        <f>IF(OR(INPUT_RAW!Q399="",INPUT_RAW!T399=""),"",INPUT_RAW!Q399+INPUT_RAW!T399)</f>
        <v>6967341.8100000005</v>
      </c>
      <c r="AD399" s="2">
        <f>IF(INPUT_RAW!Q399="","",IF(INPUT_RAW!Q399=0,0,INPUT_RAW!T399/INPUT_RAW!Q399))</f>
        <v>0.36640000254478777</v>
      </c>
    </row>
    <row r="400" spans="1:30" ht="72" x14ac:dyDescent="0.3">
      <c r="A400" s="7" t="s">
        <v>196</v>
      </c>
      <c r="B400" s="2" t="s">
        <v>747</v>
      </c>
      <c r="C400" s="5" t="s">
        <v>198</v>
      </c>
      <c r="D400" s="5" t="s">
        <v>171</v>
      </c>
      <c r="E400" s="2" t="s">
        <v>752</v>
      </c>
      <c r="F400" s="2"/>
      <c r="G400" s="2"/>
      <c r="H400" s="2"/>
      <c r="I400" s="2"/>
      <c r="J400" s="2"/>
      <c r="K400" s="2"/>
      <c r="L400" s="2"/>
      <c r="M400" s="2"/>
      <c r="N400" s="5">
        <v>75.599999999999994</v>
      </c>
      <c r="O400" s="2" t="s">
        <v>200</v>
      </c>
      <c r="P400" s="5">
        <v>576.14021160000004</v>
      </c>
      <c r="Q400" s="5">
        <v>43556.2</v>
      </c>
      <c r="R400" s="5">
        <v>6.8506565000000004</v>
      </c>
      <c r="S400" s="5">
        <v>517.90963139999997</v>
      </c>
      <c r="T400" s="5">
        <v>15958.9</v>
      </c>
      <c r="U400" s="5">
        <v>486</v>
      </c>
      <c r="V400" s="5">
        <v>1.0246999999999999</v>
      </c>
      <c r="W400" s="2" t="s">
        <v>22</v>
      </c>
      <c r="X400" s="2" t="s">
        <v>2940</v>
      </c>
      <c r="Y400" s="2" t="s">
        <v>172</v>
      </c>
      <c r="Z400" s="2" t="s">
        <v>173</v>
      </c>
      <c r="AA400" s="2" t="s">
        <v>2940</v>
      </c>
      <c r="AB400" s="2">
        <f>IF(INPUT_RAW!B400="","",YEAR(INPUT_RAW!B400))</f>
        <v>2023</v>
      </c>
      <c r="AC400" s="2">
        <f>IF(OR(INPUT_RAW!Q400="",INPUT_RAW!T400=""),"",INPUT_RAW!Q400+INPUT_RAW!T400)</f>
        <v>59515.1</v>
      </c>
      <c r="AD400" s="2">
        <f>IF(INPUT_RAW!Q400="","",IF(INPUT_RAW!Q400=0,0,INPUT_RAW!T400/INPUT_RAW!Q400))</f>
        <v>0.36639789513318427</v>
      </c>
    </row>
    <row r="401" spans="1:30" ht="72" x14ac:dyDescent="0.3">
      <c r="A401" s="7" t="s">
        <v>196</v>
      </c>
      <c r="B401" s="2" t="s">
        <v>747</v>
      </c>
      <c r="C401" s="5" t="s">
        <v>198</v>
      </c>
      <c r="D401" s="5" t="s">
        <v>171</v>
      </c>
      <c r="E401" s="2" t="s">
        <v>753</v>
      </c>
      <c r="F401" s="2"/>
      <c r="G401" s="2"/>
      <c r="H401" s="2"/>
      <c r="I401" s="2"/>
      <c r="J401" s="2"/>
      <c r="K401" s="2"/>
      <c r="L401" s="2"/>
      <c r="M401" s="2"/>
      <c r="N401" s="5">
        <v>2879.8</v>
      </c>
      <c r="O401" s="2" t="s">
        <v>200</v>
      </c>
      <c r="P401" s="5">
        <v>496.9913952</v>
      </c>
      <c r="Q401" s="5">
        <v>1431235.82</v>
      </c>
      <c r="R401" s="5">
        <v>5.909529075</v>
      </c>
      <c r="S401" s="5">
        <v>17018.261829999999</v>
      </c>
      <c r="T401" s="5">
        <v>524404.80000000005</v>
      </c>
      <c r="U401" s="5">
        <v>10164</v>
      </c>
      <c r="V401" s="5">
        <v>1.61</v>
      </c>
      <c r="W401" s="2" t="s">
        <v>22</v>
      </c>
      <c r="X401" s="2" t="s">
        <v>2940</v>
      </c>
      <c r="Y401" s="2" t="s">
        <v>172</v>
      </c>
      <c r="Z401" s="2" t="s">
        <v>173</v>
      </c>
      <c r="AA401" s="2" t="s">
        <v>2940</v>
      </c>
      <c r="AB401" s="2">
        <f>IF(INPUT_RAW!B401="","",YEAR(INPUT_RAW!B401))</f>
        <v>2023</v>
      </c>
      <c r="AC401" s="2">
        <f>IF(OR(INPUT_RAW!Q401="",INPUT_RAW!T401=""),"",INPUT_RAW!Q401+INPUT_RAW!T401)</f>
        <v>1955640.62</v>
      </c>
      <c r="AD401" s="2">
        <f>IF(INPUT_RAW!Q401="","",IF(INPUT_RAW!Q401=0,0,INPUT_RAW!T401/INPUT_RAW!Q401))</f>
        <v>0.36639999689219632</v>
      </c>
    </row>
    <row r="402" spans="1:30" ht="72" x14ac:dyDescent="0.3">
      <c r="A402" s="7" t="s">
        <v>196</v>
      </c>
      <c r="B402" s="2" t="s">
        <v>747</v>
      </c>
      <c r="C402" s="5" t="s">
        <v>198</v>
      </c>
      <c r="D402" s="5" t="s">
        <v>171</v>
      </c>
      <c r="E402" s="2" t="s">
        <v>754</v>
      </c>
      <c r="F402" s="2"/>
      <c r="G402" s="2"/>
      <c r="H402" s="2"/>
      <c r="I402" s="2"/>
      <c r="J402" s="2"/>
      <c r="K402" s="2"/>
      <c r="L402" s="2"/>
      <c r="M402" s="2"/>
      <c r="N402" s="5">
        <v>6875</v>
      </c>
      <c r="O402" s="2" t="s">
        <v>200</v>
      </c>
      <c r="P402" s="5">
        <v>531.03786179999997</v>
      </c>
      <c r="Q402" s="5">
        <v>3650885.3</v>
      </c>
      <c r="R402" s="5">
        <v>6.3143622089999996</v>
      </c>
      <c r="S402" s="5">
        <v>43411.240189999997</v>
      </c>
      <c r="T402" s="5">
        <v>1337684.3999999999</v>
      </c>
      <c r="U402" s="5">
        <v>150000</v>
      </c>
      <c r="V402" s="5">
        <v>0.27679999999999999</v>
      </c>
      <c r="W402" s="2" t="s">
        <v>63</v>
      </c>
      <c r="X402" s="2" t="s">
        <v>2936</v>
      </c>
      <c r="Y402" s="2" t="s">
        <v>172</v>
      </c>
      <c r="Z402" s="2" t="s">
        <v>173</v>
      </c>
      <c r="AA402" s="2" t="s">
        <v>2936</v>
      </c>
      <c r="AB402" s="2">
        <f>IF(INPUT_RAW!B402="","",YEAR(INPUT_RAW!B402))</f>
        <v>2023</v>
      </c>
      <c r="AC402" s="2">
        <f>IF(OR(INPUT_RAW!Q402="",INPUT_RAW!T402=""),"",INPUT_RAW!Q402+INPUT_RAW!T402)</f>
        <v>4988569.6999999993</v>
      </c>
      <c r="AD402" s="2">
        <f>IF(INPUT_RAW!Q402="","",IF(INPUT_RAW!Q402=0,0,INPUT_RAW!T402/INPUT_RAW!Q402))</f>
        <v>0.36640000714347282</v>
      </c>
    </row>
    <row r="403" spans="1:30" ht="72" x14ac:dyDescent="0.3">
      <c r="A403" s="7" t="s">
        <v>196</v>
      </c>
      <c r="B403" s="2" t="s">
        <v>755</v>
      </c>
      <c r="C403" s="5" t="s">
        <v>198</v>
      </c>
      <c r="D403" s="5" t="s">
        <v>171</v>
      </c>
      <c r="E403" s="2" t="s">
        <v>756</v>
      </c>
      <c r="F403" s="2"/>
      <c r="G403" s="2"/>
      <c r="H403" s="2"/>
      <c r="I403" s="2"/>
      <c r="J403" s="2"/>
      <c r="K403" s="2"/>
      <c r="L403" s="2"/>
      <c r="M403" s="2"/>
      <c r="N403" s="5">
        <v>1662.6</v>
      </c>
      <c r="O403" s="2" t="s">
        <v>200</v>
      </c>
      <c r="P403" s="5">
        <v>495.9202995</v>
      </c>
      <c r="Q403" s="5">
        <v>824517.09</v>
      </c>
      <c r="R403" s="5">
        <v>5.8967930979999998</v>
      </c>
      <c r="S403" s="5">
        <v>9804.0082050000001</v>
      </c>
      <c r="T403" s="5">
        <v>302103</v>
      </c>
      <c r="U403" s="5">
        <v>5868</v>
      </c>
      <c r="V403" s="5">
        <v>1.61</v>
      </c>
      <c r="W403" s="2" t="s">
        <v>22</v>
      </c>
      <c r="X403" s="2" t="s">
        <v>2940</v>
      </c>
      <c r="Y403" s="2" t="s">
        <v>172</v>
      </c>
      <c r="Z403" s="2" t="s">
        <v>173</v>
      </c>
      <c r="AA403" s="2" t="s">
        <v>2940</v>
      </c>
      <c r="AB403" s="2">
        <f>IF(INPUT_RAW!B403="","",YEAR(INPUT_RAW!B403))</f>
        <v>2023</v>
      </c>
      <c r="AC403" s="2">
        <f>IF(OR(INPUT_RAW!Q403="",INPUT_RAW!T403=""),"",INPUT_RAW!Q403+INPUT_RAW!T403)</f>
        <v>1126620.0899999999</v>
      </c>
      <c r="AD403" s="2">
        <f>IF(INPUT_RAW!Q403="","",IF(INPUT_RAW!Q403=0,0,INPUT_RAW!T403/INPUT_RAW!Q403))</f>
        <v>0.36639992507614366</v>
      </c>
    </row>
    <row r="404" spans="1:30" ht="86.4" x14ac:dyDescent="0.3">
      <c r="A404" s="7" t="s">
        <v>196</v>
      </c>
      <c r="B404" s="2" t="s">
        <v>755</v>
      </c>
      <c r="C404" s="5" t="s">
        <v>198</v>
      </c>
      <c r="D404" s="5" t="s">
        <v>171</v>
      </c>
      <c r="E404" s="2" t="s">
        <v>757</v>
      </c>
      <c r="F404" s="2"/>
      <c r="G404" s="2"/>
      <c r="H404" s="2"/>
      <c r="I404" s="2"/>
      <c r="J404" s="2"/>
      <c r="K404" s="2"/>
      <c r="L404" s="2"/>
      <c r="M404" s="2"/>
      <c r="N404" s="5">
        <v>7772</v>
      </c>
      <c r="O404" s="2" t="s">
        <v>200</v>
      </c>
      <c r="P404" s="5">
        <v>546.40361040000005</v>
      </c>
      <c r="Q404" s="5">
        <v>4246648.8600000003</v>
      </c>
      <c r="R404" s="5">
        <v>6.4970702779999998</v>
      </c>
      <c r="S404" s="5">
        <v>50495.230199999998</v>
      </c>
      <c r="T404" s="5">
        <v>1555972.2</v>
      </c>
      <c r="U404" s="5">
        <v>46632</v>
      </c>
      <c r="V404" s="5">
        <v>1.0449999999999999</v>
      </c>
      <c r="W404" s="2" t="s">
        <v>22</v>
      </c>
      <c r="X404" s="2" t="s">
        <v>2940</v>
      </c>
      <c r="Y404" s="2" t="s">
        <v>172</v>
      </c>
      <c r="Z404" s="2" t="s">
        <v>173</v>
      </c>
      <c r="AA404" s="2" t="s">
        <v>2940</v>
      </c>
      <c r="AB404" s="2">
        <f>IF(INPUT_RAW!B404="","",YEAR(INPUT_RAW!B404))</f>
        <v>2023</v>
      </c>
      <c r="AC404" s="2">
        <f>IF(OR(INPUT_RAW!Q404="",INPUT_RAW!T404=""),"",INPUT_RAW!Q404+INPUT_RAW!T404)</f>
        <v>5802621.0600000005</v>
      </c>
      <c r="AD404" s="2">
        <f>IF(INPUT_RAW!Q404="","",IF(INPUT_RAW!Q404=0,0,INPUT_RAW!T404/INPUT_RAW!Q404))</f>
        <v>0.36640001358624219</v>
      </c>
    </row>
    <row r="405" spans="1:30" ht="72" x14ac:dyDescent="0.3">
      <c r="A405" s="7" t="s">
        <v>196</v>
      </c>
      <c r="B405" s="2" t="s">
        <v>755</v>
      </c>
      <c r="C405" s="5" t="s">
        <v>198</v>
      </c>
      <c r="D405" s="5" t="s">
        <v>171</v>
      </c>
      <c r="E405" s="2" t="s">
        <v>758</v>
      </c>
      <c r="F405" s="2"/>
      <c r="G405" s="2"/>
      <c r="H405" s="2"/>
      <c r="I405" s="2"/>
      <c r="J405" s="2"/>
      <c r="K405" s="2"/>
      <c r="L405" s="2"/>
      <c r="M405" s="2"/>
      <c r="N405" s="5">
        <v>340.2</v>
      </c>
      <c r="O405" s="2" t="s">
        <v>200</v>
      </c>
      <c r="P405" s="5">
        <v>525.1708701</v>
      </c>
      <c r="Q405" s="5">
        <v>178663.13</v>
      </c>
      <c r="R405" s="5">
        <v>6.2446001200000003</v>
      </c>
      <c r="S405" s="5">
        <v>2124.412961</v>
      </c>
      <c r="T405" s="5">
        <v>65462.2</v>
      </c>
      <c r="U405" s="5">
        <v>1944</v>
      </c>
      <c r="V405" s="5">
        <v>1.0449999999999999</v>
      </c>
      <c r="W405" s="2" t="s">
        <v>22</v>
      </c>
      <c r="X405" s="2" t="s">
        <v>2940</v>
      </c>
      <c r="Y405" s="2" t="s">
        <v>172</v>
      </c>
      <c r="Z405" s="2" t="s">
        <v>173</v>
      </c>
      <c r="AA405" s="2" t="s">
        <v>2940</v>
      </c>
      <c r="AB405" s="2">
        <f>IF(INPUT_RAW!B405="","",YEAR(INPUT_RAW!B405))</f>
        <v>2023</v>
      </c>
      <c r="AC405" s="2">
        <f>IF(OR(INPUT_RAW!Q405="",INPUT_RAW!T405=""),"",INPUT_RAW!Q405+INPUT_RAW!T405)</f>
        <v>244125.33000000002</v>
      </c>
      <c r="AD405" s="2">
        <f>IF(INPUT_RAW!Q405="","",IF(INPUT_RAW!Q405=0,0,INPUT_RAW!T405/INPUT_RAW!Q405))</f>
        <v>0.36640016325696295</v>
      </c>
    </row>
    <row r="406" spans="1:30" ht="72" x14ac:dyDescent="0.3">
      <c r="A406" s="7" t="s">
        <v>196</v>
      </c>
      <c r="B406" s="2" t="s">
        <v>755</v>
      </c>
      <c r="C406" s="5" t="s">
        <v>198</v>
      </c>
      <c r="D406" s="5" t="s">
        <v>171</v>
      </c>
      <c r="E406" s="2" t="s">
        <v>759</v>
      </c>
      <c r="F406" s="2"/>
      <c r="G406" s="2"/>
      <c r="H406" s="2"/>
      <c r="I406" s="2"/>
      <c r="J406" s="2"/>
      <c r="K406" s="2"/>
      <c r="L406" s="2"/>
      <c r="M406" s="2"/>
      <c r="N406" s="5">
        <v>7860</v>
      </c>
      <c r="O406" s="2" t="s">
        <v>200</v>
      </c>
      <c r="P406" s="5">
        <v>546.30920360000005</v>
      </c>
      <c r="Q406" s="5">
        <v>4293990.34</v>
      </c>
      <c r="R406" s="5">
        <v>6.4959477239999996</v>
      </c>
      <c r="S406" s="5">
        <v>51058.149109999998</v>
      </c>
      <c r="T406" s="5">
        <v>1573318.1</v>
      </c>
      <c r="U406" s="5">
        <v>47160</v>
      </c>
      <c r="V406" s="5">
        <v>1.0449999999999999</v>
      </c>
      <c r="W406" s="2" t="s">
        <v>22</v>
      </c>
      <c r="X406" s="2" t="s">
        <v>2940</v>
      </c>
      <c r="Y406" s="2" t="s">
        <v>172</v>
      </c>
      <c r="Z406" s="2" t="s">
        <v>173</v>
      </c>
      <c r="AA406" s="2" t="s">
        <v>2940</v>
      </c>
      <c r="AB406" s="2">
        <f>IF(INPUT_RAW!B406="","",YEAR(INPUT_RAW!B406))</f>
        <v>2023</v>
      </c>
      <c r="AC406" s="2">
        <f>IF(OR(INPUT_RAW!Q406="",INPUT_RAW!T406=""),"",INPUT_RAW!Q406+INPUT_RAW!T406)</f>
        <v>5867308.4399999995</v>
      </c>
      <c r="AD406" s="2">
        <f>IF(INPUT_RAW!Q406="","",IF(INPUT_RAW!Q406=0,0,INPUT_RAW!T406/INPUT_RAW!Q406))</f>
        <v>0.36640000918120375</v>
      </c>
    </row>
    <row r="407" spans="1:30" ht="72" x14ac:dyDescent="0.3">
      <c r="A407" s="7" t="s">
        <v>196</v>
      </c>
      <c r="B407" s="2" t="s">
        <v>755</v>
      </c>
      <c r="C407" s="5" t="s">
        <v>198</v>
      </c>
      <c r="D407" s="5" t="s">
        <v>171</v>
      </c>
      <c r="E407" s="2" t="s">
        <v>760</v>
      </c>
      <c r="F407" s="2"/>
      <c r="G407" s="2"/>
      <c r="H407" s="2"/>
      <c r="I407" s="2"/>
      <c r="J407" s="2"/>
      <c r="K407" s="2"/>
      <c r="L407" s="2"/>
      <c r="M407" s="2"/>
      <c r="N407" s="5">
        <v>375</v>
      </c>
      <c r="O407" s="2" t="s">
        <v>200</v>
      </c>
      <c r="P407" s="5">
        <v>558.20295999999996</v>
      </c>
      <c r="Q407" s="5">
        <v>209326.11</v>
      </c>
      <c r="R407" s="5">
        <v>6.6373717000000001</v>
      </c>
      <c r="S407" s="5">
        <v>2489.0143880000001</v>
      </c>
      <c r="T407" s="5">
        <v>76697</v>
      </c>
      <c r="U407" s="5">
        <v>2250</v>
      </c>
      <c r="V407" s="5">
        <v>1.0660000000000001</v>
      </c>
      <c r="W407" s="2" t="s">
        <v>22</v>
      </c>
      <c r="X407" s="2" t="s">
        <v>2940</v>
      </c>
      <c r="Y407" s="2" t="s">
        <v>172</v>
      </c>
      <c r="Z407" s="2" t="s">
        <v>173</v>
      </c>
      <c r="AA407" s="2" t="s">
        <v>2940</v>
      </c>
      <c r="AB407" s="2">
        <f>IF(INPUT_RAW!B407="","",YEAR(INPUT_RAW!B407))</f>
        <v>2023</v>
      </c>
      <c r="AC407" s="2">
        <f>IF(OR(INPUT_RAW!Q407="",INPUT_RAW!T407=""),"",INPUT_RAW!Q407+INPUT_RAW!T407)</f>
        <v>286023.11</v>
      </c>
      <c r="AD407" s="2">
        <f>IF(INPUT_RAW!Q407="","",IF(INPUT_RAW!Q407=0,0,INPUT_RAW!T407/INPUT_RAW!Q407))</f>
        <v>0.3663995857946245</v>
      </c>
    </row>
    <row r="408" spans="1:30" ht="72" x14ac:dyDescent="0.3">
      <c r="A408" s="7" t="s">
        <v>196</v>
      </c>
      <c r="B408" s="2" t="s">
        <v>755</v>
      </c>
      <c r="C408" s="5" t="s">
        <v>198</v>
      </c>
      <c r="D408" s="5" t="s">
        <v>171</v>
      </c>
      <c r="E408" s="2" t="s">
        <v>761</v>
      </c>
      <c r="F408" s="2"/>
      <c r="G408" s="2"/>
      <c r="H408" s="2"/>
      <c r="I408" s="2"/>
      <c r="J408" s="2"/>
      <c r="K408" s="2"/>
      <c r="L408" s="2"/>
      <c r="M408" s="2"/>
      <c r="N408" s="5">
        <v>7244</v>
      </c>
      <c r="O408" s="2" t="s">
        <v>200</v>
      </c>
      <c r="P408" s="5">
        <v>518.70499029999996</v>
      </c>
      <c r="Q408" s="5">
        <v>3757498.95</v>
      </c>
      <c r="R408" s="5">
        <v>6.1677168890000003</v>
      </c>
      <c r="S408" s="5">
        <v>44678.941140000003</v>
      </c>
      <c r="T408" s="5">
        <v>1376747.7</v>
      </c>
      <c r="U408" s="5">
        <v>43464</v>
      </c>
      <c r="V408" s="5">
        <v>0.99</v>
      </c>
      <c r="W408" s="2" t="s">
        <v>22</v>
      </c>
      <c r="X408" s="2" t="s">
        <v>2940</v>
      </c>
      <c r="Y408" s="2" t="s">
        <v>172</v>
      </c>
      <c r="Z408" s="2" t="s">
        <v>173</v>
      </c>
      <c r="AA408" s="2" t="s">
        <v>2940</v>
      </c>
      <c r="AB408" s="2">
        <f>IF(INPUT_RAW!B408="","",YEAR(INPUT_RAW!B408))</f>
        <v>2023</v>
      </c>
      <c r="AC408" s="2">
        <f>IF(OR(INPUT_RAW!Q408="",INPUT_RAW!T408=""),"",INPUT_RAW!Q408+INPUT_RAW!T408)</f>
        <v>5134246.6500000004</v>
      </c>
      <c r="AD408" s="2">
        <f>IF(INPUT_RAW!Q408="","",IF(INPUT_RAW!Q408=0,0,INPUT_RAW!T408/INPUT_RAW!Q408))</f>
        <v>0.36640002254691245</v>
      </c>
    </row>
    <row r="409" spans="1:30" ht="72" x14ac:dyDescent="0.3">
      <c r="A409" s="7" t="s">
        <v>196</v>
      </c>
      <c r="B409" s="2" t="s">
        <v>755</v>
      </c>
      <c r="C409" s="5" t="s">
        <v>198</v>
      </c>
      <c r="D409" s="5" t="s">
        <v>171</v>
      </c>
      <c r="E409" s="2" t="s">
        <v>762</v>
      </c>
      <c r="F409" s="2"/>
      <c r="G409" s="2"/>
      <c r="H409" s="2"/>
      <c r="I409" s="2"/>
      <c r="J409" s="2"/>
      <c r="K409" s="2"/>
      <c r="L409" s="2"/>
      <c r="M409" s="2"/>
      <c r="N409" s="5">
        <v>6361.4</v>
      </c>
      <c r="O409" s="2" t="s">
        <v>200</v>
      </c>
      <c r="P409" s="5">
        <v>499.74741719999997</v>
      </c>
      <c r="Q409" s="5">
        <v>3179093.22</v>
      </c>
      <c r="R409" s="5">
        <v>5.9422998480000002</v>
      </c>
      <c r="S409" s="5">
        <v>37801.346250000002</v>
      </c>
      <c r="T409" s="5">
        <v>1164819.8</v>
      </c>
      <c r="U409" s="5">
        <v>22452</v>
      </c>
      <c r="V409" s="5">
        <v>1.61</v>
      </c>
      <c r="W409" s="2" t="s">
        <v>22</v>
      </c>
      <c r="X409" s="2" t="s">
        <v>2940</v>
      </c>
      <c r="Y409" s="2" t="s">
        <v>172</v>
      </c>
      <c r="Z409" s="2" t="s">
        <v>173</v>
      </c>
      <c r="AA409" s="2" t="s">
        <v>2940</v>
      </c>
      <c r="AB409" s="2">
        <f>IF(INPUT_RAW!B409="","",YEAR(INPUT_RAW!B409))</f>
        <v>2023</v>
      </c>
      <c r="AC409" s="2">
        <f>IF(OR(INPUT_RAW!Q409="",INPUT_RAW!T409=""),"",INPUT_RAW!Q409+INPUT_RAW!T409)</f>
        <v>4343913.0200000005</v>
      </c>
      <c r="AD409" s="2">
        <f>IF(INPUT_RAW!Q409="","",IF(INPUT_RAW!Q409=0,0,INPUT_RAW!T409/INPUT_RAW!Q409))</f>
        <v>0.36640001390081917</v>
      </c>
    </row>
    <row r="410" spans="1:30" ht="72" x14ac:dyDescent="0.3">
      <c r="A410" s="7" t="s">
        <v>196</v>
      </c>
      <c r="B410" s="2" t="s">
        <v>755</v>
      </c>
      <c r="C410" s="5" t="s">
        <v>198</v>
      </c>
      <c r="D410" s="5" t="s">
        <v>171</v>
      </c>
      <c r="E410" s="2" t="s">
        <v>763</v>
      </c>
      <c r="F410" s="2"/>
      <c r="G410" s="2"/>
      <c r="H410" s="2"/>
      <c r="I410" s="2"/>
      <c r="J410" s="2"/>
      <c r="K410" s="2"/>
      <c r="L410" s="2"/>
      <c r="M410" s="2"/>
      <c r="N410" s="5">
        <v>4508.3999999999996</v>
      </c>
      <c r="O410" s="2" t="s">
        <v>200</v>
      </c>
      <c r="P410" s="5">
        <v>632.06727000000001</v>
      </c>
      <c r="Q410" s="5">
        <v>2849612.08</v>
      </c>
      <c r="R410" s="5">
        <v>7.5156631389999999</v>
      </c>
      <c r="S410" s="5">
        <v>33883.615700000002</v>
      </c>
      <c r="T410" s="5">
        <v>1044097.8</v>
      </c>
      <c r="U410" s="5">
        <v>23868</v>
      </c>
      <c r="V410" s="5">
        <v>1.3680000000000001</v>
      </c>
      <c r="W410" s="2" t="s">
        <v>22</v>
      </c>
      <c r="X410" s="2" t="s">
        <v>2940</v>
      </c>
      <c r="Y410" s="2" t="s">
        <v>172</v>
      </c>
      <c r="Z410" s="2" t="s">
        <v>173</v>
      </c>
      <c r="AA410" s="2" t="s">
        <v>2940</v>
      </c>
      <c r="AB410" s="2">
        <f>IF(INPUT_RAW!B410="","",YEAR(INPUT_RAW!B410))</f>
        <v>2023</v>
      </c>
      <c r="AC410" s="2">
        <f>IF(OR(INPUT_RAW!Q410="",INPUT_RAW!T410=""),"",INPUT_RAW!Q410+INPUT_RAW!T410)</f>
        <v>3893709.88</v>
      </c>
      <c r="AD410" s="2">
        <f>IF(INPUT_RAW!Q410="","",IF(INPUT_RAW!Q410=0,0,INPUT_RAW!T410/INPUT_RAW!Q410))</f>
        <v>0.3663999767996492</v>
      </c>
    </row>
    <row r="411" spans="1:30" ht="57.6" x14ac:dyDescent="0.3">
      <c r="A411" s="7" t="s">
        <v>196</v>
      </c>
      <c r="B411" s="2" t="s">
        <v>764</v>
      </c>
      <c r="C411" s="5" t="s">
        <v>198</v>
      </c>
      <c r="D411" s="5" t="s">
        <v>171</v>
      </c>
      <c r="E411" s="2" t="s">
        <v>742</v>
      </c>
      <c r="F411" s="2"/>
      <c r="G411" s="2"/>
      <c r="H411" s="2"/>
      <c r="I411" s="2"/>
      <c r="J411" s="2"/>
      <c r="K411" s="2"/>
      <c r="L411" s="2"/>
      <c r="M411" s="2"/>
      <c r="N411" s="5">
        <v>8945.2000000000007</v>
      </c>
      <c r="O411" s="2" t="s">
        <v>200</v>
      </c>
      <c r="P411" s="5">
        <v>461.66281579999998</v>
      </c>
      <c r="Q411" s="5">
        <v>4129666.22</v>
      </c>
      <c r="R411" s="5">
        <v>5.4894508420000001</v>
      </c>
      <c r="S411" s="5">
        <v>49104.235670000002</v>
      </c>
      <c r="T411" s="5">
        <v>1513109.6</v>
      </c>
      <c r="U411" s="5">
        <v>25680</v>
      </c>
      <c r="V411" s="5">
        <v>1.86</v>
      </c>
      <c r="W411" s="2" t="s">
        <v>23</v>
      </c>
      <c r="X411" s="2"/>
      <c r="Y411" s="2" t="s">
        <v>172</v>
      </c>
      <c r="Z411" s="2" t="s">
        <v>173</v>
      </c>
      <c r="AA411" s="2" t="s">
        <v>174</v>
      </c>
      <c r="AB411" s="2">
        <f>IF(INPUT_RAW!B411="","",YEAR(INPUT_RAW!B411))</f>
        <v>2023</v>
      </c>
      <c r="AC411" s="2">
        <f>IF(OR(INPUT_RAW!Q411="",INPUT_RAW!T411=""),"",INPUT_RAW!Q411+INPUT_RAW!T411)</f>
        <v>5642775.8200000003</v>
      </c>
      <c r="AD411" s="2">
        <f>IF(INPUT_RAW!Q411="","",IF(INPUT_RAW!Q411=0,0,INPUT_RAW!T411/INPUT_RAW!Q411))</f>
        <v>0.36639997505657979</v>
      </c>
    </row>
    <row r="412" spans="1:30" ht="57.6" x14ac:dyDescent="0.3">
      <c r="A412" s="7" t="s">
        <v>196</v>
      </c>
      <c r="B412" s="2" t="s">
        <v>764</v>
      </c>
      <c r="C412" s="5" t="s">
        <v>198</v>
      </c>
      <c r="D412" s="5" t="s">
        <v>171</v>
      </c>
      <c r="E412" s="2" t="s">
        <v>765</v>
      </c>
      <c r="F412" s="2"/>
      <c r="G412" s="2"/>
      <c r="H412" s="2"/>
      <c r="I412" s="2"/>
      <c r="J412" s="2"/>
      <c r="K412" s="2"/>
      <c r="L412" s="2"/>
      <c r="M412" s="2"/>
      <c r="N412" s="5">
        <v>10348.75</v>
      </c>
      <c r="O412" s="2" t="s">
        <v>200</v>
      </c>
      <c r="P412" s="5">
        <v>626.33486170000003</v>
      </c>
      <c r="Q412" s="5">
        <v>6481782.9000000004</v>
      </c>
      <c r="R412" s="5">
        <v>7.4475013280000004</v>
      </c>
      <c r="S412" s="5">
        <v>77072.329370000007</v>
      </c>
      <c r="T412" s="5">
        <v>2374925.2999999998</v>
      </c>
      <c r="U412" s="5">
        <v>51000</v>
      </c>
      <c r="V412" s="5">
        <v>1.47</v>
      </c>
      <c r="W412" s="2" t="s">
        <v>23</v>
      </c>
      <c r="X412" s="2"/>
      <c r="Y412" s="2" t="s">
        <v>172</v>
      </c>
      <c r="Z412" s="2" t="s">
        <v>173</v>
      </c>
      <c r="AA412" s="2" t="s">
        <v>174</v>
      </c>
      <c r="AB412" s="2">
        <f>IF(INPUT_RAW!B412="","",YEAR(INPUT_RAW!B412))</f>
        <v>2023</v>
      </c>
      <c r="AC412" s="2">
        <f>IF(OR(INPUT_RAW!Q412="",INPUT_RAW!T412=""),"",INPUT_RAW!Q412+INPUT_RAW!T412)</f>
        <v>8856708.1999999993</v>
      </c>
      <c r="AD412" s="2">
        <f>IF(INPUT_RAW!Q412="","",IF(INPUT_RAW!Q412=0,0,INPUT_RAW!T412/INPUT_RAW!Q412))</f>
        <v>0.36640000701041681</v>
      </c>
    </row>
    <row r="413" spans="1:30" ht="57.6" x14ac:dyDescent="0.3">
      <c r="A413" s="7" t="s">
        <v>196</v>
      </c>
      <c r="B413" s="2" t="s">
        <v>764</v>
      </c>
      <c r="C413" s="5" t="s">
        <v>198</v>
      </c>
      <c r="D413" s="5" t="s">
        <v>171</v>
      </c>
      <c r="E413" s="2" t="s">
        <v>766</v>
      </c>
      <c r="F413" s="2"/>
      <c r="G413" s="2"/>
      <c r="H413" s="2"/>
      <c r="I413" s="2"/>
      <c r="J413" s="2"/>
      <c r="K413" s="2"/>
      <c r="L413" s="2"/>
      <c r="M413" s="2"/>
      <c r="N413" s="5">
        <v>7215</v>
      </c>
      <c r="O413" s="2" t="s">
        <v>200</v>
      </c>
      <c r="P413" s="5">
        <v>438.94242409999998</v>
      </c>
      <c r="Q413" s="5">
        <v>3166969.59</v>
      </c>
      <c r="R413" s="5">
        <v>5.2192916069999997</v>
      </c>
      <c r="S413" s="5">
        <v>37657.18894</v>
      </c>
      <c r="T413" s="5">
        <v>1160377.7</v>
      </c>
      <c r="U413" s="5">
        <v>11100</v>
      </c>
      <c r="V413" s="5">
        <v>3.3</v>
      </c>
      <c r="W413" s="2" t="s">
        <v>23</v>
      </c>
      <c r="X413" s="2"/>
      <c r="Y413" s="2" t="s">
        <v>172</v>
      </c>
      <c r="Z413" s="2" t="s">
        <v>173</v>
      </c>
      <c r="AA413" s="2" t="s">
        <v>174</v>
      </c>
      <c r="AB413" s="2">
        <f>IF(INPUT_RAW!B413="","",YEAR(INPUT_RAW!B413))</f>
        <v>2023</v>
      </c>
      <c r="AC413" s="2">
        <f>IF(OR(INPUT_RAW!Q413="",INPUT_RAW!T413=""),"",INPUT_RAW!Q413+INPUT_RAW!T413)</f>
        <v>4327347.29</v>
      </c>
      <c r="AD413" s="2">
        <f>IF(INPUT_RAW!Q413="","",IF(INPUT_RAW!Q413=0,0,INPUT_RAW!T413/INPUT_RAW!Q413))</f>
        <v>0.36640001333261935</v>
      </c>
    </row>
    <row r="414" spans="1:30" ht="57.6" x14ac:dyDescent="0.3">
      <c r="A414" s="7" t="s">
        <v>196</v>
      </c>
      <c r="B414" s="2" t="s">
        <v>764</v>
      </c>
      <c r="C414" s="5" t="s">
        <v>198</v>
      </c>
      <c r="D414" s="5" t="s">
        <v>171</v>
      </c>
      <c r="E414" s="2" t="s">
        <v>767</v>
      </c>
      <c r="F414" s="2"/>
      <c r="G414" s="2"/>
      <c r="H414" s="2"/>
      <c r="I414" s="2"/>
      <c r="J414" s="2"/>
      <c r="K414" s="2"/>
      <c r="L414" s="2"/>
      <c r="M414" s="2"/>
      <c r="N414" s="5">
        <v>936</v>
      </c>
      <c r="O414" s="2" t="s">
        <v>200</v>
      </c>
      <c r="P414" s="5">
        <v>478.84632479999999</v>
      </c>
      <c r="Q414" s="5">
        <v>448200.16</v>
      </c>
      <c r="R414" s="5">
        <v>5.6937731840000003</v>
      </c>
      <c r="S414" s="5">
        <v>5329.3716999999997</v>
      </c>
      <c r="T414" s="5">
        <v>164220.5</v>
      </c>
      <c r="U414" s="5">
        <v>5760</v>
      </c>
      <c r="V414" s="5">
        <v>0.9</v>
      </c>
      <c r="W414" s="2" t="s">
        <v>23</v>
      </c>
      <c r="X414" s="2" t="s">
        <v>2941</v>
      </c>
      <c r="Y414" s="2" t="s">
        <v>172</v>
      </c>
      <c r="Z414" s="2" t="s">
        <v>173</v>
      </c>
      <c r="AA414" s="2" t="s">
        <v>2941</v>
      </c>
      <c r="AB414" s="2">
        <f>IF(INPUT_RAW!B414="","",YEAR(INPUT_RAW!B414))</f>
        <v>2023</v>
      </c>
      <c r="AC414" s="2">
        <f>IF(OR(INPUT_RAW!Q414="",INPUT_RAW!T414=""),"",INPUT_RAW!Q414+INPUT_RAW!T414)</f>
        <v>612420.65999999992</v>
      </c>
      <c r="AD414" s="2">
        <f>IF(INPUT_RAW!Q414="","",IF(INPUT_RAW!Q414=0,0,INPUT_RAW!T414/INPUT_RAW!Q414))</f>
        <v>0.36639991382421644</v>
      </c>
    </row>
    <row r="415" spans="1:30" ht="72" x14ac:dyDescent="0.3">
      <c r="A415" s="7" t="s">
        <v>196</v>
      </c>
      <c r="B415" s="2" t="s">
        <v>764</v>
      </c>
      <c r="C415" s="5" t="s">
        <v>198</v>
      </c>
      <c r="D415" s="5" t="s">
        <v>171</v>
      </c>
      <c r="E415" s="2" t="s">
        <v>768</v>
      </c>
      <c r="F415" s="2"/>
      <c r="G415" s="2"/>
      <c r="H415" s="2"/>
      <c r="I415" s="2"/>
      <c r="J415" s="2"/>
      <c r="K415" s="2"/>
      <c r="L415" s="2"/>
      <c r="M415" s="2"/>
      <c r="N415" s="5">
        <v>2573.75</v>
      </c>
      <c r="O415" s="2" t="s">
        <v>200</v>
      </c>
      <c r="P415" s="5">
        <v>470.52834189999999</v>
      </c>
      <c r="Q415" s="5">
        <v>1211022.32</v>
      </c>
      <c r="R415" s="5">
        <v>5.594867324</v>
      </c>
      <c r="S415" s="5">
        <v>14399.789769999999</v>
      </c>
      <c r="T415" s="5">
        <v>443718.6</v>
      </c>
      <c r="U415" s="5">
        <v>8700</v>
      </c>
      <c r="V415" s="5">
        <v>1.61</v>
      </c>
      <c r="W415" s="2" t="s">
        <v>23</v>
      </c>
      <c r="X415" s="2" t="s">
        <v>2941</v>
      </c>
      <c r="Y415" s="2" t="s">
        <v>172</v>
      </c>
      <c r="Z415" s="2" t="s">
        <v>173</v>
      </c>
      <c r="AA415" s="2" t="s">
        <v>2941</v>
      </c>
      <c r="AB415" s="2">
        <f>IF(INPUT_RAW!B415="","",YEAR(INPUT_RAW!B415))</f>
        <v>2023</v>
      </c>
      <c r="AC415" s="2">
        <f>IF(OR(INPUT_RAW!Q415="",INPUT_RAW!T415=""),"",INPUT_RAW!Q415+INPUT_RAW!T415)</f>
        <v>1654740.92</v>
      </c>
      <c r="AD415" s="2">
        <f>IF(INPUT_RAW!Q415="","",IF(INPUT_RAW!Q415=0,0,INPUT_RAW!T415/INPUT_RAW!Q415))</f>
        <v>0.36640001812683348</v>
      </c>
    </row>
    <row r="416" spans="1:30" ht="72" x14ac:dyDescent="0.3">
      <c r="A416" s="7" t="s">
        <v>196</v>
      </c>
      <c r="B416" s="2" t="s">
        <v>764</v>
      </c>
      <c r="C416" s="5" t="s">
        <v>198</v>
      </c>
      <c r="D416" s="5" t="s">
        <v>171</v>
      </c>
      <c r="E416" s="2" t="s">
        <v>769</v>
      </c>
      <c r="F416" s="2"/>
      <c r="G416" s="2"/>
      <c r="H416" s="2"/>
      <c r="I416" s="2"/>
      <c r="J416" s="2"/>
      <c r="K416" s="2"/>
      <c r="L416" s="2"/>
      <c r="M416" s="2"/>
      <c r="N416" s="5">
        <v>7680</v>
      </c>
      <c r="O416" s="2" t="s">
        <v>200</v>
      </c>
      <c r="P416" s="5">
        <v>494.31838540000001</v>
      </c>
      <c r="Q416" s="5">
        <v>3796365.2</v>
      </c>
      <c r="R416" s="5">
        <v>5.8777453680000002</v>
      </c>
      <c r="S416" s="5">
        <v>45141.084419999999</v>
      </c>
      <c r="T416" s="5">
        <v>1390988.2</v>
      </c>
      <c r="U416" s="5">
        <v>50400</v>
      </c>
      <c r="V416" s="5">
        <v>0.88</v>
      </c>
      <c r="W416" s="2" t="s">
        <v>22</v>
      </c>
      <c r="X416" s="2" t="s">
        <v>2940</v>
      </c>
      <c r="Y416" s="2" t="s">
        <v>172</v>
      </c>
      <c r="Z416" s="2" t="s">
        <v>173</v>
      </c>
      <c r="AA416" s="2" t="s">
        <v>2940</v>
      </c>
      <c r="AB416" s="2">
        <f>IF(INPUT_RAW!B416="","",YEAR(INPUT_RAW!B416))</f>
        <v>2023</v>
      </c>
      <c r="AC416" s="2">
        <f>IF(OR(INPUT_RAW!Q416="",INPUT_RAW!T416=""),"",INPUT_RAW!Q416+INPUT_RAW!T416)</f>
        <v>5187353.4000000004</v>
      </c>
      <c r="AD416" s="2">
        <f>IF(INPUT_RAW!Q416="","",IF(INPUT_RAW!Q416=0,0,INPUT_RAW!T416/INPUT_RAW!Q416))</f>
        <v>0.36639999755555652</v>
      </c>
    </row>
    <row r="417" spans="1:30" ht="72" x14ac:dyDescent="0.3">
      <c r="A417" s="7" t="s">
        <v>196</v>
      </c>
      <c r="B417" s="2" t="s">
        <v>764</v>
      </c>
      <c r="C417" s="5" t="s">
        <v>198</v>
      </c>
      <c r="D417" s="5" t="s">
        <v>171</v>
      </c>
      <c r="E417" s="2" t="s">
        <v>770</v>
      </c>
      <c r="F417" s="2"/>
      <c r="G417" s="2"/>
      <c r="H417" s="2"/>
      <c r="I417" s="2"/>
      <c r="J417" s="2"/>
      <c r="K417" s="2"/>
      <c r="L417" s="2"/>
      <c r="M417" s="2"/>
      <c r="N417" s="5">
        <v>7600</v>
      </c>
      <c r="O417" s="2" t="s">
        <v>200</v>
      </c>
      <c r="P417" s="5">
        <v>497.0673013</v>
      </c>
      <c r="Q417" s="5">
        <v>3777711.49</v>
      </c>
      <c r="R417" s="5">
        <v>5.9104316450000001</v>
      </c>
      <c r="S417" s="5">
        <v>44919.280500000001</v>
      </c>
      <c r="T417" s="5">
        <v>1384153.5</v>
      </c>
      <c r="U417" s="5">
        <v>50148</v>
      </c>
      <c r="V417" s="5">
        <v>0.88</v>
      </c>
      <c r="W417" s="2" t="s">
        <v>22</v>
      </c>
      <c r="X417" s="2" t="s">
        <v>2940</v>
      </c>
      <c r="Y417" s="2" t="s">
        <v>172</v>
      </c>
      <c r="Z417" s="2" t="s">
        <v>173</v>
      </c>
      <c r="AA417" s="2" t="s">
        <v>2940</v>
      </c>
      <c r="AB417" s="2">
        <f>IF(INPUT_RAW!B417="","",YEAR(INPUT_RAW!B417))</f>
        <v>2023</v>
      </c>
      <c r="AC417" s="2">
        <f>IF(OR(INPUT_RAW!Q417="",INPUT_RAW!T417=""),"",INPUT_RAW!Q417+INPUT_RAW!T417)</f>
        <v>5161864.99</v>
      </c>
      <c r="AD417" s="2">
        <f>IF(INPUT_RAW!Q417="","",IF(INPUT_RAW!Q417=0,0,INPUT_RAW!T417/INPUT_RAW!Q417))</f>
        <v>0.36640000266404671</v>
      </c>
    </row>
    <row r="418" spans="1:30" ht="57.6" x14ac:dyDescent="0.3">
      <c r="A418" s="7" t="s">
        <v>196</v>
      </c>
      <c r="B418" s="2" t="s">
        <v>771</v>
      </c>
      <c r="C418" s="5" t="s">
        <v>198</v>
      </c>
      <c r="D418" s="5" t="s">
        <v>171</v>
      </c>
      <c r="E418" s="2" t="s">
        <v>772</v>
      </c>
      <c r="F418" s="2"/>
      <c r="G418" s="2"/>
      <c r="H418" s="2"/>
      <c r="I418" s="2"/>
      <c r="J418" s="2"/>
      <c r="K418" s="2"/>
      <c r="L418" s="2"/>
      <c r="M418" s="2"/>
      <c r="N418" s="5">
        <v>91.4</v>
      </c>
      <c r="O418" s="2" t="s">
        <v>200</v>
      </c>
      <c r="P418" s="5">
        <v>766.76969369999995</v>
      </c>
      <c r="Q418" s="5">
        <v>70082.75</v>
      </c>
      <c r="R418" s="5">
        <v>9.1173566430000008</v>
      </c>
      <c r="S418" s="5">
        <v>833.32639710000001</v>
      </c>
      <c r="T418" s="5">
        <v>25678.400000000001</v>
      </c>
      <c r="U418" s="5">
        <v>360</v>
      </c>
      <c r="V418" s="5">
        <v>2.206</v>
      </c>
      <c r="W418" s="2" t="s">
        <v>110</v>
      </c>
      <c r="X418" s="2"/>
      <c r="Y418" s="2" t="s">
        <v>172</v>
      </c>
      <c r="Z418" s="2" t="s">
        <v>173</v>
      </c>
      <c r="AA418" s="2" t="s">
        <v>174</v>
      </c>
      <c r="AB418" s="2">
        <f>IF(INPUT_RAW!B418="","",YEAR(INPUT_RAW!B418))</f>
        <v>2023</v>
      </c>
      <c r="AC418" s="2">
        <f>IF(OR(INPUT_RAW!Q418="",INPUT_RAW!T418=""),"",INPUT_RAW!Q418+INPUT_RAW!T418)</f>
        <v>95761.15</v>
      </c>
      <c r="AD418" s="2">
        <f>IF(INPUT_RAW!Q418="","",IF(INPUT_RAW!Q418=0,0,INPUT_RAW!T418/INPUT_RAW!Q418))</f>
        <v>0.3664011472152563</v>
      </c>
    </row>
    <row r="419" spans="1:30" ht="57.6" x14ac:dyDescent="0.3">
      <c r="A419" s="7" t="s">
        <v>196</v>
      </c>
      <c r="B419" s="2" t="s">
        <v>771</v>
      </c>
      <c r="C419" s="5" t="s">
        <v>198</v>
      </c>
      <c r="D419" s="5" t="s">
        <v>171</v>
      </c>
      <c r="E419" s="2" t="s">
        <v>773</v>
      </c>
      <c r="F419" s="2"/>
      <c r="G419" s="2"/>
      <c r="H419" s="2"/>
      <c r="I419" s="2"/>
      <c r="J419" s="2"/>
      <c r="K419" s="2"/>
      <c r="L419" s="2"/>
      <c r="M419" s="2"/>
      <c r="N419" s="5">
        <v>93.1</v>
      </c>
      <c r="O419" s="2" t="s">
        <v>200</v>
      </c>
      <c r="P419" s="5">
        <v>772.56036519999998</v>
      </c>
      <c r="Q419" s="5">
        <v>71925.37</v>
      </c>
      <c r="R419" s="5">
        <v>9.1862112390000004</v>
      </c>
      <c r="S419" s="5">
        <v>855.23626630000001</v>
      </c>
      <c r="T419" s="5">
        <v>26353.5</v>
      </c>
      <c r="U419" s="5">
        <v>480</v>
      </c>
      <c r="V419" s="5">
        <v>1.698</v>
      </c>
      <c r="W419" s="2" t="s">
        <v>109</v>
      </c>
      <c r="X419" s="2"/>
      <c r="Y419" s="2" t="s">
        <v>172</v>
      </c>
      <c r="Z419" s="2" t="s">
        <v>173</v>
      </c>
      <c r="AA419" s="2" t="s">
        <v>174</v>
      </c>
      <c r="AB419" s="2">
        <f>IF(INPUT_RAW!B419="","",YEAR(INPUT_RAW!B419))</f>
        <v>2023</v>
      </c>
      <c r="AC419" s="2">
        <f>IF(OR(INPUT_RAW!Q419="",INPUT_RAW!T419=""),"",INPUT_RAW!Q419+INPUT_RAW!T419)</f>
        <v>98278.87</v>
      </c>
      <c r="AD419" s="2">
        <f>IF(INPUT_RAW!Q419="","",IF(INPUT_RAW!Q419=0,0,INPUT_RAW!T419/INPUT_RAW!Q419))</f>
        <v>0.36640061775142763</v>
      </c>
    </row>
    <row r="420" spans="1:30" ht="72" x14ac:dyDescent="0.3">
      <c r="A420" s="7" t="s">
        <v>196</v>
      </c>
      <c r="B420" s="2" t="s">
        <v>774</v>
      </c>
      <c r="C420" s="5" t="s">
        <v>198</v>
      </c>
      <c r="D420" s="5" t="s">
        <v>171</v>
      </c>
      <c r="E420" s="2" t="s">
        <v>775</v>
      </c>
      <c r="F420" s="2"/>
      <c r="G420" s="2"/>
      <c r="H420" s="2"/>
      <c r="I420" s="2"/>
      <c r="J420" s="2"/>
      <c r="K420" s="2"/>
      <c r="L420" s="2"/>
      <c r="M420" s="2"/>
      <c r="N420" s="5">
        <v>7108</v>
      </c>
      <c r="O420" s="2" t="s">
        <v>200</v>
      </c>
      <c r="P420" s="5">
        <v>521.1854108</v>
      </c>
      <c r="Q420" s="5">
        <v>3704585.9</v>
      </c>
      <c r="R420" s="5">
        <v>6.1972105920000002</v>
      </c>
      <c r="S420" s="5">
        <v>44049.77289</v>
      </c>
      <c r="T420" s="5">
        <v>1357360.3</v>
      </c>
      <c r="U420" s="5">
        <v>42648</v>
      </c>
      <c r="V420" s="5">
        <v>0.99</v>
      </c>
      <c r="W420" s="2" t="s">
        <v>22</v>
      </c>
      <c r="X420" s="2" t="s">
        <v>2940</v>
      </c>
      <c r="Y420" s="2" t="s">
        <v>172</v>
      </c>
      <c r="Z420" s="2" t="s">
        <v>173</v>
      </c>
      <c r="AA420" s="2" t="s">
        <v>2940</v>
      </c>
      <c r="AB420" s="2">
        <f>IF(INPUT_RAW!B420="","",YEAR(INPUT_RAW!B420))</f>
        <v>2023</v>
      </c>
      <c r="AC420" s="2">
        <f>IF(OR(INPUT_RAW!Q420="",INPUT_RAW!T420=""),"",INPUT_RAW!Q420+INPUT_RAW!T420)</f>
        <v>5061946.2</v>
      </c>
      <c r="AD420" s="2">
        <f>IF(INPUT_RAW!Q420="","",IF(INPUT_RAW!Q420=0,0,INPUT_RAW!T420/INPUT_RAW!Q420))</f>
        <v>0.36640000708311288</v>
      </c>
    </row>
    <row r="421" spans="1:30" ht="57.6" x14ac:dyDescent="0.3">
      <c r="A421" s="7" t="s">
        <v>196</v>
      </c>
      <c r="B421" s="2" t="s">
        <v>774</v>
      </c>
      <c r="C421" s="5" t="s">
        <v>198</v>
      </c>
      <c r="D421" s="5" t="s">
        <v>171</v>
      </c>
      <c r="E421" s="2" t="s">
        <v>776</v>
      </c>
      <c r="F421" s="2"/>
      <c r="G421" s="2"/>
      <c r="H421" s="2"/>
      <c r="I421" s="2"/>
      <c r="J421" s="2"/>
      <c r="K421" s="2"/>
      <c r="L421" s="2"/>
      <c r="M421" s="2"/>
      <c r="N421" s="5">
        <v>17890.400000000001</v>
      </c>
      <c r="O421" s="2" t="s">
        <v>200</v>
      </c>
      <c r="P421" s="5">
        <v>460.86628139999999</v>
      </c>
      <c r="Q421" s="5">
        <v>8245082.1200000001</v>
      </c>
      <c r="R421" s="5">
        <v>5.4799795639999997</v>
      </c>
      <c r="S421" s="5">
        <v>98039.026400000002</v>
      </c>
      <c r="T421" s="5">
        <v>3020998</v>
      </c>
      <c r="U421" s="5">
        <v>51360</v>
      </c>
      <c r="V421" s="5">
        <v>1.86</v>
      </c>
      <c r="W421" s="2" t="s">
        <v>23</v>
      </c>
      <c r="X421" s="2"/>
      <c r="Y421" s="2" t="s">
        <v>172</v>
      </c>
      <c r="Z421" s="2" t="s">
        <v>173</v>
      </c>
      <c r="AA421" s="2" t="s">
        <v>174</v>
      </c>
      <c r="AB421" s="2">
        <f>IF(INPUT_RAW!B421="","",YEAR(INPUT_RAW!B421))</f>
        <v>2023</v>
      </c>
      <c r="AC421" s="2">
        <f>IF(OR(INPUT_RAW!Q421="",INPUT_RAW!T421=""),"",INPUT_RAW!Q421+INPUT_RAW!T421)</f>
        <v>11266080.120000001</v>
      </c>
      <c r="AD421" s="2">
        <f>IF(INPUT_RAW!Q421="","",IF(INPUT_RAW!Q421=0,0,INPUT_RAW!T421/INPUT_RAW!Q421))</f>
        <v>0.36639998923382461</v>
      </c>
    </row>
    <row r="422" spans="1:30" ht="57.6" x14ac:dyDescent="0.3">
      <c r="A422" s="7" t="s">
        <v>196</v>
      </c>
      <c r="B422" s="2" t="s">
        <v>774</v>
      </c>
      <c r="C422" s="5" t="s">
        <v>198</v>
      </c>
      <c r="D422" s="5" t="s">
        <v>171</v>
      </c>
      <c r="E422" s="2" t="s">
        <v>777</v>
      </c>
      <c r="F422" s="2"/>
      <c r="G422" s="2"/>
      <c r="H422" s="2"/>
      <c r="I422" s="2"/>
      <c r="J422" s="2"/>
      <c r="K422" s="2"/>
      <c r="L422" s="2"/>
      <c r="M422" s="2"/>
      <c r="N422" s="5">
        <v>10561.6</v>
      </c>
      <c r="O422" s="2" t="s">
        <v>200</v>
      </c>
      <c r="P422" s="5">
        <v>418.61456879999997</v>
      </c>
      <c r="Q422" s="5">
        <v>4421239.63</v>
      </c>
      <c r="R422" s="5">
        <v>4.9775810800000002</v>
      </c>
      <c r="S422" s="5">
        <v>52571.220329999996</v>
      </c>
      <c r="T422" s="5">
        <v>1619942.2</v>
      </c>
      <c r="U422" s="5">
        <v>22080</v>
      </c>
      <c r="V422" s="5">
        <v>2.3199999999999998</v>
      </c>
      <c r="W422" s="2" t="s">
        <v>23</v>
      </c>
      <c r="X422" s="2"/>
      <c r="Y422" s="2" t="s">
        <v>172</v>
      </c>
      <c r="Z422" s="2" t="s">
        <v>173</v>
      </c>
      <c r="AA422" s="2" t="s">
        <v>174</v>
      </c>
      <c r="AB422" s="2">
        <f>IF(INPUT_RAW!B422="","",YEAR(INPUT_RAW!B422))</f>
        <v>2023</v>
      </c>
      <c r="AC422" s="2">
        <f>IF(OR(INPUT_RAW!Q422="",INPUT_RAW!T422=""),"",INPUT_RAW!Q422+INPUT_RAW!T422)</f>
        <v>6041181.8300000001</v>
      </c>
      <c r="AD422" s="2">
        <f>IF(INPUT_RAW!Q422="","",IF(INPUT_RAW!Q422=0,0,INPUT_RAW!T422/INPUT_RAW!Q422))</f>
        <v>0.36639999990228983</v>
      </c>
    </row>
    <row r="423" spans="1:30" ht="72" x14ac:dyDescent="0.3">
      <c r="A423" s="7" t="s">
        <v>196</v>
      </c>
      <c r="B423" s="2" t="s">
        <v>778</v>
      </c>
      <c r="C423" s="5" t="s">
        <v>198</v>
      </c>
      <c r="D423" s="5" t="s">
        <v>171</v>
      </c>
      <c r="E423" s="2" t="s">
        <v>779</v>
      </c>
      <c r="F423" s="2"/>
      <c r="G423" s="2"/>
      <c r="H423" s="2"/>
      <c r="I423" s="2"/>
      <c r="J423" s="2"/>
      <c r="K423" s="2"/>
      <c r="L423" s="2"/>
      <c r="M423" s="2"/>
      <c r="N423" s="5">
        <v>5175.3</v>
      </c>
      <c r="O423" s="2" t="s">
        <v>200</v>
      </c>
      <c r="P423" s="5">
        <v>563.55026380000004</v>
      </c>
      <c r="Q423" s="5">
        <v>2916541.68</v>
      </c>
      <c r="R423" s="5">
        <v>6.7009543850000002</v>
      </c>
      <c r="S423" s="5">
        <v>34679.449229999998</v>
      </c>
      <c r="T423" s="5">
        <v>1068620.8</v>
      </c>
      <c r="U423" s="5">
        <v>31848</v>
      </c>
      <c r="V423" s="5">
        <v>1.0449999999999999</v>
      </c>
      <c r="W423" s="2" t="s">
        <v>22</v>
      </c>
      <c r="X423" s="2" t="s">
        <v>2940</v>
      </c>
      <c r="Y423" s="2" t="s">
        <v>172</v>
      </c>
      <c r="Z423" s="2" t="s">
        <v>173</v>
      </c>
      <c r="AA423" s="2" t="s">
        <v>2940</v>
      </c>
      <c r="AB423" s="2">
        <f>IF(INPUT_RAW!B423="","",YEAR(INPUT_RAW!B423))</f>
        <v>2023</v>
      </c>
      <c r="AC423" s="2">
        <f>IF(OR(INPUT_RAW!Q423="",INPUT_RAW!T423=""),"",INPUT_RAW!Q423+INPUT_RAW!T423)</f>
        <v>3985162.4800000004</v>
      </c>
      <c r="AD423" s="2">
        <f>IF(INPUT_RAW!Q423="","",IF(INPUT_RAW!Q423=0,0,INPUT_RAW!T423/INPUT_RAW!Q423))</f>
        <v>0.36639997546683439</v>
      </c>
    </row>
    <row r="424" spans="1:30" ht="72" x14ac:dyDescent="0.3">
      <c r="A424" s="7" t="s">
        <v>196</v>
      </c>
      <c r="B424" s="2" t="s">
        <v>778</v>
      </c>
      <c r="C424" s="5" t="s">
        <v>198</v>
      </c>
      <c r="D424" s="5" t="s">
        <v>171</v>
      </c>
      <c r="E424" s="2" t="s">
        <v>780</v>
      </c>
      <c r="F424" s="2"/>
      <c r="G424" s="2"/>
      <c r="H424" s="2"/>
      <c r="I424" s="2"/>
      <c r="J424" s="2"/>
      <c r="K424" s="2"/>
      <c r="L424" s="2"/>
      <c r="M424" s="2"/>
      <c r="N424" s="5">
        <v>6657.6</v>
      </c>
      <c r="O424" s="2" t="s">
        <v>200</v>
      </c>
      <c r="P424" s="5">
        <v>494.69057770000001</v>
      </c>
      <c r="Q424" s="5">
        <v>3293451.99</v>
      </c>
      <c r="R424" s="5">
        <v>5.8821709589999998</v>
      </c>
      <c r="S424" s="5">
        <v>39161.141380000001</v>
      </c>
      <c r="T424" s="5">
        <v>1206720.8</v>
      </c>
      <c r="U424" s="5">
        <v>33288</v>
      </c>
      <c r="V424" s="5">
        <v>1.1279999999999999</v>
      </c>
      <c r="W424" s="2" t="s">
        <v>22</v>
      </c>
      <c r="X424" s="2" t="s">
        <v>2940</v>
      </c>
      <c r="Y424" s="2" t="s">
        <v>172</v>
      </c>
      <c r="Z424" s="2" t="s">
        <v>173</v>
      </c>
      <c r="AA424" s="2" t="s">
        <v>2940</v>
      </c>
      <c r="AB424" s="2">
        <f>IF(INPUT_RAW!B424="","",YEAR(INPUT_RAW!B424))</f>
        <v>2023</v>
      </c>
      <c r="AC424" s="2">
        <f>IF(OR(INPUT_RAW!Q424="",INPUT_RAW!T424=""),"",INPUT_RAW!Q424+INPUT_RAW!T424)</f>
        <v>4500172.79</v>
      </c>
      <c r="AD424" s="2">
        <f>IF(INPUT_RAW!Q424="","",IF(INPUT_RAW!Q424=0,0,INPUT_RAW!T424/INPUT_RAW!Q424))</f>
        <v>0.36639999722601085</v>
      </c>
    </row>
    <row r="425" spans="1:30" ht="72" x14ac:dyDescent="0.3">
      <c r="A425" s="7" t="s">
        <v>196</v>
      </c>
      <c r="B425" s="2" t="s">
        <v>778</v>
      </c>
      <c r="C425" s="5" t="s">
        <v>198</v>
      </c>
      <c r="D425" s="5" t="s">
        <v>171</v>
      </c>
      <c r="E425" s="2" t="s">
        <v>781</v>
      </c>
      <c r="F425" s="2"/>
      <c r="G425" s="2"/>
      <c r="H425" s="2"/>
      <c r="I425" s="2"/>
      <c r="J425" s="2"/>
      <c r="K425" s="2"/>
      <c r="L425" s="2"/>
      <c r="M425" s="2"/>
      <c r="N425" s="5">
        <v>1036</v>
      </c>
      <c r="O425" s="2" t="s">
        <v>200</v>
      </c>
      <c r="P425" s="5">
        <v>514.06076250000001</v>
      </c>
      <c r="Q425" s="5">
        <v>532566.94999999995</v>
      </c>
      <c r="R425" s="5">
        <v>6.1124942039999999</v>
      </c>
      <c r="S425" s="5">
        <v>6332.543995</v>
      </c>
      <c r="T425" s="5">
        <v>195132.5</v>
      </c>
      <c r="U425" s="5">
        <v>6216</v>
      </c>
      <c r="V425" s="5">
        <v>0.97599999999999998</v>
      </c>
      <c r="W425" s="2" t="s">
        <v>22</v>
      </c>
      <c r="X425" s="2" t="s">
        <v>2940</v>
      </c>
      <c r="Y425" s="2" t="s">
        <v>172</v>
      </c>
      <c r="Z425" s="2" t="s">
        <v>173</v>
      </c>
      <c r="AA425" s="2" t="s">
        <v>2940</v>
      </c>
      <c r="AB425" s="2">
        <f>IF(INPUT_RAW!B425="","",YEAR(INPUT_RAW!B425))</f>
        <v>2023</v>
      </c>
      <c r="AC425" s="2">
        <f>IF(OR(INPUT_RAW!Q425="",INPUT_RAW!T425=""),"",INPUT_RAW!Q425+INPUT_RAW!T425)</f>
        <v>727699.45</v>
      </c>
      <c r="AD425" s="2">
        <f>IF(INPUT_RAW!Q425="","",IF(INPUT_RAW!Q425=0,0,INPUT_RAW!T425/INPUT_RAW!Q425))</f>
        <v>0.36639994276775911</v>
      </c>
    </row>
    <row r="426" spans="1:30" ht="72" x14ac:dyDescent="0.3">
      <c r="A426" s="7" t="s">
        <v>196</v>
      </c>
      <c r="B426" s="2" t="s">
        <v>778</v>
      </c>
      <c r="C426" s="5" t="s">
        <v>198</v>
      </c>
      <c r="D426" s="5" t="s">
        <v>171</v>
      </c>
      <c r="E426" s="2" t="s">
        <v>782</v>
      </c>
      <c r="F426" s="2"/>
      <c r="G426" s="2"/>
      <c r="H426" s="2"/>
      <c r="I426" s="2"/>
      <c r="J426" s="2"/>
      <c r="K426" s="2"/>
      <c r="L426" s="2"/>
      <c r="M426" s="2"/>
      <c r="N426" s="5">
        <v>9452</v>
      </c>
      <c r="O426" s="2" t="s">
        <v>200</v>
      </c>
      <c r="P426" s="5">
        <v>520.54250000000002</v>
      </c>
      <c r="Q426" s="5">
        <v>4920167.71</v>
      </c>
      <c r="R426" s="5">
        <v>6.1895659930000004</v>
      </c>
      <c r="S426" s="5">
        <v>58503.777759999997</v>
      </c>
      <c r="T426" s="5">
        <v>1802749.5</v>
      </c>
      <c r="U426" s="5">
        <v>56712</v>
      </c>
      <c r="V426" s="5">
        <v>0.99</v>
      </c>
      <c r="W426" s="2" t="s">
        <v>22</v>
      </c>
      <c r="X426" s="2" t="s">
        <v>2940</v>
      </c>
      <c r="Y426" s="2" t="s">
        <v>172</v>
      </c>
      <c r="Z426" s="2" t="s">
        <v>173</v>
      </c>
      <c r="AA426" s="2" t="s">
        <v>2940</v>
      </c>
      <c r="AB426" s="2">
        <f>IF(INPUT_RAW!B426="","",YEAR(INPUT_RAW!B426))</f>
        <v>2023</v>
      </c>
      <c r="AC426" s="2">
        <f>IF(OR(INPUT_RAW!Q426="",INPUT_RAW!T426=""),"",INPUT_RAW!Q426+INPUT_RAW!T426)</f>
        <v>6722917.21</v>
      </c>
      <c r="AD426" s="2">
        <f>IF(INPUT_RAW!Q426="","",IF(INPUT_RAW!Q426=0,0,INPUT_RAW!T426/INPUT_RAW!Q426))</f>
        <v>0.36640001037688208</v>
      </c>
    </row>
    <row r="427" spans="1:30" ht="86.4" x14ac:dyDescent="0.3">
      <c r="A427" s="7" t="s">
        <v>196</v>
      </c>
      <c r="B427" s="2" t="s">
        <v>778</v>
      </c>
      <c r="C427" s="5" t="s">
        <v>198</v>
      </c>
      <c r="D427" s="5" t="s">
        <v>171</v>
      </c>
      <c r="E427" s="2" t="s">
        <v>783</v>
      </c>
      <c r="F427" s="2"/>
      <c r="G427" s="2"/>
      <c r="H427" s="2"/>
      <c r="I427" s="2"/>
      <c r="J427" s="2"/>
      <c r="K427" s="2"/>
      <c r="L427" s="2"/>
      <c r="M427" s="2"/>
      <c r="N427" s="5">
        <v>4380</v>
      </c>
      <c r="O427" s="2" t="s">
        <v>200</v>
      </c>
      <c r="P427" s="5">
        <v>561.00026479999997</v>
      </c>
      <c r="Q427" s="5">
        <v>2457181.16</v>
      </c>
      <c r="R427" s="5">
        <v>6.6706333510000002</v>
      </c>
      <c r="S427" s="5">
        <v>29217.374080000001</v>
      </c>
      <c r="T427" s="5">
        <v>900311.1</v>
      </c>
      <c r="U427" s="5">
        <v>26280</v>
      </c>
      <c r="V427" s="5">
        <v>1.0660000000000001</v>
      </c>
      <c r="W427" s="2" t="s">
        <v>22</v>
      </c>
      <c r="X427" s="2" t="s">
        <v>2940</v>
      </c>
      <c r="Y427" s="2" t="s">
        <v>172</v>
      </c>
      <c r="Z427" s="2" t="s">
        <v>173</v>
      </c>
      <c r="AA427" s="2" t="s">
        <v>2940</v>
      </c>
      <c r="AB427" s="2">
        <f>IF(INPUT_RAW!B427="","",YEAR(INPUT_RAW!B427))</f>
        <v>2023</v>
      </c>
      <c r="AC427" s="2">
        <f>IF(OR(INPUT_RAW!Q427="",INPUT_RAW!T427=""),"",INPUT_RAW!Q427+INPUT_RAW!T427)</f>
        <v>3357492.2600000002</v>
      </c>
      <c r="AD427" s="2">
        <f>IF(INPUT_RAW!Q427="","",IF(INPUT_RAW!Q427=0,0,INPUT_RAW!T427/INPUT_RAW!Q427))</f>
        <v>0.36639996865351188</v>
      </c>
    </row>
    <row r="428" spans="1:30" ht="72" x14ac:dyDescent="0.3">
      <c r="A428" s="7" t="s">
        <v>196</v>
      </c>
      <c r="B428" s="2" t="s">
        <v>778</v>
      </c>
      <c r="C428" s="5" t="s">
        <v>198</v>
      </c>
      <c r="D428" s="5" t="s">
        <v>171</v>
      </c>
      <c r="E428" s="2" t="s">
        <v>784</v>
      </c>
      <c r="F428" s="2"/>
      <c r="G428" s="2"/>
      <c r="H428" s="2"/>
      <c r="I428" s="2"/>
      <c r="J428" s="2"/>
      <c r="K428" s="2"/>
      <c r="L428" s="2"/>
      <c r="M428" s="2"/>
      <c r="N428" s="5">
        <v>1064.2</v>
      </c>
      <c r="O428" s="2" t="s">
        <v>200</v>
      </c>
      <c r="P428" s="5">
        <v>498.81706450000001</v>
      </c>
      <c r="Q428" s="5">
        <v>530841.12</v>
      </c>
      <c r="R428" s="5">
        <v>5.9312373899999997</v>
      </c>
      <c r="S428" s="5">
        <v>6312.0228299999999</v>
      </c>
      <c r="T428" s="5">
        <v>194500.1</v>
      </c>
      <c r="U428" s="5">
        <v>3756</v>
      </c>
      <c r="V428" s="5">
        <v>1.61</v>
      </c>
      <c r="W428" s="2" t="s">
        <v>22</v>
      </c>
      <c r="X428" s="2" t="s">
        <v>2940</v>
      </c>
      <c r="Y428" s="2" t="s">
        <v>172</v>
      </c>
      <c r="Z428" s="2" t="s">
        <v>173</v>
      </c>
      <c r="AA428" s="2" t="s">
        <v>2940</v>
      </c>
      <c r="AB428" s="2">
        <f>IF(INPUT_RAW!B428="","",YEAR(INPUT_RAW!B428))</f>
        <v>2023</v>
      </c>
      <c r="AC428" s="2">
        <f>IF(OR(INPUT_RAW!Q428="",INPUT_RAW!T428=""),"",INPUT_RAW!Q428+INPUT_RAW!T428)</f>
        <v>725341.22</v>
      </c>
      <c r="AD428" s="2">
        <f>IF(INPUT_RAW!Q428="","",IF(INPUT_RAW!Q428=0,0,INPUT_RAW!T428/INPUT_RAW!Q428))</f>
        <v>0.36639983729971787</v>
      </c>
    </row>
    <row r="429" spans="1:30" ht="72" x14ac:dyDescent="0.3">
      <c r="A429" s="7" t="s">
        <v>196</v>
      </c>
      <c r="B429" s="2" t="s">
        <v>778</v>
      </c>
      <c r="C429" s="5" t="s">
        <v>198</v>
      </c>
      <c r="D429" s="5" t="s">
        <v>171</v>
      </c>
      <c r="E429" s="2" t="s">
        <v>769</v>
      </c>
      <c r="F429" s="2"/>
      <c r="G429" s="2"/>
      <c r="H429" s="2"/>
      <c r="I429" s="2"/>
      <c r="J429" s="2"/>
      <c r="K429" s="2"/>
      <c r="L429" s="2"/>
      <c r="M429" s="2"/>
      <c r="N429" s="5">
        <v>7680</v>
      </c>
      <c r="O429" s="2" t="s">
        <v>200</v>
      </c>
      <c r="P429" s="5">
        <v>496.45373699999999</v>
      </c>
      <c r="Q429" s="5">
        <v>3812764.7</v>
      </c>
      <c r="R429" s="5">
        <v>5.9031359930000002</v>
      </c>
      <c r="S429" s="5">
        <v>45336.084419999999</v>
      </c>
      <c r="T429" s="5">
        <v>1396997</v>
      </c>
      <c r="U429" s="5">
        <v>50400</v>
      </c>
      <c r="V429" s="5">
        <v>0.88</v>
      </c>
      <c r="W429" s="2" t="s">
        <v>22</v>
      </c>
      <c r="X429" s="2" t="s">
        <v>2940</v>
      </c>
      <c r="Y429" s="2" t="s">
        <v>172</v>
      </c>
      <c r="Z429" s="2" t="s">
        <v>173</v>
      </c>
      <c r="AA429" s="2" t="s">
        <v>2940</v>
      </c>
      <c r="AB429" s="2">
        <f>IF(INPUT_RAW!B429="","",YEAR(INPUT_RAW!B429))</f>
        <v>2023</v>
      </c>
      <c r="AC429" s="2">
        <f>IF(OR(INPUT_RAW!Q429="",INPUT_RAW!T429=""),"",INPUT_RAW!Q429+INPUT_RAW!T429)</f>
        <v>5209761.7</v>
      </c>
      <c r="AD429" s="2">
        <f>IF(INPUT_RAW!Q429="","",IF(INPUT_RAW!Q429=0,0,INPUT_RAW!T429/INPUT_RAW!Q429))</f>
        <v>0.36640000365089404</v>
      </c>
    </row>
    <row r="430" spans="1:30" ht="86.4" x14ac:dyDescent="0.3">
      <c r="A430" s="7" t="s">
        <v>196</v>
      </c>
      <c r="B430" s="2" t="s">
        <v>778</v>
      </c>
      <c r="C430" s="5" t="s">
        <v>198</v>
      </c>
      <c r="D430" s="5" t="s">
        <v>171</v>
      </c>
      <c r="E430" s="2" t="s">
        <v>785</v>
      </c>
      <c r="F430" s="2"/>
      <c r="G430" s="2"/>
      <c r="H430" s="2"/>
      <c r="I430" s="2"/>
      <c r="J430" s="2"/>
      <c r="K430" s="2"/>
      <c r="L430" s="2"/>
      <c r="M430" s="2"/>
      <c r="N430" s="5">
        <v>4435.2</v>
      </c>
      <c r="O430" s="2" t="s">
        <v>200</v>
      </c>
      <c r="P430" s="5">
        <v>578.26160489999995</v>
      </c>
      <c r="Q430" s="5">
        <v>2564705.87</v>
      </c>
      <c r="R430" s="5">
        <v>6.8758811519999998</v>
      </c>
      <c r="S430" s="5">
        <v>30495.908090000001</v>
      </c>
      <c r="T430" s="5">
        <v>939708.2</v>
      </c>
      <c r="U430" s="5">
        <v>28512</v>
      </c>
      <c r="V430" s="5">
        <v>1.0246999999999999</v>
      </c>
      <c r="W430" s="2" t="s">
        <v>22</v>
      </c>
      <c r="X430" s="2" t="s">
        <v>2940</v>
      </c>
      <c r="Y430" s="2" t="s">
        <v>172</v>
      </c>
      <c r="Z430" s="2" t="s">
        <v>173</v>
      </c>
      <c r="AA430" s="2" t="s">
        <v>2940</v>
      </c>
      <c r="AB430" s="2">
        <f>IF(INPUT_RAW!B430="","",YEAR(INPUT_RAW!B430))</f>
        <v>2023</v>
      </c>
      <c r="AC430" s="2">
        <f>IF(OR(INPUT_RAW!Q430="",INPUT_RAW!T430=""),"",INPUT_RAW!Q430+INPUT_RAW!T430)</f>
        <v>3504414.0700000003</v>
      </c>
      <c r="AD430" s="2">
        <f>IF(INPUT_RAW!Q430="","",IF(INPUT_RAW!Q430=0,0,INPUT_RAW!T430/INPUT_RAW!Q430))</f>
        <v>0.36639998800330265</v>
      </c>
    </row>
    <row r="431" spans="1:30" ht="72" x14ac:dyDescent="0.3">
      <c r="A431" s="7" t="s">
        <v>196</v>
      </c>
      <c r="B431" s="2" t="s">
        <v>778</v>
      </c>
      <c r="C431" s="5" t="s">
        <v>198</v>
      </c>
      <c r="D431" s="5" t="s">
        <v>171</v>
      </c>
      <c r="E431" s="2" t="s">
        <v>786</v>
      </c>
      <c r="F431" s="2"/>
      <c r="G431" s="2"/>
      <c r="H431" s="2"/>
      <c r="I431" s="2"/>
      <c r="J431" s="2"/>
      <c r="K431" s="2"/>
      <c r="L431" s="2"/>
      <c r="M431" s="2"/>
      <c r="N431" s="5">
        <v>2632</v>
      </c>
      <c r="O431" s="2" t="s">
        <v>200</v>
      </c>
      <c r="P431" s="5">
        <v>513.63617780000004</v>
      </c>
      <c r="Q431" s="5">
        <v>1351890.42</v>
      </c>
      <c r="R431" s="5">
        <v>6.1074456340000003</v>
      </c>
      <c r="S431" s="5">
        <v>16074.796909999999</v>
      </c>
      <c r="T431" s="5">
        <v>495332.7</v>
      </c>
      <c r="U431" s="5">
        <v>15792</v>
      </c>
      <c r="V431" s="5">
        <v>0.97599999999999998</v>
      </c>
      <c r="W431" s="2" t="s">
        <v>22</v>
      </c>
      <c r="X431" s="2" t="s">
        <v>2940</v>
      </c>
      <c r="Y431" s="2" t="s">
        <v>172</v>
      </c>
      <c r="Z431" s="2" t="s">
        <v>173</v>
      </c>
      <c r="AA431" s="2" t="s">
        <v>2940</v>
      </c>
      <c r="AB431" s="2">
        <f>IF(INPUT_RAW!B431="","",YEAR(INPUT_RAW!B431))</f>
        <v>2023</v>
      </c>
      <c r="AC431" s="2">
        <f>IF(OR(INPUT_RAW!Q431="",INPUT_RAW!T431=""),"",INPUT_RAW!Q431+INPUT_RAW!T431)</f>
        <v>1847223.1199999999</v>
      </c>
      <c r="AD431" s="2">
        <f>IF(INPUT_RAW!Q431="","",IF(INPUT_RAW!Q431=0,0,INPUT_RAW!T431/INPUT_RAW!Q431))</f>
        <v>0.36640003706809315</v>
      </c>
    </row>
    <row r="432" spans="1:30" ht="72" x14ac:dyDescent="0.3">
      <c r="A432" s="7" t="s">
        <v>196</v>
      </c>
      <c r="B432" s="2" t="s">
        <v>778</v>
      </c>
      <c r="C432" s="5" t="s">
        <v>198</v>
      </c>
      <c r="D432" s="5" t="s">
        <v>171</v>
      </c>
      <c r="E432" s="2" t="s">
        <v>787</v>
      </c>
      <c r="F432" s="2"/>
      <c r="G432" s="2"/>
      <c r="H432" s="2"/>
      <c r="I432" s="2"/>
      <c r="J432" s="2"/>
      <c r="K432" s="2"/>
      <c r="L432" s="2"/>
      <c r="M432" s="2"/>
      <c r="N432" s="5">
        <v>806.4</v>
      </c>
      <c r="O432" s="2" t="s">
        <v>200</v>
      </c>
      <c r="P432" s="5">
        <v>523.76066470000001</v>
      </c>
      <c r="Q432" s="5">
        <v>422360.6</v>
      </c>
      <c r="R432" s="5">
        <v>6.2278319230000001</v>
      </c>
      <c r="S432" s="5">
        <v>5022.123662</v>
      </c>
      <c r="T432" s="5">
        <v>154752.9</v>
      </c>
      <c r="U432" s="5">
        <v>4608</v>
      </c>
      <c r="V432" s="5">
        <v>1.0449999999999999</v>
      </c>
      <c r="W432" s="2" t="s">
        <v>22</v>
      </c>
      <c r="X432" s="2" t="s">
        <v>2940</v>
      </c>
      <c r="Y432" s="2" t="s">
        <v>172</v>
      </c>
      <c r="Z432" s="2" t="s">
        <v>173</v>
      </c>
      <c r="AA432" s="2" t="s">
        <v>2940</v>
      </c>
      <c r="AB432" s="2">
        <f>IF(INPUT_RAW!B432="","",YEAR(INPUT_RAW!B432))</f>
        <v>2023</v>
      </c>
      <c r="AC432" s="2">
        <f>IF(OR(INPUT_RAW!Q432="",INPUT_RAW!T432=""),"",INPUT_RAW!Q432+INPUT_RAW!T432)</f>
        <v>577113.5</v>
      </c>
      <c r="AD432" s="2">
        <f>IF(INPUT_RAW!Q432="","",IF(INPUT_RAW!Q432=0,0,INPUT_RAW!T432/INPUT_RAW!Q432))</f>
        <v>0.36639994355534111</v>
      </c>
    </row>
    <row r="433" spans="1:30" ht="72" x14ac:dyDescent="0.3">
      <c r="A433" s="7" t="s">
        <v>196</v>
      </c>
      <c r="B433" s="2" t="s">
        <v>788</v>
      </c>
      <c r="C433" s="5" t="s">
        <v>198</v>
      </c>
      <c r="D433" s="5" t="s">
        <v>171</v>
      </c>
      <c r="E433" s="2" t="s">
        <v>789</v>
      </c>
      <c r="F433" s="2"/>
      <c r="G433" s="2"/>
      <c r="H433" s="2"/>
      <c r="I433" s="2"/>
      <c r="J433" s="2"/>
      <c r="K433" s="2"/>
      <c r="L433" s="2"/>
      <c r="M433" s="2"/>
      <c r="N433" s="5">
        <v>3256.8</v>
      </c>
      <c r="O433" s="2" t="s">
        <v>200</v>
      </c>
      <c r="P433" s="5">
        <v>510.72402970000002</v>
      </c>
      <c r="Q433" s="5">
        <v>1663326.02</v>
      </c>
      <c r="R433" s="5">
        <v>6.0728184269999996</v>
      </c>
      <c r="S433" s="5">
        <v>19777.95505</v>
      </c>
      <c r="T433" s="5">
        <v>609442.6</v>
      </c>
      <c r="U433" s="5">
        <v>16992</v>
      </c>
      <c r="V433" s="5">
        <v>1.1279999999999999</v>
      </c>
      <c r="W433" s="2" t="s">
        <v>68</v>
      </c>
      <c r="X433" s="2" t="s">
        <v>2940</v>
      </c>
      <c r="Y433" s="2" t="s">
        <v>172</v>
      </c>
      <c r="Z433" s="2" t="s">
        <v>173</v>
      </c>
      <c r="AA433" s="2" t="s">
        <v>2940</v>
      </c>
      <c r="AB433" s="2">
        <f>IF(INPUT_RAW!B433="","",YEAR(INPUT_RAW!B433))</f>
        <v>2023</v>
      </c>
      <c r="AC433" s="2">
        <f>IF(OR(INPUT_RAW!Q433="",INPUT_RAW!T433=""),"",INPUT_RAW!Q433+INPUT_RAW!T433)</f>
        <v>2272768.62</v>
      </c>
      <c r="AD433" s="2">
        <f>IF(INPUT_RAW!Q433="","",IF(INPUT_RAW!Q433=0,0,INPUT_RAW!T433/INPUT_RAW!Q433))</f>
        <v>0.36639996769845518</v>
      </c>
    </row>
    <row r="434" spans="1:30" ht="86.4" x14ac:dyDescent="0.3">
      <c r="A434" s="7" t="s">
        <v>196</v>
      </c>
      <c r="B434" s="2" t="s">
        <v>788</v>
      </c>
      <c r="C434" s="5" t="s">
        <v>198</v>
      </c>
      <c r="D434" s="5" t="s">
        <v>171</v>
      </c>
      <c r="E434" s="2" t="s">
        <v>790</v>
      </c>
      <c r="F434" s="2"/>
      <c r="G434" s="2"/>
      <c r="H434" s="2"/>
      <c r="I434" s="2"/>
      <c r="J434" s="2"/>
      <c r="K434" s="2"/>
      <c r="L434" s="2"/>
      <c r="M434" s="2"/>
      <c r="N434" s="5">
        <v>4388</v>
      </c>
      <c r="O434" s="2" t="s">
        <v>200</v>
      </c>
      <c r="P434" s="5">
        <v>544.11563349999994</v>
      </c>
      <c r="Q434" s="5">
        <v>2387579.4</v>
      </c>
      <c r="R434" s="5">
        <v>6.4698648460000001</v>
      </c>
      <c r="S434" s="5">
        <v>28389.766940000001</v>
      </c>
      <c r="T434" s="5">
        <v>874809.1</v>
      </c>
      <c r="U434" s="5">
        <v>26328</v>
      </c>
      <c r="V434" s="5">
        <v>1.0449999999999999</v>
      </c>
      <c r="W434" s="2" t="s">
        <v>66</v>
      </c>
      <c r="X434" s="2" t="s">
        <v>2940</v>
      </c>
      <c r="Y434" s="2" t="s">
        <v>172</v>
      </c>
      <c r="Z434" s="2" t="s">
        <v>173</v>
      </c>
      <c r="AA434" s="2" t="s">
        <v>2940</v>
      </c>
      <c r="AB434" s="2">
        <f>IF(INPUT_RAW!B434="","",YEAR(INPUT_RAW!B434))</f>
        <v>2023</v>
      </c>
      <c r="AC434" s="2">
        <f>IF(OR(INPUT_RAW!Q434="",INPUT_RAW!T434=""),"",INPUT_RAW!Q434+INPUT_RAW!T434)</f>
        <v>3262388.5</v>
      </c>
      <c r="AD434" s="2">
        <f>IF(INPUT_RAW!Q434="","",IF(INPUT_RAW!Q434=0,0,INPUT_RAW!T434/INPUT_RAW!Q434))</f>
        <v>0.36640000328366046</v>
      </c>
    </row>
    <row r="435" spans="1:30" ht="57.6" x14ac:dyDescent="0.3">
      <c r="A435" s="7" t="s">
        <v>196</v>
      </c>
      <c r="B435" s="2" t="s">
        <v>788</v>
      </c>
      <c r="C435" s="5" t="s">
        <v>198</v>
      </c>
      <c r="D435" s="5" t="s">
        <v>171</v>
      </c>
      <c r="E435" s="2" t="s">
        <v>791</v>
      </c>
      <c r="F435" s="2"/>
      <c r="G435" s="2"/>
      <c r="H435" s="2"/>
      <c r="I435" s="2"/>
      <c r="J435" s="2"/>
      <c r="K435" s="2"/>
      <c r="L435" s="2"/>
      <c r="M435" s="2"/>
      <c r="N435" s="5">
        <v>5200</v>
      </c>
      <c r="O435" s="2" t="s">
        <v>200</v>
      </c>
      <c r="P435" s="5">
        <v>657.31251350000002</v>
      </c>
      <c r="Q435" s="5">
        <v>3418025.07</v>
      </c>
      <c r="R435" s="5">
        <v>7.8158443929999999</v>
      </c>
      <c r="S435" s="5">
        <v>40642.39084</v>
      </c>
      <c r="T435" s="5">
        <v>1252364.3999999999</v>
      </c>
      <c r="U435" s="5">
        <v>37440</v>
      </c>
      <c r="V435" s="5">
        <v>1.052</v>
      </c>
      <c r="W435" s="2" t="s">
        <v>99</v>
      </c>
      <c r="X435" s="2" t="s">
        <v>2940</v>
      </c>
      <c r="Y435" s="2" t="s">
        <v>172</v>
      </c>
      <c r="Z435" s="2" t="s">
        <v>173</v>
      </c>
      <c r="AA435" s="2" t="s">
        <v>2940</v>
      </c>
      <c r="AB435" s="2">
        <f>IF(INPUT_RAW!B435="","",YEAR(INPUT_RAW!B435))</f>
        <v>2023</v>
      </c>
      <c r="AC435" s="2">
        <f>IF(OR(INPUT_RAW!Q435="",INPUT_RAW!T435=""),"",INPUT_RAW!Q435+INPUT_RAW!T435)</f>
        <v>4670389.47</v>
      </c>
      <c r="AD435" s="2">
        <f>IF(INPUT_RAW!Q435="","",IF(INPUT_RAW!Q435=0,0,INPUT_RAW!T435/INPUT_RAW!Q435))</f>
        <v>0.36640000419891594</v>
      </c>
    </row>
    <row r="436" spans="1:30" ht="72" x14ac:dyDescent="0.3">
      <c r="A436" s="7" t="s">
        <v>196</v>
      </c>
      <c r="B436" s="2" t="s">
        <v>788</v>
      </c>
      <c r="C436" s="5" t="s">
        <v>198</v>
      </c>
      <c r="D436" s="5" t="s">
        <v>171</v>
      </c>
      <c r="E436" s="2" t="s">
        <v>792</v>
      </c>
      <c r="F436" s="2"/>
      <c r="G436" s="2"/>
      <c r="H436" s="2"/>
      <c r="I436" s="2"/>
      <c r="J436" s="2"/>
      <c r="K436" s="2"/>
      <c r="L436" s="2"/>
      <c r="M436" s="2"/>
      <c r="N436" s="5">
        <v>4949.6000000000004</v>
      </c>
      <c r="O436" s="2" t="s">
        <v>200</v>
      </c>
      <c r="P436" s="5">
        <v>448.2416781</v>
      </c>
      <c r="Q436" s="5">
        <v>2218617.0099999998</v>
      </c>
      <c r="R436" s="5">
        <v>5.3298653759999999</v>
      </c>
      <c r="S436" s="5">
        <v>26380.701659999999</v>
      </c>
      <c r="T436" s="5">
        <v>812901.2</v>
      </c>
      <c r="U436" s="5">
        <v>25824</v>
      </c>
      <c r="V436" s="5">
        <v>0.99</v>
      </c>
      <c r="W436" s="2" t="s">
        <v>53</v>
      </c>
      <c r="X436" s="2" t="s">
        <v>2940</v>
      </c>
      <c r="Y436" s="2" t="s">
        <v>172</v>
      </c>
      <c r="Z436" s="2" t="s">
        <v>173</v>
      </c>
      <c r="AA436" s="2" t="s">
        <v>2940</v>
      </c>
      <c r="AB436" s="2">
        <f>IF(INPUT_RAW!B436="","",YEAR(INPUT_RAW!B436))</f>
        <v>2023</v>
      </c>
      <c r="AC436" s="2">
        <f>IF(OR(INPUT_RAW!Q436="",INPUT_RAW!T436=""),"",INPUT_RAW!Q436+INPUT_RAW!T436)</f>
        <v>3031518.21</v>
      </c>
      <c r="AD436" s="2">
        <f>IF(INPUT_RAW!Q436="","",IF(INPUT_RAW!Q436=0,0,INPUT_RAW!T436/INPUT_RAW!Q436))</f>
        <v>0.36639996733821129</v>
      </c>
    </row>
    <row r="437" spans="1:30" ht="72" x14ac:dyDescent="0.3">
      <c r="A437" s="7" t="s">
        <v>196</v>
      </c>
      <c r="B437" s="2" t="s">
        <v>788</v>
      </c>
      <c r="C437" s="5" t="s">
        <v>198</v>
      </c>
      <c r="D437" s="5" t="s">
        <v>171</v>
      </c>
      <c r="E437" s="2" t="s">
        <v>793</v>
      </c>
      <c r="F437" s="2"/>
      <c r="G437" s="2"/>
      <c r="H437" s="2"/>
      <c r="I437" s="2"/>
      <c r="J437" s="2"/>
      <c r="K437" s="2"/>
      <c r="L437" s="2"/>
      <c r="M437" s="2"/>
      <c r="N437" s="5">
        <v>1307.9000000000001</v>
      </c>
      <c r="O437" s="2" t="s">
        <v>200</v>
      </c>
      <c r="P437" s="5">
        <v>658.5766496</v>
      </c>
      <c r="Q437" s="5">
        <v>861352.4</v>
      </c>
      <c r="R437" s="5">
        <v>7.8308757379999996</v>
      </c>
      <c r="S437" s="5">
        <v>10242.00238</v>
      </c>
      <c r="T437" s="5">
        <v>315599.5</v>
      </c>
      <c r="U437" s="5">
        <v>10824</v>
      </c>
      <c r="V437" s="5">
        <v>0.91700000000000004</v>
      </c>
      <c r="W437" s="2" t="s">
        <v>95</v>
      </c>
      <c r="X437" s="2" t="s">
        <v>2940</v>
      </c>
      <c r="Y437" s="2" t="s">
        <v>172</v>
      </c>
      <c r="Z437" s="2" t="s">
        <v>173</v>
      </c>
      <c r="AA437" s="2" t="s">
        <v>2940</v>
      </c>
      <c r="AB437" s="2">
        <f>IF(INPUT_RAW!B437="","",YEAR(INPUT_RAW!B437))</f>
        <v>2023</v>
      </c>
      <c r="AC437" s="2">
        <f>IF(OR(INPUT_RAW!Q437="",INPUT_RAW!T437=""),"",INPUT_RAW!Q437+INPUT_RAW!T437)</f>
        <v>1176951.8999999999</v>
      </c>
      <c r="AD437" s="2">
        <f>IF(INPUT_RAW!Q437="","",IF(INPUT_RAW!Q437=0,0,INPUT_RAW!T437/INPUT_RAW!Q437))</f>
        <v>0.36639997752371734</v>
      </c>
    </row>
    <row r="438" spans="1:30" ht="72" x14ac:dyDescent="0.3">
      <c r="A438" s="7" t="s">
        <v>196</v>
      </c>
      <c r="B438" s="2" t="s">
        <v>788</v>
      </c>
      <c r="C438" s="5" t="s">
        <v>198</v>
      </c>
      <c r="D438" s="5" t="s">
        <v>171</v>
      </c>
      <c r="E438" s="2" t="s">
        <v>794</v>
      </c>
      <c r="F438" s="2"/>
      <c r="G438" s="2"/>
      <c r="H438" s="2"/>
      <c r="I438" s="2"/>
      <c r="J438" s="2"/>
      <c r="K438" s="2"/>
      <c r="L438" s="2"/>
      <c r="M438" s="2"/>
      <c r="N438" s="5">
        <v>3477.1</v>
      </c>
      <c r="O438" s="2" t="s">
        <v>200</v>
      </c>
      <c r="P438" s="5">
        <v>574.18960919999995</v>
      </c>
      <c r="Q438" s="5">
        <v>1996514.69</v>
      </c>
      <c r="R438" s="5">
        <v>6.8274626530000004</v>
      </c>
      <c r="S438" s="5">
        <v>23739.770390000001</v>
      </c>
      <c r="T438" s="5">
        <v>731523</v>
      </c>
      <c r="U438" s="5">
        <v>21582</v>
      </c>
      <c r="V438" s="5">
        <v>1.0660000000000001</v>
      </c>
      <c r="W438" s="2" t="s">
        <v>106</v>
      </c>
      <c r="X438" s="2" t="s">
        <v>2940</v>
      </c>
      <c r="Y438" s="2" t="s">
        <v>172</v>
      </c>
      <c r="Z438" s="2" t="s">
        <v>173</v>
      </c>
      <c r="AA438" s="2" t="s">
        <v>2940</v>
      </c>
      <c r="AB438" s="2">
        <f>IF(INPUT_RAW!B438="","",YEAR(INPUT_RAW!B438))</f>
        <v>2023</v>
      </c>
      <c r="AC438" s="2">
        <f>IF(OR(INPUT_RAW!Q438="",INPUT_RAW!T438=""),"",INPUT_RAW!Q438+INPUT_RAW!T438)</f>
        <v>2728037.69</v>
      </c>
      <c r="AD438" s="2">
        <f>IF(INPUT_RAW!Q438="","",IF(INPUT_RAW!Q438=0,0,INPUT_RAW!T438/INPUT_RAW!Q438))</f>
        <v>0.36640000880734819</v>
      </c>
    </row>
    <row r="439" spans="1:30" ht="72" x14ac:dyDescent="0.3">
      <c r="A439" s="7" t="s">
        <v>196</v>
      </c>
      <c r="B439" s="2" t="s">
        <v>788</v>
      </c>
      <c r="C439" s="5" t="s">
        <v>198</v>
      </c>
      <c r="D439" s="5" t="s">
        <v>171</v>
      </c>
      <c r="E439" s="2" t="s">
        <v>795</v>
      </c>
      <c r="F439" s="2"/>
      <c r="G439" s="2"/>
      <c r="H439" s="2"/>
      <c r="I439" s="2"/>
      <c r="J439" s="2"/>
      <c r="K439" s="2"/>
      <c r="L439" s="2"/>
      <c r="M439" s="2"/>
      <c r="N439" s="5">
        <v>3440</v>
      </c>
      <c r="O439" s="2" t="s">
        <v>200</v>
      </c>
      <c r="P439" s="5">
        <v>508.1883808</v>
      </c>
      <c r="Q439" s="5">
        <v>1748168.03</v>
      </c>
      <c r="R439" s="5">
        <v>6.0426680240000001</v>
      </c>
      <c r="S439" s="5">
        <v>20786.777999999998</v>
      </c>
      <c r="T439" s="5">
        <v>640528.80000000005</v>
      </c>
      <c r="U439" s="5">
        <v>20640</v>
      </c>
      <c r="V439" s="5">
        <v>0.97599999999999998</v>
      </c>
      <c r="W439" s="2" t="s">
        <v>61</v>
      </c>
      <c r="X439" s="2" t="s">
        <v>2940</v>
      </c>
      <c r="Y439" s="2" t="s">
        <v>172</v>
      </c>
      <c r="Z439" s="2" t="s">
        <v>173</v>
      </c>
      <c r="AA439" s="2" t="s">
        <v>2940</v>
      </c>
      <c r="AB439" s="2">
        <f>IF(INPUT_RAW!B439="","",YEAR(INPUT_RAW!B439))</f>
        <v>2023</v>
      </c>
      <c r="AC439" s="2">
        <f>IF(OR(INPUT_RAW!Q439="",INPUT_RAW!T439=""),"",INPUT_RAW!Q439+INPUT_RAW!T439)</f>
        <v>2388696.83</v>
      </c>
      <c r="AD439" s="2">
        <f>IF(INPUT_RAW!Q439="","",IF(INPUT_RAW!Q439=0,0,INPUT_RAW!T439/INPUT_RAW!Q439))</f>
        <v>0.3664000193391021</v>
      </c>
    </row>
    <row r="440" spans="1:30" ht="72" x14ac:dyDescent="0.3">
      <c r="A440" s="7" t="s">
        <v>196</v>
      </c>
      <c r="B440" s="2" t="s">
        <v>788</v>
      </c>
      <c r="C440" s="5" t="s">
        <v>198</v>
      </c>
      <c r="D440" s="5" t="s">
        <v>171</v>
      </c>
      <c r="E440" s="2" t="s">
        <v>796</v>
      </c>
      <c r="F440" s="2"/>
      <c r="G440" s="2"/>
      <c r="H440" s="2"/>
      <c r="I440" s="2"/>
      <c r="J440" s="2"/>
      <c r="K440" s="2"/>
      <c r="L440" s="2"/>
      <c r="M440" s="2"/>
      <c r="N440" s="5">
        <v>3360</v>
      </c>
      <c r="O440" s="2" t="s">
        <v>200</v>
      </c>
      <c r="P440" s="5">
        <v>571.65613099999996</v>
      </c>
      <c r="Q440" s="5">
        <v>1920764.6</v>
      </c>
      <c r="R440" s="5">
        <v>6.7973380609999996</v>
      </c>
      <c r="S440" s="5">
        <v>22839.05589</v>
      </c>
      <c r="T440" s="5">
        <v>703768.1</v>
      </c>
      <c r="U440" s="5">
        <v>21600</v>
      </c>
      <c r="V440" s="5">
        <v>1.0246999999999999</v>
      </c>
      <c r="W440" s="2" t="s">
        <v>104</v>
      </c>
      <c r="X440" s="2" t="s">
        <v>2940</v>
      </c>
      <c r="Y440" s="2" t="s">
        <v>172</v>
      </c>
      <c r="Z440" s="2" t="s">
        <v>173</v>
      </c>
      <c r="AA440" s="2" t="s">
        <v>2940</v>
      </c>
      <c r="AB440" s="2">
        <f>IF(INPUT_RAW!B440="","",YEAR(INPUT_RAW!B440))</f>
        <v>2023</v>
      </c>
      <c r="AC440" s="2">
        <f>IF(OR(INPUT_RAW!Q440="",INPUT_RAW!T440=""),"",INPUT_RAW!Q440+INPUT_RAW!T440)</f>
        <v>2624532.7000000002</v>
      </c>
      <c r="AD440" s="2">
        <f>IF(INPUT_RAW!Q440="","",IF(INPUT_RAW!Q440=0,0,INPUT_RAW!T440/INPUT_RAW!Q440))</f>
        <v>0.36639997426025028</v>
      </c>
    </row>
    <row r="441" spans="1:30" ht="72" x14ac:dyDescent="0.3">
      <c r="A441" s="7" t="s">
        <v>196</v>
      </c>
      <c r="B441" s="2" t="s">
        <v>797</v>
      </c>
      <c r="C441" s="5" t="s">
        <v>198</v>
      </c>
      <c r="D441" s="5" t="s">
        <v>171</v>
      </c>
      <c r="E441" s="2" t="s">
        <v>798</v>
      </c>
      <c r="F441" s="2"/>
      <c r="G441" s="2"/>
      <c r="H441" s="2"/>
      <c r="I441" s="2"/>
      <c r="J441" s="2"/>
      <c r="K441" s="2"/>
      <c r="L441" s="2"/>
      <c r="M441" s="2"/>
      <c r="N441" s="5">
        <v>4620</v>
      </c>
      <c r="O441" s="2" t="s">
        <v>200</v>
      </c>
      <c r="P441" s="5">
        <v>508.5421212</v>
      </c>
      <c r="Q441" s="5">
        <v>2349464.6</v>
      </c>
      <c r="R441" s="5">
        <v>6.0468742119999996</v>
      </c>
      <c r="S441" s="5">
        <v>27936.558860000001</v>
      </c>
      <c r="T441" s="5">
        <v>860843.8</v>
      </c>
      <c r="U441" s="5">
        <v>27720</v>
      </c>
      <c r="V441" s="5">
        <v>0.97599999999999998</v>
      </c>
      <c r="W441" s="2" t="s">
        <v>61</v>
      </c>
      <c r="X441" s="2" t="s">
        <v>2940</v>
      </c>
      <c r="Y441" s="2" t="s">
        <v>172</v>
      </c>
      <c r="Z441" s="2" t="s">
        <v>173</v>
      </c>
      <c r="AA441" s="2" t="s">
        <v>2940</v>
      </c>
      <c r="AB441" s="2">
        <f>IF(INPUT_RAW!B441="","",YEAR(INPUT_RAW!B441))</f>
        <v>2023</v>
      </c>
      <c r="AC441" s="2">
        <f>IF(OR(INPUT_RAW!Q441="",INPUT_RAW!T441=""),"",INPUT_RAW!Q441+INPUT_RAW!T441)</f>
        <v>3210308.4000000004</v>
      </c>
      <c r="AD441" s="2">
        <f>IF(INPUT_RAW!Q441="","",IF(INPUT_RAW!Q441=0,0,INPUT_RAW!T441/INPUT_RAW!Q441))</f>
        <v>0.3663999874694856</v>
      </c>
    </row>
    <row r="442" spans="1:30" ht="86.4" x14ac:dyDescent="0.3">
      <c r="A442" s="7" t="s">
        <v>196</v>
      </c>
      <c r="B442" s="2" t="s">
        <v>797</v>
      </c>
      <c r="C442" s="5" t="s">
        <v>198</v>
      </c>
      <c r="D442" s="5" t="s">
        <v>171</v>
      </c>
      <c r="E442" s="2" t="s">
        <v>799</v>
      </c>
      <c r="F442" s="2"/>
      <c r="G442" s="2"/>
      <c r="H442" s="2"/>
      <c r="I442" s="2"/>
      <c r="J442" s="2"/>
      <c r="K442" s="2"/>
      <c r="L442" s="2"/>
      <c r="M442" s="2"/>
      <c r="N442" s="5">
        <v>2478</v>
      </c>
      <c r="O442" s="2" t="s">
        <v>200</v>
      </c>
      <c r="P442" s="5">
        <v>588.51677559999996</v>
      </c>
      <c r="Q442" s="5">
        <v>1458344.57</v>
      </c>
      <c r="R442" s="5">
        <v>6.9978213509999998</v>
      </c>
      <c r="S442" s="5">
        <v>17340.601309999998</v>
      </c>
      <c r="T442" s="5">
        <v>534337.4</v>
      </c>
      <c r="U442" s="5">
        <v>16992</v>
      </c>
      <c r="V442" s="5">
        <v>0.99</v>
      </c>
      <c r="W442" s="2" t="s">
        <v>53</v>
      </c>
      <c r="X442" s="2" t="s">
        <v>2940</v>
      </c>
      <c r="Y442" s="2" t="s">
        <v>172</v>
      </c>
      <c r="Z442" s="2" t="s">
        <v>173</v>
      </c>
      <c r="AA442" s="2" t="s">
        <v>2940</v>
      </c>
      <c r="AB442" s="2">
        <f>IF(INPUT_RAW!B442="","",YEAR(INPUT_RAW!B442))</f>
        <v>2023</v>
      </c>
      <c r="AC442" s="2">
        <f>IF(OR(INPUT_RAW!Q442="",INPUT_RAW!T442=""),"",INPUT_RAW!Q442+INPUT_RAW!T442)</f>
        <v>1992681.9700000002</v>
      </c>
      <c r="AD442" s="2">
        <f>IF(INPUT_RAW!Q442="","",IF(INPUT_RAW!Q442=0,0,INPUT_RAW!T442/INPUT_RAW!Q442))</f>
        <v>0.36639996540735226</v>
      </c>
    </row>
    <row r="443" spans="1:30" ht="72" x14ac:dyDescent="0.3">
      <c r="A443" s="7" t="s">
        <v>196</v>
      </c>
      <c r="B443" s="2" t="s">
        <v>797</v>
      </c>
      <c r="C443" s="5" t="s">
        <v>198</v>
      </c>
      <c r="D443" s="5" t="s">
        <v>171</v>
      </c>
      <c r="E443" s="2" t="s">
        <v>800</v>
      </c>
      <c r="F443" s="2"/>
      <c r="G443" s="2"/>
      <c r="H443" s="2"/>
      <c r="I443" s="2"/>
      <c r="J443" s="2"/>
      <c r="K443" s="2"/>
      <c r="L443" s="2"/>
      <c r="M443" s="2"/>
      <c r="N443" s="5">
        <v>1220</v>
      </c>
      <c r="O443" s="2" t="s">
        <v>200</v>
      </c>
      <c r="P443" s="5">
        <v>515.83678689999999</v>
      </c>
      <c r="Q443" s="5">
        <v>629320.88</v>
      </c>
      <c r="R443" s="5">
        <v>6.1336122099999999</v>
      </c>
      <c r="S443" s="5">
        <v>7483.0068970000002</v>
      </c>
      <c r="T443" s="5">
        <v>230583.2</v>
      </c>
      <c r="U443" s="5">
        <v>7320</v>
      </c>
      <c r="V443" s="5">
        <v>0.99</v>
      </c>
      <c r="W443" s="2" t="s">
        <v>62</v>
      </c>
      <c r="X443" s="2" t="s">
        <v>2940</v>
      </c>
      <c r="Y443" s="2" t="s">
        <v>172</v>
      </c>
      <c r="Z443" s="2" t="s">
        <v>173</v>
      </c>
      <c r="AA443" s="2" t="s">
        <v>2940</v>
      </c>
      <c r="AB443" s="2">
        <f>IF(INPUT_RAW!B443="","",YEAR(INPUT_RAW!B443))</f>
        <v>2023</v>
      </c>
      <c r="AC443" s="2">
        <f>IF(OR(INPUT_RAW!Q443="",INPUT_RAW!T443=""),"",INPUT_RAW!Q443+INPUT_RAW!T443)</f>
        <v>859904.08000000007</v>
      </c>
      <c r="AD443" s="2">
        <f>IF(INPUT_RAW!Q443="","",IF(INPUT_RAW!Q443=0,0,INPUT_RAW!T443/INPUT_RAW!Q443))</f>
        <v>0.3664000469839806</v>
      </c>
    </row>
    <row r="444" spans="1:30" ht="72" x14ac:dyDescent="0.3">
      <c r="A444" s="7" t="s">
        <v>196</v>
      </c>
      <c r="B444" s="2" t="s">
        <v>797</v>
      </c>
      <c r="C444" s="5" t="s">
        <v>198</v>
      </c>
      <c r="D444" s="5" t="s">
        <v>171</v>
      </c>
      <c r="E444" s="2" t="s">
        <v>801</v>
      </c>
      <c r="F444" s="2"/>
      <c r="G444" s="2"/>
      <c r="H444" s="2"/>
      <c r="I444" s="2"/>
      <c r="J444" s="2"/>
      <c r="K444" s="2"/>
      <c r="L444" s="2"/>
      <c r="M444" s="2"/>
      <c r="N444" s="5">
        <v>2065.4</v>
      </c>
      <c r="O444" s="2" t="s">
        <v>200</v>
      </c>
      <c r="P444" s="5">
        <v>511.07944709999998</v>
      </c>
      <c r="Q444" s="5">
        <v>1055583.49</v>
      </c>
      <c r="R444" s="5">
        <v>6.0770445549999996</v>
      </c>
      <c r="S444" s="5">
        <v>12551.527819999999</v>
      </c>
      <c r="T444" s="5">
        <v>386765.8</v>
      </c>
      <c r="U444" s="5">
        <v>10776</v>
      </c>
      <c r="V444" s="5">
        <v>1.1279999999999999</v>
      </c>
      <c r="W444" s="2" t="s">
        <v>68</v>
      </c>
      <c r="X444" s="2" t="s">
        <v>2940</v>
      </c>
      <c r="Y444" s="2" t="s">
        <v>172</v>
      </c>
      <c r="Z444" s="2" t="s">
        <v>173</v>
      </c>
      <c r="AA444" s="2" t="s">
        <v>2940</v>
      </c>
      <c r="AB444" s="2">
        <f>IF(INPUT_RAW!B444="","",YEAR(INPUT_RAW!B444))</f>
        <v>2023</v>
      </c>
      <c r="AC444" s="2">
        <f>IF(OR(INPUT_RAW!Q444="",INPUT_RAW!T444=""),"",INPUT_RAW!Q444+INPUT_RAW!T444)</f>
        <v>1442349.29</v>
      </c>
      <c r="AD444" s="2">
        <f>IF(INPUT_RAW!Q444="","",IF(INPUT_RAW!Q444=0,0,INPUT_RAW!T444/INPUT_RAW!Q444))</f>
        <v>0.36640000877618878</v>
      </c>
    </row>
    <row r="445" spans="1:30" ht="72" x14ac:dyDescent="0.3">
      <c r="A445" s="7" t="s">
        <v>196</v>
      </c>
      <c r="B445" s="2" t="s">
        <v>797</v>
      </c>
      <c r="C445" s="5" t="s">
        <v>198</v>
      </c>
      <c r="D445" s="5" t="s">
        <v>171</v>
      </c>
      <c r="E445" s="2" t="s">
        <v>802</v>
      </c>
      <c r="F445" s="2"/>
      <c r="G445" s="2"/>
      <c r="H445" s="2"/>
      <c r="I445" s="2"/>
      <c r="J445" s="2"/>
      <c r="K445" s="2"/>
      <c r="L445" s="2"/>
      <c r="M445" s="2"/>
      <c r="N445" s="5">
        <v>102</v>
      </c>
      <c r="O445" s="2" t="s">
        <v>200</v>
      </c>
      <c r="P445" s="5">
        <v>636.3357843</v>
      </c>
      <c r="Q445" s="5">
        <v>64906.25</v>
      </c>
      <c r="R445" s="5">
        <v>7.5664183630000004</v>
      </c>
      <c r="S445" s="5">
        <v>771.77467300000001</v>
      </c>
      <c r="T445" s="5">
        <v>23781.7</v>
      </c>
      <c r="U445" s="5">
        <v>816</v>
      </c>
      <c r="V445" s="5">
        <v>0.91700000000000004</v>
      </c>
      <c r="W445" s="2" t="s">
        <v>95</v>
      </c>
      <c r="X445" s="2" t="s">
        <v>2940</v>
      </c>
      <c r="Y445" s="2" t="s">
        <v>172</v>
      </c>
      <c r="Z445" s="2" t="s">
        <v>173</v>
      </c>
      <c r="AA445" s="2" t="s">
        <v>2940</v>
      </c>
      <c r="AB445" s="2">
        <f>IF(INPUT_RAW!B445="","",YEAR(INPUT_RAW!B445))</f>
        <v>2023</v>
      </c>
      <c r="AC445" s="2">
        <f>IF(OR(INPUT_RAW!Q445="",INPUT_RAW!T445=""),"",INPUT_RAW!Q445+INPUT_RAW!T445)</f>
        <v>88687.95</v>
      </c>
      <c r="AD445" s="2">
        <f>IF(INPUT_RAW!Q445="","",IF(INPUT_RAW!Q445=0,0,INPUT_RAW!T445/INPUT_RAW!Q445))</f>
        <v>0.36640077034183921</v>
      </c>
    </row>
    <row r="446" spans="1:30" ht="57.6" x14ac:dyDescent="0.3">
      <c r="A446" s="7" t="s">
        <v>196</v>
      </c>
      <c r="B446" s="2" t="s">
        <v>797</v>
      </c>
      <c r="C446" s="5" t="s">
        <v>198</v>
      </c>
      <c r="D446" s="5" t="s">
        <v>171</v>
      </c>
      <c r="E446" s="2" t="s">
        <v>803</v>
      </c>
      <c r="F446" s="2"/>
      <c r="G446" s="2"/>
      <c r="H446" s="2"/>
      <c r="I446" s="2"/>
      <c r="J446" s="2"/>
      <c r="K446" s="2"/>
      <c r="L446" s="2"/>
      <c r="M446" s="2"/>
      <c r="N446" s="5">
        <v>6160</v>
      </c>
      <c r="O446" s="2" t="s">
        <v>200</v>
      </c>
      <c r="P446" s="5">
        <v>372.23962990000001</v>
      </c>
      <c r="Q446" s="5">
        <v>2292996.12</v>
      </c>
      <c r="R446" s="5">
        <v>4.4261549330000003</v>
      </c>
      <c r="S446" s="5">
        <v>27265.114389999999</v>
      </c>
      <c r="T446" s="5">
        <v>840153.7</v>
      </c>
      <c r="U446" s="5">
        <v>25200</v>
      </c>
      <c r="V446" s="5">
        <v>1.0302</v>
      </c>
      <c r="W446" s="2" t="s">
        <v>67</v>
      </c>
      <c r="X446" s="2" t="s">
        <v>2936</v>
      </c>
      <c r="Y446" s="2" t="s">
        <v>172</v>
      </c>
      <c r="Z446" s="2" t="s">
        <v>173</v>
      </c>
      <c r="AA446" s="2" t="s">
        <v>2936</v>
      </c>
      <c r="AB446" s="2">
        <f>IF(INPUT_RAW!B446="","",YEAR(INPUT_RAW!B446))</f>
        <v>2023</v>
      </c>
      <c r="AC446" s="2">
        <f>IF(OR(INPUT_RAW!Q446="",INPUT_RAW!T446=""),"",INPUT_RAW!Q446+INPUT_RAW!T446)</f>
        <v>3133149.8200000003</v>
      </c>
      <c r="AD446" s="2">
        <f>IF(INPUT_RAW!Q446="","",IF(INPUT_RAW!Q446=0,0,INPUT_RAW!T446/INPUT_RAW!Q446))</f>
        <v>0.36639996582288153</v>
      </c>
    </row>
    <row r="447" spans="1:30" ht="72" x14ac:dyDescent="0.3">
      <c r="A447" s="7" t="s">
        <v>196</v>
      </c>
      <c r="B447" s="2" t="s">
        <v>797</v>
      </c>
      <c r="C447" s="5" t="s">
        <v>198</v>
      </c>
      <c r="D447" s="5" t="s">
        <v>171</v>
      </c>
      <c r="E447" s="2" t="s">
        <v>804</v>
      </c>
      <c r="F447" s="2"/>
      <c r="G447" s="2"/>
      <c r="H447" s="2"/>
      <c r="I447" s="2"/>
      <c r="J447" s="2"/>
      <c r="K447" s="2"/>
      <c r="L447" s="2"/>
      <c r="M447" s="2"/>
      <c r="N447" s="5">
        <v>7671.3</v>
      </c>
      <c r="O447" s="2" t="s">
        <v>200</v>
      </c>
      <c r="P447" s="5">
        <v>557.81623060000004</v>
      </c>
      <c r="Q447" s="5">
        <v>4279175.6500000004</v>
      </c>
      <c r="R447" s="5">
        <v>6.632773254</v>
      </c>
      <c r="S447" s="5">
        <v>50881.993459999998</v>
      </c>
      <c r="T447" s="5">
        <v>1567889.9</v>
      </c>
      <c r="U447" s="5">
        <v>47208</v>
      </c>
      <c r="V447" s="5">
        <v>1.0449999999999999</v>
      </c>
      <c r="W447" s="2" t="s">
        <v>66</v>
      </c>
      <c r="X447" s="2" t="s">
        <v>2940</v>
      </c>
      <c r="Y447" s="2" t="s">
        <v>172</v>
      </c>
      <c r="Z447" s="2" t="s">
        <v>173</v>
      </c>
      <c r="AA447" s="2" t="s">
        <v>2940</v>
      </c>
      <c r="AB447" s="2">
        <f>IF(INPUT_RAW!B447="","",YEAR(INPUT_RAW!B447))</f>
        <v>2023</v>
      </c>
      <c r="AC447" s="2">
        <f>IF(OR(INPUT_RAW!Q447="",INPUT_RAW!T447=""),"",INPUT_RAW!Q447+INPUT_RAW!T447)</f>
        <v>5847065.5500000007</v>
      </c>
      <c r="AD447" s="2">
        <f>IF(INPUT_RAW!Q447="","",IF(INPUT_RAW!Q447=0,0,INPUT_RAW!T447/INPUT_RAW!Q447))</f>
        <v>0.36639998640859711</v>
      </c>
    </row>
    <row r="448" spans="1:30" ht="72" x14ac:dyDescent="0.3">
      <c r="A448" s="7" t="s">
        <v>196</v>
      </c>
      <c r="B448" s="2" t="s">
        <v>797</v>
      </c>
      <c r="C448" s="5" t="s">
        <v>198</v>
      </c>
      <c r="D448" s="5" t="s">
        <v>171</v>
      </c>
      <c r="E448" s="2" t="s">
        <v>805</v>
      </c>
      <c r="F448" s="2"/>
      <c r="G448" s="2"/>
      <c r="H448" s="2"/>
      <c r="I448" s="2"/>
      <c r="J448" s="2"/>
      <c r="K448" s="2"/>
      <c r="L448" s="2"/>
      <c r="M448" s="2"/>
      <c r="N448" s="5">
        <v>1700</v>
      </c>
      <c r="O448" s="2" t="s">
        <v>200</v>
      </c>
      <c r="P448" s="5">
        <v>538.42615290000003</v>
      </c>
      <c r="Q448" s="5">
        <v>915324.46</v>
      </c>
      <c r="R448" s="5">
        <v>6.4022134709999996</v>
      </c>
      <c r="S448" s="5">
        <v>10883.7629</v>
      </c>
      <c r="T448" s="5">
        <v>335374.90000000002</v>
      </c>
      <c r="U448" s="5">
        <v>51000</v>
      </c>
      <c r="V448" s="5">
        <v>0.20319999999999999</v>
      </c>
      <c r="W448" s="2" t="s">
        <v>56</v>
      </c>
      <c r="X448" s="2"/>
      <c r="Y448" s="2" t="s">
        <v>172</v>
      </c>
      <c r="Z448" s="2" t="s">
        <v>173</v>
      </c>
      <c r="AA448" s="2" t="s">
        <v>174</v>
      </c>
      <c r="AB448" s="2">
        <f>IF(INPUT_RAW!B448="","",YEAR(INPUT_RAW!B448))</f>
        <v>2023</v>
      </c>
      <c r="AC448" s="2">
        <f>IF(OR(INPUT_RAW!Q448="",INPUT_RAW!T448=""),"",INPUT_RAW!Q448+INPUT_RAW!T448)</f>
        <v>1250699.3599999999</v>
      </c>
      <c r="AD448" s="2">
        <f>IF(INPUT_RAW!Q448="","",IF(INPUT_RAW!Q448=0,0,INPUT_RAW!T448/INPUT_RAW!Q448))</f>
        <v>0.36640001950783663</v>
      </c>
    </row>
    <row r="449" spans="1:30" ht="72" x14ac:dyDescent="0.3">
      <c r="A449" s="7" t="s">
        <v>196</v>
      </c>
      <c r="B449" s="2" t="s">
        <v>797</v>
      </c>
      <c r="C449" s="5" t="s">
        <v>198</v>
      </c>
      <c r="D449" s="5" t="s">
        <v>171</v>
      </c>
      <c r="E449" s="2" t="s">
        <v>806</v>
      </c>
      <c r="F449" s="2"/>
      <c r="G449" s="2"/>
      <c r="H449" s="2"/>
      <c r="I449" s="2"/>
      <c r="J449" s="2"/>
      <c r="K449" s="2"/>
      <c r="L449" s="2"/>
      <c r="M449" s="2"/>
      <c r="N449" s="5">
        <v>2956.3</v>
      </c>
      <c r="O449" s="2" t="s">
        <v>200</v>
      </c>
      <c r="P449" s="5">
        <v>499.632632</v>
      </c>
      <c r="Q449" s="5">
        <v>1477063.95</v>
      </c>
      <c r="R449" s="5">
        <v>5.9409349819999999</v>
      </c>
      <c r="S449" s="5">
        <v>17563.186089999999</v>
      </c>
      <c r="T449" s="5">
        <v>541196.30000000005</v>
      </c>
      <c r="U449" s="5">
        <v>15096</v>
      </c>
      <c r="V449" s="5">
        <v>1.1279999999999999</v>
      </c>
      <c r="W449" s="2" t="s">
        <v>68</v>
      </c>
      <c r="X449" s="2" t="s">
        <v>2940</v>
      </c>
      <c r="Y449" s="2" t="s">
        <v>172</v>
      </c>
      <c r="Z449" s="2" t="s">
        <v>173</v>
      </c>
      <c r="AA449" s="2" t="s">
        <v>2940</v>
      </c>
      <c r="AB449" s="2">
        <f>IF(INPUT_RAW!B449="","",YEAR(INPUT_RAW!B449))</f>
        <v>2023</v>
      </c>
      <c r="AC449" s="2">
        <f>IF(OR(INPUT_RAW!Q449="",INPUT_RAW!T449=""),"",INPUT_RAW!Q449+INPUT_RAW!T449)</f>
        <v>2018260.25</v>
      </c>
      <c r="AD449" s="2">
        <f>IF(INPUT_RAW!Q449="","",IF(INPUT_RAW!Q449=0,0,INPUT_RAW!T449/INPUT_RAW!Q449))</f>
        <v>0.36640004652472907</v>
      </c>
    </row>
    <row r="450" spans="1:30" ht="72" x14ac:dyDescent="0.3">
      <c r="A450" s="7" t="s">
        <v>196</v>
      </c>
      <c r="B450" s="2" t="s">
        <v>797</v>
      </c>
      <c r="C450" s="5" t="s">
        <v>198</v>
      </c>
      <c r="D450" s="5" t="s">
        <v>171</v>
      </c>
      <c r="E450" s="2" t="s">
        <v>807</v>
      </c>
      <c r="F450" s="2"/>
      <c r="G450" s="2"/>
      <c r="H450" s="2"/>
      <c r="I450" s="2"/>
      <c r="J450" s="2"/>
      <c r="K450" s="2"/>
      <c r="L450" s="2"/>
      <c r="M450" s="2"/>
      <c r="N450" s="5">
        <v>5030.3999999999996</v>
      </c>
      <c r="O450" s="2" t="s">
        <v>200</v>
      </c>
      <c r="P450" s="5">
        <v>520.45056850000003</v>
      </c>
      <c r="Q450" s="5">
        <v>2618074.54</v>
      </c>
      <c r="R450" s="5">
        <v>6.1884728720000002</v>
      </c>
      <c r="S450" s="5">
        <v>31130.49394</v>
      </c>
      <c r="T450" s="5">
        <v>959262.5</v>
      </c>
      <c r="U450" s="5">
        <v>25152</v>
      </c>
      <c r="V450" s="5">
        <v>1.2</v>
      </c>
      <c r="W450" s="2" t="s">
        <v>97</v>
      </c>
      <c r="X450" s="2" t="s">
        <v>2940</v>
      </c>
      <c r="Y450" s="2" t="s">
        <v>172</v>
      </c>
      <c r="Z450" s="2" t="s">
        <v>173</v>
      </c>
      <c r="AA450" s="2" t="s">
        <v>2940</v>
      </c>
      <c r="AB450" s="2">
        <f>IF(INPUT_RAW!B450="","",YEAR(INPUT_RAW!B450))</f>
        <v>2023</v>
      </c>
      <c r="AC450" s="2">
        <f>IF(OR(INPUT_RAW!Q450="",INPUT_RAW!T450=""),"",INPUT_RAW!Q450+INPUT_RAW!T450)</f>
        <v>3577337.04</v>
      </c>
      <c r="AD450" s="2">
        <f>IF(INPUT_RAW!Q450="","",IF(INPUT_RAW!Q450=0,0,INPUT_RAW!T450/INPUT_RAW!Q450))</f>
        <v>0.36639999562426517</v>
      </c>
    </row>
    <row r="451" spans="1:30" ht="72" x14ac:dyDescent="0.3">
      <c r="A451" s="7" t="s">
        <v>196</v>
      </c>
      <c r="B451" s="2" t="s">
        <v>797</v>
      </c>
      <c r="C451" s="5" t="s">
        <v>198</v>
      </c>
      <c r="D451" s="5" t="s">
        <v>171</v>
      </c>
      <c r="E451" s="2" t="s">
        <v>808</v>
      </c>
      <c r="F451" s="2"/>
      <c r="G451" s="2"/>
      <c r="H451" s="2"/>
      <c r="I451" s="2"/>
      <c r="J451" s="2"/>
      <c r="K451" s="2"/>
      <c r="L451" s="2"/>
      <c r="M451" s="2"/>
      <c r="N451" s="5">
        <v>2917.4</v>
      </c>
      <c r="O451" s="2" t="s">
        <v>200</v>
      </c>
      <c r="P451" s="5">
        <v>657.90485020000006</v>
      </c>
      <c r="Q451" s="5">
        <v>1919371.61</v>
      </c>
      <c r="R451" s="5">
        <v>7.8228876359999999</v>
      </c>
      <c r="S451" s="5">
        <v>22822.492389999999</v>
      </c>
      <c r="T451" s="5">
        <v>703257.7</v>
      </c>
      <c r="U451" s="5">
        <v>24144</v>
      </c>
      <c r="V451" s="5">
        <v>0.91700000000000004</v>
      </c>
      <c r="W451" s="2" t="s">
        <v>95</v>
      </c>
      <c r="X451" s="2" t="s">
        <v>2940</v>
      </c>
      <c r="Y451" s="2" t="s">
        <v>172</v>
      </c>
      <c r="Z451" s="2" t="s">
        <v>173</v>
      </c>
      <c r="AA451" s="2" t="s">
        <v>2940</v>
      </c>
      <c r="AB451" s="2">
        <f>IF(INPUT_RAW!B451="","",YEAR(INPUT_RAW!B451))</f>
        <v>2023</v>
      </c>
      <c r="AC451" s="2">
        <f>IF(OR(INPUT_RAW!Q451="",INPUT_RAW!T451=""),"",INPUT_RAW!Q451+INPUT_RAW!T451)</f>
        <v>2622629.31</v>
      </c>
      <c r="AD451" s="2">
        <f>IF(INPUT_RAW!Q451="","",IF(INPUT_RAW!Q451=0,0,INPUT_RAW!T451/INPUT_RAW!Q451))</f>
        <v>0.36639996983179296</v>
      </c>
    </row>
    <row r="452" spans="1:30" ht="72" x14ac:dyDescent="0.3">
      <c r="A452" s="7" t="s">
        <v>196</v>
      </c>
      <c r="B452" s="2" t="s">
        <v>797</v>
      </c>
      <c r="C452" s="5" t="s">
        <v>198</v>
      </c>
      <c r="D452" s="5" t="s">
        <v>171</v>
      </c>
      <c r="E452" s="2" t="s">
        <v>809</v>
      </c>
      <c r="F452" s="2"/>
      <c r="G452" s="2"/>
      <c r="H452" s="2"/>
      <c r="I452" s="2"/>
      <c r="J452" s="2"/>
      <c r="K452" s="2"/>
      <c r="L452" s="2"/>
      <c r="M452" s="2"/>
      <c r="N452" s="5">
        <v>2084</v>
      </c>
      <c r="O452" s="2" t="s">
        <v>200</v>
      </c>
      <c r="P452" s="5">
        <v>514.9522121</v>
      </c>
      <c r="Q452" s="5">
        <v>1073160.4099999999</v>
      </c>
      <c r="R452" s="5">
        <v>6.1230940800000004</v>
      </c>
      <c r="S452" s="5">
        <v>12760.528060000001</v>
      </c>
      <c r="T452" s="5">
        <v>393206</v>
      </c>
      <c r="U452" s="5">
        <v>12504</v>
      </c>
      <c r="V452" s="5">
        <v>0.99</v>
      </c>
      <c r="W452" s="2" t="s">
        <v>62</v>
      </c>
      <c r="X452" s="2" t="s">
        <v>2940</v>
      </c>
      <c r="Y452" s="2" t="s">
        <v>172</v>
      </c>
      <c r="Z452" s="2" t="s">
        <v>173</v>
      </c>
      <c r="AA452" s="2" t="s">
        <v>2940</v>
      </c>
      <c r="AB452" s="2">
        <f>IF(INPUT_RAW!B452="","",YEAR(INPUT_RAW!B452))</f>
        <v>2023</v>
      </c>
      <c r="AC452" s="2">
        <f>IF(OR(INPUT_RAW!Q452="",INPUT_RAW!T452=""),"",INPUT_RAW!Q452+INPUT_RAW!T452)</f>
        <v>1466366.41</v>
      </c>
      <c r="AD452" s="2">
        <f>IF(INPUT_RAW!Q452="","",IF(INPUT_RAW!Q452=0,0,INPUT_RAW!T452/INPUT_RAW!Q452))</f>
        <v>0.36640002401877647</v>
      </c>
    </row>
    <row r="453" spans="1:30" ht="72" x14ac:dyDescent="0.3">
      <c r="A453" s="7" t="s">
        <v>196</v>
      </c>
      <c r="B453" s="2" t="s">
        <v>797</v>
      </c>
      <c r="C453" s="5" t="s">
        <v>198</v>
      </c>
      <c r="D453" s="5" t="s">
        <v>171</v>
      </c>
      <c r="E453" s="2" t="s">
        <v>810</v>
      </c>
      <c r="F453" s="2"/>
      <c r="G453" s="2"/>
      <c r="H453" s="2"/>
      <c r="I453" s="2"/>
      <c r="J453" s="2"/>
      <c r="K453" s="2"/>
      <c r="L453" s="2"/>
      <c r="M453" s="2"/>
      <c r="N453" s="5">
        <v>3486</v>
      </c>
      <c r="O453" s="2" t="s">
        <v>200</v>
      </c>
      <c r="P453" s="5">
        <v>518.5661159</v>
      </c>
      <c r="Q453" s="5">
        <v>1807721.48</v>
      </c>
      <c r="R453" s="5">
        <v>6.1660655870000003</v>
      </c>
      <c r="S453" s="5">
        <v>21494.904640000001</v>
      </c>
      <c r="T453" s="5">
        <v>662349.1</v>
      </c>
      <c r="U453" s="5">
        <v>19920</v>
      </c>
      <c r="V453" s="5">
        <v>1.0449999999999999</v>
      </c>
      <c r="W453" s="2" t="s">
        <v>66</v>
      </c>
      <c r="X453" s="2" t="s">
        <v>2940</v>
      </c>
      <c r="Y453" s="2" t="s">
        <v>172</v>
      </c>
      <c r="Z453" s="2" t="s">
        <v>173</v>
      </c>
      <c r="AA453" s="2" t="s">
        <v>2940</v>
      </c>
      <c r="AB453" s="2">
        <f>IF(INPUT_RAW!B453="","",YEAR(INPUT_RAW!B453))</f>
        <v>2023</v>
      </c>
      <c r="AC453" s="2">
        <f>IF(OR(INPUT_RAW!Q453="",INPUT_RAW!T453=""),"",INPUT_RAW!Q453+INPUT_RAW!T453)</f>
        <v>2470070.58</v>
      </c>
      <c r="AD453" s="2">
        <f>IF(INPUT_RAW!Q453="","",IF(INPUT_RAW!Q453=0,0,INPUT_RAW!T453/INPUT_RAW!Q453))</f>
        <v>0.36639997219040621</v>
      </c>
    </row>
    <row r="454" spans="1:30" ht="86.4" x14ac:dyDescent="0.3">
      <c r="A454" s="7" t="s">
        <v>196</v>
      </c>
      <c r="B454" s="2" t="s">
        <v>797</v>
      </c>
      <c r="C454" s="5" t="s">
        <v>198</v>
      </c>
      <c r="D454" s="5" t="s">
        <v>171</v>
      </c>
      <c r="E454" s="2" t="s">
        <v>811</v>
      </c>
      <c r="F454" s="2"/>
      <c r="G454" s="2"/>
      <c r="H454" s="2"/>
      <c r="I454" s="2"/>
      <c r="J454" s="2"/>
      <c r="K454" s="2"/>
      <c r="L454" s="2"/>
      <c r="M454" s="2"/>
      <c r="N454" s="5">
        <v>2791.4</v>
      </c>
      <c r="O454" s="2" t="s">
        <v>200</v>
      </c>
      <c r="P454" s="5">
        <v>644.87265890000003</v>
      </c>
      <c r="Q454" s="5">
        <v>1800097.54</v>
      </c>
      <c r="R454" s="5">
        <v>7.6679269779999997</v>
      </c>
      <c r="S454" s="5">
        <v>21404.251370000002</v>
      </c>
      <c r="T454" s="5">
        <v>659555.80000000005</v>
      </c>
      <c r="U454" s="5">
        <v>19704</v>
      </c>
      <c r="V454" s="5">
        <v>1.052</v>
      </c>
      <c r="W454" s="2" t="s">
        <v>113</v>
      </c>
      <c r="X454" s="2" t="s">
        <v>2940</v>
      </c>
      <c r="Y454" s="2" t="s">
        <v>172</v>
      </c>
      <c r="Z454" s="2" t="s">
        <v>173</v>
      </c>
      <c r="AA454" s="2" t="s">
        <v>2940</v>
      </c>
      <c r="AB454" s="2">
        <f>IF(INPUT_RAW!B454="","",YEAR(INPUT_RAW!B454))</f>
        <v>2023</v>
      </c>
      <c r="AC454" s="2">
        <f>IF(OR(INPUT_RAW!Q454="",INPUT_RAW!T454=""),"",INPUT_RAW!Q454+INPUT_RAW!T454)</f>
        <v>2459653.34</v>
      </c>
      <c r="AD454" s="2">
        <f>IF(INPUT_RAW!Q454="","",IF(INPUT_RAW!Q454=0,0,INPUT_RAW!T454/INPUT_RAW!Q454))</f>
        <v>0.36640003407815336</v>
      </c>
    </row>
    <row r="455" spans="1:30" ht="57.6" x14ac:dyDescent="0.3">
      <c r="A455" s="7" t="s">
        <v>196</v>
      </c>
      <c r="B455" s="2" t="s">
        <v>812</v>
      </c>
      <c r="C455" s="5" t="s">
        <v>198</v>
      </c>
      <c r="D455" s="5" t="s">
        <v>171</v>
      </c>
      <c r="E455" s="2" t="s">
        <v>813</v>
      </c>
      <c r="F455" s="2"/>
      <c r="G455" s="2"/>
      <c r="H455" s="2"/>
      <c r="I455" s="2"/>
      <c r="J455" s="2"/>
      <c r="K455" s="2"/>
      <c r="L455" s="2"/>
      <c r="M455" s="2"/>
      <c r="N455" s="5">
        <v>7315</v>
      </c>
      <c r="O455" s="2" t="s">
        <v>200</v>
      </c>
      <c r="P455" s="5">
        <v>439.67264110000002</v>
      </c>
      <c r="Q455" s="5">
        <v>3216205.37</v>
      </c>
      <c r="R455" s="5">
        <v>5.2279743300000003</v>
      </c>
      <c r="S455" s="5">
        <v>38242.63222</v>
      </c>
      <c r="T455" s="5">
        <v>1178417.7</v>
      </c>
      <c r="U455" s="5">
        <v>27000</v>
      </c>
      <c r="V455" s="5">
        <v>1.38</v>
      </c>
      <c r="W455" s="2" t="s">
        <v>20</v>
      </c>
      <c r="X455" s="2"/>
      <c r="Y455" s="2" t="s">
        <v>172</v>
      </c>
      <c r="Z455" s="2" t="s">
        <v>173</v>
      </c>
      <c r="AA455" s="2" t="s">
        <v>174</v>
      </c>
      <c r="AB455" s="2">
        <f>IF(INPUT_RAW!B455="","",YEAR(INPUT_RAW!B455))</f>
        <v>2023</v>
      </c>
      <c r="AC455" s="2">
        <f>IF(OR(INPUT_RAW!Q455="",INPUT_RAW!T455=""),"",INPUT_RAW!Q455+INPUT_RAW!T455)</f>
        <v>4394623.07</v>
      </c>
      <c r="AD455" s="2">
        <f>IF(INPUT_RAW!Q455="","",IF(INPUT_RAW!Q455=0,0,INPUT_RAW!T455/INPUT_RAW!Q455))</f>
        <v>0.36640001630244151</v>
      </c>
    </row>
    <row r="456" spans="1:30" ht="72" x14ac:dyDescent="0.3">
      <c r="A456" s="7" t="s">
        <v>196</v>
      </c>
      <c r="B456" s="2" t="s">
        <v>812</v>
      </c>
      <c r="C456" s="5" t="s">
        <v>198</v>
      </c>
      <c r="D456" s="5" t="s">
        <v>171</v>
      </c>
      <c r="E456" s="2" t="s">
        <v>814</v>
      </c>
      <c r="F456" s="2"/>
      <c r="G456" s="2"/>
      <c r="H456" s="2"/>
      <c r="I456" s="2"/>
      <c r="J456" s="2"/>
      <c r="K456" s="2"/>
      <c r="L456" s="2"/>
      <c r="M456" s="2"/>
      <c r="N456" s="5">
        <v>7680</v>
      </c>
      <c r="O456" s="2" t="s">
        <v>200</v>
      </c>
      <c r="P456" s="5">
        <v>496.45373699999999</v>
      </c>
      <c r="Q456" s="5">
        <v>3812764.7</v>
      </c>
      <c r="R456" s="5">
        <v>5.9031359930000002</v>
      </c>
      <c r="S456" s="5">
        <v>45336.084419999999</v>
      </c>
      <c r="T456" s="5">
        <v>1396997</v>
      </c>
      <c r="U456" s="5">
        <v>50400</v>
      </c>
      <c r="V456" s="5">
        <v>0.88</v>
      </c>
      <c r="W456" s="2" t="s">
        <v>22</v>
      </c>
      <c r="X456" s="2" t="s">
        <v>2940</v>
      </c>
      <c r="Y456" s="2" t="s">
        <v>172</v>
      </c>
      <c r="Z456" s="2" t="s">
        <v>173</v>
      </c>
      <c r="AA456" s="2" t="s">
        <v>2940</v>
      </c>
      <c r="AB456" s="2">
        <f>IF(INPUT_RAW!B456="","",YEAR(INPUT_RAW!B456))</f>
        <v>2023</v>
      </c>
      <c r="AC456" s="2">
        <f>IF(OR(INPUT_RAW!Q456="",INPUT_RAW!T456=""),"",INPUT_RAW!Q456+INPUT_RAW!T456)</f>
        <v>5209761.7</v>
      </c>
      <c r="AD456" s="2">
        <f>IF(INPUT_RAW!Q456="","",IF(INPUT_RAW!Q456=0,0,INPUT_RAW!T456/INPUT_RAW!Q456))</f>
        <v>0.36640000365089404</v>
      </c>
    </row>
    <row r="457" spans="1:30" ht="86.4" x14ac:dyDescent="0.3">
      <c r="A457" s="7" t="s">
        <v>196</v>
      </c>
      <c r="B457" s="2" t="s">
        <v>815</v>
      </c>
      <c r="C457" s="5" t="s">
        <v>198</v>
      </c>
      <c r="D457" s="5" t="s">
        <v>171</v>
      </c>
      <c r="E457" s="2" t="s">
        <v>816</v>
      </c>
      <c r="F457" s="2"/>
      <c r="G457" s="2"/>
      <c r="H457" s="2"/>
      <c r="I457" s="2"/>
      <c r="J457" s="2"/>
      <c r="K457" s="2"/>
      <c r="L457" s="2"/>
      <c r="M457" s="2"/>
      <c r="N457" s="5">
        <v>5784</v>
      </c>
      <c r="O457" s="2" t="s">
        <v>200</v>
      </c>
      <c r="P457" s="5">
        <v>548.99404389999995</v>
      </c>
      <c r="Q457" s="5">
        <v>3175381.55</v>
      </c>
      <c r="R457" s="5">
        <v>6.5278721040000001</v>
      </c>
      <c r="S457" s="5">
        <v>37757.212249999997</v>
      </c>
      <c r="T457" s="5">
        <v>1163459.8</v>
      </c>
      <c r="U457" s="5">
        <v>34704</v>
      </c>
      <c r="V457" s="5">
        <v>1.0449999999999999</v>
      </c>
      <c r="W457" s="2" t="s">
        <v>22</v>
      </c>
      <c r="X457" s="2" t="s">
        <v>2940</v>
      </c>
      <c r="Y457" s="2" t="s">
        <v>172</v>
      </c>
      <c r="Z457" s="2" t="s">
        <v>173</v>
      </c>
      <c r="AA457" s="2" t="s">
        <v>2940</v>
      </c>
      <c r="AB457" s="2">
        <f>IF(INPUT_RAW!B457="","",YEAR(INPUT_RAW!B457))</f>
        <v>2023</v>
      </c>
      <c r="AC457" s="2">
        <f>IF(OR(INPUT_RAW!Q457="",INPUT_RAW!T457=""),"",INPUT_RAW!Q457+INPUT_RAW!T457)</f>
        <v>4338841.3499999996</v>
      </c>
      <c r="AD457" s="2">
        <f>IF(INPUT_RAW!Q457="","",IF(INPUT_RAW!Q457=0,0,INPUT_RAW!T457/INPUT_RAW!Q457))</f>
        <v>0.36640000002519385</v>
      </c>
    </row>
    <row r="458" spans="1:30" ht="72" x14ac:dyDescent="0.3">
      <c r="A458" s="7" t="s">
        <v>196</v>
      </c>
      <c r="B458" s="2" t="s">
        <v>815</v>
      </c>
      <c r="C458" s="5" t="s">
        <v>198</v>
      </c>
      <c r="D458" s="5" t="s">
        <v>171</v>
      </c>
      <c r="E458" s="2" t="s">
        <v>817</v>
      </c>
      <c r="F458" s="2"/>
      <c r="G458" s="2"/>
      <c r="H458" s="2"/>
      <c r="I458" s="2"/>
      <c r="J458" s="2"/>
      <c r="K458" s="2"/>
      <c r="L458" s="2"/>
      <c r="M458" s="2"/>
      <c r="N458" s="5">
        <v>1412</v>
      </c>
      <c r="O458" s="2" t="s">
        <v>200</v>
      </c>
      <c r="P458" s="5">
        <v>512.74458919999995</v>
      </c>
      <c r="Q458" s="5">
        <v>723995.36</v>
      </c>
      <c r="R458" s="5">
        <v>6.0968441049999997</v>
      </c>
      <c r="S458" s="5">
        <v>8608.7438760000005</v>
      </c>
      <c r="T458" s="5">
        <v>265271.90000000002</v>
      </c>
      <c r="U458" s="5">
        <v>8472</v>
      </c>
      <c r="V458" s="2"/>
      <c r="W458" s="2" t="s">
        <v>22</v>
      </c>
      <c r="X458" s="2" t="s">
        <v>2940</v>
      </c>
      <c r="Y458" s="2" t="s">
        <v>172</v>
      </c>
      <c r="Z458" s="2" t="s">
        <v>173</v>
      </c>
      <c r="AA458" s="2" t="s">
        <v>2940</v>
      </c>
      <c r="AB458" s="2">
        <f>IF(INPUT_RAW!B458="","",YEAR(INPUT_RAW!B458))</f>
        <v>2023</v>
      </c>
      <c r="AC458" s="2">
        <f>IF(OR(INPUT_RAW!Q458="",INPUT_RAW!T458=""),"",INPUT_RAW!Q458+INPUT_RAW!T458)</f>
        <v>989267.26</v>
      </c>
      <c r="AD458" s="2">
        <f>IF(INPUT_RAW!Q458="","",IF(INPUT_RAW!Q458=0,0,INPUT_RAW!T458/INPUT_RAW!Q458))</f>
        <v>0.36640000013259755</v>
      </c>
    </row>
    <row r="459" spans="1:30" ht="72" x14ac:dyDescent="0.3">
      <c r="A459" s="7" t="s">
        <v>196</v>
      </c>
      <c r="B459" s="2" t="s">
        <v>815</v>
      </c>
      <c r="C459" s="5" t="s">
        <v>198</v>
      </c>
      <c r="D459" s="5" t="s">
        <v>171</v>
      </c>
      <c r="E459" s="2" t="s">
        <v>818</v>
      </c>
      <c r="F459" s="2"/>
      <c r="G459" s="2"/>
      <c r="H459" s="2"/>
      <c r="I459" s="2"/>
      <c r="J459" s="2"/>
      <c r="K459" s="2"/>
      <c r="L459" s="2"/>
      <c r="M459" s="2"/>
      <c r="N459" s="5">
        <v>345.6</v>
      </c>
      <c r="O459" s="2" t="s">
        <v>200</v>
      </c>
      <c r="P459" s="5">
        <v>525.35315390000005</v>
      </c>
      <c r="Q459" s="5">
        <v>181562.05</v>
      </c>
      <c r="R459" s="5">
        <v>6.2467675849999997</v>
      </c>
      <c r="S459" s="5">
        <v>2158.8828779999999</v>
      </c>
      <c r="T459" s="5">
        <v>66524.3</v>
      </c>
      <c r="U459" s="5">
        <v>1728</v>
      </c>
      <c r="V459" s="5">
        <v>1.2</v>
      </c>
      <c r="W459" s="2" t="s">
        <v>22</v>
      </c>
      <c r="X459" s="2" t="s">
        <v>2940</v>
      </c>
      <c r="Y459" s="2" t="s">
        <v>172</v>
      </c>
      <c r="Z459" s="2" t="s">
        <v>173</v>
      </c>
      <c r="AA459" s="2" t="s">
        <v>2940</v>
      </c>
      <c r="AB459" s="2">
        <f>IF(INPUT_RAW!B459="","",YEAR(INPUT_RAW!B459))</f>
        <v>2023</v>
      </c>
      <c r="AC459" s="2">
        <f>IF(OR(INPUT_RAW!Q459="",INPUT_RAW!T459=""),"",INPUT_RAW!Q459+INPUT_RAW!T459)</f>
        <v>248086.34999999998</v>
      </c>
      <c r="AD459" s="2">
        <f>IF(INPUT_RAW!Q459="","",IF(INPUT_RAW!Q459=0,0,INPUT_RAW!T459/INPUT_RAW!Q459))</f>
        <v>0.36639980656750687</v>
      </c>
    </row>
    <row r="460" spans="1:30" ht="72" x14ac:dyDescent="0.3">
      <c r="A460" s="7" t="s">
        <v>196</v>
      </c>
      <c r="B460" s="2" t="s">
        <v>819</v>
      </c>
      <c r="C460" s="5" t="s">
        <v>198</v>
      </c>
      <c r="D460" s="5" t="s">
        <v>171</v>
      </c>
      <c r="E460" s="2" t="s">
        <v>820</v>
      </c>
      <c r="F460" s="2"/>
      <c r="G460" s="2"/>
      <c r="H460" s="2"/>
      <c r="I460" s="2"/>
      <c r="J460" s="2"/>
      <c r="K460" s="2"/>
      <c r="L460" s="2"/>
      <c r="M460" s="2"/>
      <c r="N460" s="5">
        <v>2042.4</v>
      </c>
      <c r="O460" s="2" t="s">
        <v>200</v>
      </c>
      <c r="P460" s="5">
        <v>721.05868099999998</v>
      </c>
      <c r="Q460" s="5">
        <v>1472690.25</v>
      </c>
      <c r="R460" s="5">
        <v>8.5687306119999995</v>
      </c>
      <c r="S460" s="5">
        <v>17500.775399999999</v>
      </c>
      <c r="T460" s="5">
        <v>539593.80000000005</v>
      </c>
      <c r="U460" s="5">
        <v>15984</v>
      </c>
      <c r="V460" s="5">
        <v>1.052</v>
      </c>
      <c r="W460" s="2" t="s">
        <v>22</v>
      </c>
      <c r="X460" s="2" t="s">
        <v>2940</v>
      </c>
      <c r="Y460" s="2" t="s">
        <v>172</v>
      </c>
      <c r="Z460" s="2" t="s">
        <v>173</v>
      </c>
      <c r="AA460" s="2" t="s">
        <v>2940</v>
      </c>
      <c r="AB460" s="2">
        <f>IF(INPUT_RAW!B460="","",YEAR(INPUT_RAW!B460))</f>
        <v>2023</v>
      </c>
      <c r="AC460" s="2">
        <f>IF(OR(INPUT_RAW!Q460="",INPUT_RAW!T460=""),"",INPUT_RAW!Q460+INPUT_RAW!T460)</f>
        <v>2012284.05</v>
      </c>
      <c r="AD460" s="2">
        <f>IF(INPUT_RAW!Q460="","",IF(INPUT_RAW!Q460=0,0,INPUT_RAW!T460/INPUT_RAW!Q460))</f>
        <v>0.36640006274231807</v>
      </c>
    </row>
    <row r="461" spans="1:30" ht="86.4" x14ac:dyDescent="0.3">
      <c r="A461" s="7" t="s">
        <v>196</v>
      </c>
      <c r="B461" s="2" t="s">
        <v>819</v>
      </c>
      <c r="C461" s="5" t="s">
        <v>198</v>
      </c>
      <c r="D461" s="5" t="s">
        <v>171</v>
      </c>
      <c r="E461" s="2" t="s">
        <v>821</v>
      </c>
      <c r="F461" s="2"/>
      <c r="G461" s="2"/>
      <c r="H461" s="2"/>
      <c r="I461" s="2"/>
      <c r="J461" s="2"/>
      <c r="K461" s="2"/>
      <c r="L461" s="2"/>
      <c r="M461" s="2"/>
      <c r="N461" s="5">
        <v>2322.1999999999998</v>
      </c>
      <c r="O461" s="2" t="s">
        <v>200</v>
      </c>
      <c r="P461" s="5">
        <v>650.36649299999999</v>
      </c>
      <c r="Q461" s="5">
        <v>1510281.07</v>
      </c>
      <c r="R461" s="5">
        <v>7.7286570760000002</v>
      </c>
      <c r="S461" s="5">
        <v>17947.48746</v>
      </c>
      <c r="T461" s="5">
        <v>553367</v>
      </c>
      <c r="U461" s="5">
        <v>16392</v>
      </c>
      <c r="V461" s="5">
        <v>1.052</v>
      </c>
      <c r="W461" s="2" t="s">
        <v>22</v>
      </c>
      <c r="X461" s="2" t="s">
        <v>2940</v>
      </c>
      <c r="Y461" s="2" t="s">
        <v>172</v>
      </c>
      <c r="Z461" s="2" t="s">
        <v>173</v>
      </c>
      <c r="AA461" s="2" t="s">
        <v>2940</v>
      </c>
      <c r="AB461" s="2">
        <f>IF(INPUT_RAW!B461="","",YEAR(INPUT_RAW!B461))</f>
        <v>2023</v>
      </c>
      <c r="AC461" s="2">
        <f>IF(OR(INPUT_RAW!Q461="",INPUT_RAW!T461=""),"",INPUT_RAW!Q461+INPUT_RAW!T461)</f>
        <v>2063648.07</v>
      </c>
      <c r="AD461" s="2">
        <f>IF(INPUT_RAW!Q461="","",IF(INPUT_RAW!Q461=0,0,INPUT_RAW!T461/INPUT_RAW!Q461))</f>
        <v>0.36640001056227234</v>
      </c>
    </row>
    <row r="462" spans="1:30" ht="72" x14ac:dyDescent="0.3">
      <c r="A462" s="7" t="s">
        <v>196</v>
      </c>
      <c r="B462" s="2" t="s">
        <v>819</v>
      </c>
      <c r="C462" s="5" t="s">
        <v>198</v>
      </c>
      <c r="D462" s="5" t="s">
        <v>171</v>
      </c>
      <c r="E462" s="2" t="s">
        <v>822</v>
      </c>
      <c r="F462" s="2"/>
      <c r="G462" s="2"/>
      <c r="H462" s="2"/>
      <c r="I462" s="2"/>
      <c r="J462" s="2"/>
      <c r="K462" s="2"/>
      <c r="L462" s="2"/>
      <c r="M462" s="2"/>
      <c r="N462" s="5">
        <v>662.4</v>
      </c>
      <c r="O462" s="2" t="s">
        <v>200</v>
      </c>
      <c r="P462" s="5">
        <v>452.37515100000002</v>
      </c>
      <c r="Q462" s="5">
        <v>299653.3</v>
      </c>
      <c r="R462" s="5">
        <v>5.375818787</v>
      </c>
      <c r="S462" s="5">
        <v>3560.9423649999999</v>
      </c>
      <c r="T462" s="5">
        <v>109793</v>
      </c>
      <c r="U462" s="5">
        <v>3456</v>
      </c>
      <c r="V462" s="5">
        <v>0.99</v>
      </c>
      <c r="W462" s="2" t="s">
        <v>22</v>
      </c>
      <c r="X462" s="2" t="s">
        <v>2940</v>
      </c>
      <c r="Y462" s="2" t="s">
        <v>172</v>
      </c>
      <c r="Z462" s="2" t="s">
        <v>173</v>
      </c>
      <c r="AA462" s="2" t="s">
        <v>2940</v>
      </c>
      <c r="AB462" s="2">
        <f>IF(INPUT_RAW!B462="","",YEAR(INPUT_RAW!B462))</f>
        <v>2023</v>
      </c>
      <c r="AC462" s="2">
        <f>IF(OR(INPUT_RAW!Q462="",INPUT_RAW!T462=""),"",INPUT_RAW!Q462+INPUT_RAW!T462)</f>
        <v>409446.3</v>
      </c>
      <c r="AD462" s="2">
        <f>IF(INPUT_RAW!Q462="","",IF(INPUT_RAW!Q462=0,0,INPUT_RAW!T462/INPUT_RAW!Q462))</f>
        <v>0.36640010305242759</v>
      </c>
    </row>
    <row r="463" spans="1:30" ht="86.4" x14ac:dyDescent="0.3">
      <c r="A463" s="7" t="s">
        <v>196</v>
      </c>
      <c r="B463" s="2" t="s">
        <v>819</v>
      </c>
      <c r="C463" s="5" t="s">
        <v>198</v>
      </c>
      <c r="D463" s="5" t="s">
        <v>171</v>
      </c>
      <c r="E463" s="2" t="s">
        <v>823</v>
      </c>
      <c r="F463" s="2"/>
      <c r="G463" s="2"/>
      <c r="H463" s="2"/>
      <c r="I463" s="2"/>
      <c r="J463" s="2"/>
      <c r="K463" s="2"/>
      <c r="L463" s="2"/>
      <c r="M463" s="2"/>
      <c r="N463" s="5">
        <v>8189.6</v>
      </c>
      <c r="O463" s="2" t="s">
        <v>200</v>
      </c>
      <c r="P463" s="5">
        <v>660.76209459999995</v>
      </c>
      <c r="Q463" s="5">
        <v>5411377.25</v>
      </c>
      <c r="R463" s="5">
        <v>7.8521936380000001</v>
      </c>
      <c r="S463" s="5">
        <v>64306.32501</v>
      </c>
      <c r="T463" s="5">
        <v>1982728.5</v>
      </c>
      <c r="U463" s="5">
        <v>67776</v>
      </c>
      <c r="V463" s="5">
        <v>0.91700000000000004</v>
      </c>
      <c r="W463" s="2" t="s">
        <v>22</v>
      </c>
      <c r="X463" s="2" t="s">
        <v>2940</v>
      </c>
      <c r="Y463" s="2" t="s">
        <v>172</v>
      </c>
      <c r="Z463" s="2" t="s">
        <v>173</v>
      </c>
      <c r="AA463" s="2" t="s">
        <v>2940</v>
      </c>
      <c r="AB463" s="2">
        <f>IF(INPUT_RAW!B463="","",YEAR(INPUT_RAW!B463))</f>
        <v>2023</v>
      </c>
      <c r="AC463" s="2">
        <f>IF(OR(INPUT_RAW!Q463="",INPUT_RAW!T463=""),"",INPUT_RAW!Q463+INPUT_RAW!T463)</f>
        <v>7394105.75</v>
      </c>
      <c r="AD463" s="2">
        <f>IF(INPUT_RAW!Q463="","",IF(INPUT_RAW!Q463=0,0,INPUT_RAW!T463/INPUT_RAW!Q463))</f>
        <v>0.36639997701139759</v>
      </c>
    </row>
    <row r="464" spans="1:30" ht="72" x14ac:dyDescent="0.3">
      <c r="A464" s="7" t="s">
        <v>196</v>
      </c>
      <c r="B464" s="2" t="s">
        <v>819</v>
      </c>
      <c r="C464" s="5" t="s">
        <v>198</v>
      </c>
      <c r="D464" s="5" t="s">
        <v>171</v>
      </c>
      <c r="E464" s="2" t="s">
        <v>824</v>
      </c>
      <c r="F464" s="2"/>
      <c r="G464" s="2"/>
      <c r="H464" s="2"/>
      <c r="I464" s="2"/>
      <c r="J464" s="2"/>
      <c r="K464" s="2"/>
      <c r="L464" s="2"/>
      <c r="M464" s="2"/>
      <c r="N464" s="5">
        <v>1672</v>
      </c>
      <c r="O464" s="2" t="s">
        <v>200</v>
      </c>
      <c r="P464" s="5">
        <v>520.23146529999997</v>
      </c>
      <c r="Q464" s="5">
        <v>869827.01</v>
      </c>
      <c r="R464" s="5">
        <v>6.1821921010000001</v>
      </c>
      <c r="S464" s="5">
        <v>10336.625190000001</v>
      </c>
      <c r="T464" s="5">
        <v>318704.59999999998</v>
      </c>
      <c r="U464" s="5">
        <v>10032</v>
      </c>
      <c r="V464" s="5">
        <v>0.99</v>
      </c>
      <c r="W464" s="2" t="s">
        <v>22</v>
      </c>
      <c r="X464" s="2" t="s">
        <v>2940</v>
      </c>
      <c r="Y464" s="2" t="s">
        <v>172</v>
      </c>
      <c r="Z464" s="2" t="s">
        <v>173</v>
      </c>
      <c r="AA464" s="2" t="s">
        <v>2940</v>
      </c>
      <c r="AB464" s="2">
        <f>IF(INPUT_RAW!B464="","",YEAR(INPUT_RAW!B464))</f>
        <v>2023</v>
      </c>
      <c r="AC464" s="2">
        <f>IF(OR(INPUT_RAW!Q464="",INPUT_RAW!T464=""),"",INPUT_RAW!Q464+INPUT_RAW!T464)</f>
        <v>1188531.6099999999</v>
      </c>
      <c r="AD464" s="2">
        <f>IF(INPUT_RAW!Q464="","",IF(INPUT_RAW!Q464=0,0,INPUT_RAW!T464/INPUT_RAW!Q464))</f>
        <v>0.36639998107209842</v>
      </c>
    </row>
    <row r="465" spans="1:30" ht="57.6" x14ac:dyDescent="0.3">
      <c r="A465" s="7" t="s">
        <v>196</v>
      </c>
      <c r="B465" s="2" t="s">
        <v>825</v>
      </c>
      <c r="C465" s="5" t="s">
        <v>198</v>
      </c>
      <c r="D465" s="5" t="s">
        <v>171</v>
      </c>
      <c r="E465" s="2" t="s">
        <v>826</v>
      </c>
      <c r="F465" s="2"/>
      <c r="G465" s="2"/>
      <c r="H465" s="2"/>
      <c r="I465" s="2"/>
      <c r="J465" s="2"/>
      <c r="K465" s="2"/>
      <c r="L465" s="2"/>
      <c r="M465" s="2"/>
      <c r="N465" s="5">
        <v>7300</v>
      </c>
      <c r="O465" s="2" t="s">
        <v>200</v>
      </c>
      <c r="P465" s="5">
        <v>447.06412740000002</v>
      </c>
      <c r="Q465" s="5">
        <v>3263568.13</v>
      </c>
      <c r="R465" s="5">
        <v>5.3127050200000001</v>
      </c>
      <c r="S465" s="5">
        <v>38782.746639999998</v>
      </c>
      <c r="T465" s="5">
        <v>1195771.3999999999</v>
      </c>
      <c r="U465" s="5">
        <v>27000</v>
      </c>
      <c r="V465" s="5">
        <v>1.4</v>
      </c>
      <c r="W465" s="2" t="s">
        <v>20</v>
      </c>
      <c r="X465" s="2"/>
      <c r="Y465" s="2" t="s">
        <v>172</v>
      </c>
      <c r="Z465" s="2" t="s">
        <v>173</v>
      </c>
      <c r="AA465" s="2" t="s">
        <v>174</v>
      </c>
      <c r="AB465" s="2">
        <f>IF(INPUT_RAW!B465="","",YEAR(INPUT_RAW!B465))</f>
        <v>2023</v>
      </c>
      <c r="AC465" s="2">
        <f>IF(OR(INPUT_RAW!Q465="",INPUT_RAW!T465=""),"",INPUT_RAW!Q465+INPUT_RAW!T465)</f>
        <v>4459339.5299999993</v>
      </c>
      <c r="AD465" s="2">
        <f>IF(INPUT_RAW!Q465="","",IF(INPUT_RAW!Q465=0,0,INPUT_RAW!T465/INPUT_RAW!Q465))</f>
        <v>0.36640001138876177</v>
      </c>
    </row>
    <row r="466" spans="1:30" ht="57.6" x14ac:dyDescent="0.3">
      <c r="A466" s="7" t="s">
        <v>196</v>
      </c>
      <c r="B466" s="2" t="s">
        <v>827</v>
      </c>
      <c r="C466" s="5" t="s">
        <v>198</v>
      </c>
      <c r="D466" s="5" t="s">
        <v>171</v>
      </c>
      <c r="E466" s="2" t="s">
        <v>828</v>
      </c>
      <c r="F466" s="2"/>
      <c r="G466" s="2"/>
      <c r="H466" s="2"/>
      <c r="I466" s="2"/>
      <c r="J466" s="2"/>
      <c r="K466" s="2"/>
      <c r="L466" s="2"/>
      <c r="M466" s="2"/>
      <c r="N466" s="5">
        <v>10200</v>
      </c>
      <c r="O466" s="2" t="s">
        <v>200</v>
      </c>
      <c r="P466" s="5">
        <v>603.29936959999998</v>
      </c>
      <c r="Q466" s="5">
        <v>6153653.5700000003</v>
      </c>
      <c r="R466" s="5">
        <v>7.1693329720000003</v>
      </c>
      <c r="S466" s="5">
        <v>73127.196320000003</v>
      </c>
      <c r="T466" s="5">
        <v>2254698.7000000002</v>
      </c>
      <c r="U466" s="5">
        <v>122400</v>
      </c>
      <c r="V466" s="5">
        <v>0.58499999999999996</v>
      </c>
      <c r="W466" s="2" t="s">
        <v>23</v>
      </c>
      <c r="X466" s="2" t="s">
        <v>2941</v>
      </c>
      <c r="Y466" s="2" t="s">
        <v>172</v>
      </c>
      <c r="Z466" s="2" t="s">
        <v>173</v>
      </c>
      <c r="AA466" s="2" t="s">
        <v>2941</v>
      </c>
      <c r="AB466" s="2">
        <f>IF(INPUT_RAW!B466="","",YEAR(INPUT_RAW!B466))</f>
        <v>2023</v>
      </c>
      <c r="AC466" s="2">
        <f>IF(OR(INPUT_RAW!Q466="",INPUT_RAW!T466=""),"",INPUT_RAW!Q466+INPUT_RAW!T466)</f>
        <v>8408352.2699999996</v>
      </c>
      <c r="AD466" s="2">
        <f>IF(INPUT_RAW!Q466="","",IF(INPUT_RAW!Q466=0,0,INPUT_RAW!T466/INPUT_RAW!Q466))</f>
        <v>0.36640000519236249</v>
      </c>
    </row>
    <row r="467" spans="1:30" ht="57.6" x14ac:dyDescent="0.3">
      <c r="A467" s="7" t="s">
        <v>196</v>
      </c>
      <c r="B467" s="2" t="s">
        <v>827</v>
      </c>
      <c r="C467" s="5" t="s">
        <v>198</v>
      </c>
      <c r="D467" s="5" t="s">
        <v>171</v>
      </c>
      <c r="E467" s="2" t="s">
        <v>829</v>
      </c>
      <c r="F467" s="2"/>
      <c r="G467" s="2"/>
      <c r="H467" s="2"/>
      <c r="I467" s="2"/>
      <c r="J467" s="2"/>
      <c r="K467" s="2"/>
      <c r="L467" s="2"/>
      <c r="M467" s="2"/>
      <c r="N467" s="5">
        <v>1497.6</v>
      </c>
      <c r="O467" s="2" t="s">
        <v>200</v>
      </c>
      <c r="P467" s="5">
        <v>475.97587470000002</v>
      </c>
      <c r="Q467" s="5">
        <v>712821.47</v>
      </c>
      <c r="R467" s="5">
        <v>5.6562789630000001</v>
      </c>
      <c r="S467" s="5">
        <v>8470.8433750000004</v>
      </c>
      <c r="T467" s="5">
        <v>261177.8</v>
      </c>
      <c r="U467" s="5">
        <v>9216</v>
      </c>
      <c r="V467" s="5">
        <v>0.9</v>
      </c>
      <c r="W467" s="2" t="s">
        <v>23</v>
      </c>
      <c r="X467" s="2" t="s">
        <v>2941</v>
      </c>
      <c r="Y467" s="2" t="s">
        <v>172</v>
      </c>
      <c r="Z467" s="2" t="s">
        <v>173</v>
      </c>
      <c r="AA467" s="2" t="s">
        <v>2941</v>
      </c>
      <c r="AB467" s="2">
        <f>IF(INPUT_RAW!B467="","",YEAR(INPUT_RAW!B467))</f>
        <v>2023</v>
      </c>
      <c r="AC467" s="2">
        <f>IF(OR(INPUT_RAW!Q467="",INPUT_RAW!T467=""),"",INPUT_RAW!Q467+INPUT_RAW!T467)</f>
        <v>973999.27</v>
      </c>
      <c r="AD467" s="2">
        <f>IF(INPUT_RAW!Q467="","",IF(INPUT_RAW!Q467=0,0,INPUT_RAW!T467/INPUT_RAW!Q467))</f>
        <v>0.36640001878731288</v>
      </c>
    </row>
    <row r="468" spans="1:30" ht="72" x14ac:dyDescent="0.3">
      <c r="A468" s="7" t="s">
        <v>196</v>
      </c>
      <c r="B468" s="2" t="s">
        <v>827</v>
      </c>
      <c r="C468" s="5" t="s">
        <v>198</v>
      </c>
      <c r="D468" s="5" t="s">
        <v>171</v>
      </c>
      <c r="E468" s="2" t="s">
        <v>830</v>
      </c>
      <c r="F468" s="2"/>
      <c r="G468" s="2"/>
      <c r="H468" s="2"/>
      <c r="I468" s="2"/>
      <c r="J468" s="2"/>
      <c r="K468" s="2"/>
      <c r="L468" s="2"/>
      <c r="M468" s="2"/>
      <c r="N468" s="5">
        <v>6657.6</v>
      </c>
      <c r="O468" s="2" t="s">
        <v>200</v>
      </c>
      <c r="P468" s="5">
        <v>587.08103670000003</v>
      </c>
      <c r="Q468" s="5">
        <v>3908550.71</v>
      </c>
      <c r="R468" s="5">
        <v>6.9766017429999998</v>
      </c>
      <c r="S468" s="5">
        <v>46447.423770000001</v>
      </c>
      <c r="T468" s="5">
        <v>1432092.9</v>
      </c>
      <c r="U468" s="5">
        <v>42048</v>
      </c>
      <c r="V468" s="5">
        <v>1.07</v>
      </c>
      <c r="W468" s="2" t="s">
        <v>94</v>
      </c>
      <c r="X468" s="2" t="s">
        <v>2940</v>
      </c>
      <c r="Y468" s="2" t="s">
        <v>172</v>
      </c>
      <c r="Z468" s="2" t="s">
        <v>173</v>
      </c>
      <c r="AA468" s="2" t="s">
        <v>2940</v>
      </c>
      <c r="AB468" s="2">
        <f>IF(INPUT_RAW!B468="","",YEAR(INPUT_RAW!B468))</f>
        <v>2023</v>
      </c>
      <c r="AC468" s="2">
        <f>IF(OR(INPUT_RAW!Q468="",INPUT_RAW!T468=""),"",INPUT_RAW!Q468+INPUT_RAW!T468)</f>
        <v>5340643.6099999994</v>
      </c>
      <c r="AD468" s="2">
        <f>IF(INPUT_RAW!Q468="","",IF(INPUT_RAW!Q468=0,0,INPUT_RAW!T468/INPUT_RAW!Q468))</f>
        <v>0.36639997949521291</v>
      </c>
    </row>
    <row r="469" spans="1:30" ht="72" x14ac:dyDescent="0.3">
      <c r="A469" s="7" t="s">
        <v>196</v>
      </c>
      <c r="B469" s="2" t="s">
        <v>827</v>
      </c>
      <c r="C469" s="5" t="s">
        <v>198</v>
      </c>
      <c r="D469" s="5" t="s">
        <v>171</v>
      </c>
      <c r="E469" s="2" t="s">
        <v>831</v>
      </c>
      <c r="F469" s="2"/>
      <c r="G469" s="2"/>
      <c r="H469" s="2"/>
      <c r="I469" s="2"/>
      <c r="J469" s="2"/>
      <c r="K469" s="2"/>
      <c r="L469" s="2"/>
      <c r="M469" s="2"/>
      <c r="N469" s="5">
        <v>8431.25</v>
      </c>
      <c r="O469" s="2" t="s">
        <v>200</v>
      </c>
      <c r="P469" s="5">
        <v>467.70775029999999</v>
      </c>
      <c r="Q469" s="5">
        <v>3943360.97</v>
      </c>
      <c r="R469" s="5">
        <v>5.5580243649999996</v>
      </c>
      <c r="S469" s="5">
        <v>46861.092929999999</v>
      </c>
      <c r="T469" s="5">
        <v>1444847.5</v>
      </c>
      <c r="U469" s="5">
        <v>28500</v>
      </c>
      <c r="V469" s="5">
        <v>1.61</v>
      </c>
      <c r="W469" s="2" t="s">
        <v>23</v>
      </c>
      <c r="X469" s="2" t="s">
        <v>2941</v>
      </c>
      <c r="Y469" s="2" t="s">
        <v>172</v>
      </c>
      <c r="Z469" s="2" t="s">
        <v>173</v>
      </c>
      <c r="AA469" s="2" t="s">
        <v>2941</v>
      </c>
      <c r="AB469" s="2">
        <f>IF(INPUT_RAW!B469="","",YEAR(INPUT_RAW!B469))</f>
        <v>2023</v>
      </c>
      <c r="AC469" s="2">
        <f>IF(OR(INPUT_RAW!Q469="",INPUT_RAW!T469=""),"",INPUT_RAW!Q469+INPUT_RAW!T469)</f>
        <v>5388208.4700000007</v>
      </c>
      <c r="AD469" s="2">
        <f>IF(INPUT_RAW!Q469="","",IF(INPUT_RAW!Q469=0,0,INPUT_RAW!T469/INPUT_RAW!Q469))</f>
        <v>0.36640001029375707</v>
      </c>
    </row>
    <row r="470" spans="1:30" ht="72" x14ac:dyDescent="0.3">
      <c r="A470" s="7" t="s">
        <v>196</v>
      </c>
      <c r="B470" s="2" t="s">
        <v>827</v>
      </c>
      <c r="C470" s="5" t="s">
        <v>198</v>
      </c>
      <c r="D470" s="5" t="s">
        <v>171</v>
      </c>
      <c r="E470" s="2" t="s">
        <v>832</v>
      </c>
      <c r="F470" s="2"/>
      <c r="G470" s="2"/>
      <c r="H470" s="2"/>
      <c r="I470" s="2"/>
      <c r="J470" s="2"/>
      <c r="K470" s="2"/>
      <c r="L470" s="2"/>
      <c r="M470" s="2"/>
      <c r="N470" s="5">
        <v>6159</v>
      </c>
      <c r="O470" s="2" t="s">
        <v>200</v>
      </c>
      <c r="P470" s="5">
        <v>540.52603829999998</v>
      </c>
      <c r="Q470" s="5">
        <v>3329099.87</v>
      </c>
      <c r="R470" s="5">
        <v>6.4233634979999996</v>
      </c>
      <c r="S470" s="5">
        <v>39561.495779999997</v>
      </c>
      <c r="T470" s="5">
        <v>1219782.2</v>
      </c>
      <c r="U470" s="5">
        <v>36954</v>
      </c>
      <c r="V470" s="5">
        <v>1.0369999999999999</v>
      </c>
      <c r="W470" s="2" t="s">
        <v>105</v>
      </c>
      <c r="X470" s="2" t="s">
        <v>2940</v>
      </c>
      <c r="Y470" s="2" t="s">
        <v>172</v>
      </c>
      <c r="Z470" s="2" t="s">
        <v>173</v>
      </c>
      <c r="AA470" s="2" t="s">
        <v>2940</v>
      </c>
      <c r="AB470" s="2">
        <f>IF(INPUT_RAW!B470="","",YEAR(INPUT_RAW!B470))</f>
        <v>2023</v>
      </c>
      <c r="AC470" s="2">
        <f>IF(OR(INPUT_RAW!Q470="",INPUT_RAW!T470=""),"",INPUT_RAW!Q470+INPUT_RAW!T470)</f>
        <v>4548882.07</v>
      </c>
      <c r="AD470" s="2">
        <f>IF(INPUT_RAW!Q470="","",IF(INPUT_RAW!Q470=0,0,INPUT_RAW!T470/INPUT_RAW!Q470))</f>
        <v>0.36640000229251157</v>
      </c>
    </row>
    <row r="471" spans="1:30" ht="86.4" x14ac:dyDescent="0.3">
      <c r="A471" s="7" t="s">
        <v>196</v>
      </c>
      <c r="B471" s="2" t="s">
        <v>827</v>
      </c>
      <c r="C471" s="5" t="s">
        <v>198</v>
      </c>
      <c r="D471" s="5" t="s">
        <v>171</v>
      </c>
      <c r="E471" s="2" t="s">
        <v>833</v>
      </c>
      <c r="F471" s="2"/>
      <c r="G471" s="2"/>
      <c r="H471" s="2"/>
      <c r="I471" s="2"/>
      <c r="J471" s="2"/>
      <c r="K471" s="2"/>
      <c r="L471" s="2"/>
      <c r="M471" s="2"/>
      <c r="N471" s="5">
        <v>1060.8</v>
      </c>
      <c r="O471" s="2" t="s">
        <v>200</v>
      </c>
      <c r="P471" s="5">
        <v>521.24014890000001</v>
      </c>
      <c r="Q471" s="5">
        <v>552931.55000000005</v>
      </c>
      <c r="R471" s="5">
        <v>6.1941788349999998</v>
      </c>
      <c r="S471" s="5">
        <v>6570.7849079999996</v>
      </c>
      <c r="T471" s="5">
        <v>202594.1</v>
      </c>
      <c r="U471" s="5">
        <v>5304</v>
      </c>
      <c r="V471" s="5">
        <v>1.2</v>
      </c>
      <c r="W471" s="2" t="s">
        <v>97</v>
      </c>
      <c r="X471" s="2" t="s">
        <v>2940</v>
      </c>
      <c r="Y471" s="2" t="s">
        <v>172</v>
      </c>
      <c r="Z471" s="2" t="s">
        <v>173</v>
      </c>
      <c r="AA471" s="2" t="s">
        <v>2940</v>
      </c>
      <c r="AB471" s="2">
        <f>IF(INPUT_RAW!B471="","",YEAR(INPUT_RAW!B471))</f>
        <v>2023</v>
      </c>
      <c r="AC471" s="2">
        <f>IF(OR(INPUT_RAW!Q471="",INPUT_RAW!T471=""),"",INPUT_RAW!Q471+INPUT_RAW!T471)</f>
        <v>755525.65</v>
      </c>
      <c r="AD471" s="2">
        <f>IF(INPUT_RAW!Q471="","",IF(INPUT_RAW!Q471=0,0,INPUT_RAW!T471/INPUT_RAW!Q471))</f>
        <v>0.36639996397384089</v>
      </c>
    </row>
    <row r="472" spans="1:30" ht="86.4" x14ac:dyDescent="0.3">
      <c r="A472" s="7" t="s">
        <v>196</v>
      </c>
      <c r="B472" s="2" t="s">
        <v>834</v>
      </c>
      <c r="C472" s="5" t="s">
        <v>198</v>
      </c>
      <c r="D472" s="5" t="s">
        <v>171</v>
      </c>
      <c r="E472" s="2" t="s">
        <v>835</v>
      </c>
      <c r="F472" s="2"/>
      <c r="G472" s="2"/>
      <c r="H472" s="2"/>
      <c r="I472" s="2"/>
      <c r="J472" s="2"/>
      <c r="K472" s="2"/>
      <c r="L472" s="2"/>
      <c r="M472" s="2"/>
      <c r="N472" s="5">
        <v>850</v>
      </c>
      <c r="O472" s="2" t="s">
        <v>200</v>
      </c>
      <c r="P472" s="5">
        <v>648.60479999999995</v>
      </c>
      <c r="Q472" s="5">
        <v>551314.07999999996</v>
      </c>
      <c r="R472" s="5">
        <v>7.7031448930000002</v>
      </c>
      <c r="S472" s="5">
        <v>6547.6731589999999</v>
      </c>
      <c r="T472" s="5">
        <v>202001.5</v>
      </c>
      <c r="U472" s="5">
        <v>6000</v>
      </c>
      <c r="V472" s="5">
        <v>1.052</v>
      </c>
      <c r="W472" s="2" t="s">
        <v>22</v>
      </c>
      <c r="X472" s="2" t="s">
        <v>2940</v>
      </c>
      <c r="Y472" s="2" t="s">
        <v>172</v>
      </c>
      <c r="Z472" s="2" t="s">
        <v>173</v>
      </c>
      <c r="AA472" s="2" t="s">
        <v>2940</v>
      </c>
      <c r="AB472" s="2">
        <f>IF(INPUT_RAW!B472="","",YEAR(INPUT_RAW!B472))</f>
        <v>2023</v>
      </c>
      <c r="AC472" s="2">
        <f>IF(OR(INPUT_RAW!Q472="",INPUT_RAW!T472=""),"",INPUT_RAW!Q472+INPUT_RAW!T472)</f>
        <v>753315.58</v>
      </c>
      <c r="AD472" s="2">
        <f>IF(INPUT_RAW!Q472="","",IF(INPUT_RAW!Q472=0,0,INPUT_RAW!T472/INPUT_RAW!Q472))</f>
        <v>0.36640003825042888</v>
      </c>
    </row>
    <row r="473" spans="1:30" ht="72" x14ac:dyDescent="0.3">
      <c r="A473" s="7" t="s">
        <v>196</v>
      </c>
      <c r="B473" s="2" t="s">
        <v>834</v>
      </c>
      <c r="C473" s="5" t="s">
        <v>198</v>
      </c>
      <c r="D473" s="5" t="s">
        <v>171</v>
      </c>
      <c r="E473" s="2" t="s">
        <v>836</v>
      </c>
      <c r="F473" s="2"/>
      <c r="G473" s="2"/>
      <c r="H473" s="2"/>
      <c r="I473" s="2"/>
      <c r="J473" s="2"/>
      <c r="K473" s="2"/>
      <c r="L473" s="2"/>
      <c r="M473" s="2"/>
      <c r="N473" s="5">
        <v>1800</v>
      </c>
      <c r="O473" s="2" t="s">
        <v>200</v>
      </c>
      <c r="P473" s="5">
        <v>524.06283889999997</v>
      </c>
      <c r="Q473" s="5">
        <v>943313.11</v>
      </c>
      <c r="R473" s="5">
        <v>6.224024215</v>
      </c>
      <c r="S473" s="5">
        <v>11203.24359</v>
      </c>
      <c r="T473" s="5">
        <v>345629.9</v>
      </c>
      <c r="U473" s="5">
        <v>9000</v>
      </c>
      <c r="V473" s="5">
        <v>1.2</v>
      </c>
      <c r="W473" s="2" t="s">
        <v>22</v>
      </c>
      <c r="X473" s="2" t="s">
        <v>2940</v>
      </c>
      <c r="Y473" s="2" t="s">
        <v>172</v>
      </c>
      <c r="Z473" s="2" t="s">
        <v>173</v>
      </c>
      <c r="AA473" s="2" t="s">
        <v>2940</v>
      </c>
      <c r="AB473" s="2">
        <f>IF(INPUT_RAW!B473="","",YEAR(INPUT_RAW!B473))</f>
        <v>2023</v>
      </c>
      <c r="AC473" s="2">
        <f>IF(OR(INPUT_RAW!Q473="",INPUT_RAW!T473=""),"",INPUT_RAW!Q473+INPUT_RAW!T473)</f>
        <v>1288943.01</v>
      </c>
      <c r="AD473" s="2">
        <f>IF(INPUT_RAW!Q473="","",IF(INPUT_RAW!Q473=0,0,INPUT_RAW!T473/INPUT_RAW!Q473))</f>
        <v>0.36639997508356481</v>
      </c>
    </row>
    <row r="474" spans="1:30" ht="72" x14ac:dyDescent="0.3">
      <c r="A474" s="7" t="s">
        <v>196</v>
      </c>
      <c r="B474" s="2" t="s">
        <v>834</v>
      </c>
      <c r="C474" s="5" t="s">
        <v>198</v>
      </c>
      <c r="D474" s="5" t="s">
        <v>171</v>
      </c>
      <c r="E474" s="2" t="s">
        <v>837</v>
      </c>
      <c r="F474" s="2"/>
      <c r="G474" s="2"/>
      <c r="H474" s="2"/>
      <c r="I474" s="2"/>
      <c r="J474" s="2"/>
      <c r="K474" s="2"/>
      <c r="L474" s="2"/>
      <c r="M474" s="2"/>
      <c r="N474" s="5">
        <v>1528</v>
      </c>
      <c r="O474" s="2" t="s">
        <v>200</v>
      </c>
      <c r="P474" s="5">
        <v>528.25507849999997</v>
      </c>
      <c r="Q474" s="5">
        <v>807173.76</v>
      </c>
      <c r="R474" s="5">
        <v>6.273813284</v>
      </c>
      <c r="S474" s="5">
        <v>9586.3866980000003</v>
      </c>
      <c r="T474" s="5">
        <v>295748.5</v>
      </c>
      <c r="U474" s="5">
        <v>9168</v>
      </c>
      <c r="V474" s="5">
        <v>1.008</v>
      </c>
      <c r="W474" s="2" t="s">
        <v>22</v>
      </c>
      <c r="X474" s="2" t="s">
        <v>2940</v>
      </c>
      <c r="Y474" s="2" t="s">
        <v>172</v>
      </c>
      <c r="Z474" s="2" t="s">
        <v>173</v>
      </c>
      <c r="AA474" s="2" t="s">
        <v>2940</v>
      </c>
      <c r="AB474" s="2">
        <f>IF(INPUT_RAW!B474="","",YEAR(INPUT_RAW!B474))</f>
        <v>2023</v>
      </c>
      <c r="AC474" s="2">
        <f>IF(OR(INPUT_RAW!Q474="",INPUT_RAW!T474=""),"",INPUT_RAW!Q474+INPUT_RAW!T474)</f>
        <v>1102922.26</v>
      </c>
      <c r="AD474" s="2">
        <f>IF(INPUT_RAW!Q474="","",IF(INPUT_RAW!Q474=0,0,INPUT_RAW!T474/INPUT_RAW!Q474))</f>
        <v>0.3664000425385483</v>
      </c>
    </row>
    <row r="475" spans="1:30" ht="72" x14ac:dyDescent="0.3">
      <c r="A475" s="7" t="s">
        <v>196</v>
      </c>
      <c r="B475" s="2" t="s">
        <v>834</v>
      </c>
      <c r="C475" s="5" t="s">
        <v>198</v>
      </c>
      <c r="D475" s="5" t="s">
        <v>171</v>
      </c>
      <c r="E475" s="2" t="s">
        <v>838</v>
      </c>
      <c r="F475" s="2"/>
      <c r="G475" s="2"/>
      <c r="H475" s="2"/>
      <c r="I475" s="2"/>
      <c r="J475" s="2"/>
      <c r="K475" s="2"/>
      <c r="L475" s="2"/>
      <c r="M475" s="2"/>
      <c r="N475" s="5">
        <v>10959</v>
      </c>
      <c r="O475" s="2" t="s">
        <v>200</v>
      </c>
      <c r="P475" s="5">
        <v>478.12203390000002</v>
      </c>
      <c r="Q475" s="5">
        <v>5239739.37</v>
      </c>
      <c r="R475" s="5">
        <v>5.678408954</v>
      </c>
      <c r="S475" s="5">
        <v>62229.683729999997</v>
      </c>
      <c r="T475" s="5">
        <v>1919840.5</v>
      </c>
      <c r="U475" s="5">
        <v>67440</v>
      </c>
      <c r="V475" s="5">
        <v>0.9</v>
      </c>
      <c r="W475" s="2" t="s">
        <v>23</v>
      </c>
      <c r="X475" s="2" t="s">
        <v>2941</v>
      </c>
      <c r="Y475" s="2" t="s">
        <v>172</v>
      </c>
      <c r="Z475" s="2" t="s">
        <v>173</v>
      </c>
      <c r="AA475" s="2" t="s">
        <v>2941</v>
      </c>
      <c r="AB475" s="2">
        <f>IF(INPUT_RAW!B475="","",YEAR(INPUT_RAW!B475))</f>
        <v>2023</v>
      </c>
      <c r="AC475" s="2">
        <f>IF(OR(INPUT_RAW!Q475="",INPUT_RAW!T475=""),"",INPUT_RAW!Q475+INPUT_RAW!T475)</f>
        <v>7159579.8700000001</v>
      </c>
      <c r="AD475" s="2">
        <f>IF(INPUT_RAW!Q475="","",IF(INPUT_RAW!Q475=0,0,INPUT_RAW!T475/INPUT_RAW!Q475))</f>
        <v>0.36639999901369141</v>
      </c>
    </row>
    <row r="476" spans="1:30" ht="72" x14ac:dyDescent="0.3">
      <c r="A476" s="7" t="s">
        <v>196</v>
      </c>
      <c r="B476" s="2" t="s">
        <v>834</v>
      </c>
      <c r="C476" s="5" t="s">
        <v>198</v>
      </c>
      <c r="D476" s="5" t="s">
        <v>171</v>
      </c>
      <c r="E476" s="2" t="s">
        <v>839</v>
      </c>
      <c r="F476" s="2"/>
      <c r="G476" s="2"/>
      <c r="H476" s="2"/>
      <c r="I476" s="2"/>
      <c r="J476" s="2"/>
      <c r="K476" s="2"/>
      <c r="L476" s="2"/>
      <c r="M476" s="2"/>
      <c r="N476" s="5">
        <v>121.8</v>
      </c>
      <c r="O476" s="2" t="s">
        <v>200</v>
      </c>
      <c r="P476" s="5">
        <v>642.99162560000002</v>
      </c>
      <c r="Q476" s="5">
        <v>78316.38</v>
      </c>
      <c r="R476" s="5">
        <v>7.6364801140000003</v>
      </c>
      <c r="S476" s="5">
        <v>930.12327789999995</v>
      </c>
      <c r="T476" s="5">
        <v>28695.1</v>
      </c>
      <c r="U476" s="5">
        <v>1008</v>
      </c>
      <c r="V476" s="5">
        <v>0.9</v>
      </c>
      <c r="W476" s="2" t="s">
        <v>23</v>
      </c>
      <c r="X476" s="2" t="s">
        <v>2941</v>
      </c>
      <c r="Y476" s="2" t="s">
        <v>172</v>
      </c>
      <c r="Z476" s="2" t="s">
        <v>173</v>
      </c>
      <c r="AA476" s="2" t="s">
        <v>2941</v>
      </c>
      <c r="AB476" s="2">
        <f>IF(INPUT_RAW!B476="","",YEAR(INPUT_RAW!B476))</f>
        <v>2023</v>
      </c>
      <c r="AC476" s="2">
        <f>IF(OR(INPUT_RAW!Q476="",INPUT_RAW!T476=""),"",INPUT_RAW!Q476+INPUT_RAW!T476)</f>
        <v>107011.48000000001</v>
      </c>
      <c r="AD476" s="2">
        <f>IF(INPUT_RAW!Q476="","",IF(INPUT_RAW!Q476=0,0,INPUT_RAW!T476/INPUT_RAW!Q476))</f>
        <v>0.36639972378702895</v>
      </c>
    </row>
    <row r="477" spans="1:30" ht="57.6" x14ac:dyDescent="0.3">
      <c r="A477" s="7" t="s">
        <v>196</v>
      </c>
      <c r="B477" s="2" t="s">
        <v>834</v>
      </c>
      <c r="C477" s="5" t="s">
        <v>198</v>
      </c>
      <c r="D477" s="5" t="s">
        <v>171</v>
      </c>
      <c r="E477" s="2" t="s">
        <v>840</v>
      </c>
      <c r="F477" s="2"/>
      <c r="G477" s="2"/>
      <c r="H477" s="2"/>
      <c r="I477" s="2"/>
      <c r="J477" s="2"/>
      <c r="K477" s="2"/>
      <c r="L477" s="2"/>
      <c r="M477" s="2"/>
      <c r="N477" s="5">
        <v>7215</v>
      </c>
      <c r="O477" s="2" t="s">
        <v>200</v>
      </c>
      <c r="P477" s="5">
        <v>444.91906440000002</v>
      </c>
      <c r="Q477" s="5">
        <v>3210091.05</v>
      </c>
      <c r="R477" s="5">
        <v>5.2840743999999997</v>
      </c>
      <c r="S477" s="5">
        <v>38124.596790000003</v>
      </c>
      <c r="T477" s="5">
        <v>1176177.3</v>
      </c>
      <c r="U477" s="5">
        <v>11100</v>
      </c>
      <c r="V477" s="5">
        <v>3.35</v>
      </c>
      <c r="W477" s="2" t="s">
        <v>23</v>
      </c>
      <c r="X477" s="2"/>
      <c r="Y477" s="2" t="s">
        <v>172</v>
      </c>
      <c r="Z477" s="2" t="s">
        <v>173</v>
      </c>
      <c r="AA477" s="2" t="s">
        <v>174</v>
      </c>
      <c r="AB477" s="2">
        <f>IF(INPUT_RAW!B477="","",YEAR(INPUT_RAW!B477))</f>
        <v>2023</v>
      </c>
      <c r="AC477" s="2">
        <f>IF(OR(INPUT_RAW!Q477="",INPUT_RAW!T477=""),"",INPUT_RAW!Q477+INPUT_RAW!T477)</f>
        <v>4386268.3499999996</v>
      </c>
      <c r="AD477" s="2">
        <f>IF(INPUT_RAW!Q477="","",IF(INPUT_RAW!Q477=0,0,INPUT_RAW!T477/INPUT_RAW!Q477))</f>
        <v>0.36639998108464872</v>
      </c>
    </row>
    <row r="478" spans="1:30" ht="72" x14ac:dyDescent="0.3">
      <c r="A478" s="7" t="s">
        <v>196</v>
      </c>
      <c r="B478" s="2" t="s">
        <v>834</v>
      </c>
      <c r="C478" s="5" t="s">
        <v>198</v>
      </c>
      <c r="D478" s="5" t="s">
        <v>171</v>
      </c>
      <c r="E478" s="2" t="s">
        <v>841</v>
      </c>
      <c r="F478" s="2"/>
      <c r="G478" s="2"/>
      <c r="H478" s="2"/>
      <c r="I478" s="2"/>
      <c r="J478" s="2"/>
      <c r="K478" s="2"/>
      <c r="L478" s="2"/>
      <c r="M478" s="2"/>
      <c r="N478" s="5">
        <v>10885.5</v>
      </c>
      <c r="O478" s="2" t="s">
        <v>200</v>
      </c>
      <c r="P478" s="5">
        <v>493.79377060000002</v>
      </c>
      <c r="Q478" s="5">
        <v>5375192.0899999999</v>
      </c>
      <c r="R478" s="5">
        <v>5.8645340929999996</v>
      </c>
      <c r="S478" s="5">
        <v>63838.385869999998</v>
      </c>
      <c r="T478" s="5">
        <v>1969470.3</v>
      </c>
      <c r="U478" s="5">
        <v>43542</v>
      </c>
      <c r="V478" s="5">
        <v>1.43</v>
      </c>
      <c r="W478" s="2" t="s">
        <v>23</v>
      </c>
      <c r="X478" s="2" t="s">
        <v>2941</v>
      </c>
      <c r="Y478" s="2" t="s">
        <v>172</v>
      </c>
      <c r="Z478" s="2" t="s">
        <v>173</v>
      </c>
      <c r="AA478" s="2" t="s">
        <v>2941</v>
      </c>
      <c r="AB478" s="2">
        <f>IF(INPUT_RAW!B478="","",YEAR(INPUT_RAW!B478))</f>
        <v>2023</v>
      </c>
      <c r="AC478" s="2">
        <f>IF(OR(INPUT_RAW!Q478="",INPUT_RAW!T478=""),"",INPUT_RAW!Q478+INPUT_RAW!T478)</f>
        <v>7344662.3899999997</v>
      </c>
      <c r="AD478" s="2">
        <f>IF(INPUT_RAW!Q478="","",IF(INPUT_RAW!Q478=0,0,INPUT_RAW!T478/INPUT_RAW!Q478))</f>
        <v>0.36639998478640418</v>
      </c>
    </row>
    <row r="479" spans="1:30" ht="86.4" x14ac:dyDescent="0.3">
      <c r="A479" s="7" t="s">
        <v>196</v>
      </c>
      <c r="B479" s="2" t="s">
        <v>834</v>
      </c>
      <c r="C479" s="5" t="s">
        <v>198</v>
      </c>
      <c r="D479" s="5" t="s">
        <v>171</v>
      </c>
      <c r="E479" s="2" t="s">
        <v>842</v>
      </c>
      <c r="F479" s="2"/>
      <c r="G479" s="2"/>
      <c r="H479" s="2"/>
      <c r="I479" s="2"/>
      <c r="J479" s="2"/>
      <c r="K479" s="2"/>
      <c r="L479" s="2"/>
      <c r="M479" s="2"/>
      <c r="N479" s="5">
        <v>9504</v>
      </c>
      <c r="O479" s="2" t="s">
        <v>200</v>
      </c>
      <c r="P479" s="5">
        <v>217.09572600000001</v>
      </c>
      <c r="Q479" s="5">
        <v>2063277.78</v>
      </c>
      <c r="R479" s="5">
        <v>2.5783340379999999</v>
      </c>
      <c r="S479" s="5">
        <v>24504.486700000001</v>
      </c>
      <c r="T479" s="5">
        <v>755985.1</v>
      </c>
      <c r="U479" s="5">
        <v>2592</v>
      </c>
      <c r="V479" s="2"/>
      <c r="W479" s="2" t="s">
        <v>32</v>
      </c>
      <c r="X479" s="2" t="s">
        <v>2935</v>
      </c>
      <c r="Y479" s="2" t="s">
        <v>172</v>
      </c>
      <c r="Z479" s="2" t="s">
        <v>173</v>
      </c>
      <c r="AA479" s="2" t="s">
        <v>2935</v>
      </c>
      <c r="AB479" s="2">
        <f>IF(INPUT_RAW!B479="","",YEAR(INPUT_RAW!B479))</f>
        <v>2023</v>
      </c>
      <c r="AC479" s="2">
        <f>IF(OR(INPUT_RAW!Q479="",INPUT_RAW!T479=""),"",INPUT_RAW!Q479+INPUT_RAW!T479)</f>
        <v>2819262.88</v>
      </c>
      <c r="AD479" s="2">
        <f>IF(INPUT_RAW!Q479="","",IF(INPUT_RAW!Q479=0,0,INPUT_RAW!T479/INPUT_RAW!Q479))</f>
        <v>0.3664000588422951</v>
      </c>
    </row>
    <row r="480" spans="1:30" ht="57.6" x14ac:dyDescent="0.3">
      <c r="A480" s="7" t="s">
        <v>196</v>
      </c>
      <c r="B480" s="2" t="s">
        <v>834</v>
      </c>
      <c r="C480" s="5" t="s">
        <v>198</v>
      </c>
      <c r="D480" s="5" t="s">
        <v>171</v>
      </c>
      <c r="E480" s="2" t="s">
        <v>843</v>
      </c>
      <c r="F480" s="2"/>
      <c r="G480" s="2"/>
      <c r="H480" s="2"/>
      <c r="I480" s="2"/>
      <c r="J480" s="2"/>
      <c r="K480" s="2"/>
      <c r="L480" s="2"/>
      <c r="M480" s="2"/>
      <c r="N480" s="5">
        <v>10561.6</v>
      </c>
      <c r="O480" s="2" t="s">
        <v>200</v>
      </c>
      <c r="P480" s="5">
        <v>433.14191030000001</v>
      </c>
      <c r="Q480" s="5">
        <v>4574671.5999999996</v>
      </c>
      <c r="R480" s="5">
        <v>5.1442032099999997</v>
      </c>
      <c r="S480" s="5">
        <v>54331.016629999998</v>
      </c>
      <c r="T480" s="5">
        <v>1676159.6</v>
      </c>
      <c r="U480" s="5">
        <v>22080</v>
      </c>
      <c r="V480" s="5">
        <v>2.4</v>
      </c>
      <c r="W480" s="2" t="s">
        <v>23</v>
      </c>
      <c r="X480" s="2"/>
      <c r="Y480" s="2" t="s">
        <v>172</v>
      </c>
      <c r="Z480" s="2" t="s">
        <v>173</v>
      </c>
      <c r="AA480" s="2" t="s">
        <v>174</v>
      </c>
      <c r="AB480" s="2">
        <f>IF(INPUT_RAW!B480="","",YEAR(INPUT_RAW!B480))</f>
        <v>2023</v>
      </c>
      <c r="AC480" s="2">
        <f>IF(OR(INPUT_RAW!Q480="",INPUT_RAW!T480=""),"",INPUT_RAW!Q480+INPUT_RAW!T480)</f>
        <v>6250831.1999999993</v>
      </c>
      <c r="AD480" s="2">
        <f>IF(INPUT_RAW!Q480="","",IF(INPUT_RAW!Q480=0,0,INPUT_RAW!T480/INPUT_RAW!Q480))</f>
        <v>0.36639998377151273</v>
      </c>
    </row>
    <row r="481" spans="1:30" ht="72" x14ac:dyDescent="0.3">
      <c r="A481" s="7" t="s">
        <v>196</v>
      </c>
      <c r="B481" s="2" t="s">
        <v>834</v>
      </c>
      <c r="C481" s="5" t="s">
        <v>198</v>
      </c>
      <c r="D481" s="5" t="s">
        <v>171</v>
      </c>
      <c r="E481" s="2" t="s">
        <v>844</v>
      </c>
      <c r="F481" s="2"/>
      <c r="G481" s="2"/>
      <c r="H481" s="2"/>
      <c r="I481" s="2"/>
      <c r="J481" s="2"/>
      <c r="K481" s="2"/>
      <c r="L481" s="2"/>
      <c r="M481" s="2"/>
      <c r="N481" s="5">
        <v>8721</v>
      </c>
      <c r="O481" s="2" t="s">
        <v>200</v>
      </c>
      <c r="P481" s="5">
        <v>497.65313149999997</v>
      </c>
      <c r="Q481" s="5">
        <v>4340032.96</v>
      </c>
      <c r="R481" s="5">
        <v>5.9103697329999996</v>
      </c>
      <c r="S481" s="5">
        <v>51544.334439999999</v>
      </c>
      <c r="T481" s="5">
        <v>1590188.1</v>
      </c>
      <c r="U481" s="5">
        <v>68400</v>
      </c>
      <c r="V481" s="5">
        <v>0.73499999999999999</v>
      </c>
      <c r="W481" s="2" t="s">
        <v>23</v>
      </c>
      <c r="X481" s="2" t="s">
        <v>2941</v>
      </c>
      <c r="Y481" s="2" t="s">
        <v>172</v>
      </c>
      <c r="Z481" s="2" t="s">
        <v>173</v>
      </c>
      <c r="AA481" s="2" t="s">
        <v>2941</v>
      </c>
      <c r="AB481" s="2">
        <f>IF(INPUT_RAW!B481="","",YEAR(INPUT_RAW!B481))</f>
        <v>2023</v>
      </c>
      <c r="AC481" s="2">
        <f>IF(OR(INPUT_RAW!Q481="",INPUT_RAW!T481=""),"",INPUT_RAW!Q481+INPUT_RAW!T481)</f>
        <v>5930221.0600000005</v>
      </c>
      <c r="AD481" s="2">
        <f>IF(INPUT_RAW!Q481="","",IF(INPUT_RAW!Q481=0,0,INPUT_RAW!T481/INPUT_RAW!Q481))</f>
        <v>0.3664000054045673</v>
      </c>
    </row>
    <row r="482" spans="1:30" ht="86.4" x14ac:dyDescent="0.3">
      <c r="A482" s="7" t="s">
        <v>196</v>
      </c>
      <c r="B482" s="2" t="s">
        <v>834</v>
      </c>
      <c r="C482" s="5" t="s">
        <v>198</v>
      </c>
      <c r="D482" s="5" t="s">
        <v>171</v>
      </c>
      <c r="E482" s="2" t="s">
        <v>845</v>
      </c>
      <c r="F482" s="2"/>
      <c r="G482" s="2"/>
      <c r="H482" s="2"/>
      <c r="I482" s="2"/>
      <c r="J482" s="2"/>
      <c r="K482" s="2"/>
      <c r="L482" s="2"/>
      <c r="M482" s="2"/>
      <c r="N482" s="5">
        <v>3451</v>
      </c>
      <c r="O482" s="2" t="s">
        <v>200</v>
      </c>
      <c r="P482" s="5">
        <v>662.84917419999999</v>
      </c>
      <c r="Q482" s="5">
        <v>2287492.5</v>
      </c>
      <c r="R482" s="5">
        <v>7.8723179830000003</v>
      </c>
      <c r="S482" s="5">
        <v>27167.369360000001</v>
      </c>
      <c r="T482" s="5">
        <v>838137.3</v>
      </c>
      <c r="U482" s="5">
        <v>28560</v>
      </c>
      <c r="V482" s="5">
        <v>0.91700000000000004</v>
      </c>
      <c r="W482" s="2" t="s">
        <v>22</v>
      </c>
      <c r="X482" s="2" t="s">
        <v>2940</v>
      </c>
      <c r="Y482" s="2" t="s">
        <v>172</v>
      </c>
      <c r="Z482" s="2" t="s">
        <v>173</v>
      </c>
      <c r="AA482" s="2" t="s">
        <v>2940</v>
      </c>
      <c r="AB482" s="2">
        <f>IF(INPUT_RAW!B482="","",YEAR(INPUT_RAW!B482))</f>
        <v>2023</v>
      </c>
      <c r="AC482" s="2">
        <f>IF(OR(INPUT_RAW!Q482="",INPUT_RAW!T482=""),"",INPUT_RAW!Q482+INPUT_RAW!T482)</f>
        <v>3125629.8</v>
      </c>
      <c r="AD482" s="2">
        <f>IF(INPUT_RAW!Q482="","",IF(INPUT_RAW!Q482=0,0,INPUT_RAW!T482/INPUT_RAW!Q482))</f>
        <v>0.36640002098367536</v>
      </c>
    </row>
    <row r="483" spans="1:30" ht="72" x14ac:dyDescent="0.3">
      <c r="A483" s="7" t="s">
        <v>196</v>
      </c>
      <c r="B483" s="2" t="s">
        <v>846</v>
      </c>
      <c r="C483" s="5" t="s">
        <v>198</v>
      </c>
      <c r="D483" s="5" t="s">
        <v>171</v>
      </c>
      <c r="E483" s="2" t="s">
        <v>847</v>
      </c>
      <c r="F483" s="2"/>
      <c r="G483" s="2"/>
      <c r="H483" s="2"/>
      <c r="I483" s="2"/>
      <c r="J483" s="2"/>
      <c r="K483" s="2"/>
      <c r="L483" s="2"/>
      <c r="M483" s="2"/>
      <c r="N483" s="5">
        <v>1683</v>
      </c>
      <c r="O483" s="2" t="s">
        <v>200</v>
      </c>
      <c r="P483" s="5">
        <v>608.28382650000003</v>
      </c>
      <c r="Q483" s="5">
        <v>1023741.68</v>
      </c>
      <c r="R483" s="5">
        <v>7.2242734740000003</v>
      </c>
      <c r="S483" s="5">
        <v>12158.45226</v>
      </c>
      <c r="T483" s="5">
        <v>375098.9</v>
      </c>
      <c r="U483" s="5">
        <v>10098</v>
      </c>
      <c r="V483" s="5">
        <v>1.167</v>
      </c>
      <c r="W483" s="2" t="s">
        <v>108</v>
      </c>
      <c r="X483" s="2" t="s">
        <v>2940</v>
      </c>
      <c r="Y483" s="2" t="s">
        <v>172</v>
      </c>
      <c r="Z483" s="2" t="s">
        <v>173</v>
      </c>
      <c r="AA483" s="2" t="s">
        <v>2940</v>
      </c>
      <c r="AB483" s="2">
        <f>IF(INPUT_RAW!B483="","",YEAR(INPUT_RAW!B483))</f>
        <v>2023</v>
      </c>
      <c r="AC483" s="2">
        <f>IF(OR(INPUT_RAW!Q483="",INPUT_RAW!T483=""),"",INPUT_RAW!Q483+INPUT_RAW!T483)</f>
        <v>1398840.58</v>
      </c>
      <c r="AD483" s="2">
        <f>IF(INPUT_RAW!Q483="","",IF(INPUT_RAW!Q483=0,0,INPUT_RAW!T483/INPUT_RAW!Q483))</f>
        <v>0.36639994964354683</v>
      </c>
    </row>
    <row r="484" spans="1:30" ht="86.4" x14ac:dyDescent="0.3">
      <c r="A484" s="7" t="s">
        <v>196</v>
      </c>
      <c r="B484" s="2" t="s">
        <v>846</v>
      </c>
      <c r="C484" s="5" t="s">
        <v>198</v>
      </c>
      <c r="D484" s="5" t="s">
        <v>171</v>
      </c>
      <c r="E484" s="2" t="s">
        <v>848</v>
      </c>
      <c r="F484" s="2"/>
      <c r="G484" s="2"/>
      <c r="H484" s="2"/>
      <c r="I484" s="2"/>
      <c r="J484" s="2"/>
      <c r="K484" s="2"/>
      <c r="L484" s="2"/>
      <c r="M484" s="2"/>
      <c r="N484" s="5">
        <v>163.19999999999999</v>
      </c>
      <c r="O484" s="2" t="s">
        <v>200</v>
      </c>
      <c r="P484" s="5">
        <v>534.26801469999998</v>
      </c>
      <c r="Q484" s="5">
        <v>87192.54</v>
      </c>
      <c r="R484" s="5">
        <v>6.3452258280000002</v>
      </c>
      <c r="S484" s="5">
        <v>1035.540855</v>
      </c>
      <c r="T484" s="5">
        <v>31947.4</v>
      </c>
      <c r="U484" s="5">
        <v>816</v>
      </c>
      <c r="V484" s="5">
        <v>1.23</v>
      </c>
      <c r="W484" s="2" t="s">
        <v>97</v>
      </c>
      <c r="X484" s="2" t="s">
        <v>2940</v>
      </c>
      <c r="Y484" s="2" t="s">
        <v>172</v>
      </c>
      <c r="Z484" s="2" t="s">
        <v>173</v>
      </c>
      <c r="AA484" s="2" t="s">
        <v>2940</v>
      </c>
      <c r="AB484" s="2">
        <f>IF(INPUT_RAW!B484="","",YEAR(INPUT_RAW!B484))</f>
        <v>2023</v>
      </c>
      <c r="AC484" s="2">
        <f>IF(OR(INPUT_RAW!Q484="",INPUT_RAW!T484=""),"",INPUT_RAW!Q484+INPUT_RAW!T484)</f>
        <v>119139.94</v>
      </c>
      <c r="AD484" s="2">
        <f>IF(INPUT_RAW!Q484="","",IF(INPUT_RAW!Q484=0,0,INPUT_RAW!T484/INPUT_RAW!Q484))</f>
        <v>0.36640061179545869</v>
      </c>
    </row>
    <row r="485" spans="1:30" ht="72" x14ac:dyDescent="0.3">
      <c r="A485" s="7" t="s">
        <v>196</v>
      </c>
      <c r="B485" s="2" t="s">
        <v>846</v>
      </c>
      <c r="C485" s="5" t="s">
        <v>198</v>
      </c>
      <c r="D485" s="5" t="s">
        <v>171</v>
      </c>
      <c r="E485" s="2" t="s">
        <v>849</v>
      </c>
      <c r="F485" s="2"/>
      <c r="G485" s="2"/>
      <c r="H485" s="2"/>
      <c r="I485" s="2"/>
      <c r="J485" s="2"/>
      <c r="K485" s="2"/>
      <c r="L485" s="2"/>
      <c r="M485" s="2"/>
      <c r="N485" s="5">
        <v>2764</v>
      </c>
      <c r="O485" s="2" t="s">
        <v>200</v>
      </c>
      <c r="P485" s="5">
        <v>525.40687409999998</v>
      </c>
      <c r="Q485" s="5">
        <v>1452224.6</v>
      </c>
      <c r="R485" s="5">
        <v>6.2399866279999996</v>
      </c>
      <c r="S485" s="5">
        <v>17247.323039999999</v>
      </c>
      <c r="T485" s="5">
        <v>532095.1</v>
      </c>
      <c r="U485" s="5">
        <v>16584</v>
      </c>
      <c r="V485" s="5">
        <v>1.008</v>
      </c>
      <c r="W485" s="2" t="s">
        <v>62</v>
      </c>
      <c r="X485" s="2" t="s">
        <v>2940</v>
      </c>
      <c r="Y485" s="2" t="s">
        <v>172</v>
      </c>
      <c r="Z485" s="2" t="s">
        <v>173</v>
      </c>
      <c r="AA485" s="2" t="s">
        <v>2940</v>
      </c>
      <c r="AB485" s="2">
        <f>IF(INPUT_RAW!B485="","",YEAR(INPUT_RAW!B485))</f>
        <v>2023</v>
      </c>
      <c r="AC485" s="2">
        <f>IF(OR(INPUT_RAW!Q485="",INPUT_RAW!T485=""),"",INPUT_RAW!Q485+INPUT_RAW!T485)</f>
        <v>1984319.7000000002</v>
      </c>
      <c r="AD485" s="2">
        <f>IF(INPUT_RAW!Q485="","",IF(INPUT_RAW!Q485=0,0,INPUT_RAW!T485/INPUT_RAW!Q485))</f>
        <v>0.36640000451720756</v>
      </c>
    </row>
    <row r="486" spans="1:30" ht="86.4" x14ac:dyDescent="0.3">
      <c r="A486" s="7" t="s">
        <v>196</v>
      </c>
      <c r="B486" s="2" t="s">
        <v>846</v>
      </c>
      <c r="C486" s="5" t="s">
        <v>198</v>
      </c>
      <c r="D486" s="5" t="s">
        <v>171</v>
      </c>
      <c r="E486" s="2" t="s">
        <v>850</v>
      </c>
      <c r="F486" s="2"/>
      <c r="G486" s="2"/>
      <c r="H486" s="2"/>
      <c r="I486" s="2"/>
      <c r="J486" s="2"/>
      <c r="K486" s="2"/>
      <c r="L486" s="2"/>
      <c r="M486" s="2"/>
      <c r="N486" s="5">
        <v>2549.4</v>
      </c>
      <c r="O486" s="2" t="s">
        <v>200</v>
      </c>
      <c r="P486" s="5">
        <v>585.77116179999996</v>
      </c>
      <c r="Q486" s="5">
        <v>1493365</v>
      </c>
      <c r="R486" s="5">
        <v>6.9569021600000003</v>
      </c>
      <c r="S486" s="5">
        <v>17735.926370000001</v>
      </c>
      <c r="T486" s="5">
        <v>547168.9</v>
      </c>
      <c r="U486" s="5">
        <v>14568</v>
      </c>
      <c r="V486" s="5">
        <v>1.18</v>
      </c>
      <c r="W486" s="2" t="s">
        <v>92</v>
      </c>
      <c r="X486" s="2" t="s">
        <v>2940</v>
      </c>
      <c r="Y486" s="2" t="s">
        <v>172</v>
      </c>
      <c r="Z486" s="2" t="s">
        <v>173</v>
      </c>
      <c r="AA486" s="2" t="s">
        <v>2940</v>
      </c>
      <c r="AB486" s="2">
        <f>IF(INPUT_RAW!B486="","",YEAR(INPUT_RAW!B486))</f>
        <v>2023</v>
      </c>
      <c r="AC486" s="2">
        <f>IF(OR(INPUT_RAW!Q486="",INPUT_RAW!T486=""),"",INPUT_RAW!Q486+INPUT_RAW!T486)</f>
        <v>2040533.9</v>
      </c>
      <c r="AD486" s="2">
        <f>IF(INPUT_RAW!Q486="","",IF(INPUT_RAW!Q486=0,0,INPUT_RAW!T486/INPUT_RAW!Q486))</f>
        <v>0.36639997589336837</v>
      </c>
    </row>
    <row r="487" spans="1:30" ht="86.4" x14ac:dyDescent="0.3">
      <c r="A487" s="7" t="s">
        <v>196</v>
      </c>
      <c r="B487" s="2" t="s">
        <v>846</v>
      </c>
      <c r="C487" s="5" t="s">
        <v>198</v>
      </c>
      <c r="D487" s="5" t="s">
        <v>171</v>
      </c>
      <c r="E487" s="2" t="s">
        <v>851</v>
      </c>
      <c r="F487" s="2"/>
      <c r="G487" s="2"/>
      <c r="H487" s="2"/>
      <c r="I487" s="2"/>
      <c r="J487" s="2"/>
      <c r="K487" s="2"/>
      <c r="L487" s="2"/>
      <c r="M487" s="2"/>
      <c r="N487" s="5">
        <v>85.5</v>
      </c>
      <c r="O487" s="2" t="s">
        <v>200</v>
      </c>
      <c r="P487" s="5">
        <v>560.61941520000005</v>
      </c>
      <c r="Q487" s="5">
        <v>47932.959999999999</v>
      </c>
      <c r="R487" s="5">
        <v>6.6581878290000001</v>
      </c>
      <c r="S487" s="5">
        <v>569.27505940000003</v>
      </c>
      <c r="T487" s="5">
        <v>17562.7</v>
      </c>
      <c r="U487" s="5">
        <v>456</v>
      </c>
      <c r="V487" s="5">
        <v>1.21</v>
      </c>
      <c r="W487" s="2" t="s">
        <v>98</v>
      </c>
      <c r="X487" s="2" t="s">
        <v>2940</v>
      </c>
      <c r="Y487" s="2" t="s">
        <v>172</v>
      </c>
      <c r="Z487" s="2" t="s">
        <v>173</v>
      </c>
      <c r="AA487" s="2" t="s">
        <v>2940</v>
      </c>
      <c r="AB487" s="2">
        <f>IF(INPUT_RAW!B487="","",YEAR(INPUT_RAW!B487))</f>
        <v>2023</v>
      </c>
      <c r="AC487" s="2">
        <f>IF(OR(INPUT_RAW!Q487="",INPUT_RAW!T487=""),"",INPUT_RAW!Q487+INPUT_RAW!T487)</f>
        <v>65495.66</v>
      </c>
      <c r="AD487" s="2">
        <f>IF(INPUT_RAW!Q487="","",IF(INPUT_RAW!Q487=0,0,INPUT_RAW!T487/INPUT_RAW!Q487))</f>
        <v>0.36640132384897578</v>
      </c>
    </row>
    <row r="488" spans="1:30" ht="72" x14ac:dyDescent="0.3">
      <c r="A488" s="7" t="s">
        <v>196</v>
      </c>
      <c r="B488" s="2" t="s">
        <v>852</v>
      </c>
      <c r="C488" s="5" t="s">
        <v>198</v>
      </c>
      <c r="D488" s="5" t="s">
        <v>171</v>
      </c>
      <c r="E488" s="2" t="s">
        <v>853</v>
      </c>
      <c r="F488" s="2"/>
      <c r="G488" s="2"/>
      <c r="H488" s="2"/>
      <c r="I488" s="2"/>
      <c r="J488" s="2"/>
      <c r="K488" s="2"/>
      <c r="L488" s="2"/>
      <c r="M488" s="2"/>
      <c r="N488" s="5">
        <v>5679.1</v>
      </c>
      <c r="O488" s="2" t="s">
        <v>200</v>
      </c>
      <c r="P488" s="5">
        <v>1022.925115</v>
      </c>
      <c r="Q488" s="5">
        <v>5809294.0199999996</v>
      </c>
      <c r="R488" s="5">
        <v>12.148754329999999</v>
      </c>
      <c r="S488" s="5">
        <v>68993.990739999994</v>
      </c>
      <c r="T488" s="5">
        <v>2128525.2999999998</v>
      </c>
      <c r="U488" s="5">
        <v>167580</v>
      </c>
      <c r="V488" s="5">
        <v>0.40699999999999997</v>
      </c>
      <c r="W488" s="2" t="s">
        <v>36</v>
      </c>
      <c r="X488" s="2" t="s">
        <v>2939</v>
      </c>
      <c r="Y488" s="2" t="s">
        <v>172</v>
      </c>
      <c r="Z488" s="2" t="s">
        <v>173</v>
      </c>
      <c r="AA488" s="2" t="s">
        <v>2939</v>
      </c>
      <c r="AB488" s="2">
        <f>IF(INPUT_RAW!B488="","",YEAR(INPUT_RAW!B488))</f>
        <v>2023</v>
      </c>
      <c r="AC488" s="2">
        <f>IF(OR(INPUT_RAW!Q488="",INPUT_RAW!T488=""),"",INPUT_RAW!Q488+INPUT_RAW!T488)</f>
        <v>7937819.3199999994</v>
      </c>
      <c r="AD488" s="2">
        <f>IF(INPUT_RAW!Q488="","",IF(INPUT_RAW!Q488=0,0,INPUT_RAW!T488/INPUT_RAW!Q488))</f>
        <v>0.36639999502039322</v>
      </c>
    </row>
    <row r="489" spans="1:30" ht="72" x14ac:dyDescent="0.3">
      <c r="A489" s="7" t="s">
        <v>196</v>
      </c>
      <c r="B489" s="2" t="s">
        <v>854</v>
      </c>
      <c r="C489" s="5" t="s">
        <v>198</v>
      </c>
      <c r="D489" s="5" t="s">
        <v>163</v>
      </c>
      <c r="E489" s="2" t="s">
        <v>855</v>
      </c>
      <c r="F489" s="2"/>
      <c r="G489" s="2"/>
      <c r="H489" s="2"/>
      <c r="I489" s="2"/>
      <c r="J489" s="2"/>
      <c r="K489" s="2"/>
      <c r="L489" s="2"/>
      <c r="M489" s="2"/>
      <c r="N489" s="5">
        <v>4900</v>
      </c>
      <c r="O489" s="2" t="s">
        <v>200</v>
      </c>
      <c r="P489" s="5">
        <v>459.53403470000001</v>
      </c>
      <c r="Q489" s="5">
        <v>2251716.77</v>
      </c>
      <c r="R489" s="5">
        <v>5.4608916780000003</v>
      </c>
      <c r="S489" s="5">
        <v>26758.36922</v>
      </c>
      <c r="T489" s="5">
        <v>989854.7</v>
      </c>
      <c r="U489" s="5">
        <v>2</v>
      </c>
      <c r="V489" s="5">
        <v>0.156</v>
      </c>
      <c r="W489" s="2" t="s">
        <v>29</v>
      </c>
      <c r="X489" s="2" t="s">
        <v>166</v>
      </c>
      <c r="Y489" s="2" t="s">
        <v>164</v>
      </c>
      <c r="Z489" s="2" t="s">
        <v>165</v>
      </c>
      <c r="AA489" s="2" t="s">
        <v>166</v>
      </c>
      <c r="AB489" s="2">
        <f>IF(INPUT_RAW!B489="","",YEAR(INPUT_RAW!B489))</f>
        <v>2023</v>
      </c>
      <c r="AC489" s="2">
        <f>IF(OR(INPUT_RAW!Q489="",INPUT_RAW!T489=""),"",INPUT_RAW!Q489+INPUT_RAW!T489)</f>
        <v>3241571.4699999997</v>
      </c>
      <c r="AD489" s="2">
        <f>IF(INPUT_RAW!Q489="","",IF(INPUT_RAW!Q489=0,0,INPUT_RAW!T489/INPUT_RAW!Q489))</f>
        <v>0.43960000351198697</v>
      </c>
    </row>
    <row r="490" spans="1:30" ht="86.4" x14ac:dyDescent="0.3">
      <c r="A490" s="7" t="s">
        <v>196</v>
      </c>
      <c r="B490" s="2" t="s">
        <v>856</v>
      </c>
      <c r="C490" s="5" t="s">
        <v>198</v>
      </c>
      <c r="D490" s="5" t="s">
        <v>171</v>
      </c>
      <c r="E490" s="2" t="s">
        <v>857</v>
      </c>
      <c r="F490" s="2"/>
      <c r="G490" s="2"/>
      <c r="H490" s="2"/>
      <c r="I490" s="2"/>
      <c r="J490" s="2"/>
      <c r="K490" s="2"/>
      <c r="L490" s="2"/>
      <c r="M490" s="2"/>
      <c r="N490" s="5">
        <v>14256</v>
      </c>
      <c r="O490" s="2" t="s">
        <v>200</v>
      </c>
      <c r="P490" s="5">
        <v>208.14193460000001</v>
      </c>
      <c r="Q490" s="5">
        <v>2967271.42</v>
      </c>
      <c r="R490" s="5">
        <v>2.4734632749999999</v>
      </c>
      <c r="S490" s="5">
        <v>35261.692450000002</v>
      </c>
      <c r="T490" s="5">
        <v>1087208.2</v>
      </c>
      <c r="U490" s="5">
        <v>3888</v>
      </c>
      <c r="V490" s="2"/>
      <c r="W490" s="2" t="s">
        <v>34</v>
      </c>
      <c r="X490" s="2" t="s">
        <v>2935</v>
      </c>
      <c r="Y490" s="2" t="s">
        <v>172</v>
      </c>
      <c r="Z490" s="2" t="s">
        <v>173</v>
      </c>
      <c r="AA490" s="2" t="s">
        <v>2935</v>
      </c>
      <c r="AB490" s="2">
        <f>IF(INPUT_RAW!B490="","",YEAR(INPUT_RAW!B490))</f>
        <v>2023</v>
      </c>
      <c r="AC490" s="2">
        <f>IF(OR(INPUT_RAW!Q490="",INPUT_RAW!T490=""),"",INPUT_RAW!Q490+INPUT_RAW!T490)</f>
        <v>4054479.62</v>
      </c>
      <c r="AD490" s="2">
        <f>IF(INPUT_RAW!Q490="","",IF(INPUT_RAW!Q490=0,0,INPUT_RAW!T490/INPUT_RAW!Q490))</f>
        <v>0.36639998372646343</v>
      </c>
    </row>
    <row r="491" spans="1:30" ht="86.4" x14ac:dyDescent="0.3">
      <c r="A491" s="7" t="s">
        <v>196</v>
      </c>
      <c r="B491" s="2" t="s">
        <v>856</v>
      </c>
      <c r="C491" s="5" t="s">
        <v>198</v>
      </c>
      <c r="D491" s="5" t="s">
        <v>171</v>
      </c>
      <c r="E491" s="2" t="s">
        <v>858</v>
      </c>
      <c r="F491" s="2"/>
      <c r="G491" s="2"/>
      <c r="H491" s="2"/>
      <c r="I491" s="2"/>
      <c r="J491" s="2"/>
      <c r="K491" s="2"/>
      <c r="L491" s="2"/>
      <c r="M491" s="2"/>
      <c r="N491" s="5">
        <v>941.8</v>
      </c>
      <c r="O491" s="2" t="s">
        <v>200</v>
      </c>
      <c r="P491" s="5">
        <v>499.75626460000001</v>
      </c>
      <c r="Q491" s="5">
        <v>470670.45</v>
      </c>
      <c r="R491" s="5">
        <v>5.9388742079999997</v>
      </c>
      <c r="S491" s="5">
        <v>5593.2317290000001</v>
      </c>
      <c r="T491" s="5">
        <v>172453.7</v>
      </c>
      <c r="U491" s="5">
        <v>3324</v>
      </c>
      <c r="V491" s="5">
        <v>1.63</v>
      </c>
      <c r="W491" s="2" t="s">
        <v>102</v>
      </c>
      <c r="X491" s="2" t="s">
        <v>2940</v>
      </c>
      <c r="Y491" s="2" t="s">
        <v>172</v>
      </c>
      <c r="Z491" s="2" t="s">
        <v>173</v>
      </c>
      <c r="AA491" s="2" t="s">
        <v>2940</v>
      </c>
      <c r="AB491" s="2">
        <f>IF(INPUT_RAW!B491="","",YEAR(INPUT_RAW!B491))</f>
        <v>2023</v>
      </c>
      <c r="AC491" s="2">
        <f>IF(OR(INPUT_RAW!Q491="",INPUT_RAW!T491=""),"",INPUT_RAW!Q491+INPUT_RAW!T491)</f>
        <v>643124.15</v>
      </c>
      <c r="AD491" s="2">
        <f>IF(INPUT_RAW!Q491="","",IF(INPUT_RAW!Q491=0,0,INPUT_RAW!T491/INPUT_RAW!Q491))</f>
        <v>0.36640010011250973</v>
      </c>
    </row>
    <row r="492" spans="1:30" ht="86.4" x14ac:dyDescent="0.3">
      <c r="A492" s="7" t="s">
        <v>196</v>
      </c>
      <c r="B492" s="2" t="s">
        <v>856</v>
      </c>
      <c r="C492" s="5" t="s">
        <v>198</v>
      </c>
      <c r="D492" s="5" t="s">
        <v>171</v>
      </c>
      <c r="E492" s="2" t="s">
        <v>859</v>
      </c>
      <c r="F492" s="2"/>
      <c r="G492" s="2"/>
      <c r="H492" s="2"/>
      <c r="I492" s="2"/>
      <c r="J492" s="2"/>
      <c r="K492" s="2"/>
      <c r="L492" s="2"/>
      <c r="M492" s="2"/>
      <c r="N492" s="5">
        <v>4004</v>
      </c>
      <c r="O492" s="2" t="s">
        <v>200</v>
      </c>
      <c r="P492" s="5">
        <v>374.0212113</v>
      </c>
      <c r="Q492" s="5">
        <v>1497580.93</v>
      </c>
      <c r="R492" s="5">
        <v>4.44469651</v>
      </c>
      <c r="S492" s="5">
        <v>17796.56482</v>
      </c>
      <c r="T492" s="5">
        <v>548713.69999999995</v>
      </c>
      <c r="U492" s="5">
        <v>1232</v>
      </c>
      <c r="V492" s="2"/>
      <c r="W492" s="2" t="s">
        <v>33</v>
      </c>
      <c r="X492" s="2" t="s">
        <v>2935</v>
      </c>
      <c r="Y492" s="2" t="s">
        <v>172</v>
      </c>
      <c r="Z492" s="2" t="s">
        <v>173</v>
      </c>
      <c r="AA492" s="2" t="s">
        <v>2935</v>
      </c>
      <c r="AB492" s="2">
        <f>IF(INPUT_RAW!B492="","",YEAR(INPUT_RAW!B492))</f>
        <v>2023</v>
      </c>
      <c r="AC492" s="2">
        <f>IF(OR(INPUT_RAW!Q492="",INPUT_RAW!T492=""),"",INPUT_RAW!Q492+INPUT_RAW!T492)</f>
        <v>2046294.63</v>
      </c>
      <c r="AD492" s="2">
        <f>IF(INPUT_RAW!Q492="","",IF(INPUT_RAW!Q492=0,0,INPUT_RAW!T492/INPUT_RAW!Q492))</f>
        <v>0.36640003154954703</v>
      </c>
    </row>
    <row r="493" spans="1:30" ht="86.4" x14ac:dyDescent="0.3">
      <c r="A493" s="7" t="s">
        <v>196</v>
      </c>
      <c r="B493" s="2" t="s">
        <v>856</v>
      </c>
      <c r="C493" s="5" t="s">
        <v>198</v>
      </c>
      <c r="D493" s="5" t="s">
        <v>171</v>
      </c>
      <c r="E493" s="2" t="s">
        <v>860</v>
      </c>
      <c r="F493" s="2"/>
      <c r="G493" s="2"/>
      <c r="H493" s="2"/>
      <c r="I493" s="2"/>
      <c r="J493" s="2"/>
      <c r="K493" s="2"/>
      <c r="L493" s="2"/>
      <c r="M493" s="2"/>
      <c r="N493" s="5">
        <v>1621.2</v>
      </c>
      <c r="O493" s="2" t="s">
        <v>200</v>
      </c>
      <c r="P493" s="5">
        <v>585.74997529999996</v>
      </c>
      <c r="Q493" s="5">
        <v>949617.86</v>
      </c>
      <c r="R493" s="5">
        <v>6.9607840210000003</v>
      </c>
      <c r="S493" s="5">
        <v>11284.823050000001</v>
      </c>
      <c r="T493" s="5">
        <v>347940.1</v>
      </c>
      <c r="U493" s="5">
        <v>9264</v>
      </c>
      <c r="V493" s="5">
        <v>1.18</v>
      </c>
      <c r="W493" s="2" t="s">
        <v>92</v>
      </c>
      <c r="X493" s="2" t="s">
        <v>2940</v>
      </c>
      <c r="Y493" s="2" t="s">
        <v>172</v>
      </c>
      <c r="Z493" s="2" t="s">
        <v>173</v>
      </c>
      <c r="AA493" s="2" t="s">
        <v>2940</v>
      </c>
      <c r="AB493" s="2">
        <f>IF(INPUT_RAW!B493="","",YEAR(INPUT_RAW!B493))</f>
        <v>2023</v>
      </c>
      <c r="AC493" s="2">
        <f>IF(OR(INPUT_RAW!Q493="",INPUT_RAW!T493=""),"",INPUT_RAW!Q493+INPUT_RAW!T493)</f>
        <v>1297557.96</v>
      </c>
      <c r="AD493" s="2">
        <f>IF(INPUT_RAW!Q493="","",IF(INPUT_RAW!Q493=0,0,INPUT_RAW!T493/INPUT_RAW!Q493))</f>
        <v>0.36640012225549334</v>
      </c>
    </row>
    <row r="494" spans="1:30" ht="72" x14ac:dyDescent="0.3">
      <c r="A494" s="7" t="s">
        <v>196</v>
      </c>
      <c r="B494" s="2" t="s">
        <v>856</v>
      </c>
      <c r="C494" s="5" t="s">
        <v>198</v>
      </c>
      <c r="D494" s="5" t="s">
        <v>171</v>
      </c>
      <c r="E494" s="2" t="s">
        <v>861</v>
      </c>
      <c r="F494" s="2"/>
      <c r="G494" s="2"/>
      <c r="H494" s="2"/>
      <c r="I494" s="2"/>
      <c r="J494" s="2"/>
      <c r="K494" s="2"/>
      <c r="L494" s="2"/>
      <c r="M494" s="2"/>
      <c r="N494" s="5">
        <v>4500</v>
      </c>
      <c r="O494" s="2" t="s">
        <v>200</v>
      </c>
      <c r="P494" s="5">
        <v>560.59911109999996</v>
      </c>
      <c r="Q494" s="5">
        <v>2522696</v>
      </c>
      <c r="R494" s="5">
        <v>6.6619026870000004</v>
      </c>
      <c r="S494" s="5">
        <v>29978.562089999999</v>
      </c>
      <c r="T494" s="5">
        <v>924315.8</v>
      </c>
      <c r="U494" s="5">
        <v>24000</v>
      </c>
      <c r="V494" s="5">
        <v>1.21</v>
      </c>
      <c r="W494" s="2" t="s">
        <v>98</v>
      </c>
      <c r="X494" s="2" t="s">
        <v>2940</v>
      </c>
      <c r="Y494" s="2" t="s">
        <v>172</v>
      </c>
      <c r="Z494" s="2" t="s">
        <v>173</v>
      </c>
      <c r="AA494" s="2" t="s">
        <v>2940</v>
      </c>
      <c r="AB494" s="2">
        <f>IF(INPUT_RAW!B494="","",YEAR(INPUT_RAW!B494))</f>
        <v>2023</v>
      </c>
      <c r="AC494" s="2">
        <f>IF(OR(INPUT_RAW!Q494="",INPUT_RAW!T494=""),"",INPUT_RAW!Q494+INPUT_RAW!T494)</f>
        <v>3447011.8</v>
      </c>
      <c r="AD494" s="2">
        <f>IF(INPUT_RAW!Q494="","",IF(INPUT_RAW!Q494=0,0,INPUT_RAW!T494/INPUT_RAW!Q494))</f>
        <v>0.36639999429182113</v>
      </c>
    </row>
    <row r="495" spans="1:30" ht="57.6" x14ac:dyDescent="0.3">
      <c r="A495" s="7" t="s">
        <v>196</v>
      </c>
      <c r="B495" s="2" t="s">
        <v>856</v>
      </c>
      <c r="C495" s="5" t="s">
        <v>198</v>
      </c>
      <c r="D495" s="5" t="s">
        <v>163</v>
      </c>
      <c r="E495" s="2" t="s">
        <v>862</v>
      </c>
      <c r="F495" s="2"/>
      <c r="G495" s="2"/>
      <c r="H495" s="2"/>
      <c r="I495" s="2"/>
      <c r="J495" s="2"/>
      <c r="K495" s="2"/>
      <c r="L495" s="2"/>
      <c r="M495" s="2"/>
      <c r="N495" s="5">
        <v>9273</v>
      </c>
      <c r="O495" s="2" t="s">
        <v>200</v>
      </c>
      <c r="P495" s="5">
        <v>233.0034315</v>
      </c>
      <c r="Q495" s="5">
        <v>2160640.8199999998</v>
      </c>
      <c r="R495" s="5">
        <v>2.7689059</v>
      </c>
      <c r="S495" s="5">
        <v>25676.064409999999</v>
      </c>
      <c r="T495" s="5">
        <v>949817.7</v>
      </c>
      <c r="U495" s="5">
        <v>100800</v>
      </c>
      <c r="V495" s="5">
        <v>0.245</v>
      </c>
      <c r="W495" s="2" t="s">
        <v>23</v>
      </c>
      <c r="X495" s="2" t="s">
        <v>166</v>
      </c>
      <c r="Y495" s="2" t="s">
        <v>164</v>
      </c>
      <c r="Z495" s="2" t="s">
        <v>165</v>
      </c>
      <c r="AA495" s="2" t="s">
        <v>166</v>
      </c>
      <c r="AB495" s="2">
        <f>IF(INPUT_RAW!B495="","",YEAR(INPUT_RAW!B495))</f>
        <v>2023</v>
      </c>
      <c r="AC495" s="2">
        <f>IF(OR(INPUT_RAW!Q495="",INPUT_RAW!T495=""),"",INPUT_RAW!Q495+INPUT_RAW!T495)</f>
        <v>3110458.5199999996</v>
      </c>
      <c r="AD495" s="2">
        <f>IF(INPUT_RAW!Q495="","",IF(INPUT_RAW!Q495=0,0,INPUT_RAW!T495/INPUT_RAW!Q495))</f>
        <v>0.43959999793024368</v>
      </c>
    </row>
    <row r="496" spans="1:30" ht="86.4" x14ac:dyDescent="0.3">
      <c r="A496" s="7" t="s">
        <v>196</v>
      </c>
      <c r="B496" s="2" t="s">
        <v>863</v>
      </c>
      <c r="C496" s="5" t="s">
        <v>198</v>
      </c>
      <c r="D496" s="5" t="s">
        <v>171</v>
      </c>
      <c r="E496" s="2" t="s">
        <v>864</v>
      </c>
      <c r="F496" s="2"/>
      <c r="G496" s="2"/>
      <c r="H496" s="2"/>
      <c r="I496" s="2"/>
      <c r="J496" s="2"/>
      <c r="K496" s="2"/>
      <c r="L496" s="2"/>
      <c r="M496" s="2"/>
      <c r="N496" s="5">
        <v>42</v>
      </c>
      <c r="O496" s="2" t="s">
        <v>200</v>
      </c>
      <c r="P496" s="5">
        <v>592.642381</v>
      </c>
      <c r="Q496" s="5">
        <v>24890.98</v>
      </c>
      <c r="R496" s="5">
        <v>7.0426902069999997</v>
      </c>
      <c r="S496" s="5">
        <v>295.79298870000002</v>
      </c>
      <c r="T496" s="5">
        <v>9120</v>
      </c>
      <c r="U496" s="5">
        <v>240</v>
      </c>
      <c r="V496" s="5">
        <v>1.18</v>
      </c>
      <c r="W496" s="2" t="s">
        <v>22</v>
      </c>
      <c r="X496" s="2" t="s">
        <v>2940</v>
      </c>
      <c r="Y496" s="2" t="s">
        <v>172</v>
      </c>
      <c r="Z496" s="2" t="s">
        <v>173</v>
      </c>
      <c r="AA496" s="2" t="s">
        <v>2940</v>
      </c>
      <c r="AB496" s="2">
        <f>IF(INPUT_RAW!B496="","",YEAR(INPUT_RAW!B496))</f>
        <v>2023</v>
      </c>
      <c r="AC496" s="2">
        <f>IF(OR(INPUT_RAW!Q496="",INPUT_RAW!T496=""),"",INPUT_RAW!Q496+INPUT_RAW!T496)</f>
        <v>34010.979999999996</v>
      </c>
      <c r="AD496" s="2">
        <f>IF(INPUT_RAW!Q496="","",IF(INPUT_RAW!Q496=0,0,INPUT_RAW!T496/INPUT_RAW!Q496))</f>
        <v>0.36639778747160617</v>
      </c>
    </row>
    <row r="497" spans="1:30" ht="86.4" x14ac:dyDescent="0.3">
      <c r="A497" s="7" t="s">
        <v>196</v>
      </c>
      <c r="B497" s="2" t="s">
        <v>863</v>
      </c>
      <c r="C497" s="5" t="s">
        <v>198</v>
      </c>
      <c r="D497" s="5" t="s">
        <v>171</v>
      </c>
      <c r="E497" s="2" t="s">
        <v>865</v>
      </c>
      <c r="F497" s="2"/>
      <c r="G497" s="2"/>
      <c r="H497" s="2"/>
      <c r="I497" s="2"/>
      <c r="J497" s="2"/>
      <c r="K497" s="2"/>
      <c r="L497" s="2"/>
      <c r="M497" s="2"/>
      <c r="N497" s="5">
        <v>2169</v>
      </c>
      <c r="O497" s="2" t="s">
        <v>200</v>
      </c>
      <c r="P497" s="5">
        <v>567.19565699999998</v>
      </c>
      <c r="Q497" s="5">
        <v>1230247.3799999999</v>
      </c>
      <c r="R497" s="5">
        <v>6.7402930120000004</v>
      </c>
      <c r="S497" s="5">
        <v>14619.695540000001</v>
      </c>
      <c r="T497" s="5">
        <v>450762.6</v>
      </c>
      <c r="U497" s="5">
        <v>11568</v>
      </c>
      <c r="V497" s="5">
        <v>1.21</v>
      </c>
      <c r="W497" s="2" t="s">
        <v>22</v>
      </c>
      <c r="X497" s="2" t="s">
        <v>2940</v>
      </c>
      <c r="Y497" s="2" t="s">
        <v>172</v>
      </c>
      <c r="Z497" s="2" t="s">
        <v>173</v>
      </c>
      <c r="AA497" s="2" t="s">
        <v>2940</v>
      </c>
      <c r="AB497" s="2">
        <f>IF(INPUT_RAW!B497="","",YEAR(INPUT_RAW!B497))</f>
        <v>2023</v>
      </c>
      <c r="AC497" s="2">
        <f>IF(OR(INPUT_RAW!Q497="",INPUT_RAW!T497=""),"",INPUT_RAW!Q497+INPUT_RAW!T497)</f>
        <v>1681009.98</v>
      </c>
      <c r="AD497" s="2">
        <f>IF(INPUT_RAW!Q497="","",IF(INPUT_RAW!Q497=0,0,INPUT_RAW!T497/INPUT_RAW!Q497))</f>
        <v>0.36639996746020304</v>
      </c>
    </row>
    <row r="498" spans="1:30" ht="86.4" x14ac:dyDescent="0.3">
      <c r="A498" s="7" t="s">
        <v>196</v>
      </c>
      <c r="B498" s="2" t="s">
        <v>863</v>
      </c>
      <c r="C498" s="5" t="s">
        <v>198</v>
      </c>
      <c r="D498" s="5" t="s">
        <v>171</v>
      </c>
      <c r="E498" s="2" t="s">
        <v>866</v>
      </c>
      <c r="F498" s="2"/>
      <c r="G498" s="2"/>
      <c r="H498" s="2"/>
      <c r="I498" s="2"/>
      <c r="J498" s="2"/>
      <c r="K498" s="2"/>
      <c r="L498" s="2"/>
      <c r="M498" s="2"/>
      <c r="N498" s="5">
        <v>96.6</v>
      </c>
      <c r="O498" s="2" t="s">
        <v>200</v>
      </c>
      <c r="P498" s="5">
        <v>529.86252590000004</v>
      </c>
      <c r="Q498" s="5">
        <v>51184.72</v>
      </c>
      <c r="R498" s="5">
        <v>6.2966432069999998</v>
      </c>
      <c r="S498" s="5">
        <v>608.25573380000003</v>
      </c>
      <c r="T498" s="5">
        <v>18754</v>
      </c>
      <c r="U498" s="5">
        <v>552</v>
      </c>
      <c r="V498" s="5">
        <v>1.0549999999999999</v>
      </c>
      <c r="W498" s="2" t="s">
        <v>22</v>
      </c>
      <c r="X498" s="2" t="s">
        <v>2940</v>
      </c>
      <c r="Y498" s="2" t="s">
        <v>172</v>
      </c>
      <c r="Z498" s="2" t="s">
        <v>173</v>
      </c>
      <c r="AA498" s="2" t="s">
        <v>2940</v>
      </c>
      <c r="AB498" s="2">
        <f>IF(INPUT_RAW!B498="","",YEAR(INPUT_RAW!B498))</f>
        <v>2023</v>
      </c>
      <c r="AC498" s="2">
        <f>IF(OR(INPUT_RAW!Q498="",INPUT_RAW!T498=""),"",INPUT_RAW!Q498+INPUT_RAW!T498)</f>
        <v>69938.720000000001</v>
      </c>
      <c r="AD498" s="2">
        <f>IF(INPUT_RAW!Q498="","",IF(INPUT_RAW!Q498=0,0,INPUT_RAW!T498/INPUT_RAW!Q498))</f>
        <v>0.36639840952534269</v>
      </c>
    </row>
    <row r="499" spans="1:30" ht="72" x14ac:dyDescent="0.3">
      <c r="A499" s="7" t="s">
        <v>196</v>
      </c>
      <c r="B499" s="2" t="s">
        <v>863</v>
      </c>
      <c r="C499" s="5" t="s">
        <v>198</v>
      </c>
      <c r="D499" s="5" t="s">
        <v>171</v>
      </c>
      <c r="E499" s="2" t="s">
        <v>867</v>
      </c>
      <c r="F499" s="2"/>
      <c r="G499" s="2"/>
      <c r="H499" s="2"/>
      <c r="I499" s="2"/>
      <c r="J499" s="2"/>
      <c r="K499" s="2"/>
      <c r="L499" s="2"/>
      <c r="M499" s="2"/>
      <c r="N499" s="5">
        <v>4403</v>
      </c>
      <c r="O499" s="2" t="s">
        <v>200</v>
      </c>
      <c r="P499" s="5">
        <v>505.63687709999999</v>
      </c>
      <c r="Q499" s="5">
        <v>2226319.17</v>
      </c>
      <c r="R499" s="5">
        <v>6.0087567100000001</v>
      </c>
      <c r="S499" s="5">
        <v>26456.555789999999</v>
      </c>
      <c r="T499" s="5">
        <v>815723.3</v>
      </c>
      <c r="U499" s="5">
        <v>15540</v>
      </c>
      <c r="V499" s="5">
        <v>1.63</v>
      </c>
      <c r="W499" s="2" t="s">
        <v>22</v>
      </c>
      <c r="X499" s="2" t="s">
        <v>2940</v>
      </c>
      <c r="Y499" s="2" t="s">
        <v>172</v>
      </c>
      <c r="Z499" s="2" t="s">
        <v>173</v>
      </c>
      <c r="AA499" s="2" t="s">
        <v>2940</v>
      </c>
      <c r="AB499" s="2">
        <f>IF(INPUT_RAW!B499="","",YEAR(INPUT_RAW!B499))</f>
        <v>2023</v>
      </c>
      <c r="AC499" s="2">
        <f>IF(OR(INPUT_RAW!Q499="",INPUT_RAW!T499=""),"",INPUT_RAW!Q499+INPUT_RAW!T499)</f>
        <v>3042042.4699999997</v>
      </c>
      <c r="AD499" s="2">
        <f>IF(INPUT_RAW!Q499="","",IF(INPUT_RAW!Q499=0,0,INPUT_RAW!T499/INPUT_RAW!Q499))</f>
        <v>0.36639998028674392</v>
      </c>
    </row>
    <row r="500" spans="1:30" ht="57.6" x14ac:dyDescent="0.3">
      <c r="A500" s="7" t="s">
        <v>196</v>
      </c>
      <c r="B500" s="2" t="s">
        <v>868</v>
      </c>
      <c r="C500" s="5" t="s">
        <v>198</v>
      </c>
      <c r="D500" s="5" t="s">
        <v>171</v>
      </c>
      <c r="E500" s="2" t="s">
        <v>869</v>
      </c>
      <c r="F500" s="2"/>
      <c r="G500" s="2"/>
      <c r="H500" s="2"/>
      <c r="I500" s="2"/>
      <c r="J500" s="2"/>
      <c r="K500" s="2"/>
      <c r="L500" s="2"/>
      <c r="M500" s="2"/>
      <c r="N500" s="5">
        <v>7092.8</v>
      </c>
      <c r="O500" s="2" t="s">
        <v>200</v>
      </c>
      <c r="P500" s="5">
        <v>272.9822355</v>
      </c>
      <c r="Q500" s="5">
        <v>1936208.4</v>
      </c>
      <c r="R500" s="5">
        <v>3.2439956689999998</v>
      </c>
      <c r="S500" s="5">
        <v>23009.012480000001</v>
      </c>
      <c r="T500" s="5">
        <v>709426.8</v>
      </c>
      <c r="U500" s="5">
        <v>38688</v>
      </c>
      <c r="V500" s="5">
        <v>0.56730000000000003</v>
      </c>
      <c r="W500" s="2" t="s">
        <v>23</v>
      </c>
      <c r="X500" s="2"/>
      <c r="Y500" s="2" t="s">
        <v>172</v>
      </c>
      <c r="Z500" s="2" t="s">
        <v>173</v>
      </c>
      <c r="AA500" s="2" t="s">
        <v>174</v>
      </c>
      <c r="AB500" s="2">
        <f>IF(INPUT_RAW!B500="","",YEAR(INPUT_RAW!B500))</f>
        <v>2023</v>
      </c>
      <c r="AC500" s="2">
        <f>IF(OR(INPUT_RAW!Q500="",INPUT_RAW!T500=""),"",INPUT_RAW!Q500+INPUT_RAW!T500)</f>
        <v>2645635.2000000002</v>
      </c>
      <c r="AD500" s="2">
        <f>IF(INPUT_RAW!Q500="","",IF(INPUT_RAW!Q500=0,0,INPUT_RAW!T500/INPUT_RAW!Q500))</f>
        <v>0.36640002181583348</v>
      </c>
    </row>
    <row r="501" spans="1:30" ht="57.6" x14ac:dyDescent="0.3">
      <c r="A501" s="7" t="s">
        <v>196</v>
      </c>
      <c r="B501" s="2" t="s">
        <v>870</v>
      </c>
      <c r="C501" s="5" t="s">
        <v>198</v>
      </c>
      <c r="D501" s="5" t="s">
        <v>171</v>
      </c>
      <c r="E501" s="2" t="s">
        <v>871</v>
      </c>
      <c r="F501" s="2"/>
      <c r="G501" s="2"/>
      <c r="H501" s="2"/>
      <c r="I501" s="2"/>
      <c r="J501" s="2"/>
      <c r="K501" s="2"/>
      <c r="L501" s="2"/>
      <c r="M501" s="2"/>
      <c r="N501" s="5">
        <v>3465</v>
      </c>
      <c r="O501" s="2" t="s">
        <v>200</v>
      </c>
      <c r="P501" s="5">
        <v>477.16151230000003</v>
      </c>
      <c r="Q501" s="5">
        <v>1653364.64</v>
      </c>
      <c r="R501" s="5">
        <v>5.6703685359999998</v>
      </c>
      <c r="S501" s="5">
        <v>19647.826980000002</v>
      </c>
      <c r="T501" s="5">
        <v>605792.80000000005</v>
      </c>
      <c r="U501" s="5">
        <v>25200</v>
      </c>
      <c r="V501" s="5">
        <v>0.72899999999999998</v>
      </c>
      <c r="W501" s="2" t="s">
        <v>23</v>
      </c>
      <c r="X501" s="2"/>
      <c r="Y501" s="2" t="s">
        <v>172</v>
      </c>
      <c r="Z501" s="2" t="s">
        <v>173</v>
      </c>
      <c r="AA501" s="2" t="s">
        <v>174</v>
      </c>
      <c r="AB501" s="2">
        <f>IF(INPUT_RAW!B501="","",YEAR(INPUT_RAW!B501))</f>
        <v>2023</v>
      </c>
      <c r="AC501" s="2">
        <f>IF(OR(INPUT_RAW!Q501="",INPUT_RAW!T501=""),"",INPUT_RAW!Q501+INPUT_RAW!T501)</f>
        <v>2259157.44</v>
      </c>
      <c r="AD501" s="2">
        <f>IF(INPUT_RAW!Q501="","",IF(INPUT_RAW!Q501=0,0,INPUT_RAW!T501/INPUT_RAW!Q501))</f>
        <v>0.36639999752262759</v>
      </c>
    </row>
    <row r="502" spans="1:30" ht="57.6" x14ac:dyDescent="0.3">
      <c r="A502" s="7" t="s">
        <v>196</v>
      </c>
      <c r="B502" s="2" t="s">
        <v>870</v>
      </c>
      <c r="C502" s="5" t="s">
        <v>198</v>
      </c>
      <c r="D502" s="5" t="s">
        <v>171</v>
      </c>
      <c r="E502" s="2" t="s">
        <v>872</v>
      </c>
      <c r="F502" s="2"/>
      <c r="G502" s="2"/>
      <c r="H502" s="2"/>
      <c r="I502" s="2"/>
      <c r="J502" s="2"/>
      <c r="K502" s="2"/>
      <c r="L502" s="2"/>
      <c r="M502" s="2"/>
      <c r="N502" s="5">
        <v>60</v>
      </c>
      <c r="O502" s="2" t="s">
        <v>200</v>
      </c>
      <c r="P502" s="5">
        <v>594.17733329999999</v>
      </c>
      <c r="Q502" s="5">
        <v>35650.639999999999</v>
      </c>
      <c r="R502" s="5">
        <v>7.0609308769999997</v>
      </c>
      <c r="S502" s="5">
        <v>423.6558526</v>
      </c>
      <c r="T502" s="5">
        <v>13062.4</v>
      </c>
      <c r="U502" s="5">
        <v>600</v>
      </c>
      <c r="V502" s="5">
        <v>0.66020000000000001</v>
      </c>
      <c r="W502" s="2" t="s">
        <v>23</v>
      </c>
      <c r="X502" s="2"/>
      <c r="Y502" s="2" t="s">
        <v>172</v>
      </c>
      <c r="Z502" s="2" t="s">
        <v>173</v>
      </c>
      <c r="AA502" s="2" t="s">
        <v>174</v>
      </c>
      <c r="AB502" s="2">
        <f>IF(INPUT_RAW!B502="","",YEAR(INPUT_RAW!B502))</f>
        <v>2023</v>
      </c>
      <c r="AC502" s="2">
        <f>IF(OR(INPUT_RAW!Q502="",INPUT_RAW!T502=""),"",INPUT_RAW!Q502+INPUT_RAW!T502)</f>
        <v>48713.04</v>
      </c>
      <c r="AD502" s="2">
        <f>IF(INPUT_RAW!Q502="","",IF(INPUT_RAW!Q502=0,0,INPUT_RAW!T502/INPUT_RAW!Q502))</f>
        <v>0.36640015438713019</v>
      </c>
    </row>
    <row r="503" spans="1:30" ht="57.6" x14ac:dyDescent="0.3">
      <c r="A503" s="7" t="s">
        <v>196</v>
      </c>
      <c r="B503" s="2" t="s">
        <v>870</v>
      </c>
      <c r="C503" s="5" t="s">
        <v>198</v>
      </c>
      <c r="D503" s="5" t="s">
        <v>171</v>
      </c>
      <c r="E503" s="2" t="s">
        <v>873</v>
      </c>
      <c r="F503" s="2"/>
      <c r="G503" s="2"/>
      <c r="H503" s="2"/>
      <c r="I503" s="2"/>
      <c r="J503" s="2"/>
      <c r="K503" s="2"/>
      <c r="L503" s="2"/>
      <c r="M503" s="2"/>
      <c r="N503" s="5">
        <v>6160</v>
      </c>
      <c r="O503" s="2" t="s">
        <v>200</v>
      </c>
      <c r="P503" s="5">
        <v>379.81470289999999</v>
      </c>
      <c r="Q503" s="5">
        <v>2339658.5699999998</v>
      </c>
      <c r="R503" s="5">
        <v>4.5135437070000002</v>
      </c>
      <c r="S503" s="5">
        <v>27803.429230000002</v>
      </c>
      <c r="T503" s="5">
        <v>857250.9</v>
      </c>
      <c r="U503" s="5">
        <v>25200</v>
      </c>
      <c r="V503" s="5">
        <v>1.0316000000000001</v>
      </c>
      <c r="W503" s="2" t="s">
        <v>23</v>
      </c>
      <c r="X503" s="2" t="s">
        <v>2936</v>
      </c>
      <c r="Y503" s="2" t="s">
        <v>172</v>
      </c>
      <c r="Z503" s="2" t="s">
        <v>173</v>
      </c>
      <c r="AA503" s="2" t="s">
        <v>2936</v>
      </c>
      <c r="AB503" s="2">
        <f>IF(INPUT_RAW!B503="","",YEAR(INPUT_RAW!B503))</f>
        <v>2023</v>
      </c>
      <c r="AC503" s="2">
        <f>IF(OR(INPUT_RAW!Q503="",INPUT_RAW!T503=""),"",INPUT_RAW!Q503+INPUT_RAW!T503)</f>
        <v>3196909.4699999997</v>
      </c>
      <c r="AD503" s="2">
        <f>IF(INPUT_RAW!Q503="","",IF(INPUT_RAW!Q503=0,0,INPUT_RAW!T503/INPUT_RAW!Q503))</f>
        <v>0.36639999997948425</v>
      </c>
    </row>
    <row r="504" spans="1:30" ht="57.6" x14ac:dyDescent="0.3">
      <c r="A504" s="7" t="s">
        <v>196</v>
      </c>
      <c r="B504" s="2" t="s">
        <v>870</v>
      </c>
      <c r="C504" s="5" t="s">
        <v>198</v>
      </c>
      <c r="D504" s="5" t="s">
        <v>171</v>
      </c>
      <c r="E504" s="2" t="s">
        <v>874</v>
      </c>
      <c r="F504" s="2"/>
      <c r="G504" s="2"/>
      <c r="H504" s="2"/>
      <c r="I504" s="2"/>
      <c r="J504" s="2"/>
      <c r="K504" s="2"/>
      <c r="L504" s="2"/>
      <c r="M504" s="2"/>
      <c r="N504" s="5">
        <v>1650</v>
      </c>
      <c r="O504" s="2" t="s">
        <v>200</v>
      </c>
      <c r="P504" s="5">
        <v>418.64539389999999</v>
      </c>
      <c r="Q504" s="5">
        <v>690764.9</v>
      </c>
      <c r="R504" s="5">
        <v>4.9749898269999999</v>
      </c>
      <c r="S504" s="5">
        <v>8208.7332139999999</v>
      </c>
      <c r="T504" s="5">
        <v>253096.3</v>
      </c>
      <c r="U504" s="5">
        <v>6000</v>
      </c>
      <c r="V504" s="5">
        <v>1.2791999999999999</v>
      </c>
      <c r="W504" s="2" t="s">
        <v>23</v>
      </c>
      <c r="X504" s="2" t="s">
        <v>2938</v>
      </c>
      <c r="Y504" s="2" t="s">
        <v>172</v>
      </c>
      <c r="Z504" s="2" t="s">
        <v>173</v>
      </c>
      <c r="AA504" s="2" t="s">
        <v>2938</v>
      </c>
      <c r="AB504" s="2">
        <f>IF(INPUT_RAW!B504="","",YEAR(INPUT_RAW!B504))</f>
        <v>2023</v>
      </c>
      <c r="AC504" s="2">
        <f>IF(OR(INPUT_RAW!Q504="",INPUT_RAW!T504=""),"",INPUT_RAW!Q504+INPUT_RAW!T504)</f>
        <v>943861.2</v>
      </c>
      <c r="AD504" s="2">
        <f>IF(INPUT_RAW!Q504="","",IF(INPUT_RAW!Q504=0,0,INPUT_RAW!T504/INPUT_RAW!Q504))</f>
        <v>0.36640005883333099</v>
      </c>
    </row>
    <row r="505" spans="1:30" ht="86.4" x14ac:dyDescent="0.3">
      <c r="A505" s="7" t="s">
        <v>196</v>
      </c>
      <c r="B505" s="2" t="s">
        <v>875</v>
      </c>
      <c r="C505" s="5" t="s">
        <v>198</v>
      </c>
      <c r="D505" s="5" t="s">
        <v>171</v>
      </c>
      <c r="E505" s="2" t="s">
        <v>876</v>
      </c>
      <c r="F505" s="2"/>
      <c r="G505" s="2"/>
      <c r="H505" s="2"/>
      <c r="I505" s="2"/>
      <c r="J505" s="2"/>
      <c r="K505" s="2"/>
      <c r="L505" s="2"/>
      <c r="M505" s="2"/>
      <c r="N505" s="5">
        <v>1033.5999999999999</v>
      </c>
      <c r="O505" s="2" t="s">
        <v>200</v>
      </c>
      <c r="P505" s="5">
        <v>499.473007</v>
      </c>
      <c r="Q505" s="5">
        <v>516255.3</v>
      </c>
      <c r="R505" s="5">
        <v>5.9355081040000002</v>
      </c>
      <c r="S505" s="5">
        <v>6134.9411760000003</v>
      </c>
      <c r="T505" s="5">
        <v>189156</v>
      </c>
      <c r="U505" s="5">
        <v>3648</v>
      </c>
      <c r="V505" s="5">
        <v>1.63</v>
      </c>
      <c r="W505" s="2" t="s">
        <v>102</v>
      </c>
      <c r="X505" s="2" t="s">
        <v>2940</v>
      </c>
      <c r="Y505" s="2" t="s">
        <v>172</v>
      </c>
      <c r="Z505" s="2" t="s">
        <v>173</v>
      </c>
      <c r="AA505" s="2" t="s">
        <v>2940</v>
      </c>
      <c r="AB505" s="2">
        <f>IF(INPUT_RAW!B505="","",YEAR(INPUT_RAW!B505))</f>
        <v>2023</v>
      </c>
      <c r="AC505" s="2">
        <f>IF(OR(INPUT_RAW!Q505="",INPUT_RAW!T505=""),"",INPUT_RAW!Q505+INPUT_RAW!T505)</f>
        <v>705411.3</v>
      </c>
      <c r="AD505" s="2">
        <f>IF(INPUT_RAW!Q505="","",IF(INPUT_RAW!Q505=0,0,INPUT_RAW!T505/INPUT_RAW!Q505))</f>
        <v>0.366400112502477</v>
      </c>
    </row>
    <row r="506" spans="1:30" ht="86.4" x14ac:dyDescent="0.3">
      <c r="A506" s="7" t="s">
        <v>196</v>
      </c>
      <c r="B506" s="2" t="s">
        <v>875</v>
      </c>
      <c r="C506" s="5" t="s">
        <v>198</v>
      </c>
      <c r="D506" s="5" t="s">
        <v>171</v>
      </c>
      <c r="E506" s="2" t="s">
        <v>877</v>
      </c>
      <c r="F506" s="2"/>
      <c r="G506" s="2"/>
      <c r="H506" s="2"/>
      <c r="I506" s="2"/>
      <c r="J506" s="2"/>
      <c r="K506" s="2"/>
      <c r="L506" s="2"/>
      <c r="M506" s="2"/>
      <c r="N506" s="5">
        <v>744.9</v>
      </c>
      <c r="O506" s="2" t="s">
        <v>200</v>
      </c>
      <c r="P506" s="5">
        <v>619.76457240000002</v>
      </c>
      <c r="Q506" s="5">
        <v>461662.63</v>
      </c>
      <c r="R506" s="5">
        <v>7.3649978899999997</v>
      </c>
      <c r="S506" s="5">
        <v>5486.1869280000001</v>
      </c>
      <c r="T506" s="5">
        <v>169153.2</v>
      </c>
      <c r="U506" s="5">
        <v>4584</v>
      </c>
      <c r="V506" s="5">
        <v>1.1599999999999999</v>
      </c>
      <c r="W506" s="2" t="s">
        <v>107</v>
      </c>
      <c r="X506" s="2" t="s">
        <v>2940</v>
      </c>
      <c r="Y506" s="2" t="s">
        <v>172</v>
      </c>
      <c r="Z506" s="2" t="s">
        <v>173</v>
      </c>
      <c r="AA506" s="2" t="s">
        <v>2940</v>
      </c>
      <c r="AB506" s="2">
        <f>IF(INPUT_RAW!B506="","",YEAR(INPUT_RAW!B506))</f>
        <v>2023</v>
      </c>
      <c r="AC506" s="2">
        <f>IF(OR(INPUT_RAW!Q506="",INPUT_RAW!T506=""),"",INPUT_RAW!Q506+INPUT_RAW!T506)</f>
        <v>630815.83000000007</v>
      </c>
      <c r="AD506" s="2">
        <f>IF(INPUT_RAW!Q506="","",IF(INPUT_RAW!Q506=0,0,INPUT_RAW!T506/INPUT_RAW!Q506))</f>
        <v>0.36640002679012595</v>
      </c>
    </row>
    <row r="507" spans="1:30" ht="72" x14ac:dyDescent="0.3">
      <c r="A507" s="7" t="s">
        <v>196</v>
      </c>
      <c r="B507" s="2" t="s">
        <v>875</v>
      </c>
      <c r="C507" s="5" t="s">
        <v>198</v>
      </c>
      <c r="D507" s="5" t="s">
        <v>171</v>
      </c>
      <c r="E507" s="2" t="s">
        <v>878</v>
      </c>
      <c r="F507" s="2"/>
      <c r="G507" s="2"/>
      <c r="H507" s="2"/>
      <c r="I507" s="2"/>
      <c r="J507" s="2"/>
      <c r="K507" s="2"/>
      <c r="L507" s="2"/>
      <c r="M507" s="2"/>
      <c r="N507" s="5">
        <v>2688</v>
      </c>
      <c r="O507" s="2" t="s">
        <v>200</v>
      </c>
      <c r="P507" s="5">
        <v>533.9458482</v>
      </c>
      <c r="Q507" s="5">
        <v>1435246.44</v>
      </c>
      <c r="R507" s="5">
        <v>6.345167537</v>
      </c>
      <c r="S507" s="5">
        <v>17055.81034</v>
      </c>
      <c r="T507" s="5">
        <v>525874.30000000005</v>
      </c>
      <c r="U507" s="5">
        <v>13440</v>
      </c>
      <c r="V507" s="5">
        <v>1.23</v>
      </c>
      <c r="W507" s="2" t="s">
        <v>97</v>
      </c>
      <c r="X507" s="2" t="s">
        <v>2940</v>
      </c>
      <c r="Y507" s="2" t="s">
        <v>172</v>
      </c>
      <c r="Z507" s="2" t="s">
        <v>173</v>
      </c>
      <c r="AA507" s="2" t="s">
        <v>2940</v>
      </c>
      <c r="AB507" s="2">
        <f>IF(INPUT_RAW!B507="","",YEAR(INPUT_RAW!B507))</f>
        <v>2023</v>
      </c>
      <c r="AC507" s="2">
        <f>IF(OR(INPUT_RAW!Q507="",INPUT_RAW!T507=""),"",INPUT_RAW!Q507+INPUT_RAW!T507)</f>
        <v>1961120.74</v>
      </c>
      <c r="AD507" s="2">
        <f>IF(INPUT_RAW!Q507="","",IF(INPUT_RAW!Q507=0,0,INPUT_RAW!T507/INPUT_RAW!Q507))</f>
        <v>0.36640000305452775</v>
      </c>
    </row>
    <row r="508" spans="1:30" ht="86.4" x14ac:dyDescent="0.3">
      <c r="A508" s="7" t="s">
        <v>196</v>
      </c>
      <c r="B508" s="2" t="s">
        <v>875</v>
      </c>
      <c r="C508" s="5" t="s">
        <v>198</v>
      </c>
      <c r="D508" s="5" t="s">
        <v>171</v>
      </c>
      <c r="E508" s="2" t="s">
        <v>857</v>
      </c>
      <c r="F508" s="2"/>
      <c r="G508" s="2"/>
      <c r="H508" s="2"/>
      <c r="I508" s="2"/>
      <c r="J508" s="2"/>
      <c r="K508" s="2"/>
      <c r="L508" s="2"/>
      <c r="M508" s="2"/>
      <c r="N508" s="5">
        <v>14256</v>
      </c>
      <c r="O508" s="2" t="s">
        <v>200</v>
      </c>
      <c r="P508" s="5">
        <v>206.99565870000001</v>
      </c>
      <c r="Q508" s="5">
        <v>2950930.11</v>
      </c>
      <c r="R508" s="5">
        <v>2.4598414580000001</v>
      </c>
      <c r="S508" s="5">
        <v>35067.499819999997</v>
      </c>
      <c r="T508" s="5">
        <v>1081220.8</v>
      </c>
      <c r="U508" s="5">
        <v>3888</v>
      </c>
      <c r="V508" s="2"/>
      <c r="W508" s="2" t="s">
        <v>34</v>
      </c>
      <c r="X508" s="2" t="s">
        <v>2935</v>
      </c>
      <c r="Y508" s="2" t="s">
        <v>172</v>
      </c>
      <c r="Z508" s="2" t="s">
        <v>173</v>
      </c>
      <c r="AA508" s="2" t="s">
        <v>2935</v>
      </c>
      <c r="AB508" s="2">
        <f>IF(INPUT_RAW!B508="","",YEAR(INPUT_RAW!B508))</f>
        <v>2023</v>
      </c>
      <c r="AC508" s="2">
        <f>IF(OR(INPUT_RAW!Q508="",INPUT_RAW!T508=""),"",INPUT_RAW!Q508+INPUT_RAW!T508)</f>
        <v>4032150.91</v>
      </c>
      <c r="AD508" s="2">
        <f>IF(INPUT_RAW!Q508="","",IF(INPUT_RAW!Q508=0,0,INPUT_RAW!T508/INPUT_RAW!Q508))</f>
        <v>0.36640000260799133</v>
      </c>
    </row>
    <row r="509" spans="1:30" ht="72" x14ac:dyDescent="0.3">
      <c r="A509" s="7" t="s">
        <v>196</v>
      </c>
      <c r="B509" s="2" t="s">
        <v>875</v>
      </c>
      <c r="C509" s="5" t="s">
        <v>198</v>
      </c>
      <c r="D509" s="5" t="s">
        <v>171</v>
      </c>
      <c r="E509" s="2" t="s">
        <v>879</v>
      </c>
      <c r="F509" s="2"/>
      <c r="G509" s="2"/>
      <c r="H509" s="2"/>
      <c r="I509" s="2"/>
      <c r="J509" s="2"/>
      <c r="K509" s="2"/>
      <c r="L509" s="2"/>
      <c r="M509" s="2"/>
      <c r="N509" s="5">
        <v>2842</v>
      </c>
      <c r="O509" s="2" t="s">
        <v>200</v>
      </c>
      <c r="P509" s="5">
        <v>595.34033079999995</v>
      </c>
      <c r="Q509" s="5">
        <v>1691957.22</v>
      </c>
      <c r="R509" s="5">
        <v>7.0747514049999998</v>
      </c>
      <c r="S509" s="5">
        <v>20106.443490000001</v>
      </c>
      <c r="T509" s="5">
        <v>619933</v>
      </c>
      <c r="U509" s="5">
        <v>19488</v>
      </c>
      <c r="V509" s="5">
        <v>1</v>
      </c>
      <c r="W509" s="2" t="s">
        <v>53</v>
      </c>
      <c r="X509" s="2" t="s">
        <v>2940</v>
      </c>
      <c r="Y509" s="2" t="s">
        <v>172</v>
      </c>
      <c r="Z509" s="2" t="s">
        <v>173</v>
      </c>
      <c r="AA509" s="2" t="s">
        <v>2940</v>
      </c>
      <c r="AB509" s="2">
        <f>IF(INPUT_RAW!B509="","",YEAR(INPUT_RAW!B509))</f>
        <v>2023</v>
      </c>
      <c r="AC509" s="2">
        <f>IF(OR(INPUT_RAW!Q509="",INPUT_RAW!T509=""),"",INPUT_RAW!Q509+INPUT_RAW!T509)</f>
        <v>2311890.2199999997</v>
      </c>
      <c r="AD509" s="2">
        <f>IF(INPUT_RAW!Q509="","",IF(INPUT_RAW!Q509=0,0,INPUT_RAW!T509/INPUT_RAW!Q509))</f>
        <v>0.36639992587992265</v>
      </c>
    </row>
    <row r="510" spans="1:30" ht="86.4" x14ac:dyDescent="0.3">
      <c r="A510" s="7" t="s">
        <v>196</v>
      </c>
      <c r="B510" s="2" t="s">
        <v>875</v>
      </c>
      <c r="C510" s="5" t="s">
        <v>198</v>
      </c>
      <c r="D510" s="5" t="s">
        <v>171</v>
      </c>
      <c r="E510" s="2" t="s">
        <v>859</v>
      </c>
      <c r="F510" s="2"/>
      <c r="G510" s="2"/>
      <c r="H510" s="2"/>
      <c r="I510" s="2"/>
      <c r="J510" s="2"/>
      <c r="K510" s="2"/>
      <c r="L510" s="2"/>
      <c r="M510" s="2"/>
      <c r="N510" s="5">
        <v>4004</v>
      </c>
      <c r="O510" s="2" t="s">
        <v>200</v>
      </c>
      <c r="P510" s="5">
        <v>378.10195800000002</v>
      </c>
      <c r="Q510" s="5">
        <v>1513920.24</v>
      </c>
      <c r="R510" s="5">
        <v>4.4931902319999999</v>
      </c>
      <c r="S510" s="5">
        <v>17990.733690000001</v>
      </c>
      <c r="T510" s="5">
        <v>554700.30000000005</v>
      </c>
      <c r="U510" s="5">
        <v>1232</v>
      </c>
      <c r="V510" s="2"/>
      <c r="W510" s="2" t="s">
        <v>33</v>
      </c>
      <c r="X510" s="2" t="s">
        <v>2935</v>
      </c>
      <c r="Y510" s="2" t="s">
        <v>172</v>
      </c>
      <c r="Z510" s="2" t="s">
        <v>173</v>
      </c>
      <c r="AA510" s="2" t="s">
        <v>2935</v>
      </c>
      <c r="AB510" s="2">
        <f>IF(INPUT_RAW!B510="","",YEAR(INPUT_RAW!B510))</f>
        <v>2023</v>
      </c>
      <c r="AC510" s="2">
        <f>IF(OR(INPUT_RAW!Q510="",INPUT_RAW!T510=""),"",INPUT_RAW!Q510+INPUT_RAW!T510)</f>
        <v>2068620.54</v>
      </c>
      <c r="AD510" s="2">
        <f>IF(INPUT_RAW!Q510="","",IF(INPUT_RAW!Q510=0,0,INPUT_RAW!T510/INPUT_RAW!Q510))</f>
        <v>0.36639994984147911</v>
      </c>
    </row>
    <row r="511" spans="1:30" ht="72" x14ac:dyDescent="0.3">
      <c r="A511" s="7" t="s">
        <v>196</v>
      </c>
      <c r="B511" s="2" t="s">
        <v>880</v>
      </c>
      <c r="C511" s="5" t="s">
        <v>198</v>
      </c>
      <c r="D511" s="5" t="s">
        <v>171</v>
      </c>
      <c r="E511" s="2" t="s">
        <v>881</v>
      </c>
      <c r="F511" s="2"/>
      <c r="G511" s="2"/>
      <c r="H511" s="2"/>
      <c r="I511" s="2"/>
      <c r="J511" s="2"/>
      <c r="K511" s="2"/>
      <c r="L511" s="2"/>
      <c r="M511" s="2"/>
      <c r="N511" s="5">
        <v>1262.4000000000001</v>
      </c>
      <c r="O511" s="2" t="s">
        <v>200</v>
      </c>
      <c r="P511" s="5">
        <v>533.59338560000003</v>
      </c>
      <c r="Q511" s="5">
        <v>673608.29</v>
      </c>
      <c r="R511" s="5">
        <v>6.3485233269999997</v>
      </c>
      <c r="S511" s="5">
        <v>8014.3758479999997</v>
      </c>
      <c r="T511" s="5">
        <v>246810.2</v>
      </c>
      <c r="U511" s="5">
        <v>6312</v>
      </c>
      <c r="V511" s="5">
        <v>1.123</v>
      </c>
      <c r="W511" s="2" t="s">
        <v>97</v>
      </c>
      <c r="X511" s="2" t="s">
        <v>2940</v>
      </c>
      <c r="Y511" s="2" t="s">
        <v>172</v>
      </c>
      <c r="Z511" s="2" t="s">
        <v>173</v>
      </c>
      <c r="AA511" s="2" t="s">
        <v>2940</v>
      </c>
      <c r="AB511" s="2">
        <f>IF(INPUT_RAW!B511="","",YEAR(INPUT_RAW!B511))</f>
        <v>2023</v>
      </c>
      <c r="AC511" s="2">
        <f>IF(OR(INPUT_RAW!Q511="",INPUT_RAW!T511=""),"",INPUT_RAW!Q511+INPUT_RAW!T511)</f>
        <v>920418.49</v>
      </c>
      <c r="AD511" s="2">
        <f>IF(INPUT_RAW!Q511="","",IF(INPUT_RAW!Q511=0,0,INPUT_RAW!T511/INPUT_RAW!Q511))</f>
        <v>0.36640018192175161</v>
      </c>
    </row>
    <row r="512" spans="1:30" ht="86.4" x14ac:dyDescent="0.3">
      <c r="A512" s="7" t="s">
        <v>196</v>
      </c>
      <c r="B512" s="2" t="s">
        <v>880</v>
      </c>
      <c r="C512" s="5" t="s">
        <v>198</v>
      </c>
      <c r="D512" s="5" t="s">
        <v>171</v>
      </c>
      <c r="E512" s="2" t="s">
        <v>882</v>
      </c>
      <c r="F512" s="2"/>
      <c r="G512" s="2"/>
      <c r="H512" s="2"/>
      <c r="I512" s="2"/>
      <c r="J512" s="2"/>
      <c r="K512" s="2"/>
      <c r="L512" s="2"/>
      <c r="M512" s="2"/>
      <c r="N512" s="5">
        <v>1343</v>
      </c>
      <c r="O512" s="2" t="s">
        <v>200</v>
      </c>
      <c r="P512" s="5">
        <v>652.25475800000004</v>
      </c>
      <c r="Q512" s="5">
        <v>875978.14</v>
      </c>
      <c r="R512" s="5">
        <v>7.7603183580000001</v>
      </c>
      <c r="S512" s="5">
        <v>10422.10756</v>
      </c>
      <c r="T512" s="5">
        <v>320958.40000000002</v>
      </c>
      <c r="U512" s="5">
        <v>9480</v>
      </c>
      <c r="V512" s="5">
        <v>1.0649999999999999</v>
      </c>
      <c r="W512" s="2" t="s">
        <v>113</v>
      </c>
      <c r="X512" s="2" t="s">
        <v>2940</v>
      </c>
      <c r="Y512" s="2" t="s">
        <v>172</v>
      </c>
      <c r="Z512" s="2" t="s">
        <v>173</v>
      </c>
      <c r="AA512" s="2" t="s">
        <v>2940</v>
      </c>
      <c r="AB512" s="2">
        <f>IF(INPUT_RAW!B512="","",YEAR(INPUT_RAW!B512))</f>
        <v>2023</v>
      </c>
      <c r="AC512" s="2">
        <f>IF(OR(INPUT_RAW!Q512="",INPUT_RAW!T512=""),"",INPUT_RAW!Q512+INPUT_RAW!T512)</f>
        <v>1196936.54</v>
      </c>
      <c r="AD512" s="2">
        <f>IF(INPUT_RAW!Q512="","",IF(INPUT_RAW!Q512=0,0,INPUT_RAW!T512/INPUT_RAW!Q512))</f>
        <v>0.36640001084958584</v>
      </c>
    </row>
    <row r="513" spans="1:30" ht="86.4" x14ac:dyDescent="0.3">
      <c r="A513" s="7" t="s">
        <v>196</v>
      </c>
      <c r="B513" s="2" t="s">
        <v>880</v>
      </c>
      <c r="C513" s="5" t="s">
        <v>198</v>
      </c>
      <c r="D513" s="5" t="s">
        <v>171</v>
      </c>
      <c r="E513" s="2" t="s">
        <v>883</v>
      </c>
      <c r="F513" s="2"/>
      <c r="G513" s="2"/>
      <c r="H513" s="2"/>
      <c r="I513" s="2"/>
      <c r="J513" s="2"/>
      <c r="K513" s="2"/>
      <c r="L513" s="2"/>
      <c r="M513" s="2"/>
      <c r="N513" s="5">
        <v>4512</v>
      </c>
      <c r="O513" s="2" t="s">
        <v>200</v>
      </c>
      <c r="P513" s="5">
        <v>524.7436348</v>
      </c>
      <c r="Q513" s="5">
        <v>2367643.2799999998</v>
      </c>
      <c r="R513" s="5">
        <v>6.2432318230000003</v>
      </c>
      <c r="S513" s="5">
        <v>28169.46199</v>
      </c>
      <c r="T513" s="5">
        <v>867504.6</v>
      </c>
      <c r="U513" s="5">
        <v>27072</v>
      </c>
      <c r="V513" s="5">
        <v>1.008</v>
      </c>
      <c r="W513" s="2" t="s">
        <v>62</v>
      </c>
      <c r="X513" s="2" t="s">
        <v>2940</v>
      </c>
      <c r="Y513" s="2" t="s">
        <v>172</v>
      </c>
      <c r="Z513" s="2" t="s">
        <v>173</v>
      </c>
      <c r="AA513" s="2" t="s">
        <v>2940</v>
      </c>
      <c r="AB513" s="2">
        <f>IF(INPUT_RAW!B513="","",YEAR(INPUT_RAW!B513))</f>
        <v>2023</v>
      </c>
      <c r="AC513" s="2">
        <f>IF(OR(INPUT_RAW!Q513="",INPUT_RAW!T513=""),"",INPUT_RAW!Q513+INPUT_RAW!T513)</f>
        <v>3235147.88</v>
      </c>
      <c r="AD513" s="2">
        <f>IF(INPUT_RAW!Q513="","",IF(INPUT_RAW!Q513=0,0,INPUT_RAW!T513/INPUT_RAW!Q513))</f>
        <v>0.3664000431686652</v>
      </c>
    </row>
    <row r="514" spans="1:30" ht="57.6" x14ac:dyDescent="0.3">
      <c r="A514" s="7" t="s">
        <v>196</v>
      </c>
      <c r="B514" s="2" t="s">
        <v>884</v>
      </c>
      <c r="C514" s="5" t="s">
        <v>198</v>
      </c>
      <c r="D514" s="5" t="s">
        <v>171</v>
      </c>
      <c r="E514" s="2" t="s">
        <v>885</v>
      </c>
      <c r="F514" s="2"/>
      <c r="G514" s="2"/>
      <c r="H514" s="2"/>
      <c r="I514" s="2"/>
      <c r="J514" s="2"/>
      <c r="K514" s="2"/>
      <c r="L514" s="2"/>
      <c r="M514" s="2"/>
      <c r="N514" s="5">
        <v>6688</v>
      </c>
      <c r="O514" s="2" t="s">
        <v>200</v>
      </c>
      <c r="P514" s="5">
        <v>276.05717399999997</v>
      </c>
      <c r="Q514" s="5">
        <v>1846270.38</v>
      </c>
      <c r="R514" s="5">
        <v>3.2844399050000002</v>
      </c>
      <c r="S514" s="5">
        <v>21966.33409</v>
      </c>
      <c r="T514" s="5">
        <v>676473.5</v>
      </c>
      <c r="U514" s="5">
        <v>36480</v>
      </c>
      <c r="V514" s="5">
        <v>0.56879999999999997</v>
      </c>
      <c r="W514" s="2" t="s">
        <v>23</v>
      </c>
      <c r="X514" s="2"/>
      <c r="Y514" s="2" t="s">
        <v>172</v>
      </c>
      <c r="Z514" s="2" t="s">
        <v>173</v>
      </c>
      <c r="AA514" s="2" t="s">
        <v>174</v>
      </c>
      <c r="AB514" s="2">
        <f>IF(INPUT_RAW!B514="","",YEAR(INPUT_RAW!B514))</f>
        <v>2023</v>
      </c>
      <c r="AC514" s="2">
        <f>IF(OR(INPUT_RAW!Q514="",INPUT_RAW!T514=""),"",INPUT_RAW!Q514+INPUT_RAW!T514)</f>
        <v>2522743.88</v>
      </c>
      <c r="AD514" s="2">
        <f>IF(INPUT_RAW!Q514="","",IF(INPUT_RAW!Q514=0,0,INPUT_RAW!T514/INPUT_RAW!Q514))</f>
        <v>0.36640001774821307</v>
      </c>
    </row>
    <row r="515" spans="1:30" ht="57.6" x14ac:dyDescent="0.3">
      <c r="A515" s="7" t="s">
        <v>196</v>
      </c>
      <c r="B515" s="2" t="s">
        <v>884</v>
      </c>
      <c r="C515" s="5" t="s">
        <v>198</v>
      </c>
      <c r="D515" s="5" t="s">
        <v>167</v>
      </c>
      <c r="E515" s="2" t="s">
        <v>886</v>
      </c>
      <c r="F515" s="2"/>
      <c r="G515" s="2"/>
      <c r="H515" s="2"/>
      <c r="I515" s="2"/>
      <c r="J515" s="2"/>
      <c r="K515" s="2"/>
      <c r="L515" s="2"/>
      <c r="M515" s="2"/>
      <c r="N515" s="5">
        <v>99</v>
      </c>
      <c r="O515" s="2" t="s">
        <v>200</v>
      </c>
      <c r="P515" s="5">
        <v>334.23242420000003</v>
      </c>
      <c r="Q515" s="5">
        <v>33089.01</v>
      </c>
      <c r="R515" s="5">
        <v>3.9765904129999998</v>
      </c>
      <c r="S515" s="5">
        <v>393.68245089999999</v>
      </c>
      <c r="T515" s="5">
        <v>12123.8</v>
      </c>
      <c r="U515" s="5">
        <v>360</v>
      </c>
      <c r="V515" s="5">
        <v>1.0329999999999999</v>
      </c>
      <c r="W515" s="2" t="s">
        <v>114</v>
      </c>
      <c r="X515" s="2"/>
      <c r="Y515" s="2" t="s">
        <v>168</v>
      </c>
      <c r="Z515" s="2" t="s">
        <v>169</v>
      </c>
      <c r="AA515" s="2" t="s">
        <v>170</v>
      </c>
      <c r="AB515" s="2">
        <f>IF(INPUT_RAW!B515="","",YEAR(INPUT_RAW!B515))</f>
        <v>2023</v>
      </c>
      <c r="AC515" s="2">
        <f>IF(OR(INPUT_RAW!Q515="",INPUT_RAW!T515=""),"",INPUT_RAW!Q515+INPUT_RAW!T515)</f>
        <v>45212.81</v>
      </c>
      <c r="AD515" s="2">
        <f>IF(INPUT_RAW!Q515="","",IF(INPUT_RAW!Q515=0,0,INPUT_RAW!T515/INPUT_RAW!Q515))</f>
        <v>0.36639959914182985</v>
      </c>
    </row>
    <row r="516" spans="1:30" ht="57.6" x14ac:dyDescent="0.3">
      <c r="A516" s="7" t="s">
        <v>196</v>
      </c>
      <c r="B516" s="2" t="s">
        <v>887</v>
      </c>
      <c r="C516" s="5" t="s">
        <v>198</v>
      </c>
      <c r="D516" s="5" t="s">
        <v>163</v>
      </c>
      <c r="E516" s="2" t="s">
        <v>888</v>
      </c>
      <c r="F516" s="2"/>
      <c r="G516" s="2"/>
      <c r="H516" s="2"/>
      <c r="I516" s="2"/>
      <c r="J516" s="2"/>
      <c r="K516" s="2"/>
      <c r="L516" s="2"/>
      <c r="M516" s="2"/>
      <c r="N516" s="5">
        <v>7605</v>
      </c>
      <c r="O516" s="2" t="s">
        <v>200</v>
      </c>
      <c r="P516" s="5">
        <v>234.6472268</v>
      </c>
      <c r="Q516" s="5">
        <v>1784492.16</v>
      </c>
      <c r="R516" s="5">
        <v>2.791757606</v>
      </c>
      <c r="S516" s="5">
        <v>21231.316599999998</v>
      </c>
      <c r="T516" s="5">
        <v>784462.7</v>
      </c>
      <c r="U516" s="5">
        <v>121680</v>
      </c>
      <c r="V516" s="5">
        <v>0.16500000000000001</v>
      </c>
      <c r="W516" s="2" t="s">
        <v>46</v>
      </c>
      <c r="X516" s="2" t="s">
        <v>166</v>
      </c>
      <c r="Y516" s="2" t="s">
        <v>164</v>
      </c>
      <c r="Z516" s="2" t="s">
        <v>165</v>
      </c>
      <c r="AA516" s="2" t="s">
        <v>166</v>
      </c>
      <c r="AB516" s="2">
        <f>IF(INPUT_RAW!B516="","",YEAR(INPUT_RAW!B516))</f>
        <v>2023</v>
      </c>
      <c r="AC516" s="2">
        <f>IF(OR(INPUT_RAW!Q516="",INPUT_RAW!T516=""),"",INPUT_RAW!Q516+INPUT_RAW!T516)</f>
        <v>2568954.86</v>
      </c>
      <c r="AD516" s="2">
        <f>IF(INPUT_RAW!Q516="","",IF(INPUT_RAW!Q516=0,0,INPUT_RAW!T516/INPUT_RAW!Q516))</f>
        <v>0.43959996999930778</v>
      </c>
    </row>
    <row r="517" spans="1:30" ht="86.4" x14ac:dyDescent="0.3">
      <c r="A517" s="7" t="s">
        <v>196</v>
      </c>
      <c r="B517" s="2" t="s">
        <v>889</v>
      </c>
      <c r="C517" s="5" t="s">
        <v>198</v>
      </c>
      <c r="D517" s="5" t="s">
        <v>171</v>
      </c>
      <c r="E517" s="2" t="s">
        <v>890</v>
      </c>
      <c r="F517" s="2"/>
      <c r="G517" s="2"/>
      <c r="H517" s="2"/>
      <c r="I517" s="2"/>
      <c r="J517" s="2"/>
      <c r="K517" s="2"/>
      <c r="L517" s="2"/>
      <c r="M517" s="2"/>
      <c r="N517" s="5">
        <v>7055.1</v>
      </c>
      <c r="O517" s="2" t="s">
        <v>200</v>
      </c>
      <c r="P517" s="5">
        <v>624.41927539999995</v>
      </c>
      <c r="Q517" s="5">
        <v>4405340.43</v>
      </c>
      <c r="R517" s="5">
        <v>7.4291406950000001</v>
      </c>
      <c r="S517" s="5">
        <v>52413.330520000003</v>
      </c>
      <c r="T517" s="5">
        <v>1614116.7</v>
      </c>
      <c r="U517" s="5">
        <v>43416</v>
      </c>
      <c r="V517" s="5">
        <v>1.1599999999999999</v>
      </c>
      <c r="W517" s="2" t="s">
        <v>22</v>
      </c>
      <c r="X517" s="2" t="s">
        <v>2940</v>
      </c>
      <c r="Y517" s="2" t="s">
        <v>172</v>
      </c>
      <c r="Z517" s="2" t="s">
        <v>173</v>
      </c>
      <c r="AA517" s="2" t="s">
        <v>2940</v>
      </c>
      <c r="AB517" s="2">
        <f>IF(INPUT_RAW!B517="","",YEAR(INPUT_RAW!B517))</f>
        <v>2023</v>
      </c>
      <c r="AC517" s="2">
        <f>IF(OR(INPUT_RAW!Q517="",INPUT_RAW!T517=""),"",INPUT_RAW!Q517+INPUT_RAW!T517)</f>
        <v>6019457.1299999999</v>
      </c>
      <c r="AD517" s="2">
        <f>IF(INPUT_RAW!Q517="","",IF(INPUT_RAW!Q517=0,0,INPUT_RAW!T517/INPUT_RAW!Q517))</f>
        <v>0.36639999238378951</v>
      </c>
    </row>
    <row r="518" spans="1:30" ht="72" x14ac:dyDescent="0.3">
      <c r="A518" s="7" t="s">
        <v>196</v>
      </c>
      <c r="B518" s="2" t="s">
        <v>889</v>
      </c>
      <c r="C518" s="5" t="s">
        <v>198</v>
      </c>
      <c r="D518" s="5" t="s">
        <v>171</v>
      </c>
      <c r="E518" s="2" t="s">
        <v>891</v>
      </c>
      <c r="F518" s="2"/>
      <c r="G518" s="2"/>
      <c r="H518" s="2"/>
      <c r="I518" s="2"/>
      <c r="J518" s="2"/>
      <c r="K518" s="2"/>
      <c r="L518" s="2"/>
      <c r="M518" s="2"/>
      <c r="N518" s="5">
        <v>553.5</v>
      </c>
      <c r="O518" s="2" t="s">
        <v>200</v>
      </c>
      <c r="P518" s="5">
        <v>516.1305691</v>
      </c>
      <c r="Q518" s="5">
        <v>285678.27</v>
      </c>
      <c r="R518" s="5">
        <v>6.1407563249999999</v>
      </c>
      <c r="S518" s="5">
        <v>3398.9086259999999</v>
      </c>
      <c r="T518" s="5">
        <v>104672.6</v>
      </c>
      <c r="U518" s="5">
        <v>3240</v>
      </c>
      <c r="V518" s="5">
        <v>1.008</v>
      </c>
      <c r="W518" s="2" t="s">
        <v>22</v>
      </c>
      <c r="X518" s="2" t="s">
        <v>2940</v>
      </c>
      <c r="Y518" s="2" t="s">
        <v>172</v>
      </c>
      <c r="Z518" s="2" t="s">
        <v>173</v>
      </c>
      <c r="AA518" s="2" t="s">
        <v>2940</v>
      </c>
      <c r="AB518" s="2">
        <f>IF(INPUT_RAW!B518="","",YEAR(INPUT_RAW!B518))</f>
        <v>2023</v>
      </c>
      <c r="AC518" s="2">
        <f>IF(OR(INPUT_RAW!Q518="",INPUT_RAW!T518=""),"",INPUT_RAW!Q518+INPUT_RAW!T518)</f>
        <v>390350.87</v>
      </c>
      <c r="AD518" s="2">
        <f>IF(INPUT_RAW!Q518="","",IF(INPUT_RAW!Q518=0,0,INPUT_RAW!T518/INPUT_RAW!Q518))</f>
        <v>0.36640028658812585</v>
      </c>
    </row>
    <row r="519" spans="1:30" ht="86.4" x14ac:dyDescent="0.3">
      <c r="A519" s="7" t="s">
        <v>196</v>
      </c>
      <c r="B519" s="2" t="s">
        <v>892</v>
      </c>
      <c r="C519" s="5" t="s">
        <v>198</v>
      </c>
      <c r="D519" s="5" t="s">
        <v>171</v>
      </c>
      <c r="E519" s="2" t="s">
        <v>893</v>
      </c>
      <c r="F519" s="2"/>
      <c r="G519" s="2"/>
      <c r="H519" s="2"/>
      <c r="I519" s="2"/>
      <c r="J519" s="2"/>
      <c r="K519" s="2"/>
      <c r="L519" s="2"/>
      <c r="M519" s="2"/>
      <c r="N519" s="5">
        <v>4752</v>
      </c>
      <c r="O519" s="2" t="s">
        <v>200</v>
      </c>
      <c r="P519" s="5">
        <v>206.0837774</v>
      </c>
      <c r="Q519" s="5">
        <v>979310.11</v>
      </c>
      <c r="R519" s="5">
        <v>2.451918826</v>
      </c>
      <c r="S519" s="5">
        <v>11651.518260000001</v>
      </c>
      <c r="T519" s="5">
        <v>358819.2</v>
      </c>
      <c r="U519" s="5">
        <v>1296</v>
      </c>
      <c r="V519" s="2"/>
      <c r="W519" s="2" t="s">
        <v>34</v>
      </c>
      <c r="X519" s="2" t="s">
        <v>2935</v>
      </c>
      <c r="Y519" s="2" t="s">
        <v>172</v>
      </c>
      <c r="Z519" s="2" t="s">
        <v>173</v>
      </c>
      <c r="AA519" s="2" t="s">
        <v>2935</v>
      </c>
      <c r="AB519" s="2">
        <f>IF(INPUT_RAW!B519="","",YEAR(INPUT_RAW!B519))</f>
        <v>2023</v>
      </c>
      <c r="AC519" s="2">
        <f>IF(OR(INPUT_RAW!Q519="",INPUT_RAW!T519=""),"",INPUT_RAW!Q519+INPUT_RAW!T519)</f>
        <v>1338129.31</v>
      </c>
      <c r="AD519" s="2">
        <f>IF(INPUT_RAW!Q519="","",IF(INPUT_RAW!Q519=0,0,INPUT_RAW!T519/INPUT_RAW!Q519))</f>
        <v>0.36639997518252926</v>
      </c>
    </row>
    <row r="520" spans="1:30" ht="86.4" x14ac:dyDescent="0.3">
      <c r="A520" s="7" t="s">
        <v>196</v>
      </c>
      <c r="B520" s="2" t="s">
        <v>892</v>
      </c>
      <c r="C520" s="5" t="s">
        <v>198</v>
      </c>
      <c r="D520" s="5" t="s">
        <v>171</v>
      </c>
      <c r="E520" s="2" t="s">
        <v>859</v>
      </c>
      <c r="F520" s="2"/>
      <c r="G520" s="2"/>
      <c r="H520" s="2"/>
      <c r="I520" s="2"/>
      <c r="J520" s="2"/>
      <c r="K520" s="2"/>
      <c r="L520" s="2"/>
      <c r="M520" s="2"/>
      <c r="N520" s="5">
        <v>4004</v>
      </c>
      <c r="O520" s="2" t="s">
        <v>200</v>
      </c>
      <c r="P520" s="5">
        <v>376.4363037</v>
      </c>
      <c r="Q520" s="5">
        <v>1507250.96</v>
      </c>
      <c r="R520" s="5">
        <v>4.4787186639999996</v>
      </c>
      <c r="S520" s="5">
        <v>17932.789529999998</v>
      </c>
      <c r="T520" s="5">
        <v>552256.69999999995</v>
      </c>
      <c r="U520" s="5">
        <v>1232</v>
      </c>
      <c r="V520" s="2"/>
      <c r="W520" s="2" t="s">
        <v>33</v>
      </c>
      <c r="X520" s="2" t="s">
        <v>2935</v>
      </c>
      <c r="Y520" s="2" t="s">
        <v>172</v>
      </c>
      <c r="Z520" s="2" t="s">
        <v>173</v>
      </c>
      <c r="AA520" s="2" t="s">
        <v>2935</v>
      </c>
      <c r="AB520" s="2">
        <f>IF(INPUT_RAW!B520="","",YEAR(INPUT_RAW!B520))</f>
        <v>2023</v>
      </c>
      <c r="AC520" s="2">
        <f>IF(OR(INPUT_RAW!Q520="",INPUT_RAW!T520=""),"",INPUT_RAW!Q520+INPUT_RAW!T520)</f>
        <v>2059507.66</v>
      </c>
      <c r="AD520" s="2">
        <f>IF(INPUT_RAW!Q520="","",IF(INPUT_RAW!Q520=0,0,INPUT_RAW!T520/INPUT_RAW!Q520))</f>
        <v>0.36639996566995053</v>
      </c>
    </row>
    <row r="521" spans="1:30" ht="57.6" x14ac:dyDescent="0.3">
      <c r="A521" s="7" t="s">
        <v>196</v>
      </c>
      <c r="B521" s="2" t="s">
        <v>894</v>
      </c>
      <c r="C521" s="5" t="s">
        <v>198</v>
      </c>
      <c r="D521" s="5" t="s">
        <v>171</v>
      </c>
      <c r="E521" s="2" t="s">
        <v>895</v>
      </c>
      <c r="F521" s="2"/>
      <c r="G521" s="2"/>
      <c r="H521" s="2"/>
      <c r="I521" s="2"/>
      <c r="J521" s="2"/>
      <c r="K521" s="2"/>
      <c r="L521" s="2"/>
      <c r="M521" s="2"/>
      <c r="N521" s="5">
        <v>460</v>
      </c>
      <c r="O521" s="2" t="s">
        <v>200</v>
      </c>
      <c r="P521" s="5">
        <v>722.44682609999995</v>
      </c>
      <c r="Q521" s="5">
        <v>332325.53999999998</v>
      </c>
      <c r="R521" s="5">
        <v>8.5954411190000002</v>
      </c>
      <c r="S521" s="5">
        <v>3953.9029150000001</v>
      </c>
      <c r="T521" s="5">
        <v>121764.1</v>
      </c>
      <c r="U521" s="5">
        <v>1200</v>
      </c>
      <c r="V521" s="5">
        <v>3.15</v>
      </c>
      <c r="W521" s="2" t="s">
        <v>23</v>
      </c>
      <c r="X521" s="2"/>
      <c r="Y521" s="2" t="s">
        <v>172</v>
      </c>
      <c r="Z521" s="2" t="s">
        <v>173</v>
      </c>
      <c r="AA521" s="2" t="s">
        <v>174</v>
      </c>
      <c r="AB521" s="2">
        <f>IF(INPUT_RAW!B521="","",YEAR(INPUT_RAW!B521))</f>
        <v>2023</v>
      </c>
      <c r="AC521" s="2">
        <f>IF(OR(INPUT_RAW!Q521="",INPUT_RAW!T521=""),"",INPUT_RAW!Q521+INPUT_RAW!T521)</f>
        <v>454089.64</v>
      </c>
      <c r="AD521" s="2">
        <f>IF(INPUT_RAW!Q521="","",IF(INPUT_RAW!Q521=0,0,INPUT_RAW!T521/INPUT_RAW!Q521))</f>
        <v>0.36640006663345831</v>
      </c>
    </row>
    <row r="522" spans="1:30" ht="57.6" x14ac:dyDescent="0.3">
      <c r="A522" s="7" t="s">
        <v>196</v>
      </c>
      <c r="B522" s="2" t="s">
        <v>894</v>
      </c>
      <c r="C522" s="5" t="s">
        <v>198</v>
      </c>
      <c r="D522" s="5" t="s">
        <v>171</v>
      </c>
      <c r="E522" s="2" t="s">
        <v>896</v>
      </c>
      <c r="F522" s="2"/>
      <c r="G522" s="2"/>
      <c r="H522" s="2"/>
      <c r="I522" s="2"/>
      <c r="J522" s="2"/>
      <c r="K522" s="2"/>
      <c r="L522" s="2"/>
      <c r="M522" s="2"/>
      <c r="N522" s="5">
        <v>77.599999999999994</v>
      </c>
      <c r="O522" s="2" t="s">
        <v>200</v>
      </c>
      <c r="P522" s="5">
        <v>848.35193300000003</v>
      </c>
      <c r="Q522" s="5">
        <v>65832.11</v>
      </c>
      <c r="R522" s="5">
        <v>10.09341979</v>
      </c>
      <c r="S522" s="5">
        <v>783.24937539999996</v>
      </c>
      <c r="T522" s="5">
        <v>24120.799999999999</v>
      </c>
      <c r="U522" s="5">
        <v>192</v>
      </c>
      <c r="V522" s="5">
        <v>3.9</v>
      </c>
      <c r="W522" s="2" t="s">
        <v>23</v>
      </c>
      <c r="X522" s="2" t="s">
        <v>2941</v>
      </c>
      <c r="Y522" s="2" t="s">
        <v>172</v>
      </c>
      <c r="Z522" s="2" t="s">
        <v>173</v>
      </c>
      <c r="AA522" s="2" t="s">
        <v>2941</v>
      </c>
      <c r="AB522" s="2">
        <f>IF(INPUT_RAW!B522="","",YEAR(INPUT_RAW!B522))</f>
        <v>2023</v>
      </c>
      <c r="AC522" s="2">
        <f>IF(OR(INPUT_RAW!Q522="",INPUT_RAW!T522=""),"",INPUT_RAW!Q522+INPUT_RAW!T522)</f>
        <v>89952.91</v>
      </c>
      <c r="AD522" s="2">
        <f>IF(INPUT_RAW!Q522="","",IF(INPUT_RAW!Q522=0,0,INPUT_RAW!T522/INPUT_RAW!Q522))</f>
        <v>0.36639870725699053</v>
      </c>
    </row>
    <row r="523" spans="1:30" ht="72" x14ac:dyDescent="0.3">
      <c r="A523" s="7" t="s">
        <v>196</v>
      </c>
      <c r="B523" s="2" t="s">
        <v>897</v>
      </c>
      <c r="C523" s="5" t="s">
        <v>198</v>
      </c>
      <c r="D523" s="5" t="s">
        <v>171</v>
      </c>
      <c r="E523" s="2" t="s">
        <v>898</v>
      </c>
      <c r="F523" s="2"/>
      <c r="G523" s="2"/>
      <c r="H523" s="2"/>
      <c r="I523" s="2"/>
      <c r="J523" s="2"/>
      <c r="K523" s="2"/>
      <c r="L523" s="2"/>
      <c r="M523" s="2"/>
      <c r="N523" s="5">
        <v>2815.2</v>
      </c>
      <c r="O523" s="2" t="s">
        <v>200</v>
      </c>
      <c r="P523" s="5">
        <v>506.39843000000002</v>
      </c>
      <c r="Q523" s="5">
        <v>1425612.86</v>
      </c>
      <c r="R523" s="5">
        <v>6.0249664479999998</v>
      </c>
      <c r="S523" s="5">
        <v>16961.485540000001</v>
      </c>
      <c r="T523" s="5">
        <v>522344.6</v>
      </c>
      <c r="U523" s="5">
        <v>9936</v>
      </c>
      <c r="V523" s="5">
        <v>1.63</v>
      </c>
      <c r="W523" s="2" t="s">
        <v>22</v>
      </c>
      <c r="X523" s="2" t="s">
        <v>2940</v>
      </c>
      <c r="Y523" s="2" t="s">
        <v>172</v>
      </c>
      <c r="Z523" s="2" t="s">
        <v>173</v>
      </c>
      <c r="AA523" s="2" t="s">
        <v>2940</v>
      </c>
      <c r="AB523" s="2">
        <f>IF(INPUT_RAW!B523="","",YEAR(INPUT_RAW!B523))</f>
        <v>2023</v>
      </c>
      <c r="AC523" s="2">
        <f>IF(OR(INPUT_RAW!Q523="",INPUT_RAW!T523=""),"",INPUT_RAW!Q523+INPUT_RAW!T523)</f>
        <v>1947957.46</v>
      </c>
      <c r="AD523" s="2">
        <f>IF(INPUT_RAW!Q523="","",IF(INPUT_RAW!Q523=0,0,INPUT_RAW!T523/INPUT_RAW!Q523))</f>
        <v>0.36640003373706936</v>
      </c>
    </row>
    <row r="524" spans="1:30" ht="72" x14ac:dyDescent="0.3">
      <c r="A524" s="7" t="s">
        <v>196</v>
      </c>
      <c r="B524" s="2" t="s">
        <v>897</v>
      </c>
      <c r="C524" s="5" t="s">
        <v>198</v>
      </c>
      <c r="D524" s="5" t="s">
        <v>171</v>
      </c>
      <c r="E524" s="2" t="s">
        <v>899</v>
      </c>
      <c r="F524" s="2"/>
      <c r="G524" s="2"/>
      <c r="H524" s="2"/>
      <c r="I524" s="2"/>
      <c r="J524" s="2"/>
      <c r="K524" s="2"/>
      <c r="L524" s="2"/>
      <c r="M524" s="2"/>
      <c r="N524" s="5">
        <v>3998.4</v>
      </c>
      <c r="O524" s="2" t="s">
        <v>200</v>
      </c>
      <c r="P524" s="5">
        <v>507.01970540000002</v>
      </c>
      <c r="Q524" s="5">
        <v>2027267.59</v>
      </c>
      <c r="R524" s="5">
        <v>6.0323581839999996</v>
      </c>
      <c r="S524" s="5">
        <v>24119.78096</v>
      </c>
      <c r="T524" s="5">
        <v>742790.9</v>
      </c>
      <c r="U524" s="5">
        <v>22848</v>
      </c>
      <c r="V524" s="5">
        <v>1.008</v>
      </c>
      <c r="W524" s="2" t="s">
        <v>22</v>
      </c>
      <c r="X524" s="2" t="s">
        <v>2940</v>
      </c>
      <c r="Y524" s="2" t="s">
        <v>172</v>
      </c>
      <c r="Z524" s="2" t="s">
        <v>173</v>
      </c>
      <c r="AA524" s="2" t="s">
        <v>2940</v>
      </c>
      <c r="AB524" s="2">
        <f>IF(INPUT_RAW!B524="","",YEAR(INPUT_RAW!B524))</f>
        <v>2023</v>
      </c>
      <c r="AC524" s="2">
        <f>IF(OR(INPUT_RAW!Q524="",INPUT_RAW!T524=""),"",INPUT_RAW!Q524+INPUT_RAW!T524)</f>
        <v>2770058.49</v>
      </c>
      <c r="AD524" s="2">
        <f>IF(INPUT_RAW!Q524="","",IF(INPUT_RAW!Q524=0,0,INPUT_RAW!T524/INPUT_RAW!Q524))</f>
        <v>0.36640002714195219</v>
      </c>
    </row>
    <row r="525" spans="1:30" ht="72" x14ac:dyDescent="0.3">
      <c r="A525" s="7" t="s">
        <v>196</v>
      </c>
      <c r="B525" s="2" t="s">
        <v>897</v>
      </c>
      <c r="C525" s="5" t="s">
        <v>198</v>
      </c>
      <c r="D525" s="5" t="s">
        <v>171</v>
      </c>
      <c r="E525" s="2" t="s">
        <v>900</v>
      </c>
      <c r="F525" s="2"/>
      <c r="G525" s="2"/>
      <c r="H525" s="2"/>
      <c r="I525" s="2"/>
      <c r="J525" s="2"/>
      <c r="K525" s="2"/>
      <c r="L525" s="2"/>
      <c r="M525" s="2"/>
      <c r="N525" s="5">
        <v>225</v>
      </c>
      <c r="O525" s="2" t="s">
        <v>200</v>
      </c>
      <c r="P525" s="5">
        <v>547.6870222</v>
      </c>
      <c r="Q525" s="5">
        <v>123229.58</v>
      </c>
      <c r="R525" s="5">
        <v>6.5162049040000003</v>
      </c>
      <c r="S525" s="5">
        <v>1466.1461039999999</v>
      </c>
      <c r="T525" s="5">
        <v>45151.3</v>
      </c>
      <c r="U525" s="5">
        <v>1350</v>
      </c>
      <c r="V525" s="5">
        <v>1.0369999999999999</v>
      </c>
      <c r="W525" s="2" t="s">
        <v>22</v>
      </c>
      <c r="X525" s="2" t="s">
        <v>2940</v>
      </c>
      <c r="Y525" s="2" t="s">
        <v>172</v>
      </c>
      <c r="Z525" s="2" t="s">
        <v>173</v>
      </c>
      <c r="AA525" s="2" t="s">
        <v>2940</v>
      </c>
      <c r="AB525" s="2">
        <f>IF(INPUT_RAW!B525="","",YEAR(INPUT_RAW!B525))</f>
        <v>2023</v>
      </c>
      <c r="AC525" s="2">
        <f>IF(OR(INPUT_RAW!Q525="",INPUT_RAW!T525=""),"",INPUT_RAW!Q525+INPUT_RAW!T525)</f>
        <v>168380.88</v>
      </c>
      <c r="AD525" s="2">
        <f>IF(INPUT_RAW!Q525="","",IF(INPUT_RAW!Q525=0,0,INPUT_RAW!T525/INPUT_RAW!Q525))</f>
        <v>0.36639985302230199</v>
      </c>
    </row>
    <row r="526" spans="1:30" ht="72" x14ac:dyDescent="0.3">
      <c r="A526" s="7" t="s">
        <v>196</v>
      </c>
      <c r="B526" s="2" t="s">
        <v>897</v>
      </c>
      <c r="C526" s="5" t="s">
        <v>198</v>
      </c>
      <c r="D526" s="5" t="s">
        <v>171</v>
      </c>
      <c r="E526" s="2" t="s">
        <v>901</v>
      </c>
      <c r="F526" s="2"/>
      <c r="G526" s="2"/>
      <c r="H526" s="2"/>
      <c r="I526" s="2"/>
      <c r="J526" s="2"/>
      <c r="K526" s="2"/>
      <c r="L526" s="2"/>
      <c r="M526" s="2"/>
      <c r="N526" s="5">
        <v>1615</v>
      </c>
      <c r="O526" s="2" t="s">
        <v>200</v>
      </c>
      <c r="P526" s="5">
        <v>573.20549849999998</v>
      </c>
      <c r="Q526" s="5">
        <v>925726.88</v>
      </c>
      <c r="R526" s="5">
        <v>6.8198155680000001</v>
      </c>
      <c r="S526" s="5">
        <v>11014.002140000001</v>
      </c>
      <c r="T526" s="5">
        <v>339186.3</v>
      </c>
      <c r="U526" s="5">
        <v>51000</v>
      </c>
      <c r="V526" s="5">
        <v>0.20349999999999999</v>
      </c>
      <c r="W526" s="2" t="s">
        <v>22</v>
      </c>
      <c r="X526" s="2"/>
      <c r="Y526" s="2" t="s">
        <v>172</v>
      </c>
      <c r="Z526" s="2" t="s">
        <v>173</v>
      </c>
      <c r="AA526" s="2" t="s">
        <v>174</v>
      </c>
      <c r="AB526" s="2">
        <f>IF(INPUT_RAW!B526="","",YEAR(INPUT_RAW!B526))</f>
        <v>2023</v>
      </c>
      <c r="AC526" s="2">
        <f>IF(OR(INPUT_RAW!Q526="",INPUT_RAW!T526=""),"",INPUT_RAW!Q526+INPUT_RAW!T526)</f>
        <v>1264913.18</v>
      </c>
      <c r="AD526" s="2">
        <f>IF(INPUT_RAW!Q526="","",IF(INPUT_RAW!Q526=0,0,INPUT_RAW!T526/INPUT_RAW!Q526))</f>
        <v>0.36639996885474468</v>
      </c>
    </row>
    <row r="527" spans="1:30" ht="57.6" x14ac:dyDescent="0.3">
      <c r="A527" s="7" t="s">
        <v>196</v>
      </c>
      <c r="B527" s="2" t="s">
        <v>902</v>
      </c>
      <c r="C527" s="5" t="s">
        <v>198</v>
      </c>
      <c r="D527" s="5" t="s">
        <v>171</v>
      </c>
      <c r="E527" s="2" t="s">
        <v>903</v>
      </c>
      <c r="F527" s="2"/>
      <c r="G527" s="2"/>
      <c r="H527" s="2"/>
      <c r="I527" s="2"/>
      <c r="J527" s="2"/>
      <c r="K527" s="2"/>
      <c r="L527" s="2"/>
      <c r="M527" s="2"/>
      <c r="N527" s="5">
        <v>24.4</v>
      </c>
      <c r="O527" s="2" t="s">
        <v>200</v>
      </c>
      <c r="P527" s="5">
        <v>1026.464344</v>
      </c>
      <c r="Q527" s="5">
        <v>25045.73</v>
      </c>
      <c r="R527" s="5">
        <v>12.22709165</v>
      </c>
      <c r="S527" s="5">
        <v>298.34103629999998</v>
      </c>
      <c r="T527" s="5">
        <v>9176.7000000000007</v>
      </c>
      <c r="U527" s="5">
        <v>720</v>
      </c>
      <c r="V527" s="5">
        <v>0.40699999999999997</v>
      </c>
      <c r="W527" s="2" t="s">
        <v>36</v>
      </c>
      <c r="X527" s="2" t="s">
        <v>2939</v>
      </c>
      <c r="Y527" s="2" t="s">
        <v>172</v>
      </c>
      <c r="Z527" s="2" t="s">
        <v>173</v>
      </c>
      <c r="AA527" s="2" t="s">
        <v>2939</v>
      </c>
      <c r="AB527" s="2">
        <f>IF(INPUT_RAW!B527="","",YEAR(INPUT_RAW!B527))</f>
        <v>2023</v>
      </c>
      <c r="AC527" s="2">
        <f>IF(OR(INPUT_RAW!Q527="",INPUT_RAW!T527=""),"",INPUT_RAW!Q527+INPUT_RAW!T527)</f>
        <v>34222.43</v>
      </c>
      <c r="AD527" s="2">
        <f>IF(INPUT_RAW!Q527="","",IF(INPUT_RAW!Q527=0,0,INPUT_RAW!T527/INPUT_RAW!Q527))</f>
        <v>0.36639778517136457</v>
      </c>
    </row>
    <row r="528" spans="1:30" ht="72" x14ac:dyDescent="0.3">
      <c r="A528" s="7" t="s">
        <v>196</v>
      </c>
      <c r="B528" s="2" t="s">
        <v>902</v>
      </c>
      <c r="C528" s="5" t="s">
        <v>198</v>
      </c>
      <c r="D528" s="5" t="s">
        <v>171</v>
      </c>
      <c r="E528" s="2" t="s">
        <v>904</v>
      </c>
      <c r="F528" s="2"/>
      <c r="G528" s="2"/>
      <c r="H528" s="2"/>
      <c r="I528" s="2"/>
      <c r="J528" s="2"/>
      <c r="K528" s="2"/>
      <c r="L528" s="2"/>
      <c r="M528" s="2"/>
      <c r="N528" s="5">
        <v>5671.78</v>
      </c>
      <c r="O528" s="2" t="s">
        <v>200</v>
      </c>
      <c r="P528" s="5">
        <v>1022.493475</v>
      </c>
      <c r="Q528" s="5">
        <v>5799358.04</v>
      </c>
      <c r="R528" s="5">
        <v>12.17979124</v>
      </c>
      <c r="S528" s="5">
        <v>69081.096369999999</v>
      </c>
      <c r="T528" s="5">
        <v>2124884.7999999998</v>
      </c>
      <c r="U528" s="5">
        <v>167364</v>
      </c>
      <c r="V528" s="5">
        <v>0.40699999999999997</v>
      </c>
      <c r="W528" s="2" t="s">
        <v>36</v>
      </c>
      <c r="X528" s="2" t="s">
        <v>2939</v>
      </c>
      <c r="Y528" s="2" t="s">
        <v>172</v>
      </c>
      <c r="Z528" s="2" t="s">
        <v>173</v>
      </c>
      <c r="AA528" s="2" t="s">
        <v>2939</v>
      </c>
      <c r="AB528" s="2">
        <f>IF(INPUT_RAW!B528="","",YEAR(INPUT_RAW!B528))</f>
        <v>2023</v>
      </c>
      <c r="AC528" s="2">
        <f>IF(OR(INPUT_RAW!Q528="",INPUT_RAW!T528=""),"",INPUT_RAW!Q528+INPUT_RAW!T528)</f>
        <v>7924242.8399999999</v>
      </c>
      <c r="AD528" s="2">
        <f>IF(INPUT_RAW!Q528="","",IF(INPUT_RAW!Q528=0,0,INPUT_RAW!T528/INPUT_RAW!Q528))</f>
        <v>0.36640000243889059</v>
      </c>
    </row>
    <row r="529" spans="1:30" ht="72" x14ac:dyDescent="0.3">
      <c r="A529" s="7" t="s">
        <v>196</v>
      </c>
      <c r="B529" s="2" t="s">
        <v>905</v>
      </c>
      <c r="C529" s="5" t="s">
        <v>198</v>
      </c>
      <c r="D529" s="5" t="s">
        <v>171</v>
      </c>
      <c r="E529" s="2" t="s">
        <v>906</v>
      </c>
      <c r="F529" s="2"/>
      <c r="G529" s="2"/>
      <c r="H529" s="2"/>
      <c r="I529" s="2"/>
      <c r="J529" s="2"/>
      <c r="K529" s="2"/>
      <c r="L529" s="2"/>
      <c r="M529" s="2"/>
      <c r="N529" s="5">
        <v>7600</v>
      </c>
      <c r="O529" s="2" t="s">
        <v>200</v>
      </c>
      <c r="P529" s="5">
        <v>528.47191710000004</v>
      </c>
      <c r="Q529" s="5">
        <v>4016386.57</v>
      </c>
      <c r="R529" s="5">
        <v>6.2950794180000003</v>
      </c>
      <c r="S529" s="5">
        <v>47842.603569999999</v>
      </c>
      <c r="T529" s="5">
        <v>1471604</v>
      </c>
      <c r="U529" s="5">
        <v>49716</v>
      </c>
      <c r="V529" s="5">
        <v>0.94</v>
      </c>
      <c r="W529" s="2" t="s">
        <v>22</v>
      </c>
      <c r="X529" s="2" t="s">
        <v>2940</v>
      </c>
      <c r="Y529" s="2" t="s">
        <v>172</v>
      </c>
      <c r="Z529" s="2" t="s">
        <v>173</v>
      </c>
      <c r="AA529" s="2" t="s">
        <v>2940</v>
      </c>
      <c r="AB529" s="2">
        <f>IF(INPUT_RAW!B529="","",YEAR(INPUT_RAW!B529))</f>
        <v>2023</v>
      </c>
      <c r="AC529" s="2">
        <f>IF(OR(INPUT_RAW!Q529="",INPUT_RAW!T529=""),"",INPUT_RAW!Q529+INPUT_RAW!T529)</f>
        <v>5487990.5700000003</v>
      </c>
      <c r="AD529" s="2">
        <f>IF(INPUT_RAW!Q529="","",IF(INPUT_RAW!Q529=0,0,INPUT_RAW!T529/INPUT_RAW!Q529))</f>
        <v>0.36639999022803227</v>
      </c>
    </row>
    <row r="530" spans="1:30" ht="86.4" x14ac:dyDescent="0.3">
      <c r="A530" s="7" t="s">
        <v>196</v>
      </c>
      <c r="B530" s="2" t="s">
        <v>907</v>
      </c>
      <c r="C530" s="5" t="s">
        <v>198</v>
      </c>
      <c r="D530" s="5" t="s">
        <v>171</v>
      </c>
      <c r="E530" s="2" t="s">
        <v>908</v>
      </c>
      <c r="F530" s="2"/>
      <c r="G530" s="2"/>
      <c r="H530" s="2"/>
      <c r="I530" s="2"/>
      <c r="J530" s="2"/>
      <c r="K530" s="2"/>
      <c r="L530" s="2"/>
      <c r="M530" s="2"/>
      <c r="N530" s="5">
        <v>2178</v>
      </c>
      <c r="O530" s="2" t="s">
        <v>200</v>
      </c>
      <c r="P530" s="5">
        <v>615.76356290000001</v>
      </c>
      <c r="Q530" s="5">
        <v>1341133.04</v>
      </c>
      <c r="R530" s="5">
        <v>7.3348846090000004</v>
      </c>
      <c r="S530" s="5">
        <v>15975.37868</v>
      </c>
      <c r="T530" s="5">
        <v>491391.2</v>
      </c>
      <c r="U530" s="5">
        <v>14520</v>
      </c>
      <c r="V530" s="5">
        <v>1.0649999999999999</v>
      </c>
      <c r="W530" s="2" t="s">
        <v>82</v>
      </c>
      <c r="X530" s="2" t="s">
        <v>2940</v>
      </c>
      <c r="Y530" s="2" t="s">
        <v>172</v>
      </c>
      <c r="Z530" s="2" t="s">
        <v>173</v>
      </c>
      <c r="AA530" s="2" t="s">
        <v>2940</v>
      </c>
      <c r="AB530" s="2">
        <f>IF(INPUT_RAW!B530="","",YEAR(INPUT_RAW!B530))</f>
        <v>2023</v>
      </c>
      <c r="AC530" s="2">
        <f>IF(OR(INPUT_RAW!Q530="",INPUT_RAW!T530=""),"",INPUT_RAW!Q530+INPUT_RAW!T530)</f>
        <v>1832524.24</v>
      </c>
      <c r="AD530" s="2">
        <f>IF(INPUT_RAW!Q530="","",IF(INPUT_RAW!Q530=0,0,INPUT_RAW!T530/INPUT_RAW!Q530))</f>
        <v>0.36640004037183366</v>
      </c>
    </row>
    <row r="531" spans="1:30" ht="86.4" x14ac:dyDescent="0.3">
      <c r="A531" s="7" t="s">
        <v>196</v>
      </c>
      <c r="B531" s="2" t="s">
        <v>907</v>
      </c>
      <c r="C531" s="5" t="s">
        <v>198</v>
      </c>
      <c r="D531" s="5" t="s">
        <v>171</v>
      </c>
      <c r="E531" s="2" t="s">
        <v>909</v>
      </c>
      <c r="F531" s="2"/>
      <c r="G531" s="2"/>
      <c r="H531" s="2"/>
      <c r="I531" s="2"/>
      <c r="J531" s="2"/>
      <c r="K531" s="2"/>
      <c r="L531" s="2"/>
      <c r="M531" s="2"/>
      <c r="N531" s="5">
        <v>168</v>
      </c>
      <c r="O531" s="2" t="s">
        <v>200</v>
      </c>
      <c r="P531" s="5">
        <v>522.96541669999999</v>
      </c>
      <c r="Q531" s="5">
        <v>87858.19</v>
      </c>
      <c r="R531" s="5">
        <v>6.2294867979999999</v>
      </c>
      <c r="S531" s="5">
        <v>1046.553782</v>
      </c>
      <c r="T531" s="5">
        <v>32191.200000000001</v>
      </c>
      <c r="U531" s="5">
        <v>1008</v>
      </c>
      <c r="V531" s="5">
        <v>1.0049999999999999</v>
      </c>
      <c r="W531" s="2" t="s">
        <v>61</v>
      </c>
      <c r="X531" s="2" t="s">
        <v>2940</v>
      </c>
      <c r="Y531" s="2" t="s">
        <v>172</v>
      </c>
      <c r="Z531" s="2" t="s">
        <v>173</v>
      </c>
      <c r="AA531" s="2" t="s">
        <v>2940</v>
      </c>
      <c r="AB531" s="2">
        <f>IF(INPUT_RAW!B531="","",YEAR(INPUT_RAW!B531))</f>
        <v>2023</v>
      </c>
      <c r="AC531" s="2">
        <f>IF(OR(INPUT_RAW!Q531="",INPUT_RAW!T531=""),"",INPUT_RAW!Q531+INPUT_RAW!T531)</f>
        <v>120049.39</v>
      </c>
      <c r="AD531" s="2">
        <f>IF(INPUT_RAW!Q531="","",IF(INPUT_RAW!Q531=0,0,INPUT_RAW!T531/INPUT_RAW!Q531))</f>
        <v>0.36639953543317932</v>
      </c>
    </row>
    <row r="532" spans="1:30" ht="86.4" x14ac:dyDescent="0.3">
      <c r="A532" s="7" t="s">
        <v>196</v>
      </c>
      <c r="B532" s="2" t="s">
        <v>907</v>
      </c>
      <c r="C532" s="5" t="s">
        <v>198</v>
      </c>
      <c r="D532" s="5" t="s">
        <v>171</v>
      </c>
      <c r="E532" s="2" t="s">
        <v>910</v>
      </c>
      <c r="F532" s="2"/>
      <c r="G532" s="2"/>
      <c r="H532" s="2"/>
      <c r="I532" s="2"/>
      <c r="J532" s="2"/>
      <c r="K532" s="2"/>
      <c r="L532" s="2"/>
      <c r="M532" s="2"/>
      <c r="N532" s="5">
        <v>1701</v>
      </c>
      <c r="O532" s="2" t="s">
        <v>200</v>
      </c>
      <c r="P532" s="5">
        <v>497.66557319999998</v>
      </c>
      <c r="Q532" s="5">
        <v>846529.14</v>
      </c>
      <c r="R532" s="5">
        <v>5.9281187989999999</v>
      </c>
      <c r="S532" s="5">
        <v>10083.730079999999</v>
      </c>
      <c r="T532" s="5">
        <v>310168.3</v>
      </c>
      <c r="U532" s="5">
        <v>9720</v>
      </c>
      <c r="V532" s="5">
        <v>1.0042</v>
      </c>
      <c r="W532" s="2" t="s">
        <v>62</v>
      </c>
      <c r="X532" s="2" t="s">
        <v>2940</v>
      </c>
      <c r="Y532" s="2" t="s">
        <v>172</v>
      </c>
      <c r="Z532" s="2" t="s">
        <v>173</v>
      </c>
      <c r="AA532" s="2" t="s">
        <v>2940</v>
      </c>
      <c r="AB532" s="2">
        <f>IF(INPUT_RAW!B532="","",YEAR(INPUT_RAW!B532))</f>
        <v>2023</v>
      </c>
      <c r="AC532" s="2">
        <f>IF(OR(INPUT_RAW!Q532="",INPUT_RAW!T532=""),"",INPUT_RAW!Q532+INPUT_RAW!T532)</f>
        <v>1156697.44</v>
      </c>
      <c r="AD532" s="2">
        <f>IF(INPUT_RAW!Q532="","",IF(INPUT_RAW!Q532=0,0,INPUT_RAW!T532/INPUT_RAW!Q532))</f>
        <v>0.36640002729262217</v>
      </c>
    </row>
    <row r="533" spans="1:30" ht="72" x14ac:dyDescent="0.3">
      <c r="A533" s="7" t="s">
        <v>196</v>
      </c>
      <c r="B533" s="2" t="s">
        <v>907</v>
      </c>
      <c r="C533" s="5" t="s">
        <v>198</v>
      </c>
      <c r="D533" s="5" t="s">
        <v>171</v>
      </c>
      <c r="E533" s="2" t="s">
        <v>911</v>
      </c>
      <c r="F533" s="2"/>
      <c r="G533" s="2"/>
      <c r="H533" s="2"/>
      <c r="I533" s="2"/>
      <c r="J533" s="2"/>
      <c r="K533" s="2"/>
      <c r="L533" s="2"/>
      <c r="M533" s="2"/>
      <c r="N533" s="5">
        <v>2798.2</v>
      </c>
      <c r="O533" s="2" t="s">
        <v>200</v>
      </c>
      <c r="P533" s="5">
        <v>498.93682369999999</v>
      </c>
      <c r="Q533" s="5">
        <v>1396125.02</v>
      </c>
      <c r="R533" s="5">
        <v>5.9432617470000002</v>
      </c>
      <c r="S533" s="5">
        <v>16630.435020000001</v>
      </c>
      <c r="T533" s="5">
        <v>511540.2</v>
      </c>
      <c r="U533" s="5">
        <v>9876</v>
      </c>
      <c r="V533" s="5">
        <v>1.63</v>
      </c>
      <c r="W533" s="2" t="s">
        <v>102</v>
      </c>
      <c r="X533" s="2" t="s">
        <v>2940</v>
      </c>
      <c r="Y533" s="2" t="s">
        <v>172</v>
      </c>
      <c r="Z533" s="2" t="s">
        <v>173</v>
      </c>
      <c r="AA533" s="2" t="s">
        <v>2940</v>
      </c>
      <c r="AB533" s="2">
        <f>IF(INPUT_RAW!B533="","",YEAR(INPUT_RAW!B533))</f>
        <v>2023</v>
      </c>
      <c r="AC533" s="2">
        <f>IF(OR(INPUT_RAW!Q533="",INPUT_RAW!T533=""),"",INPUT_RAW!Q533+INPUT_RAW!T533)</f>
        <v>1907665.22</v>
      </c>
      <c r="AD533" s="2">
        <f>IF(INPUT_RAW!Q533="","",IF(INPUT_RAW!Q533=0,0,INPUT_RAW!T533/INPUT_RAW!Q533))</f>
        <v>0.3663999947511864</v>
      </c>
    </row>
    <row r="534" spans="1:30" ht="57.6" x14ac:dyDescent="0.3">
      <c r="A534" s="7" t="s">
        <v>196</v>
      </c>
      <c r="B534" s="2" t="s">
        <v>912</v>
      </c>
      <c r="C534" s="5" t="s">
        <v>198</v>
      </c>
      <c r="D534" s="5" t="s">
        <v>171</v>
      </c>
      <c r="E534" s="2" t="s">
        <v>913</v>
      </c>
      <c r="F534" s="2"/>
      <c r="G534" s="2"/>
      <c r="H534" s="2"/>
      <c r="I534" s="2"/>
      <c r="J534" s="2"/>
      <c r="K534" s="2"/>
      <c r="L534" s="2"/>
      <c r="M534" s="2"/>
      <c r="N534" s="5">
        <v>7215</v>
      </c>
      <c r="O534" s="2" t="s">
        <v>200</v>
      </c>
      <c r="P534" s="5">
        <v>464.83303810000001</v>
      </c>
      <c r="Q534" s="5">
        <v>3353770.37</v>
      </c>
      <c r="R534" s="5">
        <v>5.5370224910000001</v>
      </c>
      <c r="S534" s="5">
        <v>39949.617270000002</v>
      </c>
      <c r="T534" s="5">
        <v>1228821.5</v>
      </c>
      <c r="U534" s="5">
        <v>26424</v>
      </c>
      <c r="V534" s="5">
        <v>1.47</v>
      </c>
      <c r="W534" s="2" t="s">
        <v>20</v>
      </c>
      <c r="X534" s="2"/>
      <c r="Y534" s="2" t="s">
        <v>172</v>
      </c>
      <c r="Z534" s="2" t="s">
        <v>173</v>
      </c>
      <c r="AA534" s="2" t="s">
        <v>174</v>
      </c>
      <c r="AB534" s="2">
        <f>IF(INPUT_RAW!B534="","",YEAR(INPUT_RAW!B534))</f>
        <v>2023</v>
      </c>
      <c r="AC534" s="2">
        <f>IF(OR(INPUT_RAW!Q534="",INPUT_RAW!T534=""),"",INPUT_RAW!Q534+INPUT_RAW!T534)</f>
        <v>4582591.87</v>
      </c>
      <c r="AD534" s="2">
        <f>IF(INPUT_RAW!Q534="","",IF(INPUT_RAW!Q534=0,0,INPUT_RAW!T534/INPUT_RAW!Q534))</f>
        <v>0.36640001086299773</v>
      </c>
    </row>
    <row r="535" spans="1:30" ht="72" x14ac:dyDescent="0.3">
      <c r="A535" s="7" t="s">
        <v>196</v>
      </c>
      <c r="B535" s="2" t="s">
        <v>912</v>
      </c>
      <c r="C535" s="5" t="s">
        <v>198</v>
      </c>
      <c r="D535" s="5" t="s">
        <v>163</v>
      </c>
      <c r="E535" s="2" t="s">
        <v>914</v>
      </c>
      <c r="F535" s="2"/>
      <c r="G535" s="2"/>
      <c r="H535" s="2"/>
      <c r="I535" s="2"/>
      <c r="J535" s="2"/>
      <c r="K535" s="2"/>
      <c r="L535" s="2"/>
      <c r="M535" s="2"/>
      <c r="N535" s="5">
        <v>9108</v>
      </c>
      <c r="O535" s="2" t="s">
        <v>200</v>
      </c>
      <c r="P535" s="5">
        <v>233.0286572</v>
      </c>
      <c r="Q535" s="5">
        <v>2122425.0099999998</v>
      </c>
      <c r="R535" s="5">
        <v>2.7758029450000001</v>
      </c>
      <c r="S535" s="5">
        <v>25282.013220000001</v>
      </c>
      <c r="T535" s="5">
        <v>933018</v>
      </c>
      <c r="U535" s="5">
        <v>99000</v>
      </c>
      <c r="V535" s="5">
        <v>0.248</v>
      </c>
      <c r="W535" s="2" t="s">
        <v>23</v>
      </c>
      <c r="X535" s="2" t="s">
        <v>166</v>
      </c>
      <c r="Y535" s="2" t="s">
        <v>164</v>
      </c>
      <c r="Z535" s="2" t="s">
        <v>165</v>
      </c>
      <c r="AA535" s="2" t="s">
        <v>166</v>
      </c>
      <c r="AB535" s="2">
        <f>IF(INPUT_RAW!B535="","",YEAR(INPUT_RAW!B535))</f>
        <v>2023</v>
      </c>
      <c r="AC535" s="2">
        <f>IF(OR(INPUT_RAW!Q535="",INPUT_RAW!T535=""),"",INPUT_RAW!Q535+INPUT_RAW!T535)</f>
        <v>3055443.01</v>
      </c>
      <c r="AD535" s="2">
        <f>IF(INPUT_RAW!Q535="","",IF(INPUT_RAW!Q535=0,0,INPUT_RAW!T535/INPUT_RAW!Q535))</f>
        <v>0.43959998379400933</v>
      </c>
    </row>
    <row r="536" spans="1:30" ht="72" x14ac:dyDescent="0.3">
      <c r="A536" s="7" t="s">
        <v>196</v>
      </c>
      <c r="B536" s="2" t="s">
        <v>915</v>
      </c>
      <c r="C536" s="5" t="s">
        <v>198</v>
      </c>
      <c r="D536" s="5" t="s">
        <v>171</v>
      </c>
      <c r="E536" s="2" t="s">
        <v>916</v>
      </c>
      <c r="F536" s="2"/>
      <c r="G536" s="2"/>
      <c r="H536" s="2"/>
      <c r="I536" s="2"/>
      <c r="J536" s="2"/>
      <c r="K536" s="2"/>
      <c r="L536" s="2"/>
      <c r="M536" s="2"/>
      <c r="N536" s="5">
        <v>210</v>
      </c>
      <c r="O536" s="2" t="s">
        <v>200</v>
      </c>
      <c r="P536" s="5">
        <v>599.46061899999995</v>
      </c>
      <c r="Q536" s="5">
        <v>125886.73</v>
      </c>
      <c r="R536" s="5">
        <v>7.1406863500000002</v>
      </c>
      <c r="S536" s="5">
        <v>1499.5441330000001</v>
      </c>
      <c r="T536" s="5">
        <v>46124.800000000003</v>
      </c>
      <c r="U536" s="5">
        <v>1350</v>
      </c>
      <c r="V536" s="5">
        <v>1.0760000000000001</v>
      </c>
      <c r="W536" s="2" t="s">
        <v>103</v>
      </c>
      <c r="X536" s="2" t="s">
        <v>2940</v>
      </c>
      <c r="Y536" s="2" t="s">
        <v>172</v>
      </c>
      <c r="Z536" s="2" t="s">
        <v>173</v>
      </c>
      <c r="AA536" s="2" t="s">
        <v>2940</v>
      </c>
      <c r="AB536" s="2">
        <f>IF(INPUT_RAW!B536="","",YEAR(INPUT_RAW!B536))</f>
        <v>2023</v>
      </c>
      <c r="AC536" s="2">
        <f>IF(OR(INPUT_RAW!Q536="",INPUT_RAW!T536=""),"",INPUT_RAW!Q536+INPUT_RAW!T536)</f>
        <v>172011.53</v>
      </c>
      <c r="AD536" s="2">
        <f>IF(INPUT_RAW!Q536="","",IF(INPUT_RAW!Q536=0,0,INPUT_RAW!T536/INPUT_RAW!Q536))</f>
        <v>0.36639922253918267</v>
      </c>
    </row>
    <row r="537" spans="1:30" ht="86.4" x14ac:dyDescent="0.3">
      <c r="A537" s="7" t="s">
        <v>196</v>
      </c>
      <c r="B537" s="2" t="s">
        <v>915</v>
      </c>
      <c r="C537" s="5" t="s">
        <v>198</v>
      </c>
      <c r="D537" s="5" t="s">
        <v>171</v>
      </c>
      <c r="E537" s="2" t="s">
        <v>917</v>
      </c>
      <c r="F537" s="2"/>
      <c r="G537" s="2"/>
      <c r="H537" s="2"/>
      <c r="I537" s="2"/>
      <c r="J537" s="2"/>
      <c r="K537" s="2"/>
      <c r="L537" s="2"/>
      <c r="M537" s="2"/>
      <c r="N537" s="5">
        <v>2068.3000000000002</v>
      </c>
      <c r="O537" s="2" t="s">
        <v>200</v>
      </c>
      <c r="P537" s="5">
        <v>562.13859690000004</v>
      </c>
      <c r="Q537" s="5">
        <v>1162671.26</v>
      </c>
      <c r="R537" s="5">
        <v>6.6961119350000002</v>
      </c>
      <c r="S537" s="5">
        <v>13849.568310000001</v>
      </c>
      <c r="T537" s="5">
        <v>426002.8</v>
      </c>
      <c r="U537" s="5">
        <v>13416</v>
      </c>
      <c r="V537" s="5">
        <v>1</v>
      </c>
      <c r="W537" s="2" t="s">
        <v>62</v>
      </c>
      <c r="X537" s="2" t="s">
        <v>2940</v>
      </c>
      <c r="Y537" s="2" t="s">
        <v>172</v>
      </c>
      <c r="Z537" s="2" t="s">
        <v>173</v>
      </c>
      <c r="AA537" s="2" t="s">
        <v>2940</v>
      </c>
      <c r="AB537" s="2">
        <f>IF(INPUT_RAW!B537="","",YEAR(INPUT_RAW!B537))</f>
        <v>2023</v>
      </c>
      <c r="AC537" s="2">
        <f>IF(OR(INPUT_RAW!Q537="",INPUT_RAW!T537=""),"",INPUT_RAW!Q537+INPUT_RAW!T537)</f>
        <v>1588674.06</v>
      </c>
      <c r="AD537" s="2">
        <f>IF(INPUT_RAW!Q537="","",IF(INPUT_RAW!Q537=0,0,INPUT_RAW!T537/INPUT_RAW!Q537))</f>
        <v>0.36640004329340692</v>
      </c>
    </row>
    <row r="538" spans="1:30" ht="86.4" x14ac:dyDescent="0.3">
      <c r="A538" s="7" t="s">
        <v>196</v>
      </c>
      <c r="B538" s="2" t="s">
        <v>915</v>
      </c>
      <c r="C538" s="5" t="s">
        <v>198</v>
      </c>
      <c r="D538" s="5" t="s">
        <v>171</v>
      </c>
      <c r="E538" s="2" t="s">
        <v>918</v>
      </c>
      <c r="F538" s="2"/>
      <c r="G538" s="2"/>
      <c r="H538" s="2"/>
      <c r="I538" s="2"/>
      <c r="J538" s="2"/>
      <c r="K538" s="2"/>
      <c r="L538" s="2"/>
      <c r="M538" s="2"/>
      <c r="N538" s="5">
        <v>1250.2</v>
      </c>
      <c r="O538" s="2" t="s">
        <v>200</v>
      </c>
      <c r="P538" s="5">
        <v>550.08221079999998</v>
      </c>
      <c r="Q538" s="5">
        <v>687712.78</v>
      </c>
      <c r="R538" s="5">
        <v>6.5524980450000001</v>
      </c>
      <c r="S538" s="5">
        <v>8191.9330550000004</v>
      </c>
      <c r="T538" s="5">
        <v>251978.1</v>
      </c>
      <c r="U538" s="5">
        <v>7896</v>
      </c>
      <c r="V538" s="5">
        <v>1.0049999999999999</v>
      </c>
      <c r="W538" s="2" t="s">
        <v>61</v>
      </c>
      <c r="X538" s="2" t="s">
        <v>2940</v>
      </c>
      <c r="Y538" s="2" t="s">
        <v>172</v>
      </c>
      <c r="Z538" s="2" t="s">
        <v>173</v>
      </c>
      <c r="AA538" s="2" t="s">
        <v>2940</v>
      </c>
      <c r="AB538" s="2">
        <f>IF(INPUT_RAW!B538="","",YEAR(INPUT_RAW!B538))</f>
        <v>2023</v>
      </c>
      <c r="AC538" s="2">
        <f>IF(OR(INPUT_RAW!Q538="",INPUT_RAW!T538=""),"",INPUT_RAW!Q538+INPUT_RAW!T538)</f>
        <v>939690.88</v>
      </c>
      <c r="AD538" s="2">
        <f>IF(INPUT_RAW!Q538="","",IF(INPUT_RAW!Q538=0,0,INPUT_RAW!T538/INPUT_RAW!Q538))</f>
        <v>0.36640019980434274</v>
      </c>
    </row>
    <row r="539" spans="1:30" ht="86.4" x14ac:dyDescent="0.3">
      <c r="A539" s="7" t="s">
        <v>196</v>
      </c>
      <c r="B539" s="2" t="s">
        <v>915</v>
      </c>
      <c r="C539" s="5" t="s">
        <v>198</v>
      </c>
      <c r="D539" s="5" t="s">
        <v>171</v>
      </c>
      <c r="E539" s="2" t="s">
        <v>919</v>
      </c>
      <c r="F539" s="2"/>
      <c r="G539" s="2"/>
      <c r="H539" s="2"/>
      <c r="I539" s="2"/>
      <c r="J539" s="2"/>
      <c r="K539" s="2"/>
      <c r="L539" s="2"/>
      <c r="M539" s="2"/>
      <c r="N539" s="5">
        <v>2573.8000000000002</v>
      </c>
      <c r="O539" s="2" t="s">
        <v>200</v>
      </c>
      <c r="P539" s="5">
        <v>651.50214080000001</v>
      </c>
      <c r="Q539" s="5">
        <v>1676836.21</v>
      </c>
      <c r="R539" s="5">
        <v>7.7605972699999999</v>
      </c>
      <c r="S539" s="5">
        <v>19974.22525</v>
      </c>
      <c r="T539" s="5">
        <v>614392.69999999995</v>
      </c>
      <c r="U539" s="5">
        <v>18168</v>
      </c>
      <c r="V539" s="5">
        <v>1.0649999999999999</v>
      </c>
      <c r="W539" s="2" t="s">
        <v>82</v>
      </c>
      <c r="X539" s="2" t="s">
        <v>2940</v>
      </c>
      <c r="Y539" s="2" t="s">
        <v>172</v>
      </c>
      <c r="Z539" s="2" t="s">
        <v>173</v>
      </c>
      <c r="AA539" s="2" t="s">
        <v>2940</v>
      </c>
      <c r="AB539" s="2">
        <f>IF(INPUT_RAW!B539="","",YEAR(INPUT_RAW!B539))</f>
        <v>2023</v>
      </c>
      <c r="AC539" s="2">
        <f>IF(OR(INPUT_RAW!Q539="",INPUT_RAW!T539=""),"",INPUT_RAW!Q539+INPUT_RAW!T539)</f>
        <v>2291228.91</v>
      </c>
      <c r="AD539" s="2">
        <f>IF(INPUT_RAW!Q539="","",IF(INPUT_RAW!Q539=0,0,INPUT_RAW!T539/INPUT_RAW!Q539))</f>
        <v>0.36639994791143016</v>
      </c>
    </row>
    <row r="540" spans="1:30" ht="86.4" x14ac:dyDescent="0.3">
      <c r="A540" s="7" t="s">
        <v>196</v>
      </c>
      <c r="B540" s="2" t="s">
        <v>915</v>
      </c>
      <c r="C540" s="5" t="s">
        <v>198</v>
      </c>
      <c r="D540" s="5" t="s">
        <v>171</v>
      </c>
      <c r="E540" s="2" t="s">
        <v>920</v>
      </c>
      <c r="F540" s="2"/>
      <c r="G540" s="2"/>
      <c r="H540" s="2"/>
      <c r="I540" s="2"/>
      <c r="J540" s="2"/>
      <c r="K540" s="2"/>
      <c r="L540" s="2"/>
      <c r="M540" s="2"/>
      <c r="N540" s="5">
        <v>210</v>
      </c>
      <c r="O540" s="2" t="s">
        <v>200</v>
      </c>
      <c r="P540" s="5">
        <v>574.94738099999995</v>
      </c>
      <c r="Q540" s="5">
        <v>120738.95</v>
      </c>
      <c r="R540" s="5">
        <v>6.848688278</v>
      </c>
      <c r="S540" s="5">
        <v>1438.2245379999999</v>
      </c>
      <c r="T540" s="5">
        <v>44238.8</v>
      </c>
      <c r="U540" s="5">
        <v>1350</v>
      </c>
      <c r="V540" s="5">
        <v>1.032</v>
      </c>
      <c r="W540" s="2" t="s">
        <v>104</v>
      </c>
      <c r="X540" s="2" t="s">
        <v>2940</v>
      </c>
      <c r="Y540" s="2" t="s">
        <v>172</v>
      </c>
      <c r="Z540" s="2" t="s">
        <v>173</v>
      </c>
      <c r="AA540" s="2" t="s">
        <v>2940</v>
      </c>
      <c r="AB540" s="2">
        <f>IF(INPUT_RAW!B540="","",YEAR(INPUT_RAW!B540))</f>
        <v>2023</v>
      </c>
      <c r="AC540" s="2">
        <f>IF(OR(INPUT_RAW!Q540="",INPUT_RAW!T540=""),"",INPUT_RAW!Q540+INPUT_RAW!T540)</f>
        <v>164977.75</v>
      </c>
      <c r="AD540" s="2">
        <f>IF(INPUT_RAW!Q540="","",IF(INPUT_RAW!Q540=0,0,INPUT_RAW!T540/INPUT_RAW!Q540))</f>
        <v>0.36640040351518716</v>
      </c>
    </row>
    <row r="541" spans="1:30" ht="57.6" x14ac:dyDescent="0.3">
      <c r="A541" s="7" t="s">
        <v>196</v>
      </c>
      <c r="B541" s="2" t="s">
        <v>915</v>
      </c>
      <c r="C541" s="5" t="s">
        <v>198</v>
      </c>
      <c r="D541" s="5" t="s">
        <v>167</v>
      </c>
      <c r="E541" s="2" t="s">
        <v>921</v>
      </c>
      <c r="F541" s="2"/>
      <c r="G541" s="2"/>
      <c r="H541" s="2"/>
      <c r="I541" s="2"/>
      <c r="J541" s="2"/>
      <c r="K541" s="2"/>
      <c r="L541" s="2"/>
      <c r="M541" s="2"/>
      <c r="N541" s="5">
        <v>176</v>
      </c>
      <c r="O541" s="2" t="s">
        <v>200</v>
      </c>
      <c r="P541" s="5">
        <v>203.38551140000001</v>
      </c>
      <c r="Q541" s="5">
        <v>35795.85</v>
      </c>
      <c r="R541" s="5">
        <v>2.4226981699999999</v>
      </c>
      <c r="S541" s="5">
        <v>426.39487789999998</v>
      </c>
      <c r="T541" s="5">
        <v>13115.6</v>
      </c>
      <c r="U541" s="5">
        <v>720</v>
      </c>
      <c r="V541" s="5">
        <v>0.56599999999999995</v>
      </c>
      <c r="W541" s="2" t="s">
        <v>114</v>
      </c>
      <c r="X541" s="2"/>
      <c r="Y541" s="2" t="s">
        <v>168</v>
      </c>
      <c r="Z541" s="2" t="s">
        <v>169</v>
      </c>
      <c r="AA541" s="2" t="s">
        <v>170</v>
      </c>
      <c r="AB541" s="2">
        <f>IF(INPUT_RAW!B541="","",YEAR(INPUT_RAW!B541))</f>
        <v>2023</v>
      </c>
      <c r="AC541" s="2">
        <f>IF(OR(INPUT_RAW!Q541="",INPUT_RAW!T541=""),"",INPUT_RAW!Q541+INPUT_RAW!T541)</f>
        <v>48911.45</v>
      </c>
      <c r="AD541" s="2">
        <f>IF(INPUT_RAW!Q541="","",IF(INPUT_RAW!Q541=0,0,INPUT_RAW!T541/INPUT_RAW!Q541))</f>
        <v>0.36640001564427166</v>
      </c>
    </row>
    <row r="542" spans="1:30" ht="86.4" x14ac:dyDescent="0.3">
      <c r="A542" s="7" t="s">
        <v>196</v>
      </c>
      <c r="B542" s="2" t="s">
        <v>915</v>
      </c>
      <c r="C542" s="5" t="s">
        <v>198</v>
      </c>
      <c r="D542" s="5" t="s">
        <v>171</v>
      </c>
      <c r="E542" s="2" t="s">
        <v>922</v>
      </c>
      <c r="F542" s="2"/>
      <c r="G542" s="2"/>
      <c r="H542" s="2"/>
      <c r="I542" s="2"/>
      <c r="J542" s="2"/>
      <c r="K542" s="2"/>
      <c r="L542" s="2"/>
      <c r="M542" s="2"/>
      <c r="N542" s="5">
        <v>225</v>
      </c>
      <c r="O542" s="2" t="s">
        <v>200</v>
      </c>
      <c r="P542" s="5">
        <v>563.13644439999996</v>
      </c>
      <c r="Q542" s="5">
        <v>126705.7</v>
      </c>
      <c r="R542" s="5">
        <v>6.7079981469999996</v>
      </c>
      <c r="S542" s="5">
        <v>1509.299583</v>
      </c>
      <c r="T542" s="5">
        <v>46424.9</v>
      </c>
      <c r="U542" s="5">
        <v>1350</v>
      </c>
      <c r="V542" s="5">
        <v>1.083</v>
      </c>
      <c r="W542" s="2" t="s">
        <v>106</v>
      </c>
      <c r="X542" s="2" t="s">
        <v>2940</v>
      </c>
      <c r="Y542" s="2" t="s">
        <v>172</v>
      </c>
      <c r="Z542" s="2" t="s">
        <v>173</v>
      </c>
      <c r="AA542" s="2" t="s">
        <v>2940</v>
      </c>
      <c r="AB542" s="2">
        <f>IF(INPUT_RAW!B542="","",YEAR(INPUT_RAW!B542))</f>
        <v>2023</v>
      </c>
      <c r="AC542" s="2">
        <f>IF(OR(INPUT_RAW!Q542="",INPUT_RAW!T542=""),"",INPUT_RAW!Q542+INPUT_RAW!T542)</f>
        <v>173130.6</v>
      </c>
      <c r="AD542" s="2">
        <f>IF(INPUT_RAW!Q542="","",IF(INPUT_RAW!Q542=0,0,INPUT_RAW!T542/INPUT_RAW!Q542))</f>
        <v>0.36639945953496966</v>
      </c>
    </row>
    <row r="543" spans="1:30" ht="57.6" x14ac:dyDescent="0.3">
      <c r="A543" s="7" t="s">
        <v>196</v>
      </c>
      <c r="B543" s="2" t="s">
        <v>915</v>
      </c>
      <c r="C543" s="5" t="s">
        <v>198</v>
      </c>
      <c r="D543" s="5" t="s">
        <v>167</v>
      </c>
      <c r="E543" s="2" t="s">
        <v>923</v>
      </c>
      <c r="F543" s="2"/>
      <c r="G543" s="2"/>
      <c r="H543" s="2"/>
      <c r="I543" s="2"/>
      <c r="J543" s="2"/>
      <c r="K543" s="2"/>
      <c r="L543" s="2"/>
      <c r="M543" s="2"/>
      <c r="N543" s="5">
        <v>156</v>
      </c>
      <c r="O543" s="2" t="s">
        <v>200</v>
      </c>
      <c r="P543" s="5">
        <v>201.48743590000001</v>
      </c>
      <c r="Q543" s="5">
        <v>31432.04</v>
      </c>
      <c r="R543" s="5">
        <v>2.4000885749999998</v>
      </c>
      <c r="S543" s="5">
        <v>374.41381769999998</v>
      </c>
      <c r="T543" s="5">
        <v>11516.7</v>
      </c>
      <c r="U543" s="5">
        <v>720</v>
      </c>
      <c r="V543" s="5">
        <v>0.497</v>
      </c>
      <c r="W543" s="2" t="s">
        <v>114</v>
      </c>
      <c r="X543" s="2"/>
      <c r="Y543" s="2" t="s">
        <v>168</v>
      </c>
      <c r="Z543" s="2" t="s">
        <v>169</v>
      </c>
      <c r="AA543" s="2" t="s">
        <v>170</v>
      </c>
      <c r="AB543" s="2">
        <f>IF(INPUT_RAW!B543="","",YEAR(INPUT_RAW!B543))</f>
        <v>2023</v>
      </c>
      <c r="AC543" s="2">
        <f>IF(OR(INPUT_RAW!Q543="",INPUT_RAW!T543=""),"",INPUT_RAW!Q543+INPUT_RAW!T543)</f>
        <v>42948.740000000005</v>
      </c>
      <c r="AD543" s="2">
        <f>IF(INPUT_RAW!Q543="","",IF(INPUT_RAW!Q543=0,0,INPUT_RAW!T543/INPUT_RAW!Q543))</f>
        <v>0.36640001730718086</v>
      </c>
    </row>
    <row r="544" spans="1:30" ht="57.6" x14ac:dyDescent="0.3">
      <c r="A544" s="7" t="s">
        <v>196</v>
      </c>
      <c r="B544" s="2" t="s">
        <v>924</v>
      </c>
      <c r="C544" s="5" t="s">
        <v>198</v>
      </c>
      <c r="D544" s="5" t="s">
        <v>171</v>
      </c>
      <c r="E544" s="2" t="s">
        <v>925</v>
      </c>
      <c r="F544" s="2"/>
      <c r="G544" s="2"/>
      <c r="H544" s="2"/>
      <c r="I544" s="2"/>
      <c r="J544" s="2"/>
      <c r="K544" s="2"/>
      <c r="L544" s="2"/>
      <c r="M544" s="2"/>
      <c r="N544" s="5">
        <v>1758.9</v>
      </c>
      <c r="O544" s="2" t="s">
        <v>200</v>
      </c>
      <c r="P544" s="5">
        <v>314.57218719999997</v>
      </c>
      <c r="Q544" s="5">
        <v>553301.02</v>
      </c>
      <c r="R544" s="5">
        <v>3.7471374289999999</v>
      </c>
      <c r="S544" s="5">
        <v>6590.8400240000001</v>
      </c>
      <c r="T544" s="5">
        <v>202729.5</v>
      </c>
      <c r="U544" s="5">
        <v>10824</v>
      </c>
      <c r="V544" s="5">
        <v>0.57240000000000002</v>
      </c>
      <c r="W544" s="2" t="s">
        <v>23</v>
      </c>
      <c r="X544" s="2"/>
      <c r="Y544" s="2" t="s">
        <v>172</v>
      </c>
      <c r="Z544" s="2" t="s">
        <v>173</v>
      </c>
      <c r="AA544" s="2" t="s">
        <v>174</v>
      </c>
      <c r="AB544" s="2">
        <f>IF(INPUT_RAW!B544="","",YEAR(INPUT_RAW!B544))</f>
        <v>2023</v>
      </c>
      <c r="AC544" s="2">
        <f>IF(OR(INPUT_RAW!Q544="",INPUT_RAW!T544=""),"",INPUT_RAW!Q544+INPUT_RAW!T544)</f>
        <v>756030.52</v>
      </c>
      <c r="AD544" s="2">
        <f>IF(INPUT_RAW!Q544="","",IF(INPUT_RAW!Q544=0,0,INPUT_RAW!T544/INPUT_RAW!Q544))</f>
        <v>0.36640001133560174</v>
      </c>
    </row>
    <row r="545" spans="1:30" ht="86.4" x14ac:dyDescent="0.3">
      <c r="A545" s="7" t="s">
        <v>196</v>
      </c>
      <c r="B545" s="2" t="s">
        <v>926</v>
      </c>
      <c r="C545" s="5" t="s">
        <v>198</v>
      </c>
      <c r="D545" s="5" t="s">
        <v>171</v>
      </c>
      <c r="E545" s="2" t="s">
        <v>927</v>
      </c>
      <c r="F545" s="2"/>
      <c r="G545" s="2"/>
      <c r="H545" s="2"/>
      <c r="I545" s="2"/>
      <c r="J545" s="2"/>
      <c r="K545" s="2"/>
      <c r="L545" s="2"/>
      <c r="M545" s="2"/>
      <c r="N545" s="5">
        <v>4752</v>
      </c>
      <c r="O545" s="2" t="s">
        <v>200</v>
      </c>
      <c r="P545" s="5">
        <v>217.92390359999999</v>
      </c>
      <c r="Q545" s="5">
        <v>1035574.39</v>
      </c>
      <c r="R545" s="5">
        <v>2.5958773509999999</v>
      </c>
      <c r="S545" s="5">
        <v>12335.60917</v>
      </c>
      <c r="T545" s="5">
        <v>379434.5</v>
      </c>
      <c r="U545" s="5">
        <v>1296</v>
      </c>
      <c r="V545" s="2"/>
      <c r="W545" s="2" t="s">
        <v>32</v>
      </c>
      <c r="X545" s="2" t="s">
        <v>2935</v>
      </c>
      <c r="Y545" s="2" t="s">
        <v>172</v>
      </c>
      <c r="Z545" s="2" t="s">
        <v>173</v>
      </c>
      <c r="AA545" s="2" t="s">
        <v>2935</v>
      </c>
      <c r="AB545" s="2">
        <f>IF(INPUT_RAW!B545="","",YEAR(INPUT_RAW!B545))</f>
        <v>2023</v>
      </c>
      <c r="AC545" s="2">
        <f>IF(OR(INPUT_RAW!Q545="",INPUT_RAW!T545=""),"",INPUT_RAW!Q545+INPUT_RAW!T545)</f>
        <v>1415008.8900000001</v>
      </c>
      <c r="AD545" s="2">
        <f>IF(INPUT_RAW!Q545="","",IF(INPUT_RAW!Q545=0,0,INPUT_RAW!T545/INPUT_RAW!Q545))</f>
        <v>0.36640004200953635</v>
      </c>
    </row>
    <row r="546" spans="1:30" ht="72" x14ac:dyDescent="0.3">
      <c r="A546" s="7" t="s">
        <v>196</v>
      </c>
      <c r="B546" s="2" t="s">
        <v>928</v>
      </c>
      <c r="C546" s="5" t="s">
        <v>198</v>
      </c>
      <c r="D546" s="5" t="s">
        <v>163</v>
      </c>
      <c r="E546" s="2" t="s">
        <v>929</v>
      </c>
      <c r="F546" s="2"/>
      <c r="G546" s="2"/>
      <c r="H546" s="2"/>
      <c r="I546" s="2"/>
      <c r="J546" s="2"/>
      <c r="K546" s="2"/>
      <c r="L546" s="2"/>
      <c r="M546" s="2"/>
      <c r="N546" s="5">
        <v>4875</v>
      </c>
      <c r="O546" s="2" t="s">
        <v>200</v>
      </c>
      <c r="P546" s="5">
        <v>464.29405539999999</v>
      </c>
      <c r="Q546" s="5">
        <v>2263433.52</v>
      </c>
      <c r="R546" s="5">
        <v>5.5306022080000004</v>
      </c>
      <c r="S546" s="5">
        <v>26961.68577</v>
      </c>
      <c r="T546" s="5">
        <v>995005.4</v>
      </c>
      <c r="U546" s="5">
        <v>2</v>
      </c>
      <c r="V546" s="5">
        <v>0.158</v>
      </c>
      <c r="W546" s="2" t="s">
        <v>29</v>
      </c>
      <c r="X546" s="2" t="s">
        <v>166</v>
      </c>
      <c r="Y546" s="2" t="s">
        <v>164</v>
      </c>
      <c r="Z546" s="2" t="s">
        <v>165</v>
      </c>
      <c r="AA546" s="2" t="s">
        <v>166</v>
      </c>
      <c r="AB546" s="2">
        <f>IF(INPUT_RAW!B546="","",YEAR(INPUT_RAW!B546))</f>
        <v>2023</v>
      </c>
      <c r="AC546" s="2">
        <f>IF(OR(INPUT_RAW!Q546="",INPUT_RAW!T546=""),"",INPUT_RAW!Q546+INPUT_RAW!T546)</f>
        <v>3258438.92</v>
      </c>
      <c r="AD546" s="2">
        <f>IF(INPUT_RAW!Q546="","",IF(INPUT_RAW!Q546=0,0,INPUT_RAW!T546/INPUT_RAW!Q546))</f>
        <v>0.43960001087197825</v>
      </c>
    </row>
    <row r="547" spans="1:30" ht="57.6" x14ac:dyDescent="0.3">
      <c r="A547" s="7" t="s">
        <v>196</v>
      </c>
      <c r="B547" s="2" t="s">
        <v>928</v>
      </c>
      <c r="C547" s="5" t="s">
        <v>198</v>
      </c>
      <c r="D547" s="5" t="s">
        <v>171</v>
      </c>
      <c r="E547" s="2" t="s">
        <v>930</v>
      </c>
      <c r="F547" s="2"/>
      <c r="G547" s="2"/>
      <c r="H547" s="2"/>
      <c r="I547" s="2"/>
      <c r="J547" s="2"/>
      <c r="K547" s="2"/>
      <c r="L547" s="2"/>
      <c r="M547" s="2"/>
      <c r="N547" s="5">
        <v>15568</v>
      </c>
      <c r="O547" s="2" t="s">
        <v>200</v>
      </c>
      <c r="P547" s="5">
        <v>392.89738949999997</v>
      </c>
      <c r="Q547" s="5">
        <v>6116626.5599999996</v>
      </c>
      <c r="R547" s="5">
        <v>4.6801356700000003</v>
      </c>
      <c r="S547" s="5">
        <v>72860.352110000007</v>
      </c>
      <c r="T547" s="5">
        <v>2241131.9</v>
      </c>
      <c r="U547" s="5">
        <v>70056</v>
      </c>
      <c r="V547" s="2"/>
      <c r="W547" s="2" t="s">
        <v>23</v>
      </c>
      <c r="X547" s="2" t="s">
        <v>2937</v>
      </c>
      <c r="Y547" s="2" t="s">
        <v>172</v>
      </c>
      <c r="Z547" s="2" t="s">
        <v>173</v>
      </c>
      <c r="AA547" s="2" t="s">
        <v>2937</v>
      </c>
      <c r="AB547" s="2">
        <f>IF(INPUT_RAW!B547="","",YEAR(INPUT_RAW!B547))</f>
        <v>2023</v>
      </c>
      <c r="AC547" s="2">
        <f>IF(OR(INPUT_RAW!Q547="",INPUT_RAW!T547=""),"",INPUT_RAW!Q547+INPUT_RAW!T547)</f>
        <v>8357758.459999999</v>
      </c>
      <c r="AD547" s="2">
        <f>IF(INPUT_RAW!Q547="","",IF(INPUT_RAW!Q547=0,0,INPUT_RAW!T547/INPUT_RAW!Q547))</f>
        <v>0.36639998829681703</v>
      </c>
    </row>
    <row r="548" spans="1:30" ht="72" x14ac:dyDescent="0.3">
      <c r="A548" s="7" t="s">
        <v>196</v>
      </c>
      <c r="B548" s="2" t="s">
        <v>931</v>
      </c>
      <c r="C548" s="5" t="s">
        <v>198</v>
      </c>
      <c r="D548" s="5" t="s">
        <v>171</v>
      </c>
      <c r="E548" s="2" t="s">
        <v>932</v>
      </c>
      <c r="F548" s="2"/>
      <c r="G548" s="2"/>
      <c r="H548" s="2"/>
      <c r="I548" s="2"/>
      <c r="J548" s="2"/>
      <c r="K548" s="2"/>
      <c r="L548" s="2"/>
      <c r="M548" s="2"/>
      <c r="N548" s="5">
        <v>2927.4</v>
      </c>
      <c r="O548" s="2" t="s">
        <v>200</v>
      </c>
      <c r="P548" s="5">
        <v>585.18336750000003</v>
      </c>
      <c r="Q548" s="5">
        <v>1713065.79</v>
      </c>
      <c r="R548" s="5">
        <v>6.9747719610000001</v>
      </c>
      <c r="S548" s="5">
        <v>20417.94744</v>
      </c>
      <c r="T548" s="5">
        <v>627667.30000000005</v>
      </c>
      <c r="U548" s="5">
        <v>16728</v>
      </c>
      <c r="V548" s="5">
        <v>1.18</v>
      </c>
      <c r="W548" s="2" t="s">
        <v>22</v>
      </c>
      <c r="X548" s="2" t="s">
        <v>2940</v>
      </c>
      <c r="Y548" s="2" t="s">
        <v>172</v>
      </c>
      <c r="Z548" s="2" t="s">
        <v>173</v>
      </c>
      <c r="AA548" s="2" t="s">
        <v>2940</v>
      </c>
      <c r="AB548" s="2">
        <f>IF(INPUT_RAW!B548="","",YEAR(INPUT_RAW!B548))</f>
        <v>2023</v>
      </c>
      <c r="AC548" s="2">
        <f>IF(OR(INPUT_RAW!Q548="",INPUT_RAW!T548=""),"",INPUT_RAW!Q548+INPUT_RAW!T548)</f>
        <v>2340733.09</v>
      </c>
      <c r="AD548" s="2">
        <f>IF(INPUT_RAW!Q548="","",IF(INPUT_RAW!Q548=0,0,INPUT_RAW!T548/INPUT_RAW!Q548))</f>
        <v>0.36639999681506691</v>
      </c>
    </row>
    <row r="549" spans="1:30" ht="72" x14ac:dyDescent="0.3">
      <c r="A549" s="7" t="s">
        <v>196</v>
      </c>
      <c r="B549" s="2" t="s">
        <v>931</v>
      </c>
      <c r="C549" s="5" t="s">
        <v>198</v>
      </c>
      <c r="D549" s="5" t="s">
        <v>171</v>
      </c>
      <c r="E549" s="2" t="s">
        <v>933</v>
      </c>
      <c r="F549" s="2"/>
      <c r="G549" s="2"/>
      <c r="H549" s="2"/>
      <c r="I549" s="2"/>
      <c r="J549" s="2"/>
      <c r="K549" s="2"/>
      <c r="L549" s="2"/>
      <c r="M549" s="2"/>
      <c r="N549" s="5">
        <v>5676.4</v>
      </c>
      <c r="O549" s="2" t="s">
        <v>200</v>
      </c>
      <c r="P549" s="5">
        <v>514.48292049999998</v>
      </c>
      <c r="Q549" s="5">
        <v>2920410.85</v>
      </c>
      <c r="R549" s="5">
        <v>6.1320967880000001</v>
      </c>
      <c r="S549" s="5">
        <v>34808.234210000002</v>
      </c>
      <c r="T549" s="5">
        <v>1070038.6000000001</v>
      </c>
      <c r="U549" s="5">
        <v>29616</v>
      </c>
      <c r="V549" s="5">
        <v>1.139</v>
      </c>
      <c r="W549" s="2" t="s">
        <v>68</v>
      </c>
      <c r="X549" s="2" t="s">
        <v>2940</v>
      </c>
      <c r="Y549" s="2" t="s">
        <v>172</v>
      </c>
      <c r="Z549" s="2" t="s">
        <v>173</v>
      </c>
      <c r="AA549" s="2" t="s">
        <v>2940</v>
      </c>
      <c r="AB549" s="2">
        <f>IF(INPUT_RAW!B549="","",YEAR(INPUT_RAW!B549))</f>
        <v>2023</v>
      </c>
      <c r="AC549" s="2">
        <f>IF(OR(INPUT_RAW!Q549="",INPUT_RAW!T549=""),"",INPUT_RAW!Q549+INPUT_RAW!T549)</f>
        <v>3990449.45</v>
      </c>
      <c r="AD549" s="2">
        <f>IF(INPUT_RAW!Q549="","",IF(INPUT_RAW!Q549=0,0,INPUT_RAW!T549/INPUT_RAW!Q549))</f>
        <v>0.36640002210647865</v>
      </c>
    </row>
    <row r="550" spans="1:30" ht="86.4" x14ac:dyDescent="0.3">
      <c r="A550" s="7" t="s">
        <v>196</v>
      </c>
      <c r="B550" s="2" t="s">
        <v>931</v>
      </c>
      <c r="C550" s="5" t="s">
        <v>198</v>
      </c>
      <c r="D550" s="5" t="s">
        <v>171</v>
      </c>
      <c r="E550" s="2" t="s">
        <v>934</v>
      </c>
      <c r="F550" s="2"/>
      <c r="G550" s="2"/>
      <c r="H550" s="2"/>
      <c r="I550" s="2"/>
      <c r="J550" s="2"/>
      <c r="K550" s="2"/>
      <c r="L550" s="2"/>
      <c r="M550" s="2"/>
      <c r="N550" s="5">
        <v>999.6</v>
      </c>
      <c r="O550" s="2" t="s">
        <v>200</v>
      </c>
      <c r="P550" s="5">
        <v>521.92519010000001</v>
      </c>
      <c r="Q550" s="5">
        <v>521716.42</v>
      </c>
      <c r="R550" s="5">
        <v>6.2208008350000004</v>
      </c>
      <c r="S550" s="5">
        <v>6218.3125149999996</v>
      </c>
      <c r="T550" s="5">
        <v>191156.9</v>
      </c>
      <c r="U550" s="5">
        <v>5712</v>
      </c>
      <c r="V550" s="5">
        <v>1.0549999999999999</v>
      </c>
      <c r="W550" s="2" t="s">
        <v>66</v>
      </c>
      <c r="X550" s="2" t="s">
        <v>2940</v>
      </c>
      <c r="Y550" s="2" t="s">
        <v>172</v>
      </c>
      <c r="Z550" s="2" t="s">
        <v>173</v>
      </c>
      <c r="AA550" s="2" t="s">
        <v>2940</v>
      </c>
      <c r="AB550" s="2">
        <f>IF(INPUT_RAW!B550="","",YEAR(INPUT_RAW!B550))</f>
        <v>2023</v>
      </c>
      <c r="AC550" s="2">
        <f>IF(OR(INPUT_RAW!Q550="",INPUT_RAW!T550=""),"",INPUT_RAW!Q550+INPUT_RAW!T550)</f>
        <v>712873.32</v>
      </c>
      <c r="AD550" s="2">
        <f>IF(INPUT_RAW!Q550="","",IF(INPUT_RAW!Q550=0,0,INPUT_RAW!T550/INPUT_RAW!Q550))</f>
        <v>0.36640000711497639</v>
      </c>
    </row>
    <row r="551" spans="1:30" ht="86.4" x14ac:dyDescent="0.3">
      <c r="A551" s="7" t="s">
        <v>196</v>
      </c>
      <c r="B551" s="2" t="s">
        <v>931</v>
      </c>
      <c r="C551" s="5" t="s">
        <v>198</v>
      </c>
      <c r="D551" s="5" t="s">
        <v>171</v>
      </c>
      <c r="E551" s="2" t="s">
        <v>935</v>
      </c>
      <c r="F551" s="2"/>
      <c r="G551" s="2"/>
      <c r="H551" s="2"/>
      <c r="I551" s="2"/>
      <c r="J551" s="2"/>
      <c r="K551" s="2"/>
      <c r="L551" s="2"/>
      <c r="M551" s="2"/>
      <c r="N551" s="5">
        <v>1476.1</v>
      </c>
      <c r="O551" s="2" t="s">
        <v>200</v>
      </c>
      <c r="P551" s="5">
        <v>677.28743989999998</v>
      </c>
      <c r="Q551" s="5">
        <v>999743.99</v>
      </c>
      <c r="R551" s="5">
        <v>8.0725558979999992</v>
      </c>
      <c r="S551" s="5">
        <v>11915.89976</v>
      </c>
      <c r="T551" s="5">
        <v>366306.2</v>
      </c>
      <c r="U551" s="5">
        <v>12216</v>
      </c>
      <c r="V551" s="5">
        <v>0.94299999999999995</v>
      </c>
      <c r="W551" s="2" t="s">
        <v>22</v>
      </c>
      <c r="X551" s="2" t="s">
        <v>2940</v>
      </c>
      <c r="Y551" s="2" t="s">
        <v>172</v>
      </c>
      <c r="Z551" s="2" t="s">
        <v>173</v>
      </c>
      <c r="AA551" s="2" t="s">
        <v>2940</v>
      </c>
      <c r="AB551" s="2">
        <f>IF(INPUT_RAW!B551="","",YEAR(INPUT_RAW!B551))</f>
        <v>2023</v>
      </c>
      <c r="AC551" s="2">
        <f>IF(OR(INPUT_RAW!Q551="",INPUT_RAW!T551=""),"",INPUT_RAW!Q551+INPUT_RAW!T551)</f>
        <v>1366050.19</v>
      </c>
      <c r="AD551" s="2">
        <f>IF(INPUT_RAW!Q551="","",IF(INPUT_RAW!Q551=0,0,INPUT_RAW!T551/INPUT_RAW!Q551))</f>
        <v>0.36640000206452855</v>
      </c>
    </row>
    <row r="552" spans="1:30" ht="72" x14ac:dyDescent="0.3">
      <c r="A552" s="7" t="s">
        <v>196</v>
      </c>
      <c r="B552" s="2" t="s">
        <v>931</v>
      </c>
      <c r="C552" s="5" t="s">
        <v>198</v>
      </c>
      <c r="D552" s="5" t="s">
        <v>171</v>
      </c>
      <c r="E552" s="2" t="s">
        <v>936</v>
      </c>
      <c r="F552" s="2"/>
      <c r="G552" s="2"/>
      <c r="H552" s="2"/>
      <c r="I552" s="2"/>
      <c r="J552" s="2"/>
      <c r="K552" s="2"/>
      <c r="L552" s="2"/>
      <c r="M552" s="2"/>
      <c r="N552" s="5">
        <v>980</v>
      </c>
      <c r="O552" s="2" t="s">
        <v>200</v>
      </c>
      <c r="P552" s="5">
        <v>610.28148980000003</v>
      </c>
      <c r="Q552" s="5">
        <v>598075.86</v>
      </c>
      <c r="R552" s="5">
        <v>7.2739152540000003</v>
      </c>
      <c r="S552" s="5">
        <v>7128.4369489999999</v>
      </c>
      <c r="T552" s="5">
        <v>219135</v>
      </c>
      <c r="U552" s="5">
        <v>6720</v>
      </c>
      <c r="V552" s="5">
        <v>1.028</v>
      </c>
      <c r="W552" s="2" t="s">
        <v>53</v>
      </c>
      <c r="X552" s="2" t="s">
        <v>2940</v>
      </c>
      <c r="Y552" s="2" t="s">
        <v>172</v>
      </c>
      <c r="Z552" s="2" t="s">
        <v>173</v>
      </c>
      <c r="AA552" s="2" t="s">
        <v>2940</v>
      </c>
      <c r="AB552" s="2">
        <f>IF(INPUT_RAW!B552="","",YEAR(INPUT_RAW!B552))</f>
        <v>2023</v>
      </c>
      <c r="AC552" s="2">
        <f>IF(OR(INPUT_RAW!Q552="",INPUT_RAW!T552=""),"",INPUT_RAW!Q552+INPUT_RAW!T552)</f>
        <v>817210.86</v>
      </c>
      <c r="AD552" s="2">
        <f>IF(INPUT_RAW!Q552="","",IF(INPUT_RAW!Q552=0,0,INPUT_RAW!T552/INPUT_RAW!Q552))</f>
        <v>0.36640000818625251</v>
      </c>
    </row>
    <row r="553" spans="1:30" ht="72" x14ac:dyDescent="0.3">
      <c r="A553" s="7" t="s">
        <v>196</v>
      </c>
      <c r="B553" s="2" t="s">
        <v>931</v>
      </c>
      <c r="C553" s="5" t="s">
        <v>198</v>
      </c>
      <c r="D553" s="5" t="s">
        <v>171</v>
      </c>
      <c r="E553" s="2" t="s">
        <v>937</v>
      </c>
      <c r="F553" s="2"/>
      <c r="G553" s="2"/>
      <c r="H553" s="2"/>
      <c r="I553" s="2"/>
      <c r="J553" s="2"/>
      <c r="K553" s="2"/>
      <c r="L553" s="2"/>
      <c r="M553" s="2"/>
      <c r="N553" s="5">
        <v>7600</v>
      </c>
      <c r="O553" s="2" t="s">
        <v>200</v>
      </c>
      <c r="P553" s="5">
        <v>524.01387109999996</v>
      </c>
      <c r="Q553" s="5">
        <v>3982505.42</v>
      </c>
      <c r="R553" s="5">
        <v>6.2456957219999998</v>
      </c>
      <c r="S553" s="5">
        <v>47467.287490000002</v>
      </c>
      <c r="T553" s="5">
        <v>1459190</v>
      </c>
      <c r="U553" s="5">
        <v>49716</v>
      </c>
      <c r="V553" s="5">
        <v>0.94</v>
      </c>
      <c r="W553" s="2" t="s">
        <v>22</v>
      </c>
      <c r="X553" s="2" t="s">
        <v>2940</v>
      </c>
      <c r="Y553" s="2" t="s">
        <v>172</v>
      </c>
      <c r="Z553" s="2" t="s">
        <v>173</v>
      </c>
      <c r="AA553" s="2" t="s">
        <v>2940</v>
      </c>
      <c r="AB553" s="2">
        <f>IF(INPUT_RAW!B553="","",YEAR(INPUT_RAW!B553))</f>
        <v>2023</v>
      </c>
      <c r="AC553" s="2">
        <f>IF(OR(INPUT_RAW!Q553="",INPUT_RAW!T553=""),"",INPUT_RAW!Q553+INPUT_RAW!T553)</f>
        <v>5441695.4199999999</v>
      </c>
      <c r="AD553" s="2">
        <f>IF(INPUT_RAW!Q553="","",IF(INPUT_RAW!Q553=0,0,INPUT_RAW!T553/INPUT_RAW!Q553))</f>
        <v>0.366400003543498</v>
      </c>
    </row>
    <row r="554" spans="1:30" ht="86.4" x14ac:dyDescent="0.3">
      <c r="A554" s="7" t="s">
        <v>196</v>
      </c>
      <c r="B554" s="2" t="s">
        <v>931</v>
      </c>
      <c r="C554" s="5" t="s">
        <v>198</v>
      </c>
      <c r="D554" s="5" t="s">
        <v>171</v>
      </c>
      <c r="E554" s="2" t="s">
        <v>938</v>
      </c>
      <c r="F554" s="2"/>
      <c r="G554" s="2"/>
      <c r="H554" s="2"/>
      <c r="I554" s="2"/>
      <c r="J554" s="2"/>
      <c r="K554" s="2"/>
      <c r="L554" s="2"/>
      <c r="M554" s="2"/>
      <c r="N554" s="5">
        <v>3308</v>
      </c>
      <c r="O554" s="2" t="s">
        <v>200</v>
      </c>
      <c r="P554" s="5">
        <v>520.71402660000001</v>
      </c>
      <c r="Q554" s="5">
        <v>1722522</v>
      </c>
      <c r="R554" s="5">
        <v>6.2063650370000003</v>
      </c>
      <c r="S554" s="5">
        <v>20530.65554</v>
      </c>
      <c r="T554" s="5">
        <v>631132</v>
      </c>
      <c r="U554" s="5">
        <v>19848</v>
      </c>
      <c r="V554" s="5">
        <v>1</v>
      </c>
      <c r="W554" s="2" t="s">
        <v>22</v>
      </c>
      <c r="X554" s="2" t="s">
        <v>2940</v>
      </c>
      <c r="Y554" s="2" t="s">
        <v>172</v>
      </c>
      <c r="Z554" s="2" t="s">
        <v>173</v>
      </c>
      <c r="AA554" s="2" t="s">
        <v>2940</v>
      </c>
      <c r="AB554" s="2">
        <f>IF(INPUT_RAW!B554="","",YEAR(INPUT_RAW!B554))</f>
        <v>2023</v>
      </c>
      <c r="AC554" s="2">
        <f>IF(OR(INPUT_RAW!Q554="",INPUT_RAW!T554=""),"",INPUT_RAW!Q554+INPUT_RAW!T554)</f>
        <v>2353654</v>
      </c>
      <c r="AD554" s="2">
        <f>IF(INPUT_RAW!Q554="","",IF(INPUT_RAW!Q554=0,0,INPUT_RAW!T554/INPUT_RAW!Q554))</f>
        <v>0.36639996470291819</v>
      </c>
    </row>
    <row r="555" spans="1:30" ht="86.4" x14ac:dyDescent="0.3">
      <c r="A555" s="7" t="s">
        <v>196</v>
      </c>
      <c r="B555" s="2" t="s">
        <v>939</v>
      </c>
      <c r="C555" s="5" t="s">
        <v>198</v>
      </c>
      <c r="D555" s="5" t="s">
        <v>171</v>
      </c>
      <c r="E555" s="2" t="s">
        <v>940</v>
      </c>
      <c r="F555" s="2"/>
      <c r="G555" s="2"/>
      <c r="H555" s="2"/>
      <c r="I555" s="2"/>
      <c r="J555" s="2"/>
      <c r="K555" s="2"/>
      <c r="L555" s="2"/>
      <c r="M555" s="2"/>
      <c r="N555" s="5">
        <v>3307.2</v>
      </c>
      <c r="O555" s="2" t="s">
        <v>200</v>
      </c>
      <c r="P555" s="5">
        <v>261.81921870000002</v>
      </c>
      <c r="Q555" s="5">
        <v>865888.52</v>
      </c>
      <c r="R555" s="5">
        <v>3.1206104730000002</v>
      </c>
      <c r="S555" s="5">
        <v>10320.482959999999</v>
      </c>
      <c r="T555" s="5">
        <v>317261.59999999998</v>
      </c>
      <c r="U555" s="5">
        <v>848</v>
      </c>
      <c r="V555" s="2"/>
      <c r="W555" s="2" t="s">
        <v>116</v>
      </c>
      <c r="X555" s="2" t="s">
        <v>2935</v>
      </c>
      <c r="Y555" s="2" t="s">
        <v>172</v>
      </c>
      <c r="Z555" s="2" t="s">
        <v>173</v>
      </c>
      <c r="AA555" s="2" t="s">
        <v>2935</v>
      </c>
      <c r="AB555" s="2">
        <f>IF(INPUT_RAW!B555="","",YEAR(INPUT_RAW!B555))</f>
        <v>2023</v>
      </c>
      <c r="AC555" s="2">
        <f>IF(OR(INPUT_RAW!Q555="",INPUT_RAW!T555=""),"",INPUT_RAW!Q555+INPUT_RAW!T555)</f>
        <v>1183150.1200000001</v>
      </c>
      <c r="AD555" s="2">
        <f>IF(INPUT_RAW!Q555="","",IF(INPUT_RAW!Q555=0,0,INPUT_RAW!T555/INPUT_RAW!Q555))</f>
        <v>0.36640005343874982</v>
      </c>
    </row>
    <row r="556" spans="1:30" ht="86.4" x14ac:dyDescent="0.3">
      <c r="A556" s="7" t="s">
        <v>196</v>
      </c>
      <c r="B556" s="2" t="s">
        <v>939</v>
      </c>
      <c r="C556" s="5" t="s">
        <v>198</v>
      </c>
      <c r="D556" s="5" t="s">
        <v>171</v>
      </c>
      <c r="E556" s="2" t="s">
        <v>940</v>
      </c>
      <c r="F556" s="2"/>
      <c r="G556" s="2"/>
      <c r="H556" s="2"/>
      <c r="I556" s="2"/>
      <c r="J556" s="2"/>
      <c r="K556" s="2"/>
      <c r="L556" s="2"/>
      <c r="M556" s="2"/>
      <c r="N556" s="5">
        <v>3307.2</v>
      </c>
      <c r="O556" s="2" t="s">
        <v>200</v>
      </c>
      <c r="P556" s="5">
        <v>261.81921870000002</v>
      </c>
      <c r="Q556" s="5">
        <v>865888.52</v>
      </c>
      <c r="R556" s="5">
        <v>3.1206104730000002</v>
      </c>
      <c r="S556" s="5">
        <v>10320.482959999999</v>
      </c>
      <c r="T556" s="5">
        <v>317261.59999999998</v>
      </c>
      <c r="U556" s="5">
        <v>848</v>
      </c>
      <c r="V556" s="2"/>
      <c r="W556" s="2" t="s">
        <v>116</v>
      </c>
      <c r="X556" s="2" t="s">
        <v>2935</v>
      </c>
      <c r="Y556" s="2" t="s">
        <v>172</v>
      </c>
      <c r="Z556" s="2" t="s">
        <v>173</v>
      </c>
      <c r="AA556" s="2" t="s">
        <v>2935</v>
      </c>
      <c r="AB556" s="2">
        <f>IF(INPUT_RAW!B556="","",YEAR(INPUT_RAW!B556))</f>
        <v>2023</v>
      </c>
      <c r="AC556" s="2">
        <f>IF(OR(INPUT_RAW!Q556="",INPUT_RAW!T556=""),"",INPUT_RAW!Q556+INPUT_RAW!T556)</f>
        <v>1183150.1200000001</v>
      </c>
      <c r="AD556" s="2">
        <f>IF(INPUT_RAW!Q556="","",IF(INPUT_RAW!Q556=0,0,INPUT_RAW!T556/INPUT_RAW!Q556))</f>
        <v>0.36640005343874982</v>
      </c>
    </row>
    <row r="557" spans="1:30" ht="86.4" x14ac:dyDescent="0.3">
      <c r="A557" s="7" t="s">
        <v>196</v>
      </c>
      <c r="B557" s="2" t="s">
        <v>939</v>
      </c>
      <c r="C557" s="5" t="s">
        <v>198</v>
      </c>
      <c r="D557" s="5" t="s">
        <v>171</v>
      </c>
      <c r="E557" s="2" t="s">
        <v>940</v>
      </c>
      <c r="F557" s="2"/>
      <c r="G557" s="2"/>
      <c r="H557" s="2"/>
      <c r="I557" s="2"/>
      <c r="J557" s="2"/>
      <c r="K557" s="2"/>
      <c r="L557" s="2"/>
      <c r="M557" s="2"/>
      <c r="N557" s="5">
        <v>3307.2</v>
      </c>
      <c r="O557" s="2" t="s">
        <v>200</v>
      </c>
      <c r="P557" s="5">
        <v>261.81921870000002</v>
      </c>
      <c r="Q557" s="5">
        <v>865888.52</v>
      </c>
      <c r="R557" s="5">
        <v>3.1206104730000002</v>
      </c>
      <c r="S557" s="5">
        <v>10320.482959999999</v>
      </c>
      <c r="T557" s="5">
        <v>317261.59999999998</v>
      </c>
      <c r="U557" s="5">
        <v>848</v>
      </c>
      <c r="V557" s="2"/>
      <c r="W557" s="2" t="s">
        <v>116</v>
      </c>
      <c r="X557" s="2" t="s">
        <v>2935</v>
      </c>
      <c r="Y557" s="2" t="s">
        <v>172</v>
      </c>
      <c r="Z557" s="2" t="s">
        <v>173</v>
      </c>
      <c r="AA557" s="2" t="s">
        <v>2935</v>
      </c>
      <c r="AB557" s="2">
        <f>IF(INPUT_RAW!B557="","",YEAR(INPUT_RAW!B557))</f>
        <v>2023</v>
      </c>
      <c r="AC557" s="2">
        <f>IF(OR(INPUT_RAW!Q557="",INPUT_RAW!T557=""),"",INPUT_RAW!Q557+INPUT_RAW!T557)</f>
        <v>1183150.1200000001</v>
      </c>
      <c r="AD557" s="2">
        <f>IF(INPUT_RAW!Q557="","",IF(INPUT_RAW!Q557=0,0,INPUT_RAW!T557/INPUT_RAW!Q557))</f>
        <v>0.36640005343874982</v>
      </c>
    </row>
    <row r="558" spans="1:30" ht="57.6" x14ac:dyDescent="0.3">
      <c r="A558" s="7" t="s">
        <v>196</v>
      </c>
      <c r="B558" s="2" t="s">
        <v>941</v>
      </c>
      <c r="C558" s="5" t="s">
        <v>198</v>
      </c>
      <c r="D558" s="5" t="s">
        <v>171</v>
      </c>
      <c r="E558" s="2" t="s">
        <v>942</v>
      </c>
      <c r="F558" s="2"/>
      <c r="G558" s="2"/>
      <c r="H558" s="2"/>
      <c r="I558" s="2"/>
      <c r="J558" s="2"/>
      <c r="K558" s="2"/>
      <c r="L558" s="2"/>
      <c r="M558" s="2"/>
      <c r="N558" s="5">
        <v>2538.9</v>
      </c>
      <c r="O558" s="2" t="s">
        <v>200</v>
      </c>
      <c r="P558" s="5">
        <v>310.41489230000002</v>
      </c>
      <c r="Q558" s="5">
        <v>788112.37</v>
      </c>
      <c r="R558" s="5">
        <v>3.699819932</v>
      </c>
      <c r="S558" s="5">
        <v>9393.4728250000007</v>
      </c>
      <c r="T558" s="5">
        <v>288764.40000000002</v>
      </c>
      <c r="U558" s="5">
        <v>15624</v>
      </c>
      <c r="V558" s="5">
        <v>0.57199999999999995</v>
      </c>
      <c r="W558" s="2" t="s">
        <v>23</v>
      </c>
      <c r="X558" s="2"/>
      <c r="Y558" s="2" t="s">
        <v>172</v>
      </c>
      <c r="Z558" s="2" t="s">
        <v>173</v>
      </c>
      <c r="AA558" s="2" t="s">
        <v>174</v>
      </c>
      <c r="AB558" s="2">
        <f>IF(INPUT_RAW!B558="","",YEAR(INPUT_RAW!B558))</f>
        <v>2023</v>
      </c>
      <c r="AC558" s="2">
        <f>IF(OR(INPUT_RAW!Q558="",INPUT_RAW!T558=""),"",INPUT_RAW!Q558+INPUT_RAW!T558)</f>
        <v>1076876.77</v>
      </c>
      <c r="AD558" s="2">
        <f>IF(INPUT_RAW!Q558="","",IF(INPUT_RAW!Q558=0,0,INPUT_RAW!T558/INPUT_RAW!Q558))</f>
        <v>0.36640003506099011</v>
      </c>
    </row>
    <row r="559" spans="1:30" ht="72" x14ac:dyDescent="0.3">
      <c r="A559" s="7" t="s">
        <v>196</v>
      </c>
      <c r="B559" s="2" t="s">
        <v>943</v>
      </c>
      <c r="C559" s="5" t="s">
        <v>198</v>
      </c>
      <c r="D559" s="5" t="s">
        <v>171</v>
      </c>
      <c r="E559" s="2" t="s">
        <v>944</v>
      </c>
      <c r="F559" s="2"/>
      <c r="G559" s="2"/>
      <c r="H559" s="2"/>
      <c r="I559" s="2"/>
      <c r="J559" s="2"/>
      <c r="K559" s="2"/>
      <c r="L559" s="2"/>
      <c r="M559" s="2"/>
      <c r="N559" s="5">
        <v>11254.5</v>
      </c>
      <c r="O559" s="2" t="s">
        <v>200</v>
      </c>
      <c r="P559" s="5">
        <v>501.27466349999997</v>
      </c>
      <c r="Q559" s="5">
        <v>5641595.7000000002</v>
      </c>
      <c r="R559" s="5">
        <v>5.9746682179999997</v>
      </c>
      <c r="S559" s="5">
        <v>67241.903460000001</v>
      </c>
      <c r="T559" s="5">
        <v>2067080.6</v>
      </c>
      <c r="U559" s="5">
        <v>45018</v>
      </c>
      <c r="V559" s="5">
        <v>1.47</v>
      </c>
      <c r="W559" s="2" t="s">
        <v>23</v>
      </c>
      <c r="X559" s="2" t="s">
        <v>2941</v>
      </c>
      <c r="Y559" s="2" t="s">
        <v>172</v>
      </c>
      <c r="Z559" s="2" t="s">
        <v>173</v>
      </c>
      <c r="AA559" s="2" t="s">
        <v>2941</v>
      </c>
      <c r="AB559" s="2">
        <f>IF(INPUT_RAW!B559="","",YEAR(INPUT_RAW!B559))</f>
        <v>2023</v>
      </c>
      <c r="AC559" s="2">
        <f>IF(OR(INPUT_RAW!Q559="",INPUT_RAW!T559=""),"",INPUT_RAW!Q559+INPUT_RAW!T559)</f>
        <v>7708676.3000000007</v>
      </c>
      <c r="AD559" s="2">
        <f>IF(INPUT_RAW!Q559="","",IF(INPUT_RAW!Q559=0,0,INPUT_RAW!T559/INPUT_RAW!Q559))</f>
        <v>0.36639998857060957</v>
      </c>
    </row>
    <row r="560" spans="1:30" ht="57.6" x14ac:dyDescent="0.3">
      <c r="A560" s="7" t="s">
        <v>196</v>
      </c>
      <c r="B560" s="2" t="s">
        <v>943</v>
      </c>
      <c r="C560" s="5" t="s">
        <v>198</v>
      </c>
      <c r="D560" s="5" t="s">
        <v>171</v>
      </c>
      <c r="E560" s="2" t="s">
        <v>945</v>
      </c>
      <c r="F560" s="2"/>
      <c r="G560" s="2"/>
      <c r="H560" s="2"/>
      <c r="I560" s="2"/>
      <c r="J560" s="2"/>
      <c r="K560" s="2"/>
      <c r="L560" s="2"/>
      <c r="M560" s="2"/>
      <c r="N560" s="5">
        <v>407.4</v>
      </c>
      <c r="O560" s="2" t="s">
        <v>200</v>
      </c>
      <c r="P560" s="5">
        <v>822.62623959999996</v>
      </c>
      <c r="Q560" s="5">
        <v>335137.93</v>
      </c>
      <c r="R560" s="5">
        <v>9.8048419500000001</v>
      </c>
      <c r="S560" s="5">
        <v>3994.4926099999998</v>
      </c>
      <c r="T560" s="5">
        <v>122794.6</v>
      </c>
      <c r="U560" s="5">
        <v>1008</v>
      </c>
      <c r="V560" s="5">
        <v>3.9</v>
      </c>
      <c r="W560" s="2" t="s">
        <v>23</v>
      </c>
      <c r="X560" s="2" t="s">
        <v>2941</v>
      </c>
      <c r="Y560" s="2" t="s">
        <v>172</v>
      </c>
      <c r="Z560" s="2" t="s">
        <v>173</v>
      </c>
      <c r="AA560" s="2" t="s">
        <v>2941</v>
      </c>
      <c r="AB560" s="2">
        <f>IF(INPUT_RAW!B560="","",YEAR(INPUT_RAW!B560))</f>
        <v>2023</v>
      </c>
      <c r="AC560" s="2">
        <f>IF(OR(INPUT_RAW!Q560="",INPUT_RAW!T560=""),"",INPUT_RAW!Q560+INPUT_RAW!T560)</f>
        <v>457932.53</v>
      </c>
      <c r="AD560" s="2">
        <f>IF(INPUT_RAW!Q560="","",IF(INPUT_RAW!Q560=0,0,INPUT_RAW!T560/INPUT_RAW!Q560))</f>
        <v>0.36640018633522026</v>
      </c>
    </row>
    <row r="561" spans="1:30" ht="57.6" x14ac:dyDescent="0.3">
      <c r="A561" s="7" t="s">
        <v>196</v>
      </c>
      <c r="B561" s="2" t="s">
        <v>943</v>
      </c>
      <c r="C561" s="5" t="s">
        <v>198</v>
      </c>
      <c r="D561" s="5" t="s">
        <v>171</v>
      </c>
      <c r="E561" s="2" t="s">
        <v>946</v>
      </c>
      <c r="F561" s="2"/>
      <c r="G561" s="2"/>
      <c r="H561" s="2"/>
      <c r="I561" s="2"/>
      <c r="J561" s="2"/>
      <c r="K561" s="2"/>
      <c r="L561" s="2"/>
      <c r="M561" s="2"/>
      <c r="N561" s="5">
        <v>832</v>
      </c>
      <c r="O561" s="2" t="s">
        <v>200</v>
      </c>
      <c r="P561" s="5">
        <v>553.31046879999997</v>
      </c>
      <c r="Q561" s="5">
        <v>460354.31</v>
      </c>
      <c r="R561" s="5">
        <v>6.5948804379999997</v>
      </c>
      <c r="S561" s="5">
        <v>5486.9405239999996</v>
      </c>
      <c r="T561" s="5">
        <v>168673.9</v>
      </c>
      <c r="U561" s="5">
        <v>2400</v>
      </c>
      <c r="V561" s="5">
        <v>2.25</v>
      </c>
      <c r="W561" s="2" t="s">
        <v>23</v>
      </c>
      <c r="X561" s="2"/>
      <c r="Y561" s="2" t="s">
        <v>172</v>
      </c>
      <c r="Z561" s="2" t="s">
        <v>173</v>
      </c>
      <c r="AA561" s="2" t="s">
        <v>174</v>
      </c>
      <c r="AB561" s="2">
        <f>IF(INPUT_RAW!B561="","",YEAR(INPUT_RAW!B561))</f>
        <v>2023</v>
      </c>
      <c r="AC561" s="2">
        <f>IF(OR(INPUT_RAW!Q561="",INPUT_RAW!T561=""),"",INPUT_RAW!Q561+INPUT_RAW!T561)</f>
        <v>629028.21</v>
      </c>
      <c r="AD561" s="2">
        <f>IF(INPUT_RAW!Q561="","",IF(INPUT_RAW!Q561=0,0,INPUT_RAW!T561/INPUT_RAW!Q561))</f>
        <v>0.3664001755517397</v>
      </c>
    </row>
    <row r="562" spans="1:30" ht="57.6" x14ac:dyDescent="0.3">
      <c r="A562" s="7" t="s">
        <v>196</v>
      </c>
      <c r="B562" s="2" t="s">
        <v>943</v>
      </c>
      <c r="C562" s="5" t="s">
        <v>198</v>
      </c>
      <c r="D562" s="5" t="s">
        <v>171</v>
      </c>
      <c r="E562" s="2" t="s">
        <v>947</v>
      </c>
      <c r="F562" s="2"/>
      <c r="G562" s="2"/>
      <c r="H562" s="2"/>
      <c r="I562" s="2"/>
      <c r="J562" s="2"/>
      <c r="K562" s="2"/>
      <c r="L562" s="2"/>
      <c r="M562" s="2"/>
      <c r="N562" s="5">
        <v>707.33299999999997</v>
      </c>
      <c r="O562" s="2" t="s">
        <v>200</v>
      </c>
      <c r="P562" s="5">
        <v>485.95381520000001</v>
      </c>
      <c r="Q562" s="5">
        <v>343731.17</v>
      </c>
      <c r="R562" s="5">
        <v>5.7920597760000003</v>
      </c>
      <c r="S562" s="5">
        <v>4096.9150179999997</v>
      </c>
      <c r="T562" s="5">
        <v>125943</v>
      </c>
      <c r="U562" s="5">
        <v>2400</v>
      </c>
      <c r="V562" s="5">
        <v>1.68</v>
      </c>
      <c r="W562" s="2" t="s">
        <v>23</v>
      </c>
      <c r="X562" s="2" t="s">
        <v>2941</v>
      </c>
      <c r="Y562" s="2" t="s">
        <v>172</v>
      </c>
      <c r="Z562" s="2" t="s">
        <v>173</v>
      </c>
      <c r="AA562" s="2" t="s">
        <v>2941</v>
      </c>
      <c r="AB562" s="2">
        <f>IF(INPUT_RAW!B562="","",YEAR(INPUT_RAW!B562))</f>
        <v>2023</v>
      </c>
      <c r="AC562" s="2">
        <f>IF(OR(INPUT_RAW!Q562="",INPUT_RAW!T562=""),"",INPUT_RAW!Q562+INPUT_RAW!T562)</f>
        <v>469674.17</v>
      </c>
      <c r="AD562" s="2">
        <f>IF(INPUT_RAW!Q562="","",IF(INPUT_RAW!Q562=0,0,INPUT_RAW!T562/INPUT_RAW!Q562))</f>
        <v>0.36639970707340858</v>
      </c>
    </row>
    <row r="563" spans="1:30" ht="57.6" x14ac:dyDescent="0.3">
      <c r="A563" s="7" t="s">
        <v>196</v>
      </c>
      <c r="B563" s="2" t="s">
        <v>943</v>
      </c>
      <c r="C563" s="5" t="s">
        <v>198</v>
      </c>
      <c r="D563" s="5" t="s">
        <v>171</v>
      </c>
      <c r="E563" s="2" t="s">
        <v>948</v>
      </c>
      <c r="F563" s="2"/>
      <c r="G563" s="2"/>
      <c r="H563" s="2"/>
      <c r="I563" s="2"/>
      <c r="J563" s="2"/>
      <c r="K563" s="2"/>
      <c r="L563" s="2"/>
      <c r="M563" s="2"/>
      <c r="N563" s="5">
        <v>678</v>
      </c>
      <c r="O563" s="2" t="s">
        <v>200</v>
      </c>
      <c r="P563" s="5">
        <v>558.27957230000004</v>
      </c>
      <c r="Q563" s="5">
        <v>378513.55</v>
      </c>
      <c r="R563" s="5">
        <v>6.6541069400000001</v>
      </c>
      <c r="S563" s="5">
        <v>4511.4845050000004</v>
      </c>
      <c r="T563" s="5">
        <v>138687.4</v>
      </c>
      <c r="U563" s="5">
        <v>1200</v>
      </c>
      <c r="V563" s="5">
        <v>3.7</v>
      </c>
      <c r="W563" s="2" t="s">
        <v>23</v>
      </c>
      <c r="X563" s="2"/>
      <c r="Y563" s="2" t="s">
        <v>172</v>
      </c>
      <c r="Z563" s="2" t="s">
        <v>173</v>
      </c>
      <c r="AA563" s="2" t="s">
        <v>174</v>
      </c>
      <c r="AB563" s="2">
        <f>IF(INPUT_RAW!B563="","",YEAR(INPUT_RAW!B563))</f>
        <v>2023</v>
      </c>
      <c r="AC563" s="2">
        <f>IF(OR(INPUT_RAW!Q563="",INPUT_RAW!T563=""),"",INPUT_RAW!Q563+INPUT_RAW!T563)</f>
        <v>517200.94999999995</v>
      </c>
      <c r="AD563" s="2">
        <f>IF(INPUT_RAW!Q563="","",IF(INPUT_RAW!Q563=0,0,INPUT_RAW!T563/INPUT_RAW!Q563))</f>
        <v>0.36640009320670291</v>
      </c>
    </row>
    <row r="564" spans="1:30" ht="57.6" x14ac:dyDescent="0.3">
      <c r="A564" s="7" t="s">
        <v>196</v>
      </c>
      <c r="B564" s="2" t="s">
        <v>943</v>
      </c>
      <c r="C564" s="5" t="s">
        <v>198</v>
      </c>
      <c r="D564" s="5" t="s">
        <v>171</v>
      </c>
      <c r="E564" s="2" t="s">
        <v>949</v>
      </c>
      <c r="F564" s="2"/>
      <c r="G564" s="2"/>
      <c r="H564" s="2"/>
      <c r="I564" s="2"/>
      <c r="J564" s="2"/>
      <c r="K564" s="2"/>
      <c r="L564" s="2"/>
      <c r="M564" s="2"/>
      <c r="N564" s="5">
        <v>376.66699999999997</v>
      </c>
      <c r="O564" s="2" t="s">
        <v>200</v>
      </c>
      <c r="P564" s="5">
        <v>738.73896569999999</v>
      </c>
      <c r="Q564" s="5">
        <v>278258.59000000003</v>
      </c>
      <c r="R564" s="5">
        <v>8.8049936320000004</v>
      </c>
      <c r="S564" s="5">
        <v>3316.5505360000002</v>
      </c>
      <c r="T564" s="5">
        <v>101954</v>
      </c>
      <c r="U564" s="5">
        <v>1200</v>
      </c>
      <c r="V564" s="5">
        <v>2.72</v>
      </c>
      <c r="W564" s="2" t="s">
        <v>23</v>
      </c>
      <c r="X564" s="2"/>
      <c r="Y564" s="2" t="s">
        <v>172</v>
      </c>
      <c r="Z564" s="2" t="s">
        <v>173</v>
      </c>
      <c r="AA564" s="2" t="s">
        <v>174</v>
      </c>
      <c r="AB564" s="2">
        <f>IF(INPUT_RAW!B564="","",YEAR(INPUT_RAW!B564))</f>
        <v>2023</v>
      </c>
      <c r="AC564" s="2">
        <f>IF(OR(INPUT_RAW!Q564="",INPUT_RAW!T564=""),"",INPUT_RAW!Q564+INPUT_RAW!T564)</f>
        <v>380212.59</v>
      </c>
      <c r="AD564" s="2">
        <f>IF(INPUT_RAW!Q564="","",IF(INPUT_RAW!Q564=0,0,INPUT_RAW!T564/INPUT_RAW!Q564))</f>
        <v>0.36640018911904926</v>
      </c>
    </row>
    <row r="565" spans="1:30" ht="57.6" x14ac:dyDescent="0.3">
      <c r="A565" s="7" t="s">
        <v>196</v>
      </c>
      <c r="B565" s="2" t="s">
        <v>943</v>
      </c>
      <c r="C565" s="5" t="s">
        <v>198</v>
      </c>
      <c r="D565" s="5" t="s">
        <v>171</v>
      </c>
      <c r="E565" s="2" t="s">
        <v>950</v>
      </c>
      <c r="F565" s="2"/>
      <c r="G565" s="2"/>
      <c r="H565" s="2"/>
      <c r="I565" s="2"/>
      <c r="J565" s="2"/>
      <c r="K565" s="2"/>
      <c r="L565" s="2"/>
      <c r="M565" s="2"/>
      <c r="N565" s="5">
        <v>345</v>
      </c>
      <c r="O565" s="2" t="s">
        <v>200</v>
      </c>
      <c r="P565" s="5">
        <v>726.48501450000003</v>
      </c>
      <c r="Q565" s="5">
        <v>250637.33</v>
      </c>
      <c r="R565" s="5">
        <v>8.6589393860000001</v>
      </c>
      <c r="S565" s="5">
        <v>2987.3340880000001</v>
      </c>
      <c r="T565" s="5">
        <v>91833.5</v>
      </c>
      <c r="U565" s="5">
        <v>1200</v>
      </c>
      <c r="V565" s="5">
        <v>2.4500000000000002</v>
      </c>
      <c r="W565" s="2" t="s">
        <v>23</v>
      </c>
      <c r="X565" s="2"/>
      <c r="Y565" s="2" t="s">
        <v>172</v>
      </c>
      <c r="Z565" s="2" t="s">
        <v>173</v>
      </c>
      <c r="AA565" s="2" t="s">
        <v>174</v>
      </c>
      <c r="AB565" s="2">
        <f>IF(INPUT_RAW!B565="","",YEAR(INPUT_RAW!B565))</f>
        <v>2023</v>
      </c>
      <c r="AC565" s="2">
        <f>IF(OR(INPUT_RAW!Q565="",INPUT_RAW!T565=""),"",INPUT_RAW!Q565+INPUT_RAW!T565)</f>
        <v>342470.82999999996</v>
      </c>
      <c r="AD565" s="2">
        <f>IF(INPUT_RAW!Q565="","",IF(INPUT_RAW!Q565=0,0,INPUT_RAW!T565/INPUT_RAW!Q565))</f>
        <v>0.36639992933215498</v>
      </c>
    </row>
    <row r="566" spans="1:30" ht="57.6" x14ac:dyDescent="0.3">
      <c r="A566" s="7" t="s">
        <v>196</v>
      </c>
      <c r="B566" s="2" t="s">
        <v>943</v>
      </c>
      <c r="C566" s="5" t="s">
        <v>198</v>
      </c>
      <c r="D566" s="5" t="s">
        <v>171</v>
      </c>
      <c r="E566" s="2" t="s">
        <v>951</v>
      </c>
      <c r="F566" s="2"/>
      <c r="G566" s="2"/>
      <c r="H566" s="2"/>
      <c r="I566" s="2"/>
      <c r="J566" s="2"/>
      <c r="K566" s="2"/>
      <c r="L566" s="2"/>
      <c r="M566" s="2"/>
      <c r="N566" s="5">
        <v>738</v>
      </c>
      <c r="O566" s="2" t="s">
        <v>200</v>
      </c>
      <c r="P566" s="5">
        <v>505.95995929999998</v>
      </c>
      <c r="Q566" s="5">
        <v>373398.45</v>
      </c>
      <c r="R566" s="5">
        <v>6.0305120299999997</v>
      </c>
      <c r="S566" s="5">
        <v>4450.5178779999997</v>
      </c>
      <c r="T566" s="5">
        <v>136813.20000000001</v>
      </c>
      <c r="U566" s="5">
        <v>1200</v>
      </c>
      <c r="V566" s="5">
        <v>3.65</v>
      </c>
      <c r="W566" s="2" t="s">
        <v>23</v>
      </c>
      <c r="X566" s="2"/>
      <c r="Y566" s="2" t="s">
        <v>172</v>
      </c>
      <c r="Z566" s="2" t="s">
        <v>173</v>
      </c>
      <c r="AA566" s="2" t="s">
        <v>174</v>
      </c>
      <c r="AB566" s="2">
        <f>IF(INPUT_RAW!B566="","",YEAR(INPUT_RAW!B566))</f>
        <v>2023</v>
      </c>
      <c r="AC566" s="2">
        <f>IF(OR(INPUT_RAW!Q566="",INPUT_RAW!T566=""),"",INPUT_RAW!Q566+INPUT_RAW!T566)</f>
        <v>510211.65</v>
      </c>
      <c r="AD566" s="2">
        <f>IF(INPUT_RAW!Q566="","",IF(INPUT_RAW!Q566=0,0,INPUT_RAW!T566/INPUT_RAW!Q566))</f>
        <v>0.36640002121058618</v>
      </c>
    </row>
    <row r="567" spans="1:30" ht="57.6" x14ac:dyDescent="0.3">
      <c r="A567" s="7" t="s">
        <v>196</v>
      </c>
      <c r="B567" s="2" t="s">
        <v>943</v>
      </c>
      <c r="C567" s="5" t="s">
        <v>198</v>
      </c>
      <c r="D567" s="5" t="s">
        <v>171</v>
      </c>
      <c r="E567" s="2" t="s">
        <v>952</v>
      </c>
      <c r="F567" s="2"/>
      <c r="G567" s="2"/>
      <c r="H567" s="2"/>
      <c r="I567" s="2"/>
      <c r="J567" s="2"/>
      <c r="K567" s="2"/>
      <c r="L567" s="2"/>
      <c r="M567" s="2"/>
      <c r="N567" s="5">
        <v>748</v>
      </c>
      <c r="O567" s="2" t="s">
        <v>200</v>
      </c>
      <c r="P567" s="5">
        <v>552.53451870000004</v>
      </c>
      <c r="Q567" s="5">
        <v>413295.82</v>
      </c>
      <c r="R567" s="5">
        <v>6.5856319269999997</v>
      </c>
      <c r="S567" s="5">
        <v>4926.0526819999995</v>
      </c>
      <c r="T567" s="5">
        <v>151431.6</v>
      </c>
      <c r="U567" s="5">
        <v>2400</v>
      </c>
      <c r="V567" s="5">
        <v>2.02</v>
      </c>
      <c r="W567" s="2" t="s">
        <v>23</v>
      </c>
      <c r="X567" s="2"/>
      <c r="Y567" s="2" t="s">
        <v>172</v>
      </c>
      <c r="Z567" s="2" t="s">
        <v>173</v>
      </c>
      <c r="AA567" s="2" t="s">
        <v>174</v>
      </c>
      <c r="AB567" s="2">
        <f>IF(INPUT_RAW!B567="","",YEAR(INPUT_RAW!B567))</f>
        <v>2023</v>
      </c>
      <c r="AC567" s="2">
        <f>IF(OR(INPUT_RAW!Q567="",INPUT_RAW!T567=""),"",INPUT_RAW!Q567+INPUT_RAW!T567)</f>
        <v>564727.42000000004</v>
      </c>
      <c r="AD567" s="2">
        <f>IF(INPUT_RAW!Q567="","",IF(INPUT_RAW!Q567=0,0,INPUT_RAW!T567/INPUT_RAW!Q567))</f>
        <v>0.36640002795092386</v>
      </c>
    </row>
    <row r="568" spans="1:30" ht="57.6" x14ac:dyDescent="0.3">
      <c r="A568" s="7" t="s">
        <v>196</v>
      </c>
      <c r="B568" s="2" t="s">
        <v>953</v>
      </c>
      <c r="C568" s="5" t="s">
        <v>198</v>
      </c>
      <c r="D568" s="5" t="s">
        <v>171</v>
      </c>
      <c r="E568" s="2" t="s">
        <v>954</v>
      </c>
      <c r="F568" s="2"/>
      <c r="G568" s="2"/>
      <c r="H568" s="2"/>
      <c r="I568" s="2"/>
      <c r="J568" s="2"/>
      <c r="K568" s="2"/>
      <c r="L568" s="2"/>
      <c r="M568" s="2"/>
      <c r="N568" s="5">
        <v>2408</v>
      </c>
      <c r="O568" s="2" t="s">
        <v>200</v>
      </c>
      <c r="P568" s="5">
        <v>251.95366279999999</v>
      </c>
      <c r="Q568" s="5">
        <v>606704.42000000004</v>
      </c>
      <c r="R568" s="5">
        <v>3.003023394</v>
      </c>
      <c r="S568" s="5">
        <v>7231.280334</v>
      </c>
      <c r="T568" s="5">
        <v>222296.5</v>
      </c>
      <c r="U568" s="5">
        <v>15480</v>
      </c>
      <c r="V568" s="5">
        <v>0.44750000000000001</v>
      </c>
      <c r="W568" s="2" t="s">
        <v>60</v>
      </c>
      <c r="X568" s="2" t="s">
        <v>2940</v>
      </c>
      <c r="Y568" s="2" t="s">
        <v>172</v>
      </c>
      <c r="Z568" s="2" t="s">
        <v>173</v>
      </c>
      <c r="AA568" s="2" t="s">
        <v>2940</v>
      </c>
      <c r="AB568" s="2">
        <f>IF(INPUT_RAW!B568="","",YEAR(INPUT_RAW!B568))</f>
        <v>2023</v>
      </c>
      <c r="AC568" s="2">
        <f>IF(OR(INPUT_RAW!Q568="",INPUT_RAW!T568=""),"",INPUT_RAW!Q568+INPUT_RAW!T568)</f>
        <v>829000.92</v>
      </c>
      <c r="AD568" s="2">
        <f>IF(INPUT_RAW!Q568="","",IF(INPUT_RAW!Q568=0,0,INPUT_RAW!T568/INPUT_RAW!Q568))</f>
        <v>0.36640000084390351</v>
      </c>
    </row>
    <row r="569" spans="1:30" ht="72" x14ac:dyDescent="0.3">
      <c r="A569" s="7" t="s">
        <v>196</v>
      </c>
      <c r="B569" s="2" t="s">
        <v>953</v>
      </c>
      <c r="C569" s="5" t="s">
        <v>198</v>
      </c>
      <c r="D569" s="5" t="s">
        <v>171</v>
      </c>
      <c r="E569" s="2" t="s">
        <v>955</v>
      </c>
      <c r="F569" s="2"/>
      <c r="G569" s="2"/>
      <c r="H569" s="2"/>
      <c r="I569" s="2"/>
      <c r="J569" s="2"/>
      <c r="K569" s="2"/>
      <c r="L569" s="2"/>
      <c r="M569" s="2"/>
      <c r="N569" s="5">
        <v>4620</v>
      </c>
      <c r="O569" s="2" t="s">
        <v>200</v>
      </c>
      <c r="P569" s="5">
        <v>542.49667320000003</v>
      </c>
      <c r="Q569" s="5">
        <v>2506334.63</v>
      </c>
      <c r="R569" s="5">
        <v>6.4659913370000002</v>
      </c>
      <c r="S569" s="5">
        <v>29872.879980000002</v>
      </c>
      <c r="T569" s="5">
        <v>918321</v>
      </c>
      <c r="U569" s="5">
        <v>100800</v>
      </c>
      <c r="V569" s="5">
        <v>0.28389999999999999</v>
      </c>
      <c r="W569" s="2" t="s">
        <v>63</v>
      </c>
      <c r="X569" s="2" t="s">
        <v>2936</v>
      </c>
      <c r="Y569" s="2" t="s">
        <v>172</v>
      </c>
      <c r="Z569" s="2" t="s">
        <v>173</v>
      </c>
      <c r="AA569" s="2" t="s">
        <v>2936</v>
      </c>
      <c r="AB569" s="2">
        <f>IF(INPUT_RAW!B569="","",YEAR(INPUT_RAW!B569))</f>
        <v>2023</v>
      </c>
      <c r="AC569" s="2">
        <f>IF(OR(INPUT_RAW!Q569="",INPUT_RAW!T569=""),"",INPUT_RAW!Q569+INPUT_RAW!T569)</f>
        <v>3424655.63</v>
      </c>
      <c r="AD569" s="2">
        <f>IF(INPUT_RAW!Q569="","",IF(INPUT_RAW!Q569=0,0,INPUT_RAW!T569/INPUT_RAW!Q569))</f>
        <v>0.36639999663572459</v>
      </c>
    </row>
    <row r="570" spans="1:30" ht="57.6" x14ac:dyDescent="0.3">
      <c r="A570" s="7" t="s">
        <v>196</v>
      </c>
      <c r="B570" s="2" t="s">
        <v>953</v>
      </c>
      <c r="C570" s="5" t="s">
        <v>198</v>
      </c>
      <c r="D570" s="5" t="s">
        <v>171</v>
      </c>
      <c r="E570" s="2" t="s">
        <v>956</v>
      </c>
      <c r="F570" s="2"/>
      <c r="G570" s="2"/>
      <c r="H570" s="2"/>
      <c r="I570" s="2"/>
      <c r="J570" s="2"/>
      <c r="K570" s="2"/>
      <c r="L570" s="2"/>
      <c r="M570" s="2"/>
      <c r="N570" s="5">
        <v>3740</v>
      </c>
      <c r="O570" s="2" t="s">
        <v>200</v>
      </c>
      <c r="P570" s="5">
        <v>375.80891439999999</v>
      </c>
      <c r="Q570" s="5">
        <v>1405525.34</v>
      </c>
      <c r="R570" s="5">
        <v>4.4792480860000001</v>
      </c>
      <c r="S570" s="5">
        <v>16752.387839999999</v>
      </c>
      <c r="T570" s="5">
        <v>514984.5</v>
      </c>
      <c r="U570" s="5">
        <v>15300</v>
      </c>
      <c r="V570" s="5">
        <v>1.0488999999999999</v>
      </c>
      <c r="W570" s="2" t="s">
        <v>67</v>
      </c>
      <c r="X570" s="2" t="s">
        <v>2936</v>
      </c>
      <c r="Y570" s="2" t="s">
        <v>172</v>
      </c>
      <c r="Z570" s="2" t="s">
        <v>173</v>
      </c>
      <c r="AA570" s="2" t="s">
        <v>2936</v>
      </c>
      <c r="AB570" s="2">
        <f>IF(INPUT_RAW!B570="","",YEAR(INPUT_RAW!B570))</f>
        <v>2023</v>
      </c>
      <c r="AC570" s="2">
        <f>IF(OR(INPUT_RAW!Q570="",INPUT_RAW!T570=""),"",INPUT_RAW!Q570+INPUT_RAW!T570)</f>
        <v>1920509.84</v>
      </c>
      <c r="AD570" s="2">
        <f>IF(INPUT_RAW!Q570="","",IF(INPUT_RAW!Q570=0,0,INPUT_RAW!T570/INPUT_RAW!Q570))</f>
        <v>0.36640001097383273</v>
      </c>
    </row>
    <row r="571" spans="1:30" ht="57.6" x14ac:dyDescent="0.3">
      <c r="A571" s="7" t="s">
        <v>196</v>
      </c>
      <c r="B571" s="2" t="s">
        <v>953</v>
      </c>
      <c r="C571" s="5" t="s">
        <v>198</v>
      </c>
      <c r="D571" s="5" t="s">
        <v>171</v>
      </c>
      <c r="E571" s="2" t="s">
        <v>957</v>
      </c>
      <c r="F571" s="2"/>
      <c r="G571" s="2"/>
      <c r="H571" s="2"/>
      <c r="I571" s="2"/>
      <c r="J571" s="2"/>
      <c r="K571" s="2"/>
      <c r="L571" s="2"/>
      <c r="M571" s="2"/>
      <c r="N571" s="5">
        <v>4375</v>
      </c>
      <c r="O571" s="2" t="s">
        <v>200</v>
      </c>
      <c r="P571" s="5">
        <v>554.3468206</v>
      </c>
      <c r="Q571" s="5">
        <v>2425267.34</v>
      </c>
      <c r="R571" s="5">
        <v>6.6072326649999997</v>
      </c>
      <c r="S571" s="5">
        <v>28906.642909999999</v>
      </c>
      <c r="T571" s="5">
        <v>888617.9</v>
      </c>
      <c r="U571" s="5">
        <v>15000</v>
      </c>
      <c r="V571" s="5">
        <v>1.8461000000000001</v>
      </c>
      <c r="W571" s="2" t="s">
        <v>54</v>
      </c>
      <c r="X571" s="2"/>
      <c r="Y571" s="2" t="s">
        <v>172</v>
      </c>
      <c r="Z571" s="2" t="s">
        <v>173</v>
      </c>
      <c r="AA571" s="2" t="s">
        <v>174</v>
      </c>
      <c r="AB571" s="2">
        <f>IF(INPUT_RAW!B571="","",YEAR(INPUT_RAW!B571))</f>
        <v>2023</v>
      </c>
      <c r="AC571" s="2">
        <f>IF(OR(INPUT_RAW!Q571="",INPUT_RAW!T571=""),"",INPUT_RAW!Q571+INPUT_RAW!T571)</f>
        <v>3313885.2399999998</v>
      </c>
      <c r="AD571" s="2">
        <f>IF(INPUT_RAW!Q571="","",IF(INPUT_RAW!Q571=0,0,INPUT_RAW!T571/INPUT_RAW!Q571))</f>
        <v>0.36639997799170465</v>
      </c>
    </row>
    <row r="572" spans="1:30" ht="86.4" x14ac:dyDescent="0.3">
      <c r="A572" s="7" t="s">
        <v>196</v>
      </c>
      <c r="B572" s="2" t="s">
        <v>953</v>
      </c>
      <c r="C572" s="5" t="s">
        <v>198</v>
      </c>
      <c r="D572" s="5" t="s">
        <v>171</v>
      </c>
      <c r="E572" s="2" t="s">
        <v>958</v>
      </c>
      <c r="F572" s="2"/>
      <c r="G572" s="2"/>
      <c r="H572" s="2"/>
      <c r="I572" s="2"/>
      <c r="J572" s="2"/>
      <c r="K572" s="2"/>
      <c r="L572" s="2"/>
      <c r="M572" s="2"/>
      <c r="N572" s="5">
        <v>5957.3</v>
      </c>
      <c r="O572" s="2" t="s">
        <v>200</v>
      </c>
      <c r="P572" s="5">
        <v>536.66181159999996</v>
      </c>
      <c r="Q572" s="5">
        <v>3197055.41</v>
      </c>
      <c r="R572" s="5">
        <v>6.3964459070000004</v>
      </c>
      <c r="S572" s="5">
        <v>38105.547200000001</v>
      </c>
      <c r="T572" s="5">
        <v>1171401.1000000001</v>
      </c>
      <c r="U572" s="5">
        <v>34872</v>
      </c>
      <c r="V572" s="5">
        <v>1.0582</v>
      </c>
      <c r="W572" s="2" t="s">
        <v>66</v>
      </c>
      <c r="X572" s="2" t="s">
        <v>2940</v>
      </c>
      <c r="Y572" s="2" t="s">
        <v>172</v>
      </c>
      <c r="Z572" s="2" t="s">
        <v>173</v>
      </c>
      <c r="AA572" s="2" t="s">
        <v>2940</v>
      </c>
      <c r="AB572" s="2">
        <f>IF(INPUT_RAW!B572="","",YEAR(INPUT_RAW!B572))</f>
        <v>2023</v>
      </c>
      <c r="AC572" s="2">
        <f>IF(OR(INPUT_RAW!Q572="",INPUT_RAW!T572=""),"",INPUT_RAW!Q572+INPUT_RAW!T572)</f>
        <v>4368456.51</v>
      </c>
      <c r="AD572" s="2">
        <f>IF(INPUT_RAW!Q572="","",IF(INPUT_RAW!Q572=0,0,INPUT_RAW!T572/INPUT_RAW!Q572))</f>
        <v>0.3663999993043599</v>
      </c>
    </row>
    <row r="573" spans="1:30" ht="86.4" x14ac:dyDescent="0.3">
      <c r="A573" s="7" t="s">
        <v>196</v>
      </c>
      <c r="B573" s="2" t="s">
        <v>953</v>
      </c>
      <c r="C573" s="5" t="s">
        <v>198</v>
      </c>
      <c r="D573" s="5" t="s">
        <v>171</v>
      </c>
      <c r="E573" s="2" t="s">
        <v>959</v>
      </c>
      <c r="F573" s="2"/>
      <c r="G573" s="2"/>
      <c r="H573" s="2"/>
      <c r="I573" s="2"/>
      <c r="J573" s="2"/>
      <c r="K573" s="2"/>
      <c r="L573" s="2"/>
      <c r="M573" s="2"/>
      <c r="N573" s="5">
        <v>8424</v>
      </c>
      <c r="O573" s="2" t="s">
        <v>200</v>
      </c>
      <c r="P573" s="5">
        <v>523.20346510000002</v>
      </c>
      <c r="Q573" s="5">
        <v>4407465.99</v>
      </c>
      <c r="R573" s="5">
        <v>6.236036533</v>
      </c>
      <c r="S573" s="5">
        <v>52532.371749999998</v>
      </c>
      <c r="T573" s="5">
        <v>1614895.5</v>
      </c>
      <c r="U573" s="5">
        <v>50544</v>
      </c>
      <c r="V573" s="5">
        <v>1.0065</v>
      </c>
      <c r="W573" s="2" t="s">
        <v>61</v>
      </c>
      <c r="X573" s="2" t="s">
        <v>2940</v>
      </c>
      <c r="Y573" s="2" t="s">
        <v>172</v>
      </c>
      <c r="Z573" s="2" t="s">
        <v>173</v>
      </c>
      <c r="AA573" s="2" t="s">
        <v>2940</v>
      </c>
      <c r="AB573" s="2">
        <f>IF(INPUT_RAW!B573="","",YEAR(INPUT_RAW!B573))</f>
        <v>2023</v>
      </c>
      <c r="AC573" s="2">
        <f>IF(OR(INPUT_RAW!Q573="",INPUT_RAW!T573=""),"",INPUT_RAW!Q573+INPUT_RAW!T573)</f>
        <v>6022361.4900000002</v>
      </c>
      <c r="AD573" s="2">
        <f>IF(INPUT_RAW!Q573="","",IF(INPUT_RAW!Q573=0,0,INPUT_RAW!T573/INPUT_RAW!Q573))</f>
        <v>0.36639999121127648</v>
      </c>
    </row>
    <row r="574" spans="1:30" ht="57.6" x14ac:dyDescent="0.3">
      <c r="A574" s="7" t="s">
        <v>196</v>
      </c>
      <c r="B574" s="2" t="s">
        <v>960</v>
      </c>
      <c r="C574" s="5" t="s">
        <v>198</v>
      </c>
      <c r="D574" s="5" t="s">
        <v>171</v>
      </c>
      <c r="E574" s="2" t="s">
        <v>961</v>
      </c>
      <c r="F574" s="2"/>
      <c r="G574" s="2"/>
      <c r="H574" s="2"/>
      <c r="I574" s="2"/>
      <c r="J574" s="2"/>
      <c r="K574" s="2"/>
      <c r="L574" s="2"/>
      <c r="M574" s="2"/>
      <c r="N574" s="5">
        <v>8945.2000000000007</v>
      </c>
      <c r="O574" s="2" t="s">
        <v>200</v>
      </c>
      <c r="P574" s="5">
        <v>464.60919259999997</v>
      </c>
      <c r="Q574" s="5">
        <v>4156022.15</v>
      </c>
      <c r="R574" s="5">
        <v>5.5376542630000003</v>
      </c>
      <c r="S574" s="5">
        <v>49535.424910000002</v>
      </c>
      <c r="T574" s="5">
        <v>1522766.4</v>
      </c>
      <c r="U574" s="5">
        <v>25680</v>
      </c>
      <c r="V574" s="5">
        <v>1.9</v>
      </c>
      <c r="W574" s="2" t="s">
        <v>23</v>
      </c>
      <c r="X574" s="2"/>
      <c r="Y574" s="2" t="s">
        <v>172</v>
      </c>
      <c r="Z574" s="2" t="s">
        <v>173</v>
      </c>
      <c r="AA574" s="2" t="s">
        <v>174</v>
      </c>
      <c r="AB574" s="2">
        <f>IF(INPUT_RAW!B574="","",YEAR(INPUT_RAW!B574))</f>
        <v>2023</v>
      </c>
      <c r="AC574" s="2">
        <f>IF(OR(INPUT_RAW!Q574="",INPUT_RAW!T574=""),"",INPUT_RAW!Q574+INPUT_RAW!T574)</f>
        <v>5678788.5499999998</v>
      </c>
      <c r="AD574" s="2">
        <f>IF(INPUT_RAW!Q574="","",IF(INPUT_RAW!Q574=0,0,INPUT_RAW!T574/INPUT_RAW!Q574))</f>
        <v>0.36639997214644293</v>
      </c>
    </row>
    <row r="575" spans="1:30" ht="72" x14ac:dyDescent="0.3">
      <c r="A575" s="7" t="s">
        <v>196</v>
      </c>
      <c r="B575" s="2" t="s">
        <v>960</v>
      </c>
      <c r="C575" s="5" t="s">
        <v>198</v>
      </c>
      <c r="D575" s="5" t="s">
        <v>171</v>
      </c>
      <c r="E575" s="2" t="s">
        <v>962</v>
      </c>
      <c r="F575" s="2"/>
      <c r="G575" s="2"/>
      <c r="H575" s="2"/>
      <c r="I575" s="2"/>
      <c r="J575" s="2"/>
      <c r="K575" s="2"/>
      <c r="L575" s="2"/>
      <c r="M575" s="2"/>
      <c r="N575" s="5">
        <v>10608.2</v>
      </c>
      <c r="O575" s="2" t="s">
        <v>200</v>
      </c>
      <c r="P575" s="5">
        <v>634.43192720000002</v>
      </c>
      <c r="Q575" s="5">
        <v>6730180.7699999996</v>
      </c>
      <c r="R575" s="5">
        <v>7.5617631369999998</v>
      </c>
      <c r="S575" s="5">
        <v>80216.69571</v>
      </c>
      <c r="T575" s="5">
        <v>2465938.2999999998</v>
      </c>
      <c r="U575" s="5">
        <v>87792</v>
      </c>
      <c r="V575" s="5">
        <v>0.9</v>
      </c>
      <c r="W575" s="2" t="s">
        <v>23</v>
      </c>
      <c r="X575" s="2" t="s">
        <v>2941</v>
      </c>
      <c r="Y575" s="2" t="s">
        <v>172</v>
      </c>
      <c r="Z575" s="2" t="s">
        <v>173</v>
      </c>
      <c r="AA575" s="2" t="s">
        <v>2941</v>
      </c>
      <c r="AB575" s="2">
        <f>IF(INPUT_RAW!B575="","",YEAR(INPUT_RAW!B575))</f>
        <v>2023</v>
      </c>
      <c r="AC575" s="2">
        <f>IF(OR(INPUT_RAW!Q575="",INPUT_RAW!T575=""),"",INPUT_RAW!Q575+INPUT_RAW!T575)</f>
        <v>9196119.0700000003</v>
      </c>
      <c r="AD575" s="2">
        <f>IF(INPUT_RAW!Q575="","",IF(INPUT_RAW!Q575=0,0,INPUT_RAW!T575/INPUT_RAW!Q575))</f>
        <v>0.36640000978755283</v>
      </c>
    </row>
    <row r="576" spans="1:30" ht="57.6" x14ac:dyDescent="0.3">
      <c r="A576" s="7" t="s">
        <v>196</v>
      </c>
      <c r="B576" s="2" t="s">
        <v>960</v>
      </c>
      <c r="C576" s="5" t="s">
        <v>198</v>
      </c>
      <c r="D576" s="5" t="s">
        <v>171</v>
      </c>
      <c r="E576" s="2" t="s">
        <v>963</v>
      </c>
      <c r="F576" s="2"/>
      <c r="G576" s="2"/>
      <c r="H576" s="2"/>
      <c r="I576" s="2"/>
      <c r="J576" s="2"/>
      <c r="K576" s="2"/>
      <c r="L576" s="2"/>
      <c r="M576" s="2"/>
      <c r="N576" s="5">
        <v>8281.4</v>
      </c>
      <c r="O576" s="2" t="s">
        <v>200</v>
      </c>
      <c r="P576" s="5">
        <v>532.81780739999999</v>
      </c>
      <c r="Q576" s="5">
        <v>4412477.3899999997</v>
      </c>
      <c r="R576" s="5">
        <v>6.3506294089999997</v>
      </c>
      <c r="S576" s="5">
        <v>52592.102379999997</v>
      </c>
      <c r="T576" s="5">
        <v>1616731.7</v>
      </c>
      <c r="U576" s="5">
        <v>21144</v>
      </c>
      <c r="V576" s="5">
        <v>2.4500000000000002</v>
      </c>
      <c r="W576" s="2" t="s">
        <v>23</v>
      </c>
      <c r="X576" s="2"/>
      <c r="Y576" s="2" t="s">
        <v>172</v>
      </c>
      <c r="Z576" s="2" t="s">
        <v>173</v>
      </c>
      <c r="AA576" s="2" t="s">
        <v>174</v>
      </c>
      <c r="AB576" s="2">
        <f>IF(INPUT_RAW!B576="","",YEAR(INPUT_RAW!B576))</f>
        <v>2023</v>
      </c>
      <c r="AC576" s="2">
        <f>IF(OR(INPUT_RAW!Q576="",INPUT_RAW!T576=""),"",INPUT_RAW!Q576+INPUT_RAW!T576)</f>
        <v>6029209.0899999999</v>
      </c>
      <c r="AD576" s="2">
        <f>IF(INPUT_RAW!Q576="","",IF(INPUT_RAW!Q576=0,0,INPUT_RAW!T576/INPUT_RAW!Q576))</f>
        <v>0.36639999644281462</v>
      </c>
    </row>
    <row r="577" spans="1:30" ht="72" x14ac:dyDescent="0.3">
      <c r="A577" s="7" t="s">
        <v>196</v>
      </c>
      <c r="B577" s="2" t="s">
        <v>964</v>
      </c>
      <c r="C577" s="5" t="s">
        <v>198</v>
      </c>
      <c r="D577" s="5" t="s">
        <v>171</v>
      </c>
      <c r="E577" s="2" t="s">
        <v>965</v>
      </c>
      <c r="F577" s="2"/>
      <c r="G577" s="2"/>
      <c r="H577" s="2"/>
      <c r="I577" s="2"/>
      <c r="J577" s="2"/>
      <c r="K577" s="2"/>
      <c r="L577" s="2"/>
      <c r="M577" s="2"/>
      <c r="N577" s="5">
        <v>5640.06</v>
      </c>
      <c r="O577" s="2" t="s">
        <v>200</v>
      </c>
      <c r="P577" s="5">
        <v>1040.9019069999999</v>
      </c>
      <c r="Q577" s="5">
        <v>5870749.21</v>
      </c>
      <c r="R577" s="5">
        <v>12.40645896</v>
      </c>
      <c r="S577" s="5">
        <v>69973.172940000004</v>
      </c>
      <c r="T577" s="5">
        <v>2151042.5</v>
      </c>
      <c r="U577" s="5">
        <v>166428</v>
      </c>
      <c r="V577" s="5">
        <v>0.41599999999999998</v>
      </c>
      <c r="W577" s="2" t="s">
        <v>36</v>
      </c>
      <c r="X577" s="2" t="s">
        <v>2939</v>
      </c>
      <c r="Y577" s="2" t="s">
        <v>172</v>
      </c>
      <c r="Z577" s="2" t="s">
        <v>173</v>
      </c>
      <c r="AA577" s="2" t="s">
        <v>2939</v>
      </c>
      <c r="AB577" s="2">
        <f>IF(INPUT_RAW!B577="","",YEAR(INPUT_RAW!B577))</f>
        <v>2023</v>
      </c>
      <c r="AC577" s="2">
        <f>IF(OR(INPUT_RAW!Q577="",INPUT_RAW!T577=""),"",INPUT_RAW!Q577+INPUT_RAW!T577)</f>
        <v>8021791.71</v>
      </c>
      <c r="AD577" s="2">
        <f>IF(INPUT_RAW!Q577="","",IF(INPUT_RAW!Q577=0,0,INPUT_RAW!T577/INPUT_RAW!Q577))</f>
        <v>0.36639999820397712</v>
      </c>
    </row>
    <row r="578" spans="1:30" ht="72" x14ac:dyDescent="0.3">
      <c r="A578" s="7" t="s">
        <v>196</v>
      </c>
      <c r="B578" s="2" t="s">
        <v>964</v>
      </c>
      <c r="C578" s="5" t="s">
        <v>198</v>
      </c>
      <c r="D578" s="5" t="s">
        <v>171</v>
      </c>
      <c r="E578" s="2" t="s">
        <v>966</v>
      </c>
      <c r="F578" s="2"/>
      <c r="G578" s="2"/>
      <c r="H578" s="2"/>
      <c r="I578" s="2"/>
      <c r="J578" s="2"/>
      <c r="K578" s="2"/>
      <c r="L578" s="2"/>
      <c r="M578" s="2"/>
      <c r="N578" s="5">
        <v>1039.5</v>
      </c>
      <c r="O578" s="2" t="s">
        <v>200</v>
      </c>
      <c r="P578" s="5">
        <v>594.84816739999997</v>
      </c>
      <c r="Q578" s="5">
        <v>618344.67000000004</v>
      </c>
      <c r="R578" s="5">
        <v>7.0899662379999997</v>
      </c>
      <c r="S578" s="5">
        <v>7370.0199050000001</v>
      </c>
      <c r="T578" s="5">
        <v>226561.5</v>
      </c>
      <c r="U578" s="5">
        <v>7128</v>
      </c>
      <c r="V578" s="5">
        <v>1</v>
      </c>
      <c r="W578" s="2" t="s">
        <v>22</v>
      </c>
      <c r="X578" s="2" t="s">
        <v>2940</v>
      </c>
      <c r="Y578" s="2" t="s">
        <v>172</v>
      </c>
      <c r="Z578" s="2" t="s">
        <v>173</v>
      </c>
      <c r="AA578" s="2" t="s">
        <v>2940</v>
      </c>
      <c r="AB578" s="2">
        <f>IF(INPUT_RAW!B578="","",YEAR(INPUT_RAW!B578))</f>
        <v>2023</v>
      </c>
      <c r="AC578" s="2">
        <f>IF(OR(INPUT_RAW!Q578="",INPUT_RAW!T578=""),"",INPUT_RAW!Q578+INPUT_RAW!T578)</f>
        <v>844906.17</v>
      </c>
      <c r="AD578" s="2">
        <f>IF(INPUT_RAW!Q578="","",IF(INPUT_RAW!Q578=0,0,INPUT_RAW!T578/INPUT_RAW!Q578))</f>
        <v>0.36640002088155782</v>
      </c>
    </row>
    <row r="579" spans="1:30" ht="86.4" x14ac:dyDescent="0.3">
      <c r="A579" s="7" t="s">
        <v>196</v>
      </c>
      <c r="B579" s="2" t="s">
        <v>964</v>
      </c>
      <c r="C579" s="5" t="s">
        <v>198</v>
      </c>
      <c r="D579" s="5" t="s">
        <v>171</v>
      </c>
      <c r="E579" s="2" t="s">
        <v>967</v>
      </c>
      <c r="F579" s="2"/>
      <c r="G579" s="2"/>
      <c r="H579" s="2"/>
      <c r="I579" s="2"/>
      <c r="J579" s="2"/>
      <c r="K579" s="2"/>
      <c r="L579" s="2"/>
      <c r="M579" s="2"/>
      <c r="N579" s="5">
        <v>2037</v>
      </c>
      <c r="O579" s="2" t="s">
        <v>200</v>
      </c>
      <c r="P579" s="5">
        <v>522.97062840000001</v>
      </c>
      <c r="Q579" s="5">
        <v>1065291.17</v>
      </c>
      <c r="R579" s="5">
        <v>6.2332613630000004</v>
      </c>
      <c r="S579" s="5">
        <v>12697.153399999999</v>
      </c>
      <c r="T579" s="5">
        <v>390322.6</v>
      </c>
      <c r="U579" s="5">
        <v>11640</v>
      </c>
      <c r="V579" s="5">
        <v>1.0549999999999999</v>
      </c>
      <c r="W579" s="2" t="s">
        <v>22</v>
      </c>
      <c r="X579" s="2" t="s">
        <v>2940</v>
      </c>
      <c r="Y579" s="2" t="s">
        <v>172</v>
      </c>
      <c r="Z579" s="2" t="s">
        <v>173</v>
      </c>
      <c r="AA579" s="2" t="s">
        <v>2940</v>
      </c>
      <c r="AB579" s="2">
        <f>IF(INPUT_RAW!B579="","",YEAR(INPUT_RAW!B579))</f>
        <v>2023</v>
      </c>
      <c r="AC579" s="2">
        <f>IF(OR(INPUT_RAW!Q579="",INPUT_RAW!T579=""),"",INPUT_RAW!Q579+INPUT_RAW!T579)</f>
        <v>1455613.77</v>
      </c>
      <c r="AD579" s="2">
        <f>IF(INPUT_RAW!Q579="","",IF(INPUT_RAW!Q579=0,0,INPUT_RAW!T579/INPUT_RAW!Q579))</f>
        <v>0.36639992050248571</v>
      </c>
    </row>
    <row r="580" spans="1:30" ht="86.4" x14ac:dyDescent="0.3">
      <c r="A580" s="7" t="s">
        <v>196</v>
      </c>
      <c r="B580" s="2" t="s">
        <v>964</v>
      </c>
      <c r="C580" s="5" t="s">
        <v>198</v>
      </c>
      <c r="D580" s="5" t="s">
        <v>171</v>
      </c>
      <c r="E580" s="2" t="s">
        <v>968</v>
      </c>
      <c r="F580" s="2"/>
      <c r="G580" s="2"/>
      <c r="H580" s="2"/>
      <c r="I580" s="2"/>
      <c r="J580" s="2"/>
      <c r="K580" s="2"/>
      <c r="L580" s="2"/>
      <c r="M580" s="2"/>
      <c r="N580" s="5">
        <v>2905.8</v>
      </c>
      <c r="O580" s="2" t="s">
        <v>200</v>
      </c>
      <c r="P580" s="5">
        <v>676.998651</v>
      </c>
      <c r="Q580" s="5">
        <v>1967222.68</v>
      </c>
      <c r="R580" s="5">
        <v>8.0691138379999998</v>
      </c>
      <c r="S580" s="5">
        <v>23447.23099</v>
      </c>
      <c r="T580" s="5">
        <v>720790.4</v>
      </c>
      <c r="U580" s="5">
        <v>24048</v>
      </c>
      <c r="V580" s="5">
        <v>0.94299999999999995</v>
      </c>
      <c r="W580" s="2" t="s">
        <v>22</v>
      </c>
      <c r="X580" s="2" t="s">
        <v>2940</v>
      </c>
      <c r="Y580" s="2" t="s">
        <v>172</v>
      </c>
      <c r="Z580" s="2" t="s">
        <v>173</v>
      </c>
      <c r="AA580" s="2" t="s">
        <v>2940</v>
      </c>
      <c r="AB580" s="2">
        <f>IF(INPUT_RAW!B580="","",YEAR(INPUT_RAW!B580))</f>
        <v>2023</v>
      </c>
      <c r="AC580" s="2">
        <f>IF(OR(INPUT_RAW!Q580="",INPUT_RAW!T580=""),"",INPUT_RAW!Q580+INPUT_RAW!T580)</f>
        <v>2688013.08</v>
      </c>
      <c r="AD580" s="2">
        <f>IF(INPUT_RAW!Q580="","",IF(INPUT_RAW!Q580=0,0,INPUT_RAW!T580/INPUT_RAW!Q580))</f>
        <v>0.36640000510770854</v>
      </c>
    </row>
    <row r="581" spans="1:30" ht="72" x14ac:dyDescent="0.3">
      <c r="A581" s="7" t="s">
        <v>196</v>
      </c>
      <c r="B581" s="2" t="s">
        <v>964</v>
      </c>
      <c r="C581" s="5" t="s">
        <v>198</v>
      </c>
      <c r="D581" s="5" t="s">
        <v>171</v>
      </c>
      <c r="E581" s="2" t="s">
        <v>969</v>
      </c>
      <c r="F581" s="2"/>
      <c r="G581" s="2"/>
      <c r="H581" s="2"/>
      <c r="I581" s="2"/>
      <c r="J581" s="2"/>
      <c r="K581" s="2"/>
      <c r="L581" s="2"/>
      <c r="M581" s="2"/>
      <c r="N581" s="5">
        <v>1116</v>
      </c>
      <c r="O581" s="2" t="s">
        <v>200</v>
      </c>
      <c r="P581" s="5">
        <v>520.49213259999999</v>
      </c>
      <c r="Q581" s="5">
        <v>580869.22</v>
      </c>
      <c r="R581" s="5">
        <v>6.2037202929999999</v>
      </c>
      <c r="S581" s="5">
        <v>6923.3518469999999</v>
      </c>
      <c r="T581" s="5">
        <v>212830.5</v>
      </c>
      <c r="U581" s="5">
        <v>6696</v>
      </c>
      <c r="V581" s="5">
        <v>1</v>
      </c>
      <c r="W581" s="2" t="s">
        <v>22</v>
      </c>
      <c r="X581" s="2" t="s">
        <v>2940</v>
      </c>
      <c r="Y581" s="2" t="s">
        <v>172</v>
      </c>
      <c r="Z581" s="2" t="s">
        <v>173</v>
      </c>
      <c r="AA581" s="2" t="s">
        <v>2940</v>
      </c>
      <c r="AB581" s="2">
        <f>IF(INPUT_RAW!B581="","",YEAR(INPUT_RAW!B581))</f>
        <v>2023</v>
      </c>
      <c r="AC581" s="2">
        <f>IF(OR(INPUT_RAW!Q581="",INPUT_RAW!T581=""),"",INPUT_RAW!Q581+INPUT_RAW!T581)</f>
        <v>793699.72</v>
      </c>
      <c r="AD581" s="2">
        <f>IF(INPUT_RAW!Q581="","",IF(INPUT_RAW!Q581=0,0,INPUT_RAW!T581/INPUT_RAW!Q581))</f>
        <v>0.36640003062995835</v>
      </c>
    </row>
    <row r="582" spans="1:30" ht="72" x14ac:dyDescent="0.3">
      <c r="A582" s="7" t="s">
        <v>196</v>
      </c>
      <c r="B582" s="2" t="s">
        <v>964</v>
      </c>
      <c r="C582" s="5" t="s">
        <v>198</v>
      </c>
      <c r="D582" s="5" t="s">
        <v>171</v>
      </c>
      <c r="E582" s="2" t="s">
        <v>970</v>
      </c>
      <c r="F582" s="2"/>
      <c r="G582" s="2"/>
      <c r="H582" s="2"/>
      <c r="I582" s="2"/>
      <c r="J582" s="2"/>
      <c r="K582" s="2"/>
      <c r="L582" s="2"/>
      <c r="M582" s="2"/>
      <c r="N582" s="5">
        <v>667</v>
      </c>
      <c r="O582" s="2" t="s">
        <v>200</v>
      </c>
      <c r="P582" s="5">
        <v>515.51353819999997</v>
      </c>
      <c r="Q582" s="5">
        <v>343847.53</v>
      </c>
      <c r="R582" s="5">
        <v>6.1443806700000003</v>
      </c>
      <c r="S582" s="5">
        <v>4098.301907</v>
      </c>
      <c r="T582" s="5">
        <v>125985.8</v>
      </c>
      <c r="U582" s="5">
        <v>3480</v>
      </c>
      <c r="V582" s="5">
        <v>1.139</v>
      </c>
      <c r="W582" s="2" t="s">
        <v>22</v>
      </c>
      <c r="X582" s="2" t="s">
        <v>2940</v>
      </c>
      <c r="Y582" s="2" t="s">
        <v>172</v>
      </c>
      <c r="Z582" s="2" t="s">
        <v>173</v>
      </c>
      <c r="AA582" s="2" t="s">
        <v>2940</v>
      </c>
      <c r="AB582" s="2">
        <f>IF(INPUT_RAW!B582="","",YEAR(INPUT_RAW!B582))</f>
        <v>2023</v>
      </c>
      <c r="AC582" s="2">
        <f>IF(OR(INPUT_RAW!Q582="",INPUT_RAW!T582=""),"",INPUT_RAW!Q582+INPUT_RAW!T582)</f>
        <v>469833.33</v>
      </c>
      <c r="AD582" s="2">
        <f>IF(INPUT_RAW!Q582="","",IF(INPUT_RAW!Q582=0,0,INPUT_RAW!T582/INPUT_RAW!Q582))</f>
        <v>0.36640018906054084</v>
      </c>
    </row>
    <row r="583" spans="1:30" ht="72" x14ac:dyDescent="0.3">
      <c r="A583" s="7" t="s">
        <v>196</v>
      </c>
      <c r="B583" s="2" t="s">
        <v>964</v>
      </c>
      <c r="C583" s="5" t="s">
        <v>198</v>
      </c>
      <c r="D583" s="5" t="s">
        <v>171</v>
      </c>
      <c r="E583" s="2" t="s">
        <v>971</v>
      </c>
      <c r="F583" s="2"/>
      <c r="G583" s="2"/>
      <c r="H583" s="2"/>
      <c r="I583" s="2"/>
      <c r="J583" s="2"/>
      <c r="K583" s="2"/>
      <c r="L583" s="2"/>
      <c r="M583" s="2"/>
      <c r="N583" s="5">
        <v>57.34</v>
      </c>
      <c r="O583" s="2" t="s">
        <v>200</v>
      </c>
      <c r="P583" s="5">
        <v>1040.1201599999999</v>
      </c>
      <c r="Q583" s="5">
        <v>59640.49</v>
      </c>
      <c r="R583" s="5">
        <v>12.397141360000001</v>
      </c>
      <c r="S583" s="5">
        <v>710.85208580000005</v>
      </c>
      <c r="T583" s="5">
        <v>21852.3</v>
      </c>
      <c r="U583" s="5">
        <v>1692</v>
      </c>
      <c r="V583" s="5">
        <v>0.41599999999999998</v>
      </c>
      <c r="W583" s="2" t="s">
        <v>36</v>
      </c>
      <c r="X583" s="2" t="s">
        <v>2939</v>
      </c>
      <c r="Y583" s="2" t="s">
        <v>172</v>
      </c>
      <c r="Z583" s="2" t="s">
        <v>173</v>
      </c>
      <c r="AA583" s="2" t="s">
        <v>2939</v>
      </c>
      <c r="AB583" s="2">
        <f>IF(INPUT_RAW!B583="","",YEAR(INPUT_RAW!B583))</f>
        <v>2023</v>
      </c>
      <c r="AC583" s="2">
        <f>IF(OR(INPUT_RAW!Q583="",INPUT_RAW!T583=""),"",INPUT_RAW!Q583+INPUT_RAW!T583)</f>
        <v>81492.789999999994</v>
      </c>
      <c r="AD583" s="2">
        <f>IF(INPUT_RAW!Q583="","",IF(INPUT_RAW!Q583=0,0,INPUT_RAW!T583/INPUT_RAW!Q583))</f>
        <v>0.36640041019113023</v>
      </c>
    </row>
    <row r="584" spans="1:30" ht="57.6" x14ac:dyDescent="0.3">
      <c r="A584" s="7" t="s">
        <v>196</v>
      </c>
      <c r="B584" s="2" t="s">
        <v>972</v>
      </c>
      <c r="C584" s="5" t="s">
        <v>198</v>
      </c>
      <c r="D584" s="5" t="s">
        <v>171</v>
      </c>
      <c r="E584" s="2" t="s">
        <v>973</v>
      </c>
      <c r="F584" s="2"/>
      <c r="G584" s="2"/>
      <c r="H584" s="2"/>
      <c r="I584" s="2"/>
      <c r="J584" s="2"/>
      <c r="K584" s="2"/>
      <c r="L584" s="2"/>
      <c r="M584" s="2"/>
      <c r="N584" s="5">
        <v>6985</v>
      </c>
      <c r="O584" s="2" t="s">
        <v>200</v>
      </c>
      <c r="P584" s="5">
        <v>260.3482391</v>
      </c>
      <c r="Q584" s="5">
        <v>1818532.45</v>
      </c>
      <c r="R584" s="5">
        <v>3.1030779389999998</v>
      </c>
      <c r="S584" s="5">
        <v>21674.999400000001</v>
      </c>
      <c r="T584" s="5">
        <v>666310.30000000005</v>
      </c>
      <c r="U584" s="5">
        <v>45720</v>
      </c>
      <c r="V584" s="5">
        <v>0.45069999999999999</v>
      </c>
      <c r="W584" s="2" t="s">
        <v>60</v>
      </c>
      <c r="X584" s="2" t="s">
        <v>2940</v>
      </c>
      <c r="Y584" s="2" t="s">
        <v>172</v>
      </c>
      <c r="Z584" s="2" t="s">
        <v>173</v>
      </c>
      <c r="AA584" s="2" t="s">
        <v>2940</v>
      </c>
      <c r="AB584" s="2">
        <f>IF(INPUT_RAW!B584="","",YEAR(INPUT_RAW!B584))</f>
        <v>2023</v>
      </c>
      <c r="AC584" s="2">
        <f>IF(OR(INPUT_RAW!Q584="",INPUT_RAW!T584=""),"",INPUT_RAW!Q584+INPUT_RAW!T584)</f>
        <v>2484842.75</v>
      </c>
      <c r="AD584" s="2">
        <f>IF(INPUT_RAW!Q584="","",IF(INPUT_RAW!Q584=0,0,INPUT_RAW!T584/INPUT_RAW!Q584))</f>
        <v>0.36640000567490566</v>
      </c>
    </row>
    <row r="585" spans="1:30" ht="72" x14ac:dyDescent="0.3">
      <c r="A585" s="7" t="s">
        <v>196</v>
      </c>
      <c r="B585" s="2" t="s">
        <v>974</v>
      </c>
      <c r="C585" s="5" t="s">
        <v>198</v>
      </c>
      <c r="D585" s="5" t="s">
        <v>171</v>
      </c>
      <c r="E585" s="2" t="s">
        <v>975</v>
      </c>
      <c r="F585" s="2"/>
      <c r="G585" s="2"/>
      <c r="H585" s="2"/>
      <c r="I585" s="2"/>
      <c r="J585" s="2"/>
      <c r="K585" s="2"/>
      <c r="L585" s="2"/>
      <c r="M585" s="2"/>
      <c r="N585" s="5">
        <v>1136.2</v>
      </c>
      <c r="O585" s="2" t="s">
        <v>200</v>
      </c>
      <c r="P585" s="5">
        <v>515.33528430000001</v>
      </c>
      <c r="Q585" s="5">
        <v>585523.94999999995</v>
      </c>
      <c r="R585" s="5">
        <v>6.1422560700000002</v>
      </c>
      <c r="S585" s="5">
        <v>6978.8313470000003</v>
      </c>
      <c r="T585" s="5">
        <v>214536</v>
      </c>
      <c r="U585" s="5">
        <v>5928</v>
      </c>
      <c r="V585" s="5">
        <v>1.139</v>
      </c>
      <c r="W585" s="2" t="s">
        <v>22</v>
      </c>
      <c r="X585" s="2" t="s">
        <v>2940</v>
      </c>
      <c r="Y585" s="2" t="s">
        <v>172</v>
      </c>
      <c r="Z585" s="2" t="s">
        <v>173</v>
      </c>
      <c r="AA585" s="2" t="s">
        <v>2940</v>
      </c>
      <c r="AB585" s="2">
        <f>IF(INPUT_RAW!B585="","",YEAR(INPUT_RAW!B585))</f>
        <v>2023</v>
      </c>
      <c r="AC585" s="2">
        <f>IF(OR(INPUT_RAW!Q585="",INPUT_RAW!T585=""),"",INPUT_RAW!Q585+INPUT_RAW!T585)</f>
        <v>800059.95</v>
      </c>
      <c r="AD585" s="2">
        <f>IF(INPUT_RAW!Q585="","",IF(INPUT_RAW!Q585=0,0,INPUT_RAW!T585/INPUT_RAW!Q585))</f>
        <v>0.36640004221859757</v>
      </c>
    </row>
    <row r="586" spans="1:30" ht="72" x14ac:dyDescent="0.3">
      <c r="A586" s="7" t="s">
        <v>196</v>
      </c>
      <c r="B586" s="2" t="s">
        <v>974</v>
      </c>
      <c r="C586" s="5" t="s">
        <v>198</v>
      </c>
      <c r="D586" s="5" t="s">
        <v>163</v>
      </c>
      <c r="E586" s="2" t="s">
        <v>976</v>
      </c>
      <c r="F586" s="2"/>
      <c r="G586" s="2"/>
      <c r="H586" s="2"/>
      <c r="I586" s="2"/>
      <c r="J586" s="2"/>
      <c r="K586" s="2"/>
      <c r="L586" s="2"/>
      <c r="M586" s="2"/>
      <c r="N586" s="5">
        <v>8765.76</v>
      </c>
      <c r="O586" s="2" t="s">
        <v>200</v>
      </c>
      <c r="P586" s="5">
        <v>233.1507354</v>
      </c>
      <c r="Q586" s="5">
        <v>2043743.39</v>
      </c>
      <c r="R586" s="5">
        <v>2.7789122210000001</v>
      </c>
      <c r="S586" s="5">
        <v>24359.277590000002</v>
      </c>
      <c r="T586" s="5">
        <v>898429.7</v>
      </c>
      <c r="U586" s="5">
        <v>95280</v>
      </c>
      <c r="V586" s="5">
        <v>0.248</v>
      </c>
      <c r="W586" s="2" t="s">
        <v>23</v>
      </c>
      <c r="X586" s="2" t="s">
        <v>166</v>
      </c>
      <c r="Y586" s="2" t="s">
        <v>164</v>
      </c>
      <c r="Z586" s="2" t="s">
        <v>165</v>
      </c>
      <c r="AA586" s="2" t="s">
        <v>166</v>
      </c>
      <c r="AB586" s="2">
        <f>IF(INPUT_RAW!B586="","",YEAR(INPUT_RAW!B586))</f>
        <v>2023</v>
      </c>
      <c r="AC586" s="2">
        <f>IF(OR(INPUT_RAW!Q586="",INPUT_RAW!T586=""),"",INPUT_RAW!Q586+INPUT_RAW!T586)</f>
        <v>2942173.09</v>
      </c>
      <c r="AD586" s="2">
        <f>IF(INPUT_RAW!Q586="","",IF(INPUT_RAW!Q586=0,0,INPUT_RAW!T586/INPUT_RAW!Q586))</f>
        <v>0.43960005174622241</v>
      </c>
    </row>
    <row r="587" spans="1:30" ht="72" x14ac:dyDescent="0.3">
      <c r="A587" s="7" t="s">
        <v>196</v>
      </c>
      <c r="B587" s="2" t="s">
        <v>974</v>
      </c>
      <c r="C587" s="5" t="s">
        <v>198</v>
      </c>
      <c r="D587" s="5" t="s">
        <v>163</v>
      </c>
      <c r="E587" s="2" t="s">
        <v>977</v>
      </c>
      <c r="F587" s="2"/>
      <c r="G587" s="2"/>
      <c r="H587" s="2"/>
      <c r="I587" s="2"/>
      <c r="J587" s="2"/>
      <c r="K587" s="2"/>
      <c r="L587" s="2"/>
      <c r="M587" s="2"/>
      <c r="N587" s="5">
        <v>4900</v>
      </c>
      <c r="O587" s="2" t="s">
        <v>200</v>
      </c>
      <c r="P587" s="5">
        <v>463.92288980000001</v>
      </c>
      <c r="Q587" s="5">
        <v>2273222.16</v>
      </c>
      <c r="R587" s="5">
        <v>5.5294742530000001</v>
      </c>
      <c r="S587" s="5">
        <v>27094.423839999999</v>
      </c>
      <c r="T587" s="5">
        <v>999308.4</v>
      </c>
      <c r="U587" s="5">
        <v>2</v>
      </c>
      <c r="V587" s="5">
        <v>0.158</v>
      </c>
      <c r="W587" s="2" t="s">
        <v>29</v>
      </c>
      <c r="X587" s="2" t="s">
        <v>166</v>
      </c>
      <c r="Y587" s="2" t="s">
        <v>164</v>
      </c>
      <c r="Z587" s="2" t="s">
        <v>165</v>
      </c>
      <c r="AA587" s="2" t="s">
        <v>166</v>
      </c>
      <c r="AB587" s="2">
        <f>IF(INPUT_RAW!B587="","",YEAR(INPUT_RAW!B587))</f>
        <v>2023</v>
      </c>
      <c r="AC587" s="2">
        <f>IF(OR(INPUT_RAW!Q587="",INPUT_RAW!T587=""),"",INPUT_RAW!Q587+INPUT_RAW!T587)</f>
        <v>3272530.56</v>
      </c>
      <c r="AD587" s="2">
        <f>IF(INPUT_RAW!Q587="","",IF(INPUT_RAW!Q587=0,0,INPUT_RAW!T587/INPUT_RAW!Q587))</f>
        <v>0.43959997293005448</v>
      </c>
    </row>
    <row r="588" spans="1:30" ht="86.4" x14ac:dyDescent="0.3">
      <c r="A588" s="7" t="s">
        <v>196</v>
      </c>
      <c r="B588" s="2" t="s">
        <v>974</v>
      </c>
      <c r="C588" s="5" t="s">
        <v>198</v>
      </c>
      <c r="D588" s="5" t="s">
        <v>171</v>
      </c>
      <c r="E588" s="2" t="s">
        <v>978</v>
      </c>
      <c r="F588" s="2"/>
      <c r="G588" s="2"/>
      <c r="H588" s="2"/>
      <c r="I588" s="2"/>
      <c r="J588" s="2"/>
      <c r="K588" s="2"/>
      <c r="L588" s="2"/>
      <c r="M588" s="2"/>
      <c r="N588" s="5">
        <v>4046.4</v>
      </c>
      <c r="O588" s="2" t="s">
        <v>200</v>
      </c>
      <c r="P588" s="5">
        <v>533.32014379999998</v>
      </c>
      <c r="Q588" s="5">
        <v>2158026.63</v>
      </c>
      <c r="R588" s="5">
        <v>6.356616732</v>
      </c>
      <c r="S588" s="5">
        <v>25721.413949999998</v>
      </c>
      <c r="T588" s="5">
        <v>790700.9</v>
      </c>
      <c r="U588" s="5">
        <v>20232</v>
      </c>
      <c r="V588" s="5">
        <v>1.23</v>
      </c>
      <c r="W588" s="2" t="s">
        <v>22</v>
      </c>
      <c r="X588" s="2" t="s">
        <v>2940</v>
      </c>
      <c r="Y588" s="2" t="s">
        <v>172</v>
      </c>
      <c r="Z588" s="2" t="s">
        <v>173</v>
      </c>
      <c r="AA588" s="2" t="s">
        <v>2940</v>
      </c>
      <c r="AB588" s="2">
        <f>IF(INPUT_RAW!B588="","",YEAR(INPUT_RAW!B588))</f>
        <v>2023</v>
      </c>
      <c r="AC588" s="2">
        <f>IF(OR(INPUT_RAW!Q588="",INPUT_RAW!T588=""),"",INPUT_RAW!Q588+INPUT_RAW!T588)</f>
        <v>2948727.53</v>
      </c>
      <c r="AD588" s="2">
        <f>IF(INPUT_RAW!Q588="","",IF(INPUT_RAW!Q588=0,0,INPUT_RAW!T588/INPUT_RAW!Q588))</f>
        <v>0.36639997347947467</v>
      </c>
    </row>
    <row r="589" spans="1:30" ht="86.4" x14ac:dyDescent="0.3">
      <c r="A589" s="7" t="s">
        <v>196</v>
      </c>
      <c r="B589" s="2" t="s">
        <v>974</v>
      </c>
      <c r="C589" s="5" t="s">
        <v>198</v>
      </c>
      <c r="D589" s="5" t="s">
        <v>171</v>
      </c>
      <c r="E589" s="2" t="s">
        <v>979</v>
      </c>
      <c r="F589" s="2"/>
      <c r="G589" s="2"/>
      <c r="H589" s="2"/>
      <c r="I589" s="2"/>
      <c r="J589" s="2"/>
      <c r="K589" s="2"/>
      <c r="L589" s="2"/>
      <c r="M589" s="2"/>
      <c r="N589" s="5">
        <v>2885.5</v>
      </c>
      <c r="O589" s="2" t="s">
        <v>200</v>
      </c>
      <c r="P589" s="5">
        <v>676.76487610000004</v>
      </c>
      <c r="Q589" s="5">
        <v>1952805.05</v>
      </c>
      <c r="R589" s="5">
        <v>8.0663274860000005</v>
      </c>
      <c r="S589" s="5">
        <v>23275.38796</v>
      </c>
      <c r="T589" s="5">
        <v>715507.8</v>
      </c>
      <c r="U589" s="5">
        <v>23880</v>
      </c>
      <c r="V589" s="5">
        <v>0.94299999999999995</v>
      </c>
      <c r="W589" s="2" t="s">
        <v>22</v>
      </c>
      <c r="X589" s="2" t="s">
        <v>2940</v>
      </c>
      <c r="Y589" s="2" t="s">
        <v>172</v>
      </c>
      <c r="Z589" s="2" t="s">
        <v>173</v>
      </c>
      <c r="AA589" s="2" t="s">
        <v>2940</v>
      </c>
      <c r="AB589" s="2">
        <f>IF(INPUT_RAW!B589="","",YEAR(INPUT_RAW!B589))</f>
        <v>2023</v>
      </c>
      <c r="AC589" s="2">
        <f>IF(OR(INPUT_RAW!Q589="",INPUT_RAW!T589=""),"",INPUT_RAW!Q589+INPUT_RAW!T589)</f>
        <v>2668312.85</v>
      </c>
      <c r="AD589" s="2">
        <f>IF(INPUT_RAW!Q589="","",IF(INPUT_RAW!Q589=0,0,INPUT_RAW!T589/INPUT_RAW!Q589))</f>
        <v>0.36640001519864979</v>
      </c>
    </row>
    <row r="590" spans="1:30" ht="57.6" x14ac:dyDescent="0.3">
      <c r="A590" s="7" t="s">
        <v>196</v>
      </c>
      <c r="B590" s="2" t="s">
        <v>980</v>
      </c>
      <c r="C590" s="5" t="s">
        <v>198</v>
      </c>
      <c r="D590" s="5" t="s">
        <v>171</v>
      </c>
      <c r="E590" s="2" t="s">
        <v>981</v>
      </c>
      <c r="F590" s="2"/>
      <c r="G590" s="2"/>
      <c r="H590" s="2"/>
      <c r="I590" s="2"/>
      <c r="J590" s="2"/>
      <c r="K590" s="2"/>
      <c r="L590" s="2"/>
      <c r="M590" s="2"/>
      <c r="N590" s="5">
        <v>8201.5</v>
      </c>
      <c r="O590" s="2" t="s">
        <v>200</v>
      </c>
      <c r="P590" s="5">
        <v>537.39418760000001</v>
      </c>
      <c r="Q590" s="5">
        <v>4407438.43</v>
      </c>
      <c r="R590" s="5">
        <v>6.4051750609999996</v>
      </c>
      <c r="S590" s="5">
        <v>52532.043270000002</v>
      </c>
      <c r="T590" s="5">
        <v>1614885.5</v>
      </c>
      <c r="U590" s="5">
        <v>20940</v>
      </c>
      <c r="V590" s="5">
        <v>2.4500000000000002</v>
      </c>
      <c r="W590" s="2" t="s">
        <v>23</v>
      </c>
      <c r="X590" s="2"/>
      <c r="Y590" s="2" t="s">
        <v>172</v>
      </c>
      <c r="Z590" s="2" t="s">
        <v>173</v>
      </c>
      <c r="AA590" s="2" t="s">
        <v>174</v>
      </c>
      <c r="AB590" s="2">
        <f>IF(INPUT_RAW!B590="","",YEAR(INPUT_RAW!B590))</f>
        <v>2023</v>
      </c>
      <c r="AC590" s="2">
        <f>IF(OR(INPUT_RAW!Q590="",INPUT_RAW!T590=""),"",INPUT_RAW!Q590+INPUT_RAW!T590)</f>
        <v>6022323.9299999997</v>
      </c>
      <c r="AD590" s="2">
        <f>IF(INPUT_RAW!Q590="","",IF(INPUT_RAW!Q590=0,0,INPUT_RAW!T590/INPUT_RAW!Q590))</f>
        <v>0.36640001344272893</v>
      </c>
    </row>
    <row r="591" spans="1:30" ht="57.6" x14ac:dyDescent="0.3">
      <c r="A591" s="7" t="s">
        <v>196</v>
      </c>
      <c r="B591" s="2" t="s">
        <v>980</v>
      </c>
      <c r="C591" s="5" t="s">
        <v>198</v>
      </c>
      <c r="D591" s="5" t="s">
        <v>171</v>
      </c>
      <c r="E591" s="2" t="s">
        <v>961</v>
      </c>
      <c r="F591" s="2"/>
      <c r="G591" s="2"/>
      <c r="H591" s="2"/>
      <c r="I591" s="2"/>
      <c r="J591" s="2"/>
      <c r="K591" s="2"/>
      <c r="L591" s="2"/>
      <c r="M591" s="2"/>
      <c r="N591" s="5">
        <v>8945.2000000000007</v>
      </c>
      <c r="O591" s="2" t="s">
        <v>200</v>
      </c>
      <c r="P591" s="5">
        <v>468.59972720000002</v>
      </c>
      <c r="Q591" s="5">
        <v>4191718.28</v>
      </c>
      <c r="R591" s="5">
        <v>5.5852172490000003</v>
      </c>
      <c r="S591" s="5">
        <v>49960.885340000001</v>
      </c>
      <c r="T591" s="5">
        <v>1535845.7</v>
      </c>
      <c r="U591" s="5">
        <v>25680</v>
      </c>
      <c r="V591" s="5">
        <v>1.9</v>
      </c>
      <c r="W591" s="2" t="s">
        <v>23</v>
      </c>
      <c r="X591" s="2"/>
      <c r="Y591" s="2" t="s">
        <v>172</v>
      </c>
      <c r="Z591" s="2" t="s">
        <v>173</v>
      </c>
      <c r="AA591" s="2" t="s">
        <v>174</v>
      </c>
      <c r="AB591" s="2">
        <f>IF(INPUT_RAW!B591="","",YEAR(INPUT_RAW!B591))</f>
        <v>2023</v>
      </c>
      <c r="AC591" s="2">
        <f>IF(OR(INPUT_RAW!Q591="",INPUT_RAW!T591=""),"",INPUT_RAW!Q591+INPUT_RAW!T591)</f>
        <v>5727563.9799999995</v>
      </c>
      <c r="AD591" s="2">
        <f>IF(INPUT_RAW!Q591="","",IF(INPUT_RAW!Q591=0,0,INPUT_RAW!T591/INPUT_RAW!Q591))</f>
        <v>0.3664000291546311</v>
      </c>
    </row>
    <row r="592" spans="1:30" ht="72" x14ac:dyDescent="0.3">
      <c r="A592" s="7" t="s">
        <v>196</v>
      </c>
      <c r="B592" s="2" t="s">
        <v>980</v>
      </c>
      <c r="C592" s="5" t="s">
        <v>198</v>
      </c>
      <c r="D592" s="5" t="s">
        <v>171</v>
      </c>
      <c r="E592" s="2" t="s">
        <v>982</v>
      </c>
      <c r="F592" s="2"/>
      <c r="G592" s="2"/>
      <c r="H592" s="2"/>
      <c r="I592" s="2"/>
      <c r="J592" s="2"/>
      <c r="K592" s="2"/>
      <c r="L592" s="2"/>
      <c r="M592" s="2"/>
      <c r="N592" s="5">
        <v>8973.4500000000007</v>
      </c>
      <c r="O592" s="2" t="s">
        <v>200</v>
      </c>
      <c r="P592" s="5">
        <v>498.61469110000002</v>
      </c>
      <c r="Q592" s="5">
        <v>4474294</v>
      </c>
      <c r="R592" s="5">
        <v>5.9429641369999997</v>
      </c>
      <c r="S592" s="5">
        <v>53328.891539999997</v>
      </c>
      <c r="T592" s="5">
        <v>1639381.3</v>
      </c>
      <c r="U592" s="5">
        <v>70380</v>
      </c>
      <c r="V592" s="5">
        <v>0.74</v>
      </c>
      <c r="W592" s="2" t="s">
        <v>23</v>
      </c>
      <c r="X592" s="2" t="s">
        <v>2941</v>
      </c>
      <c r="Y592" s="2" t="s">
        <v>172</v>
      </c>
      <c r="Z592" s="2" t="s">
        <v>173</v>
      </c>
      <c r="AA592" s="2" t="s">
        <v>2941</v>
      </c>
      <c r="AB592" s="2">
        <f>IF(INPUT_RAW!B592="","",YEAR(INPUT_RAW!B592))</f>
        <v>2023</v>
      </c>
      <c r="AC592" s="2">
        <f>IF(OR(INPUT_RAW!Q592="",INPUT_RAW!T592=""),"",INPUT_RAW!Q592+INPUT_RAW!T592)</f>
        <v>6113675.2999999998</v>
      </c>
      <c r="AD592" s="2">
        <f>IF(INPUT_RAW!Q592="","",IF(INPUT_RAW!Q592=0,0,INPUT_RAW!T592/INPUT_RAW!Q592))</f>
        <v>0.36639999517242272</v>
      </c>
    </row>
    <row r="593" spans="1:30" ht="72" x14ac:dyDescent="0.3">
      <c r="A593" s="7" t="s">
        <v>196</v>
      </c>
      <c r="B593" s="2" t="s">
        <v>983</v>
      </c>
      <c r="C593" s="5" t="s">
        <v>198</v>
      </c>
      <c r="D593" s="5" t="s">
        <v>171</v>
      </c>
      <c r="E593" s="2" t="s">
        <v>906</v>
      </c>
      <c r="F593" s="2"/>
      <c r="G593" s="2"/>
      <c r="H593" s="2"/>
      <c r="I593" s="2"/>
      <c r="J593" s="2"/>
      <c r="K593" s="2"/>
      <c r="L593" s="2"/>
      <c r="M593" s="2"/>
      <c r="N593" s="5">
        <v>7600</v>
      </c>
      <c r="O593" s="2" t="s">
        <v>200</v>
      </c>
      <c r="P593" s="5">
        <v>522.63868419999994</v>
      </c>
      <c r="Q593" s="5">
        <v>3972054</v>
      </c>
      <c r="R593" s="5">
        <v>6.251658902</v>
      </c>
      <c r="S593" s="5">
        <v>47512.607660000001</v>
      </c>
      <c r="T593" s="5">
        <v>1455360.6</v>
      </c>
      <c r="U593" s="5">
        <v>49716</v>
      </c>
      <c r="V593" s="5">
        <v>0.94</v>
      </c>
      <c r="W593" s="2" t="s">
        <v>22</v>
      </c>
      <c r="X593" s="2" t="s">
        <v>2940</v>
      </c>
      <c r="Y593" s="2" t="s">
        <v>172</v>
      </c>
      <c r="Z593" s="2" t="s">
        <v>173</v>
      </c>
      <c r="AA593" s="2" t="s">
        <v>2940</v>
      </c>
      <c r="AB593" s="2">
        <f>IF(INPUT_RAW!B593="","",YEAR(INPUT_RAW!B593))</f>
        <v>2023</v>
      </c>
      <c r="AC593" s="2">
        <f>IF(OR(INPUT_RAW!Q593="",INPUT_RAW!T593=""),"",INPUT_RAW!Q593+INPUT_RAW!T593)</f>
        <v>5427414.5999999996</v>
      </c>
      <c r="AD593" s="2">
        <f>IF(INPUT_RAW!Q593="","",IF(INPUT_RAW!Q593=0,0,INPUT_RAW!T593/INPUT_RAW!Q593))</f>
        <v>0.36640000362532837</v>
      </c>
    </row>
    <row r="594" spans="1:30" ht="86.4" x14ac:dyDescent="0.3">
      <c r="A594" s="7" t="s">
        <v>196</v>
      </c>
      <c r="B594" s="2" t="s">
        <v>984</v>
      </c>
      <c r="C594" s="5" t="s">
        <v>198</v>
      </c>
      <c r="D594" s="5" t="s">
        <v>171</v>
      </c>
      <c r="E594" s="2" t="s">
        <v>985</v>
      </c>
      <c r="F594" s="2"/>
      <c r="G594" s="2"/>
      <c r="H594" s="2"/>
      <c r="I594" s="2"/>
      <c r="J594" s="2"/>
      <c r="K594" s="2"/>
      <c r="L594" s="2"/>
      <c r="M594" s="2"/>
      <c r="N594" s="5">
        <v>3536</v>
      </c>
      <c r="O594" s="2" t="s">
        <v>200</v>
      </c>
      <c r="P594" s="5">
        <v>523.70760459999997</v>
      </c>
      <c r="Q594" s="5">
        <v>1851830.09</v>
      </c>
      <c r="R594" s="5">
        <v>6.2644450320000002</v>
      </c>
      <c r="S594" s="5">
        <v>22151.07763</v>
      </c>
      <c r="T594" s="5">
        <v>678510.5</v>
      </c>
      <c r="U594" s="5">
        <v>21216</v>
      </c>
      <c r="V594" s="2"/>
      <c r="W594" s="2" t="s">
        <v>22</v>
      </c>
      <c r="X594" s="2" t="s">
        <v>2940</v>
      </c>
      <c r="Y594" s="2" t="s">
        <v>172</v>
      </c>
      <c r="Z594" s="2" t="s">
        <v>173</v>
      </c>
      <c r="AA594" s="2" t="s">
        <v>2940</v>
      </c>
      <c r="AB594" s="2">
        <f>IF(INPUT_RAW!B594="","",YEAR(INPUT_RAW!B594))</f>
        <v>2023</v>
      </c>
      <c r="AC594" s="2">
        <f>IF(OR(INPUT_RAW!Q594="",INPUT_RAW!T594=""),"",INPUT_RAW!Q594+INPUT_RAW!T594)</f>
        <v>2530340.59</v>
      </c>
      <c r="AD594" s="2">
        <f>IF(INPUT_RAW!Q594="","",IF(INPUT_RAW!Q594=0,0,INPUT_RAW!T594/INPUT_RAW!Q594))</f>
        <v>0.36639997571267457</v>
      </c>
    </row>
    <row r="595" spans="1:30" ht="86.4" x14ac:dyDescent="0.3">
      <c r="A595" s="7" t="s">
        <v>196</v>
      </c>
      <c r="B595" s="2" t="s">
        <v>984</v>
      </c>
      <c r="C595" s="5" t="s">
        <v>198</v>
      </c>
      <c r="D595" s="5" t="s">
        <v>171</v>
      </c>
      <c r="E595" s="2" t="s">
        <v>986</v>
      </c>
      <c r="F595" s="2"/>
      <c r="G595" s="2"/>
      <c r="H595" s="2"/>
      <c r="I595" s="2"/>
      <c r="J595" s="2"/>
      <c r="K595" s="2"/>
      <c r="L595" s="2"/>
      <c r="M595" s="2"/>
      <c r="N595" s="5">
        <v>1554</v>
      </c>
      <c r="O595" s="2" t="s">
        <v>200</v>
      </c>
      <c r="P595" s="5">
        <v>535.99076579999996</v>
      </c>
      <c r="Q595" s="5">
        <v>832929.65</v>
      </c>
      <c r="R595" s="5">
        <v>6.4113727960000002</v>
      </c>
      <c r="S595" s="5">
        <v>9963.2733250000001</v>
      </c>
      <c r="T595" s="5">
        <v>305185.40000000002</v>
      </c>
      <c r="U595" s="5">
        <v>8880</v>
      </c>
      <c r="V595" s="2"/>
      <c r="W595" s="2" t="s">
        <v>22</v>
      </c>
      <c r="X595" s="2" t="s">
        <v>2940</v>
      </c>
      <c r="Y595" s="2" t="s">
        <v>172</v>
      </c>
      <c r="Z595" s="2" t="s">
        <v>173</v>
      </c>
      <c r="AA595" s="2" t="s">
        <v>2940</v>
      </c>
      <c r="AB595" s="2">
        <f>IF(INPUT_RAW!B595="","",YEAR(INPUT_RAW!B595))</f>
        <v>2023</v>
      </c>
      <c r="AC595" s="2">
        <f>IF(OR(INPUT_RAW!Q595="",INPUT_RAW!T595=""),"",INPUT_RAW!Q595+INPUT_RAW!T595)</f>
        <v>1138115.05</v>
      </c>
      <c r="AD595" s="2">
        <f>IF(INPUT_RAW!Q595="","",IF(INPUT_RAW!Q595=0,0,INPUT_RAW!T595/INPUT_RAW!Q595))</f>
        <v>0.36639997147418152</v>
      </c>
    </row>
    <row r="596" spans="1:30" ht="86.4" x14ac:dyDescent="0.3">
      <c r="A596" s="7" t="s">
        <v>196</v>
      </c>
      <c r="B596" s="2" t="s">
        <v>984</v>
      </c>
      <c r="C596" s="5" t="s">
        <v>198</v>
      </c>
      <c r="D596" s="5" t="s">
        <v>171</v>
      </c>
      <c r="E596" s="2" t="s">
        <v>987</v>
      </c>
      <c r="F596" s="2"/>
      <c r="G596" s="2"/>
      <c r="H596" s="2"/>
      <c r="I596" s="2"/>
      <c r="J596" s="2"/>
      <c r="K596" s="2"/>
      <c r="L596" s="2"/>
      <c r="M596" s="2"/>
      <c r="N596" s="5">
        <v>1883</v>
      </c>
      <c r="O596" s="2" t="s">
        <v>200</v>
      </c>
      <c r="P596" s="5">
        <v>612.22070629999996</v>
      </c>
      <c r="Q596" s="5">
        <v>1152811.5900000001</v>
      </c>
      <c r="R596" s="5">
        <v>7.3232141899999998</v>
      </c>
      <c r="S596" s="5">
        <v>13789.61232</v>
      </c>
      <c r="T596" s="5">
        <v>422390.1</v>
      </c>
      <c r="U596" s="5">
        <v>12912</v>
      </c>
      <c r="V596" s="2"/>
      <c r="W596" s="2" t="s">
        <v>22</v>
      </c>
      <c r="X596" s="2" t="s">
        <v>2940</v>
      </c>
      <c r="Y596" s="2" t="s">
        <v>172</v>
      </c>
      <c r="Z596" s="2" t="s">
        <v>173</v>
      </c>
      <c r="AA596" s="2" t="s">
        <v>2940</v>
      </c>
      <c r="AB596" s="2">
        <f>IF(INPUT_RAW!B596="","",YEAR(INPUT_RAW!B596))</f>
        <v>2023</v>
      </c>
      <c r="AC596" s="2">
        <f>IF(OR(INPUT_RAW!Q596="",INPUT_RAW!T596=""),"",INPUT_RAW!Q596+INPUT_RAW!T596)</f>
        <v>1575201.69</v>
      </c>
      <c r="AD596" s="2">
        <f>IF(INPUT_RAW!Q596="","",IF(INPUT_RAW!Q596=0,0,INPUT_RAW!T596/INPUT_RAW!Q596))</f>
        <v>0.36639994224901917</v>
      </c>
    </row>
    <row r="597" spans="1:30" ht="72" x14ac:dyDescent="0.3">
      <c r="A597" s="7" t="s">
        <v>196</v>
      </c>
      <c r="B597" s="2" t="s">
        <v>988</v>
      </c>
      <c r="C597" s="5" t="s">
        <v>198</v>
      </c>
      <c r="D597" s="5" t="s">
        <v>171</v>
      </c>
      <c r="E597" s="2" t="s">
        <v>989</v>
      </c>
      <c r="F597" s="2"/>
      <c r="G597" s="2"/>
      <c r="H597" s="2"/>
      <c r="I597" s="2"/>
      <c r="J597" s="2"/>
      <c r="K597" s="2"/>
      <c r="L597" s="2"/>
      <c r="M597" s="2"/>
      <c r="N597" s="5">
        <v>80</v>
      </c>
      <c r="O597" s="2" t="s">
        <v>200</v>
      </c>
      <c r="P597" s="5">
        <v>792.52412500000003</v>
      </c>
      <c r="Q597" s="5">
        <v>63401.93</v>
      </c>
      <c r="R597" s="5">
        <v>9.4799536480000004</v>
      </c>
      <c r="S597" s="5">
        <v>758.39629190000005</v>
      </c>
      <c r="T597" s="5">
        <v>23230.400000000001</v>
      </c>
      <c r="U597" s="5">
        <v>2400</v>
      </c>
      <c r="V597" s="5">
        <v>0.3</v>
      </c>
      <c r="W597" s="2" t="s">
        <v>36</v>
      </c>
      <c r="X597" s="2" t="s">
        <v>2939</v>
      </c>
      <c r="Y597" s="2" t="s">
        <v>172</v>
      </c>
      <c r="Z597" s="2" t="s">
        <v>173</v>
      </c>
      <c r="AA597" s="2" t="s">
        <v>2939</v>
      </c>
      <c r="AB597" s="2">
        <f>IF(INPUT_RAW!B597="","",YEAR(INPUT_RAW!B597))</f>
        <v>2023</v>
      </c>
      <c r="AC597" s="2">
        <f>IF(OR(INPUT_RAW!Q597="",INPUT_RAW!T597=""),"",INPUT_RAW!Q597+INPUT_RAW!T597)</f>
        <v>86632.33</v>
      </c>
      <c r="AD597" s="2">
        <f>IF(INPUT_RAW!Q597="","",IF(INPUT_RAW!Q597=0,0,INPUT_RAW!T597/INPUT_RAW!Q597))</f>
        <v>0.36639894085243147</v>
      </c>
    </row>
    <row r="598" spans="1:30" ht="57.6" x14ac:dyDescent="0.3">
      <c r="A598" s="7" t="s">
        <v>196</v>
      </c>
      <c r="B598" s="2" t="s">
        <v>990</v>
      </c>
      <c r="C598" s="5" t="s">
        <v>198</v>
      </c>
      <c r="D598" s="5" t="s">
        <v>171</v>
      </c>
      <c r="E598" s="2" t="s">
        <v>991</v>
      </c>
      <c r="F598" s="2"/>
      <c r="G598" s="2"/>
      <c r="H598" s="2"/>
      <c r="I598" s="2"/>
      <c r="J598" s="2"/>
      <c r="K598" s="2"/>
      <c r="L598" s="2"/>
      <c r="M598" s="2"/>
      <c r="N598" s="5">
        <v>7315</v>
      </c>
      <c r="O598" s="2" t="s">
        <v>200</v>
      </c>
      <c r="P598" s="5">
        <v>463.12150380000003</v>
      </c>
      <c r="Q598" s="5">
        <v>3387733.8</v>
      </c>
      <c r="R598" s="5">
        <v>5.539730906</v>
      </c>
      <c r="S598" s="5">
        <v>40523.131580000001</v>
      </c>
      <c r="T598" s="5">
        <v>1241265.7</v>
      </c>
      <c r="U598" s="5">
        <v>27000</v>
      </c>
      <c r="V598" s="5">
        <v>1.47</v>
      </c>
      <c r="W598" s="2" t="s">
        <v>20</v>
      </c>
      <c r="X598" s="2"/>
      <c r="Y598" s="2" t="s">
        <v>172</v>
      </c>
      <c r="Z598" s="2" t="s">
        <v>173</v>
      </c>
      <c r="AA598" s="2" t="s">
        <v>174</v>
      </c>
      <c r="AB598" s="2">
        <f>IF(INPUT_RAW!B598="","",YEAR(INPUT_RAW!B598))</f>
        <v>2023</v>
      </c>
      <c r="AC598" s="2">
        <f>IF(OR(INPUT_RAW!Q598="",INPUT_RAW!T598=""),"",INPUT_RAW!Q598+INPUT_RAW!T598)</f>
        <v>4628999.5</v>
      </c>
      <c r="AD598" s="2">
        <f>IF(INPUT_RAW!Q598="","",IF(INPUT_RAW!Q598=0,0,INPUT_RAW!T598/INPUT_RAW!Q598))</f>
        <v>0.36640001053211441</v>
      </c>
    </row>
    <row r="599" spans="1:30" ht="57.6" x14ac:dyDescent="0.3">
      <c r="A599" s="7" t="s">
        <v>196</v>
      </c>
      <c r="B599" s="2" t="s">
        <v>992</v>
      </c>
      <c r="C599" s="5" t="s">
        <v>198</v>
      </c>
      <c r="D599" s="5" t="s">
        <v>171</v>
      </c>
      <c r="E599" s="2" t="s">
        <v>993</v>
      </c>
      <c r="F599" s="2"/>
      <c r="G599" s="2"/>
      <c r="H599" s="2"/>
      <c r="I599" s="2"/>
      <c r="J599" s="2"/>
      <c r="K599" s="2"/>
      <c r="L599" s="2"/>
      <c r="M599" s="2"/>
      <c r="N599" s="5">
        <v>10836</v>
      </c>
      <c r="O599" s="2" t="s">
        <v>200</v>
      </c>
      <c r="P599" s="5">
        <v>572.7315347</v>
      </c>
      <c r="Q599" s="5">
        <v>6206118.9100000001</v>
      </c>
      <c r="R599" s="5">
        <v>6.8508556780000003</v>
      </c>
      <c r="S599" s="5">
        <v>74235.872130000003</v>
      </c>
      <c r="T599" s="5">
        <v>2273922</v>
      </c>
      <c r="U599" s="5">
        <v>57792</v>
      </c>
      <c r="V599" s="2"/>
      <c r="W599" s="2" t="s">
        <v>23</v>
      </c>
      <c r="X599" s="2" t="s">
        <v>2937</v>
      </c>
      <c r="Y599" s="2" t="s">
        <v>172</v>
      </c>
      <c r="Z599" s="2" t="s">
        <v>173</v>
      </c>
      <c r="AA599" s="2" t="s">
        <v>2937</v>
      </c>
      <c r="AB599" s="2">
        <f>IF(INPUT_RAW!B599="","",YEAR(INPUT_RAW!B599))</f>
        <v>2023</v>
      </c>
      <c r="AC599" s="2">
        <f>IF(OR(INPUT_RAW!Q599="",INPUT_RAW!T599=""),"",INPUT_RAW!Q599+INPUT_RAW!T599)</f>
        <v>8480040.9100000001</v>
      </c>
      <c r="AD599" s="2">
        <f>IF(INPUT_RAW!Q599="","",IF(INPUT_RAW!Q599=0,0,INPUT_RAW!T599/INPUT_RAW!Q599))</f>
        <v>0.36640000505565562</v>
      </c>
    </row>
    <row r="600" spans="1:30" ht="86.4" x14ac:dyDescent="0.3">
      <c r="A600" s="7" t="s">
        <v>196</v>
      </c>
      <c r="B600" s="2" t="s">
        <v>994</v>
      </c>
      <c r="C600" s="5" t="s">
        <v>198</v>
      </c>
      <c r="D600" s="5" t="s">
        <v>171</v>
      </c>
      <c r="E600" s="2" t="s">
        <v>995</v>
      </c>
      <c r="F600" s="2"/>
      <c r="G600" s="2"/>
      <c r="H600" s="2"/>
      <c r="I600" s="2"/>
      <c r="J600" s="2"/>
      <c r="K600" s="2"/>
      <c r="L600" s="2"/>
      <c r="M600" s="2"/>
      <c r="N600" s="5">
        <v>2419.1999999999998</v>
      </c>
      <c r="O600" s="2" t="s">
        <v>200</v>
      </c>
      <c r="P600" s="5">
        <v>535.72147399999994</v>
      </c>
      <c r="Q600" s="5">
        <v>1296017.3899999999</v>
      </c>
      <c r="R600" s="5">
        <v>6.4081516030000003</v>
      </c>
      <c r="S600" s="5">
        <v>15502.60036</v>
      </c>
      <c r="T600" s="5">
        <v>474860.79999999999</v>
      </c>
      <c r="U600" s="5">
        <v>13824</v>
      </c>
      <c r="V600" s="5">
        <v>1.08</v>
      </c>
      <c r="W600" s="2" t="s">
        <v>22</v>
      </c>
      <c r="X600" s="2" t="s">
        <v>2940</v>
      </c>
      <c r="Y600" s="2" t="s">
        <v>172</v>
      </c>
      <c r="Z600" s="2" t="s">
        <v>173</v>
      </c>
      <c r="AA600" s="2" t="s">
        <v>2940</v>
      </c>
      <c r="AB600" s="2">
        <f>IF(INPUT_RAW!B600="","",YEAR(INPUT_RAW!B600))</f>
        <v>2023</v>
      </c>
      <c r="AC600" s="2">
        <f>IF(OR(INPUT_RAW!Q600="",INPUT_RAW!T600=""),"",INPUT_RAW!Q600+INPUT_RAW!T600)</f>
        <v>1770878.19</v>
      </c>
      <c r="AD600" s="2">
        <f>IF(INPUT_RAW!Q600="","",IF(INPUT_RAW!Q600=0,0,INPUT_RAW!T600/INPUT_RAW!Q600))</f>
        <v>0.36640002183921316</v>
      </c>
    </row>
    <row r="601" spans="1:30" ht="72" x14ac:dyDescent="0.3">
      <c r="A601" s="7" t="s">
        <v>196</v>
      </c>
      <c r="B601" s="2" t="s">
        <v>994</v>
      </c>
      <c r="C601" s="5" t="s">
        <v>198</v>
      </c>
      <c r="D601" s="5" t="s">
        <v>171</v>
      </c>
      <c r="E601" s="2" t="s">
        <v>996</v>
      </c>
      <c r="F601" s="2"/>
      <c r="G601" s="2"/>
      <c r="H601" s="2"/>
      <c r="I601" s="2"/>
      <c r="J601" s="2"/>
      <c r="K601" s="2"/>
      <c r="L601" s="2"/>
      <c r="M601" s="2"/>
      <c r="N601" s="5">
        <v>2888</v>
      </c>
      <c r="O601" s="2" t="s">
        <v>200</v>
      </c>
      <c r="P601" s="5">
        <v>520.84028739999997</v>
      </c>
      <c r="Q601" s="5">
        <v>1504186.75</v>
      </c>
      <c r="R601" s="5">
        <v>6.2301469779999996</v>
      </c>
      <c r="S601" s="5">
        <v>17992.66447</v>
      </c>
      <c r="T601" s="5">
        <v>551133.9</v>
      </c>
      <c r="U601" s="5">
        <v>17328</v>
      </c>
      <c r="V601" s="5">
        <v>1</v>
      </c>
      <c r="W601" s="2" t="s">
        <v>22</v>
      </c>
      <c r="X601" s="2" t="s">
        <v>2940</v>
      </c>
      <c r="Y601" s="2" t="s">
        <v>172</v>
      </c>
      <c r="Z601" s="2" t="s">
        <v>173</v>
      </c>
      <c r="AA601" s="2" t="s">
        <v>2940</v>
      </c>
      <c r="AB601" s="2">
        <f>IF(INPUT_RAW!B601="","",YEAR(INPUT_RAW!B601))</f>
        <v>2023</v>
      </c>
      <c r="AC601" s="2">
        <f>IF(OR(INPUT_RAW!Q601="",INPUT_RAW!T601=""),"",INPUT_RAW!Q601+INPUT_RAW!T601)</f>
        <v>2055320.65</v>
      </c>
      <c r="AD601" s="2">
        <f>IF(INPUT_RAW!Q601="","",IF(INPUT_RAW!Q601=0,0,INPUT_RAW!T601/INPUT_RAW!Q601))</f>
        <v>0.36639991676565425</v>
      </c>
    </row>
    <row r="602" spans="1:30" ht="72" x14ac:dyDescent="0.3">
      <c r="A602" s="7" t="s">
        <v>196</v>
      </c>
      <c r="B602" s="2" t="s">
        <v>994</v>
      </c>
      <c r="C602" s="5" t="s">
        <v>198</v>
      </c>
      <c r="D602" s="5" t="s">
        <v>171</v>
      </c>
      <c r="E602" s="2" t="s">
        <v>997</v>
      </c>
      <c r="F602" s="2"/>
      <c r="G602" s="2"/>
      <c r="H602" s="2"/>
      <c r="I602" s="2"/>
      <c r="J602" s="2"/>
      <c r="K602" s="2"/>
      <c r="L602" s="2"/>
      <c r="M602" s="2"/>
      <c r="N602" s="5">
        <v>1106</v>
      </c>
      <c r="O602" s="2" t="s">
        <v>200</v>
      </c>
      <c r="P602" s="5">
        <v>611.91276670000002</v>
      </c>
      <c r="Q602" s="5">
        <v>676775.52</v>
      </c>
      <c r="R602" s="5">
        <v>7.3195307019999998</v>
      </c>
      <c r="S602" s="5">
        <v>8095.4009569999998</v>
      </c>
      <c r="T602" s="5">
        <v>247970.5</v>
      </c>
      <c r="U602" s="5">
        <v>7584</v>
      </c>
      <c r="V602" s="5">
        <v>1.028</v>
      </c>
      <c r="W602" s="2" t="s">
        <v>22</v>
      </c>
      <c r="X602" s="2" t="s">
        <v>2940</v>
      </c>
      <c r="Y602" s="2" t="s">
        <v>172</v>
      </c>
      <c r="Z602" s="2" t="s">
        <v>173</v>
      </c>
      <c r="AA602" s="2" t="s">
        <v>2940</v>
      </c>
      <c r="AB602" s="2">
        <f>IF(INPUT_RAW!B602="","",YEAR(INPUT_RAW!B602))</f>
        <v>2023</v>
      </c>
      <c r="AC602" s="2">
        <f>IF(OR(INPUT_RAW!Q602="",INPUT_RAW!T602=""),"",INPUT_RAW!Q602+INPUT_RAW!T602)</f>
        <v>924746.02</v>
      </c>
      <c r="AD602" s="2">
        <f>IF(INPUT_RAW!Q602="","",IF(INPUT_RAW!Q602=0,0,INPUT_RAW!T602/INPUT_RAW!Q602))</f>
        <v>0.36639992534008914</v>
      </c>
    </row>
    <row r="603" spans="1:30" ht="86.4" x14ac:dyDescent="0.3">
      <c r="A603" s="7" t="s">
        <v>196</v>
      </c>
      <c r="B603" s="2" t="s">
        <v>994</v>
      </c>
      <c r="C603" s="5" t="s">
        <v>198</v>
      </c>
      <c r="D603" s="5" t="s">
        <v>171</v>
      </c>
      <c r="E603" s="2" t="s">
        <v>998</v>
      </c>
      <c r="F603" s="2"/>
      <c r="G603" s="2"/>
      <c r="H603" s="2"/>
      <c r="I603" s="2"/>
      <c r="J603" s="2"/>
      <c r="K603" s="2"/>
      <c r="L603" s="2"/>
      <c r="M603" s="2"/>
      <c r="N603" s="5">
        <v>896</v>
      </c>
      <c r="O603" s="2" t="s">
        <v>200</v>
      </c>
      <c r="P603" s="5">
        <v>523.4444866</v>
      </c>
      <c r="Q603" s="5">
        <v>469006.26</v>
      </c>
      <c r="R603" s="5">
        <v>6.2612976869999999</v>
      </c>
      <c r="S603" s="5">
        <v>5610.1227269999999</v>
      </c>
      <c r="T603" s="5">
        <v>171843.9</v>
      </c>
      <c r="U603" s="5">
        <v>5376</v>
      </c>
      <c r="V603" s="5">
        <v>1.0049999999999999</v>
      </c>
      <c r="W603" s="2" t="s">
        <v>22</v>
      </c>
      <c r="X603" s="2" t="s">
        <v>2940</v>
      </c>
      <c r="Y603" s="2" t="s">
        <v>172</v>
      </c>
      <c r="Z603" s="2" t="s">
        <v>173</v>
      </c>
      <c r="AA603" s="2" t="s">
        <v>2940</v>
      </c>
      <c r="AB603" s="2">
        <f>IF(INPUT_RAW!B603="","",YEAR(INPUT_RAW!B603))</f>
        <v>2023</v>
      </c>
      <c r="AC603" s="2">
        <f>IF(OR(INPUT_RAW!Q603="",INPUT_RAW!T603=""),"",INPUT_RAW!Q603+INPUT_RAW!T603)</f>
        <v>640850.16</v>
      </c>
      <c r="AD603" s="2">
        <f>IF(INPUT_RAW!Q603="","",IF(INPUT_RAW!Q603=0,0,INPUT_RAW!T603/INPUT_RAW!Q603))</f>
        <v>0.36640001350941453</v>
      </c>
    </row>
    <row r="604" spans="1:30" ht="57.6" x14ac:dyDescent="0.3">
      <c r="A604" s="7" t="s">
        <v>196</v>
      </c>
      <c r="B604" s="2" t="s">
        <v>999</v>
      </c>
      <c r="C604" s="5" t="s">
        <v>198</v>
      </c>
      <c r="D604" s="5" t="s">
        <v>171</v>
      </c>
      <c r="E604" s="2" t="s">
        <v>1000</v>
      </c>
      <c r="F604" s="2"/>
      <c r="G604" s="2"/>
      <c r="H604" s="2"/>
      <c r="I604" s="2"/>
      <c r="J604" s="2"/>
      <c r="K604" s="2"/>
      <c r="L604" s="2"/>
      <c r="M604" s="2"/>
      <c r="N604" s="5">
        <v>8580</v>
      </c>
      <c r="O604" s="2" t="s">
        <v>200</v>
      </c>
      <c r="P604" s="5">
        <v>377.25261189999998</v>
      </c>
      <c r="Q604" s="5">
        <v>3236827.41</v>
      </c>
      <c r="R604" s="5">
        <v>4.5479519210000001</v>
      </c>
      <c r="S604" s="5">
        <v>39021.427490000002</v>
      </c>
      <c r="T604" s="5">
        <v>1185973.5</v>
      </c>
      <c r="U604" s="5">
        <v>35100</v>
      </c>
      <c r="V604" s="5">
        <v>1.0518000000000001</v>
      </c>
      <c r="W604" s="2" t="s">
        <v>23</v>
      </c>
      <c r="X604" s="2" t="s">
        <v>2936</v>
      </c>
      <c r="Y604" s="2" t="s">
        <v>172</v>
      </c>
      <c r="Z604" s="2" t="s">
        <v>173</v>
      </c>
      <c r="AA604" s="2" t="s">
        <v>2936</v>
      </c>
      <c r="AB604" s="2">
        <f>IF(INPUT_RAW!B604="","",YEAR(INPUT_RAW!B604))</f>
        <v>2023</v>
      </c>
      <c r="AC604" s="2">
        <f>IF(OR(INPUT_RAW!Q604="",INPUT_RAW!T604=""),"",INPUT_RAW!Q604+INPUT_RAW!T604)</f>
        <v>4422800.91</v>
      </c>
      <c r="AD604" s="2">
        <f>IF(INPUT_RAW!Q604="","",IF(INPUT_RAW!Q604=0,0,INPUT_RAW!T604/INPUT_RAW!Q604))</f>
        <v>0.36639998052908229</v>
      </c>
    </row>
    <row r="605" spans="1:30" ht="57.6" x14ac:dyDescent="0.3">
      <c r="A605" s="7" t="s">
        <v>196</v>
      </c>
      <c r="B605" s="2" t="s">
        <v>999</v>
      </c>
      <c r="C605" s="5" t="s">
        <v>198</v>
      </c>
      <c r="D605" s="5" t="s">
        <v>171</v>
      </c>
      <c r="E605" s="2" t="s">
        <v>1001</v>
      </c>
      <c r="F605" s="2"/>
      <c r="G605" s="2"/>
      <c r="H605" s="2"/>
      <c r="I605" s="2"/>
      <c r="J605" s="2"/>
      <c r="K605" s="2"/>
      <c r="L605" s="2"/>
      <c r="M605" s="2"/>
      <c r="N605" s="5">
        <v>4620</v>
      </c>
      <c r="O605" s="2" t="s">
        <v>200</v>
      </c>
      <c r="P605" s="5">
        <v>544.60958010000002</v>
      </c>
      <c r="Q605" s="5">
        <v>2516096.2599999998</v>
      </c>
      <c r="R605" s="5">
        <v>6.565516336</v>
      </c>
      <c r="S605" s="5">
        <v>30332.68547</v>
      </c>
      <c r="T605" s="5">
        <v>921897.7</v>
      </c>
      <c r="U605" s="5">
        <v>100800</v>
      </c>
      <c r="V605" s="5">
        <v>0.28470000000000001</v>
      </c>
      <c r="W605" s="2" t="s">
        <v>23</v>
      </c>
      <c r="X605" s="2" t="s">
        <v>2936</v>
      </c>
      <c r="Y605" s="2" t="s">
        <v>172</v>
      </c>
      <c r="Z605" s="2" t="s">
        <v>173</v>
      </c>
      <c r="AA605" s="2" t="s">
        <v>2936</v>
      </c>
      <c r="AB605" s="2">
        <f>IF(INPUT_RAW!B605="","",YEAR(INPUT_RAW!B605))</f>
        <v>2023</v>
      </c>
      <c r="AC605" s="2">
        <f>IF(OR(INPUT_RAW!Q605="",INPUT_RAW!T605=""),"",INPUT_RAW!Q605+INPUT_RAW!T605)</f>
        <v>3437993.96</v>
      </c>
      <c r="AD605" s="2">
        <f>IF(INPUT_RAW!Q605="","",IF(INPUT_RAW!Q605=0,0,INPUT_RAW!T605/INPUT_RAW!Q605))</f>
        <v>0.36640001205677242</v>
      </c>
    </row>
    <row r="606" spans="1:30" ht="72" x14ac:dyDescent="0.3">
      <c r="A606" s="7" t="s">
        <v>196</v>
      </c>
      <c r="B606" s="2" t="s">
        <v>1002</v>
      </c>
      <c r="C606" s="5" t="s">
        <v>198</v>
      </c>
      <c r="D606" s="5" t="s">
        <v>171</v>
      </c>
      <c r="E606" s="2" t="s">
        <v>1003</v>
      </c>
      <c r="F606" s="2"/>
      <c r="G606" s="2"/>
      <c r="H606" s="2"/>
      <c r="I606" s="2"/>
      <c r="J606" s="2"/>
      <c r="K606" s="2"/>
      <c r="L606" s="2"/>
      <c r="M606" s="2"/>
      <c r="N606" s="5">
        <v>9512</v>
      </c>
      <c r="O606" s="2" t="s">
        <v>200</v>
      </c>
      <c r="P606" s="5">
        <v>336.99224029999999</v>
      </c>
      <c r="Q606" s="5">
        <v>3205470.19</v>
      </c>
      <c r="R606" s="5">
        <v>4.0625948200000002</v>
      </c>
      <c r="S606" s="5">
        <v>38643.40193</v>
      </c>
      <c r="T606" s="5">
        <v>1174484.2</v>
      </c>
      <c r="U606" s="5">
        <v>59040</v>
      </c>
      <c r="V606" s="5">
        <v>0.64</v>
      </c>
      <c r="W606" s="2" t="s">
        <v>22</v>
      </c>
      <c r="X606" s="2"/>
      <c r="Y606" s="2" t="s">
        <v>172</v>
      </c>
      <c r="Z606" s="2" t="s">
        <v>173</v>
      </c>
      <c r="AA606" s="2" t="s">
        <v>174</v>
      </c>
      <c r="AB606" s="2">
        <f>IF(INPUT_RAW!B606="","",YEAR(INPUT_RAW!B606))</f>
        <v>2023</v>
      </c>
      <c r="AC606" s="2">
        <f>IF(OR(INPUT_RAW!Q606="",INPUT_RAW!T606=""),"",INPUT_RAW!Q606+INPUT_RAW!T606)</f>
        <v>4379954.3899999997</v>
      </c>
      <c r="AD606" s="2">
        <f>IF(INPUT_RAW!Q606="","",IF(INPUT_RAW!Q606=0,0,INPUT_RAW!T606/INPUT_RAW!Q606))</f>
        <v>0.36639997578639155</v>
      </c>
    </row>
    <row r="607" spans="1:30" ht="72" x14ac:dyDescent="0.3">
      <c r="A607" s="7" t="s">
        <v>196</v>
      </c>
      <c r="B607" s="2" t="s">
        <v>1004</v>
      </c>
      <c r="C607" s="5" t="s">
        <v>198</v>
      </c>
      <c r="D607" s="5" t="s">
        <v>171</v>
      </c>
      <c r="E607" s="2" t="s">
        <v>1005</v>
      </c>
      <c r="F607" s="2"/>
      <c r="G607" s="2"/>
      <c r="H607" s="2"/>
      <c r="I607" s="2"/>
      <c r="J607" s="2"/>
      <c r="K607" s="2"/>
      <c r="L607" s="2"/>
      <c r="M607" s="2"/>
      <c r="N607" s="5">
        <v>3269</v>
      </c>
      <c r="O607" s="2" t="s">
        <v>200</v>
      </c>
      <c r="P607" s="5">
        <v>606.74441730000001</v>
      </c>
      <c r="Q607" s="5">
        <v>1983447.5</v>
      </c>
      <c r="R607" s="5">
        <v>7.3145800750000003</v>
      </c>
      <c r="S607" s="5">
        <v>23911.362270000001</v>
      </c>
      <c r="T607" s="5">
        <v>726735.1</v>
      </c>
      <c r="U607" s="5">
        <v>22416</v>
      </c>
      <c r="V607" s="5">
        <v>1.028</v>
      </c>
      <c r="W607" s="2" t="s">
        <v>22</v>
      </c>
      <c r="X607" s="2" t="s">
        <v>2940</v>
      </c>
      <c r="Y607" s="2" t="s">
        <v>172</v>
      </c>
      <c r="Z607" s="2" t="s">
        <v>173</v>
      </c>
      <c r="AA607" s="2" t="s">
        <v>2940</v>
      </c>
      <c r="AB607" s="2">
        <f>IF(INPUT_RAW!B607="","",YEAR(INPUT_RAW!B607))</f>
        <v>2023</v>
      </c>
      <c r="AC607" s="2">
        <f>IF(OR(INPUT_RAW!Q607="",INPUT_RAW!T607=""),"",INPUT_RAW!Q607+INPUT_RAW!T607)</f>
        <v>2710182.6</v>
      </c>
      <c r="AD607" s="2">
        <f>IF(INPUT_RAW!Q607="","",IF(INPUT_RAW!Q607=0,0,INPUT_RAW!T607/INPUT_RAW!Q607))</f>
        <v>0.36639996773294981</v>
      </c>
    </row>
    <row r="608" spans="1:30" ht="57.6" x14ac:dyDescent="0.3">
      <c r="A608" s="7" t="s">
        <v>196</v>
      </c>
      <c r="B608" s="2" t="s">
        <v>1004</v>
      </c>
      <c r="C608" s="5" t="s">
        <v>198</v>
      </c>
      <c r="D608" s="5" t="s">
        <v>171</v>
      </c>
      <c r="E608" s="2" t="s">
        <v>1006</v>
      </c>
      <c r="F608" s="2"/>
      <c r="G608" s="2"/>
      <c r="H608" s="2"/>
      <c r="I608" s="2"/>
      <c r="J608" s="2"/>
      <c r="K608" s="2"/>
      <c r="L608" s="2"/>
      <c r="M608" s="2"/>
      <c r="N608" s="5">
        <v>8121</v>
      </c>
      <c r="O608" s="2" t="s">
        <v>200</v>
      </c>
      <c r="P608" s="5">
        <v>535.75870889999999</v>
      </c>
      <c r="Q608" s="5">
        <v>4351217.93</v>
      </c>
      <c r="R608" s="5">
        <v>6.4588150559999997</v>
      </c>
      <c r="S608" s="5">
        <v>52455.912360000002</v>
      </c>
      <c r="T608" s="5">
        <v>1594286.3</v>
      </c>
      <c r="U608" s="5">
        <v>20736</v>
      </c>
      <c r="V608" s="5">
        <v>2.4500000000000002</v>
      </c>
      <c r="W608" s="2" t="s">
        <v>23</v>
      </c>
      <c r="X608" s="2"/>
      <c r="Y608" s="2" t="s">
        <v>172</v>
      </c>
      <c r="Z608" s="2" t="s">
        <v>173</v>
      </c>
      <c r="AA608" s="2" t="s">
        <v>174</v>
      </c>
      <c r="AB608" s="2">
        <f>IF(INPUT_RAW!B608="","",YEAR(INPUT_RAW!B608))</f>
        <v>2023</v>
      </c>
      <c r="AC608" s="2">
        <f>IF(OR(INPUT_RAW!Q608="",INPUT_RAW!T608=""),"",INPUT_RAW!Q608+INPUT_RAW!T608)</f>
        <v>5945504.2299999995</v>
      </c>
      <c r="AD608" s="2">
        <f>IF(INPUT_RAW!Q608="","",IF(INPUT_RAW!Q608=0,0,INPUT_RAW!T608/INPUT_RAW!Q608))</f>
        <v>0.36640001159399527</v>
      </c>
    </row>
    <row r="609" spans="1:30" ht="57.6" x14ac:dyDescent="0.3">
      <c r="A609" s="7" t="s">
        <v>196</v>
      </c>
      <c r="B609" s="2" t="s">
        <v>1004</v>
      </c>
      <c r="C609" s="5" t="s">
        <v>198</v>
      </c>
      <c r="D609" s="5" t="s">
        <v>163</v>
      </c>
      <c r="E609" s="2" t="s">
        <v>1007</v>
      </c>
      <c r="F609" s="2"/>
      <c r="G609" s="2"/>
      <c r="H609" s="2"/>
      <c r="I609" s="2"/>
      <c r="J609" s="2"/>
      <c r="K609" s="2"/>
      <c r="L609" s="2"/>
      <c r="M609" s="2"/>
      <c r="N609" s="5">
        <v>7230</v>
      </c>
      <c r="O609" s="2" t="s">
        <v>200</v>
      </c>
      <c r="P609" s="5">
        <v>241.09176350000001</v>
      </c>
      <c r="Q609" s="5">
        <v>1743093.45</v>
      </c>
      <c r="R609" s="5">
        <v>2.9064709280000001</v>
      </c>
      <c r="S609" s="5">
        <v>21013.784810000001</v>
      </c>
      <c r="T609" s="5">
        <v>766263.9</v>
      </c>
      <c r="U609" s="5">
        <v>113640</v>
      </c>
      <c r="V609" s="5">
        <v>0.17299999999999999</v>
      </c>
      <c r="W609" s="2" t="s">
        <v>46</v>
      </c>
      <c r="X609" s="2" t="s">
        <v>166</v>
      </c>
      <c r="Y609" s="2" t="s">
        <v>164</v>
      </c>
      <c r="Z609" s="2" t="s">
        <v>165</v>
      </c>
      <c r="AA609" s="2" t="s">
        <v>166</v>
      </c>
      <c r="AB609" s="2">
        <f>IF(INPUT_RAW!B609="","",YEAR(INPUT_RAW!B609))</f>
        <v>2023</v>
      </c>
      <c r="AC609" s="2">
        <f>IF(OR(INPUT_RAW!Q609="",INPUT_RAW!T609=""),"",INPUT_RAW!Q609+INPUT_RAW!T609)</f>
        <v>2509357.35</v>
      </c>
      <c r="AD609" s="2">
        <f>IF(INPUT_RAW!Q609="","",IF(INPUT_RAW!Q609=0,0,INPUT_RAW!T609/INPUT_RAW!Q609))</f>
        <v>0.43960001111816471</v>
      </c>
    </row>
    <row r="610" spans="1:30" ht="72" x14ac:dyDescent="0.3">
      <c r="A610" s="7" t="s">
        <v>196</v>
      </c>
      <c r="B610" s="2" t="s">
        <v>1004</v>
      </c>
      <c r="C610" s="5" t="s">
        <v>198</v>
      </c>
      <c r="D610" s="5" t="s">
        <v>171</v>
      </c>
      <c r="E610" s="2" t="s">
        <v>1008</v>
      </c>
      <c r="F610" s="2"/>
      <c r="G610" s="2"/>
      <c r="H610" s="2"/>
      <c r="I610" s="2"/>
      <c r="J610" s="2"/>
      <c r="K610" s="2"/>
      <c r="L610" s="2"/>
      <c r="M610" s="2"/>
      <c r="N610" s="5">
        <v>3979</v>
      </c>
      <c r="O610" s="2" t="s">
        <v>200</v>
      </c>
      <c r="P610" s="5">
        <v>524.52442570000005</v>
      </c>
      <c r="Q610" s="5">
        <v>2087082.69</v>
      </c>
      <c r="R610" s="5">
        <v>6.3233806599999998</v>
      </c>
      <c r="S610" s="5">
        <v>25160.731650000002</v>
      </c>
      <c r="T610" s="5">
        <v>764707.1</v>
      </c>
      <c r="U610" s="5">
        <v>20760</v>
      </c>
      <c r="V610" s="5">
        <v>1.1679999999999999</v>
      </c>
      <c r="W610" s="2" t="s">
        <v>22</v>
      </c>
      <c r="X610" s="2" t="s">
        <v>2940</v>
      </c>
      <c r="Y610" s="2" t="s">
        <v>172</v>
      </c>
      <c r="Z610" s="2" t="s">
        <v>173</v>
      </c>
      <c r="AA610" s="2" t="s">
        <v>2940</v>
      </c>
      <c r="AB610" s="2">
        <f>IF(INPUT_RAW!B610="","",YEAR(INPUT_RAW!B610))</f>
        <v>2023</v>
      </c>
      <c r="AC610" s="2">
        <f>IF(OR(INPUT_RAW!Q610="",INPUT_RAW!T610=""),"",INPUT_RAW!Q610+INPUT_RAW!T610)</f>
        <v>2851789.79</v>
      </c>
      <c r="AD610" s="2">
        <f>IF(INPUT_RAW!Q610="","",IF(INPUT_RAW!Q610=0,0,INPUT_RAW!T610/INPUT_RAW!Q610))</f>
        <v>0.36640000114226429</v>
      </c>
    </row>
    <row r="611" spans="1:30" ht="72" x14ac:dyDescent="0.3">
      <c r="A611" s="7" t="s">
        <v>196</v>
      </c>
      <c r="B611" s="2" t="s">
        <v>1004</v>
      </c>
      <c r="C611" s="5" t="s">
        <v>198</v>
      </c>
      <c r="D611" s="5" t="s">
        <v>171</v>
      </c>
      <c r="E611" s="2" t="s">
        <v>1009</v>
      </c>
      <c r="F611" s="2"/>
      <c r="G611" s="2"/>
      <c r="H611" s="2"/>
      <c r="I611" s="2"/>
      <c r="J611" s="2"/>
      <c r="K611" s="2"/>
      <c r="L611" s="2"/>
      <c r="M611" s="2"/>
      <c r="N611" s="5">
        <v>5709</v>
      </c>
      <c r="O611" s="2" t="s">
        <v>200</v>
      </c>
      <c r="P611" s="5">
        <v>1034.7994409999999</v>
      </c>
      <c r="Q611" s="5">
        <v>5908290.8899999997</v>
      </c>
      <c r="R611" s="5">
        <v>12.474978200000001</v>
      </c>
      <c r="S611" s="5">
        <v>71227.135500000004</v>
      </c>
      <c r="T611" s="5">
        <v>2164797.7999999998</v>
      </c>
      <c r="U611" s="5">
        <v>168480</v>
      </c>
      <c r="V611" s="5">
        <v>0.41599999999999998</v>
      </c>
      <c r="W611" s="2" t="s">
        <v>36</v>
      </c>
      <c r="X611" s="2" t="s">
        <v>2939</v>
      </c>
      <c r="Y611" s="2" t="s">
        <v>172</v>
      </c>
      <c r="Z611" s="2" t="s">
        <v>173</v>
      </c>
      <c r="AA611" s="2" t="s">
        <v>2939</v>
      </c>
      <c r="AB611" s="2">
        <f>IF(INPUT_RAW!B611="","",YEAR(INPUT_RAW!B611))</f>
        <v>2023</v>
      </c>
      <c r="AC611" s="2">
        <f>IF(OR(INPUT_RAW!Q611="",INPUT_RAW!T611=""),"",INPUT_RAW!Q611+INPUT_RAW!T611)</f>
        <v>8073088.6899999995</v>
      </c>
      <c r="AD611" s="2">
        <f>IF(INPUT_RAW!Q611="","",IF(INPUT_RAW!Q611=0,0,INPUT_RAW!T611/INPUT_RAW!Q611))</f>
        <v>0.36640000303031794</v>
      </c>
    </row>
    <row r="612" spans="1:30" ht="72" x14ac:dyDescent="0.3">
      <c r="A612" s="7" t="s">
        <v>196</v>
      </c>
      <c r="B612" s="2" t="s">
        <v>1010</v>
      </c>
      <c r="C612" s="5" t="s">
        <v>198</v>
      </c>
      <c r="D612" s="5" t="s">
        <v>163</v>
      </c>
      <c r="E612" s="2" t="s">
        <v>1011</v>
      </c>
      <c r="F612" s="2"/>
      <c r="G612" s="2"/>
      <c r="H612" s="2"/>
      <c r="I612" s="2"/>
      <c r="J612" s="2"/>
      <c r="K612" s="2"/>
      <c r="L612" s="2"/>
      <c r="M612" s="2"/>
      <c r="N612" s="5">
        <v>4893</v>
      </c>
      <c r="O612" s="2" t="s">
        <v>200</v>
      </c>
      <c r="P612" s="5">
        <v>458.68406909999999</v>
      </c>
      <c r="Q612" s="5">
        <v>2244341.15</v>
      </c>
      <c r="R612" s="5">
        <v>5.5296451969999998</v>
      </c>
      <c r="S612" s="5">
        <v>27056.553950000001</v>
      </c>
      <c r="T612" s="5">
        <v>986612.3</v>
      </c>
      <c r="U612" s="5">
        <v>2</v>
      </c>
      <c r="V612" s="5">
        <v>0.158</v>
      </c>
      <c r="W612" s="2" t="s">
        <v>29</v>
      </c>
      <c r="X612" s="2" t="s">
        <v>166</v>
      </c>
      <c r="Y612" s="2" t="s">
        <v>164</v>
      </c>
      <c r="Z612" s="2" t="s">
        <v>165</v>
      </c>
      <c r="AA612" s="2" t="s">
        <v>166</v>
      </c>
      <c r="AB612" s="2">
        <f>IF(INPUT_RAW!B612="","",YEAR(INPUT_RAW!B612))</f>
        <v>2023</v>
      </c>
      <c r="AC612" s="2">
        <f>IF(OR(INPUT_RAW!Q612="",INPUT_RAW!T612=""),"",INPUT_RAW!Q612+INPUT_RAW!T612)</f>
        <v>3230953.45</v>
      </c>
      <c r="AD612" s="2">
        <f>IF(INPUT_RAW!Q612="","",IF(INPUT_RAW!Q612=0,0,INPUT_RAW!T612/INPUT_RAW!Q612))</f>
        <v>0.43959996901540577</v>
      </c>
    </row>
    <row r="613" spans="1:30" ht="86.4" x14ac:dyDescent="0.3">
      <c r="A613" s="7" t="s">
        <v>196</v>
      </c>
      <c r="B613" s="2" t="s">
        <v>1010</v>
      </c>
      <c r="C613" s="5" t="s">
        <v>198</v>
      </c>
      <c r="D613" s="5" t="s">
        <v>171</v>
      </c>
      <c r="E613" s="2" t="s">
        <v>1012</v>
      </c>
      <c r="F613" s="2"/>
      <c r="G613" s="2"/>
      <c r="H613" s="2"/>
      <c r="I613" s="2"/>
      <c r="J613" s="2"/>
      <c r="K613" s="2"/>
      <c r="L613" s="2"/>
      <c r="M613" s="2"/>
      <c r="N613" s="5">
        <v>6600</v>
      </c>
      <c r="O613" s="2" t="s">
        <v>200</v>
      </c>
      <c r="P613" s="5">
        <v>534.25253480000003</v>
      </c>
      <c r="Q613" s="5">
        <v>3526066.73</v>
      </c>
      <c r="R613" s="5">
        <v>6.440657442</v>
      </c>
      <c r="S613" s="5">
        <v>42508.339119999997</v>
      </c>
      <c r="T613" s="5">
        <v>1291950.8</v>
      </c>
      <c r="U613" s="5">
        <v>39600</v>
      </c>
      <c r="V613" s="5">
        <v>1.02</v>
      </c>
      <c r="W613" s="2" t="s">
        <v>22</v>
      </c>
      <c r="X613" s="2" t="s">
        <v>2940</v>
      </c>
      <c r="Y613" s="2" t="s">
        <v>172</v>
      </c>
      <c r="Z613" s="2" t="s">
        <v>173</v>
      </c>
      <c r="AA613" s="2" t="s">
        <v>2940</v>
      </c>
      <c r="AB613" s="2">
        <f>IF(INPUT_RAW!B613="","",YEAR(INPUT_RAW!B613))</f>
        <v>2023</v>
      </c>
      <c r="AC613" s="2">
        <f>IF(OR(INPUT_RAW!Q613="",INPUT_RAW!T613=""),"",INPUT_RAW!Q613+INPUT_RAW!T613)</f>
        <v>4818017.53</v>
      </c>
      <c r="AD613" s="2">
        <f>IF(INPUT_RAW!Q613="","",IF(INPUT_RAW!Q613=0,0,INPUT_RAW!T613/INPUT_RAW!Q613))</f>
        <v>0.3663999858561951</v>
      </c>
    </row>
    <row r="614" spans="1:30" ht="72" x14ac:dyDescent="0.3">
      <c r="A614" s="7" t="s">
        <v>196</v>
      </c>
      <c r="B614" s="2" t="s">
        <v>1013</v>
      </c>
      <c r="C614" s="5" t="s">
        <v>198</v>
      </c>
      <c r="D614" s="5" t="s">
        <v>171</v>
      </c>
      <c r="E614" s="2" t="s">
        <v>1014</v>
      </c>
      <c r="F614" s="2"/>
      <c r="G614" s="2"/>
      <c r="H614" s="2"/>
      <c r="I614" s="2"/>
      <c r="J614" s="2"/>
      <c r="K614" s="2"/>
      <c r="L614" s="2"/>
      <c r="M614" s="2"/>
      <c r="N614" s="5">
        <v>1464</v>
      </c>
      <c r="O614" s="2" t="s">
        <v>200</v>
      </c>
      <c r="P614" s="5">
        <v>534.81742489999999</v>
      </c>
      <c r="Q614" s="5">
        <v>782972.71</v>
      </c>
      <c r="R614" s="5">
        <v>6.424233332</v>
      </c>
      <c r="S614" s="5">
        <v>9405.0775979999999</v>
      </c>
      <c r="T614" s="5">
        <v>286881.2</v>
      </c>
      <c r="U614" s="5">
        <v>8784</v>
      </c>
      <c r="V614" s="5">
        <v>1.02</v>
      </c>
      <c r="W614" s="2" t="s">
        <v>22</v>
      </c>
      <c r="X614" s="2" t="s">
        <v>2940</v>
      </c>
      <c r="Y614" s="2" t="s">
        <v>172</v>
      </c>
      <c r="Z614" s="2" t="s">
        <v>173</v>
      </c>
      <c r="AA614" s="2" t="s">
        <v>2940</v>
      </c>
      <c r="AB614" s="2">
        <f>IF(INPUT_RAW!B614="","",YEAR(INPUT_RAW!B614))</f>
        <v>2023</v>
      </c>
      <c r="AC614" s="2">
        <f>IF(OR(INPUT_RAW!Q614="",INPUT_RAW!T614=""),"",INPUT_RAW!Q614+INPUT_RAW!T614)</f>
        <v>1069853.9099999999</v>
      </c>
      <c r="AD614" s="2">
        <f>IF(INPUT_RAW!Q614="","",IF(INPUT_RAW!Q614=0,0,INPUT_RAW!T614/INPUT_RAW!Q614))</f>
        <v>0.3663999987943386</v>
      </c>
    </row>
    <row r="615" spans="1:30" ht="72" x14ac:dyDescent="0.3">
      <c r="A615" s="7" t="s">
        <v>196</v>
      </c>
      <c r="B615" s="2" t="s">
        <v>1013</v>
      </c>
      <c r="C615" s="5" t="s">
        <v>198</v>
      </c>
      <c r="D615" s="5" t="s">
        <v>171</v>
      </c>
      <c r="E615" s="2" t="s">
        <v>1015</v>
      </c>
      <c r="F615" s="2"/>
      <c r="G615" s="2"/>
      <c r="H615" s="2"/>
      <c r="I615" s="2"/>
      <c r="J615" s="2"/>
      <c r="K615" s="2"/>
      <c r="L615" s="2"/>
      <c r="M615" s="2"/>
      <c r="N615" s="5">
        <v>5522</v>
      </c>
      <c r="O615" s="2" t="s">
        <v>200</v>
      </c>
      <c r="P615" s="5">
        <v>555.52176410000004</v>
      </c>
      <c r="Q615" s="5">
        <v>3067813.39</v>
      </c>
      <c r="R615" s="5">
        <v>6.6729341030000002</v>
      </c>
      <c r="S615" s="5">
        <v>36850.611290000001</v>
      </c>
      <c r="T615" s="5">
        <v>1124046.8999999999</v>
      </c>
      <c r="U615" s="5">
        <v>33984</v>
      </c>
      <c r="V615" s="5">
        <v>1.0329999999999999</v>
      </c>
      <c r="W615" s="2" t="s">
        <v>22</v>
      </c>
      <c r="X615" s="2" t="s">
        <v>2940</v>
      </c>
      <c r="Y615" s="2" t="s">
        <v>172</v>
      </c>
      <c r="Z615" s="2" t="s">
        <v>173</v>
      </c>
      <c r="AA615" s="2" t="s">
        <v>2940</v>
      </c>
      <c r="AB615" s="2">
        <f>IF(INPUT_RAW!B615="","",YEAR(INPUT_RAW!B615))</f>
        <v>2023</v>
      </c>
      <c r="AC615" s="2">
        <f>IF(OR(INPUT_RAW!Q615="",INPUT_RAW!T615=""),"",INPUT_RAW!Q615+INPUT_RAW!T615)</f>
        <v>4191860.29</v>
      </c>
      <c r="AD615" s="2">
        <f>IF(INPUT_RAW!Q615="","",IF(INPUT_RAW!Q615=0,0,INPUT_RAW!T615/INPUT_RAW!Q615))</f>
        <v>0.36640002409012234</v>
      </c>
    </row>
    <row r="616" spans="1:30" ht="57.6" x14ac:dyDescent="0.3">
      <c r="A616" s="7" t="s">
        <v>196</v>
      </c>
      <c r="B616" s="2" t="s">
        <v>1016</v>
      </c>
      <c r="C616" s="5" t="s">
        <v>198</v>
      </c>
      <c r="D616" s="5" t="s">
        <v>171</v>
      </c>
      <c r="E616" s="2" t="s">
        <v>1017</v>
      </c>
      <c r="F616" s="2"/>
      <c r="G616" s="2"/>
      <c r="H616" s="2"/>
      <c r="I616" s="2"/>
      <c r="J616" s="2"/>
      <c r="K616" s="2"/>
      <c r="L616" s="2"/>
      <c r="M616" s="2"/>
      <c r="N616" s="5">
        <v>1920</v>
      </c>
      <c r="O616" s="2" t="s">
        <v>200</v>
      </c>
      <c r="P616" s="5">
        <v>248.90224480000001</v>
      </c>
      <c r="Q616" s="5">
        <v>477892.31</v>
      </c>
      <c r="R616" s="5">
        <v>2.989816754</v>
      </c>
      <c r="S616" s="5">
        <v>5740.4481679999999</v>
      </c>
      <c r="T616" s="5">
        <v>175099.7</v>
      </c>
      <c r="U616" s="5">
        <v>12288</v>
      </c>
      <c r="V616" s="2"/>
      <c r="W616" s="2" t="s">
        <v>23</v>
      </c>
      <c r="X616" s="2" t="s">
        <v>2940</v>
      </c>
      <c r="Y616" s="2" t="s">
        <v>172</v>
      </c>
      <c r="Z616" s="2" t="s">
        <v>173</v>
      </c>
      <c r="AA616" s="2" t="s">
        <v>2940</v>
      </c>
      <c r="AB616" s="2">
        <f>IF(INPUT_RAW!B616="","",YEAR(INPUT_RAW!B616))</f>
        <v>2023</v>
      </c>
      <c r="AC616" s="2">
        <f>IF(OR(INPUT_RAW!Q616="",INPUT_RAW!T616=""),"",INPUT_RAW!Q616+INPUT_RAW!T616)</f>
        <v>652992.01</v>
      </c>
      <c r="AD616" s="2">
        <f>IF(INPUT_RAW!Q616="","",IF(INPUT_RAW!Q616=0,0,INPUT_RAW!T616/INPUT_RAW!Q616))</f>
        <v>0.36639991131056288</v>
      </c>
    </row>
    <row r="617" spans="1:30" ht="57.6" x14ac:dyDescent="0.3">
      <c r="A617" s="7" t="s">
        <v>196</v>
      </c>
      <c r="B617" s="2" t="s">
        <v>1016</v>
      </c>
      <c r="C617" s="5" t="s">
        <v>198</v>
      </c>
      <c r="D617" s="5" t="s">
        <v>171</v>
      </c>
      <c r="E617" s="2" t="s">
        <v>1018</v>
      </c>
      <c r="F617" s="2"/>
      <c r="G617" s="2"/>
      <c r="H617" s="2"/>
      <c r="I617" s="2"/>
      <c r="J617" s="2"/>
      <c r="K617" s="2"/>
      <c r="L617" s="2"/>
      <c r="M617" s="2"/>
      <c r="N617" s="5">
        <v>8945</v>
      </c>
      <c r="O617" s="2" t="s">
        <v>200</v>
      </c>
      <c r="P617" s="5">
        <v>467.67877190000002</v>
      </c>
      <c r="Q617" s="5">
        <v>4183480.15</v>
      </c>
      <c r="R617" s="5">
        <v>5.6177630250000004</v>
      </c>
      <c r="S617" s="5">
        <v>50252.013809999997</v>
      </c>
      <c r="T617" s="5">
        <v>1532827.1</v>
      </c>
      <c r="U617" s="5">
        <v>25680</v>
      </c>
      <c r="V617" s="5">
        <v>1.9</v>
      </c>
      <c r="W617" s="2" t="s">
        <v>23</v>
      </c>
      <c r="X617" s="2"/>
      <c r="Y617" s="2" t="s">
        <v>172</v>
      </c>
      <c r="Z617" s="2" t="s">
        <v>173</v>
      </c>
      <c r="AA617" s="2" t="s">
        <v>174</v>
      </c>
      <c r="AB617" s="2">
        <f>IF(INPUT_RAW!B617="","",YEAR(INPUT_RAW!B617))</f>
        <v>2023</v>
      </c>
      <c r="AC617" s="2">
        <f>IF(OR(INPUT_RAW!Q617="",INPUT_RAW!T617=""),"",INPUT_RAW!Q617+INPUT_RAW!T617)</f>
        <v>5716307.25</v>
      </c>
      <c r="AD617" s="2">
        <f>IF(INPUT_RAW!Q617="","",IF(INPUT_RAW!Q617=0,0,INPUT_RAW!T617/INPUT_RAW!Q617))</f>
        <v>0.36639999355560471</v>
      </c>
    </row>
    <row r="618" spans="1:30" ht="57.6" x14ac:dyDescent="0.3">
      <c r="A618" s="7" t="s">
        <v>196</v>
      </c>
      <c r="B618" s="2" t="s">
        <v>1016</v>
      </c>
      <c r="C618" s="5" t="s">
        <v>198</v>
      </c>
      <c r="D618" s="5" t="s">
        <v>171</v>
      </c>
      <c r="E618" s="2" t="s">
        <v>1019</v>
      </c>
      <c r="F618" s="2"/>
      <c r="G618" s="2"/>
      <c r="H618" s="2"/>
      <c r="I618" s="2"/>
      <c r="J618" s="2"/>
      <c r="K618" s="2"/>
      <c r="L618" s="2"/>
      <c r="M618" s="2"/>
      <c r="N618" s="5">
        <v>1487</v>
      </c>
      <c r="O618" s="2" t="s">
        <v>200</v>
      </c>
      <c r="P618" s="5">
        <v>562.44621849999999</v>
      </c>
      <c r="Q618" s="5">
        <v>836638.75</v>
      </c>
      <c r="R618" s="5">
        <v>6.7561107329999999</v>
      </c>
      <c r="S618" s="5">
        <v>10049.71471</v>
      </c>
      <c r="T618" s="5">
        <v>306544.5</v>
      </c>
      <c r="U618" s="5">
        <v>5100</v>
      </c>
      <c r="V618" s="2"/>
      <c r="W618" s="2" t="s">
        <v>23</v>
      </c>
      <c r="X618" s="2"/>
      <c r="Y618" s="2" t="s">
        <v>172</v>
      </c>
      <c r="Z618" s="2" t="s">
        <v>173</v>
      </c>
      <c r="AA618" s="2" t="s">
        <v>174</v>
      </c>
      <c r="AB618" s="2">
        <f>IF(INPUT_RAW!B618="","",YEAR(INPUT_RAW!B618))</f>
        <v>2023</v>
      </c>
      <c r="AC618" s="2">
        <f>IF(OR(INPUT_RAW!Q618="",INPUT_RAW!T618=""),"",INPUT_RAW!Q618+INPUT_RAW!T618)</f>
        <v>1143183.25</v>
      </c>
      <c r="AD618" s="2">
        <f>IF(INPUT_RAW!Q618="","",IF(INPUT_RAW!Q618=0,0,INPUT_RAW!T618/INPUT_RAW!Q618))</f>
        <v>0.36640007410605829</v>
      </c>
    </row>
    <row r="619" spans="1:30" ht="57.6" x14ac:dyDescent="0.3">
      <c r="A619" s="7" t="s">
        <v>196</v>
      </c>
      <c r="B619" s="2" t="s">
        <v>1016</v>
      </c>
      <c r="C619" s="5" t="s">
        <v>198</v>
      </c>
      <c r="D619" s="5" t="s">
        <v>171</v>
      </c>
      <c r="E619" s="2" t="s">
        <v>1020</v>
      </c>
      <c r="F619" s="2"/>
      <c r="G619" s="2"/>
      <c r="H619" s="2"/>
      <c r="I619" s="2"/>
      <c r="J619" s="2"/>
      <c r="K619" s="2"/>
      <c r="L619" s="2"/>
      <c r="M619" s="2"/>
      <c r="N619" s="5">
        <v>3740</v>
      </c>
      <c r="O619" s="2" t="s">
        <v>200</v>
      </c>
      <c r="P619" s="5">
        <v>372.83366840000002</v>
      </c>
      <c r="Q619" s="5">
        <v>1394397.92</v>
      </c>
      <c r="R619" s="5">
        <v>4.4784825039999996</v>
      </c>
      <c r="S619" s="5">
        <v>16749.524560000002</v>
      </c>
      <c r="T619" s="5">
        <v>510907.5</v>
      </c>
      <c r="U619" s="5">
        <v>15300</v>
      </c>
      <c r="V619" s="2"/>
      <c r="W619" s="2" t="s">
        <v>23</v>
      </c>
      <c r="X619" s="2" t="s">
        <v>2936</v>
      </c>
      <c r="Y619" s="2" t="s">
        <v>172</v>
      </c>
      <c r="Z619" s="2" t="s">
        <v>173</v>
      </c>
      <c r="AA619" s="2" t="s">
        <v>2936</v>
      </c>
      <c r="AB619" s="2">
        <f>IF(INPUT_RAW!B619="","",YEAR(INPUT_RAW!B619))</f>
        <v>2023</v>
      </c>
      <c r="AC619" s="2">
        <f>IF(OR(INPUT_RAW!Q619="",INPUT_RAW!T619=""),"",INPUT_RAW!Q619+INPUT_RAW!T619)</f>
        <v>1905305.42</v>
      </c>
      <c r="AD619" s="2">
        <f>IF(INPUT_RAW!Q619="","",IF(INPUT_RAW!Q619=0,0,INPUT_RAW!T619/INPUT_RAW!Q619))</f>
        <v>0.36640007323017237</v>
      </c>
    </row>
    <row r="620" spans="1:30" ht="86.4" x14ac:dyDescent="0.3">
      <c r="A620" s="7" t="s">
        <v>196</v>
      </c>
      <c r="B620" s="2" t="s">
        <v>1021</v>
      </c>
      <c r="C620" s="5" t="s">
        <v>198</v>
      </c>
      <c r="D620" s="5" t="s">
        <v>171</v>
      </c>
      <c r="E620" s="2" t="s">
        <v>1022</v>
      </c>
      <c r="F620" s="2"/>
      <c r="G620" s="2"/>
      <c r="H620" s="2"/>
      <c r="I620" s="2"/>
      <c r="J620" s="2"/>
      <c r="K620" s="2"/>
      <c r="L620" s="2"/>
      <c r="M620" s="2"/>
      <c r="N620" s="5">
        <v>4984</v>
      </c>
      <c r="O620" s="2" t="s">
        <v>200</v>
      </c>
      <c r="P620" s="5">
        <v>561.39550759999997</v>
      </c>
      <c r="Q620" s="5">
        <v>2797995.21</v>
      </c>
      <c r="R620" s="5">
        <v>6.7434895810000004</v>
      </c>
      <c r="S620" s="5">
        <v>33609.552069999998</v>
      </c>
      <c r="T620" s="5">
        <v>1025185.4</v>
      </c>
      <c r="U620" s="5">
        <v>29904</v>
      </c>
      <c r="V620" s="5">
        <v>1.0900000000000001</v>
      </c>
      <c r="W620" s="2" t="s">
        <v>66</v>
      </c>
      <c r="X620" s="2" t="s">
        <v>2940</v>
      </c>
      <c r="Y620" s="2" t="s">
        <v>172</v>
      </c>
      <c r="Z620" s="2" t="s">
        <v>173</v>
      </c>
      <c r="AA620" s="2" t="s">
        <v>2940</v>
      </c>
      <c r="AB620" s="2">
        <f>IF(INPUT_RAW!B620="","",YEAR(INPUT_RAW!B620))</f>
        <v>2023</v>
      </c>
      <c r="AC620" s="2">
        <f>IF(OR(INPUT_RAW!Q620="",INPUT_RAW!T620=""),"",INPUT_RAW!Q620+INPUT_RAW!T620)</f>
        <v>3823180.61</v>
      </c>
      <c r="AD620" s="2">
        <f>IF(INPUT_RAW!Q620="","",IF(INPUT_RAW!Q620=0,0,INPUT_RAW!T620/INPUT_RAW!Q620))</f>
        <v>0.36639998393707046</v>
      </c>
    </row>
    <row r="621" spans="1:30" ht="86.4" x14ac:dyDescent="0.3">
      <c r="A621" s="7" t="s">
        <v>196</v>
      </c>
      <c r="B621" s="2" t="s">
        <v>1021</v>
      </c>
      <c r="C621" s="5" t="s">
        <v>198</v>
      </c>
      <c r="D621" s="5" t="s">
        <v>171</v>
      </c>
      <c r="E621" s="2" t="s">
        <v>1023</v>
      </c>
      <c r="F621" s="2"/>
      <c r="G621" s="2"/>
      <c r="H621" s="2"/>
      <c r="I621" s="2"/>
      <c r="J621" s="2"/>
      <c r="K621" s="2"/>
      <c r="L621" s="2"/>
      <c r="M621" s="2"/>
      <c r="N621" s="5">
        <v>1440</v>
      </c>
      <c r="O621" s="2" t="s">
        <v>200</v>
      </c>
      <c r="P621" s="5">
        <v>535.64342360000001</v>
      </c>
      <c r="Q621" s="5">
        <v>771326.53</v>
      </c>
      <c r="R621" s="5">
        <v>6.4341552389999999</v>
      </c>
      <c r="S621" s="5">
        <v>9265.1835439999995</v>
      </c>
      <c r="T621" s="5">
        <v>282614</v>
      </c>
      <c r="U621" s="5">
        <v>8640</v>
      </c>
      <c r="V621" s="5">
        <v>1.04</v>
      </c>
      <c r="W621" s="2" t="s">
        <v>61</v>
      </c>
      <c r="X621" s="2" t="s">
        <v>2940</v>
      </c>
      <c r="Y621" s="2" t="s">
        <v>172</v>
      </c>
      <c r="Z621" s="2" t="s">
        <v>173</v>
      </c>
      <c r="AA621" s="2" t="s">
        <v>2940</v>
      </c>
      <c r="AB621" s="2">
        <f>IF(INPUT_RAW!B621="","",YEAR(INPUT_RAW!B621))</f>
        <v>2023</v>
      </c>
      <c r="AC621" s="2">
        <f>IF(OR(INPUT_RAW!Q621="",INPUT_RAW!T621=""),"",INPUT_RAW!Q621+INPUT_RAW!T621)</f>
        <v>1053940.53</v>
      </c>
      <c r="AD621" s="2">
        <f>IF(INPUT_RAW!Q621="","",IF(INPUT_RAW!Q621=0,0,INPUT_RAW!T621/INPUT_RAW!Q621))</f>
        <v>0.36639994737377957</v>
      </c>
    </row>
    <row r="622" spans="1:30" ht="57.6" x14ac:dyDescent="0.3">
      <c r="A622" s="7" t="s">
        <v>196</v>
      </c>
      <c r="B622" s="2" t="s">
        <v>1021</v>
      </c>
      <c r="C622" s="5" t="s">
        <v>198</v>
      </c>
      <c r="D622" s="5" t="s">
        <v>171</v>
      </c>
      <c r="E622" s="2" t="s">
        <v>1024</v>
      </c>
      <c r="F622" s="2"/>
      <c r="G622" s="2"/>
      <c r="H622" s="2"/>
      <c r="I622" s="2"/>
      <c r="J622" s="2"/>
      <c r="K622" s="2"/>
      <c r="L622" s="2"/>
      <c r="M622" s="2"/>
      <c r="N622" s="5">
        <v>7800</v>
      </c>
      <c r="O622" s="2" t="s">
        <v>200</v>
      </c>
      <c r="P622" s="5">
        <v>519.62665379999999</v>
      </c>
      <c r="Q622" s="5">
        <v>4053087.9</v>
      </c>
      <c r="R622" s="5">
        <v>6.241761608</v>
      </c>
      <c r="S622" s="5">
        <v>48685.740539999999</v>
      </c>
      <c r="T622" s="5">
        <v>1485051.5</v>
      </c>
      <c r="U622" s="5">
        <v>50400</v>
      </c>
      <c r="V622" s="5">
        <v>0.94</v>
      </c>
      <c r="W622" s="2" t="s">
        <v>22</v>
      </c>
      <c r="X622" s="2" t="s">
        <v>2940</v>
      </c>
      <c r="Y622" s="2" t="s">
        <v>172</v>
      </c>
      <c r="Z622" s="2" t="s">
        <v>173</v>
      </c>
      <c r="AA622" s="2" t="s">
        <v>2940</v>
      </c>
      <c r="AB622" s="2">
        <f>IF(INPUT_RAW!B622="","",YEAR(INPUT_RAW!B622))</f>
        <v>2023</v>
      </c>
      <c r="AC622" s="2">
        <f>IF(OR(INPUT_RAW!Q622="",INPUT_RAW!T622=""),"",INPUT_RAW!Q622+INPUT_RAW!T622)</f>
        <v>5538139.4000000004</v>
      </c>
      <c r="AD622" s="2">
        <f>IF(INPUT_RAW!Q622="","",IF(INPUT_RAW!Q622=0,0,INPUT_RAW!T622/INPUT_RAW!Q622))</f>
        <v>0.36640002305402752</v>
      </c>
    </row>
    <row r="623" spans="1:30" ht="72" x14ac:dyDescent="0.3">
      <c r="A623" s="7" t="s">
        <v>196</v>
      </c>
      <c r="B623" s="2" t="s">
        <v>1021</v>
      </c>
      <c r="C623" s="5" t="s">
        <v>198</v>
      </c>
      <c r="D623" s="5" t="s">
        <v>171</v>
      </c>
      <c r="E623" s="2" t="s">
        <v>1025</v>
      </c>
      <c r="F623" s="2"/>
      <c r="G623" s="2"/>
      <c r="H623" s="2"/>
      <c r="I623" s="2"/>
      <c r="J623" s="2"/>
      <c r="K623" s="2"/>
      <c r="L623" s="2"/>
      <c r="M623" s="2"/>
      <c r="N623" s="5">
        <v>1236</v>
      </c>
      <c r="O623" s="2" t="s">
        <v>200</v>
      </c>
      <c r="P623" s="5">
        <v>532.03830100000005</v>
      </c>
      <c r="Q623" s="5">
        <v>657599.34</v>
      </c>
      <c r="R623" s="5">
        <v>6.3908504620000004</v>
      </c>
      <c r="S623" s="5">
        <v>7899.091171</v>
      </c>
      <c r="T623" s="5">
        <v>240944.4</v>
      </c>
      <c r="U623" s="5">
        <v>7416</v>
      </c>
      <c r="V623" s="5">
        <v>1.0329999999999999</v>
      </c>
      <c r="W623" s="2" t="s">
        <v>62</v>
      </c>
      <c r="X623" s="2" t="s">
        <v>2940</v>
      </c>
      <c r="Y623" s="2" t="s">
        <v>172</v>
      </c>
      <c r="Z623" s="2" t="s">
        <v>173</v>
      </c>
      <c r="AA623" s="2" t="s">
        <v>2940</v>
      </c>
      <c r="AB623" s="2">
        <f>IF(INPUT_RAW!B623="","",YEAR(INPUT_RAW!B623))</f>
        <v>2023</v>
      </c>
      <c r="AC623" s="2">
        <f>IF(OR(INPUT_RAW!Q623="",INPUT_RAW!T623=""),"",INPUT_RAW!Q623+INPUT_RAW!T623)</f>
        <v>898543.74</v>
      </c>
      <c r="AD623" s="2">
        <f>IF(INPUT_RAW!Q623="","",IF(INPUT_RAW!Q623=0,0,INPUT_RAW!T623/INPUT_RAW!Q623))</f>
        <v>0.36640000277372542</v>
      </c>
    </row>
    <row r="624" spans="1:30" ht="72" x14ac:dyDescent="0.3">
      <c r="A624" s="7" t="s">
        <v>196</v>
      </c>
      <c r="B624" s="2" t="s">
        <v>1026</v>
      </c>
      <c r="C624" s="5" t="s">
        <v>198</v>
      </c>
      <c r="D624" s="5" t="s">
        <v>163</v>
      </c>
      <c r="E624" s="2" t="s">
        <v>1027</v>
      </c>
      <c r="F624" s="2"/>
      <c r="G624" s="2"/>
      <c r="H624" s="2"/>
      <c r="I624" s="2"/>
      <c r="J624" s="2"/>
      <c r="K624" s="2"/>
      <c r="L624" s="2"/>
      <c r="M624" s="2"/>
      <c r="N624" s="5">
        <v>8735</v>
      </c>
      <c r="O624" s="2" t="s">
        <v>200</v>
      </c>
      <c r="P624" s="5">
        <v>237.91267199999999</v>
      </c>
      <c r="Q624" s="5">
        <v>2078167.19</v>
      </c>
      <c r="R624" s="5">
        <v>2.857809874</v>
      </c>
      <c r="S624" s="5">
        <v>24962.969249999998</v>
      </c>
      <c r="T624" s="5">
        <v>913562.2</v>
      </c>
      <c r="U624" s="5">
        <v>95520</v>
      </c>
      <c r="V624" s="5">
        <v>0.248</v>
      </c>
      <c r="W624" s="2" t="s">
        <v>23</v>
      </c>
      <c r="X624" s="2" t="s">
        <v>166</v>
      </c>
      <c r="Y624" s="2" t="s">
        <v>164</v>
      </c>
      <c r="Z624" s="2" t="s">
        <v>165</v>
      </c>
      <c r="AA624" s="2" t="s">
        <v>166</v>
      </c>
      <c r="AB624" s="2">
        <f>IF(INPUT_RAW!B624="","",YEAR(INPUT_RAW!B624))</f>
        <v>2023</v>
      </c>
      <c r="AC624" s="2">
        <f>IF(OR(INPUT_RAW!Q624="",INPUT_RAW!T624=""),"",INPUT_RAW!Q624+INPUT_RAW!T624)</f>
        <v>2991729.3899999997</v>
      </c>
      <c r="AD624" s="2">
        <f>IF(INPUT_RAW!Q624="","",IF(INPUT_RAW!Q624=0,0,INPUT_RAW!T624/INPUT_RAW!Q624))</f>
        <v>0.43959995345706521</v>
      </c>
    </row>
    <row r="625" spans="1:30" ht="57.6" x14ac:dyDescent="0.3">
      <c r="A625" s="7" t="s">
        <v>196</v>
      </c>
      <c r="B625" s="2" t="s">
        <v>1028</v>
      </c>
      <c r="C625" s="5" t="s">
        <v>198</v>
      </c>
      <c r="D625" s="5" t="s">
        <v>171</v>
      </c>
      <c r="E625" s="2" t="s">
        <v>1029</v>
      </c>
      <c r="F625" s="2"/>
      <c r="G625" s="2"/>
      <c r="H625" s="2"/>
      <c r="I625" s="2"/>
      <c r="J625" s="2"/>
      <c r="K625" s="2"/>
      <c r="L625" s="2"/>
      <c r="M625" s="2"/>
      <c r="N625" s="5">
        <v>63</v>
      </c>
      <c r="O625" s="2" t="s">
        <v>200</v>
      </c>
      <c r="P625" s="5">
        <v>554.39507939999999</v>
      </c>
      <c r="Q625" s="5">
        <v>34926.89</v>
      </c>
      <c r="R625" s="5">
        <v>6.6594003529999997</v>
      </c>
      <c r="S625" s="5">
        <v>419.54222220000003</v>
      </c>
      <c r="T625" s="5">
        <v>12797.2</v>
      </c>
      <c r="U625" s="5">
        <v>360</v>
      </c>
      <c r="V625" s="5">
        <v>1.1299999999999999</v>
      </c>
      <c r="W625" s="2" t="s">
        <v>117</v>
      </c>
      <c r="X625" s="2" t="s">
        <v>2940</v>
      </c>
      <c r="Y625" s="2" t="s">
        <v>172</v>
      </c>
      <c r="Z625" s="2" t="s">
        <v>173</v>
      </c>
      <c r="AA625" s="2" t="s">
        <v>2940</v>
      </c>
      <c r="AB625" s="2">
        <f>IF(INPUT_RAW!B625="","",YEAR(INPUT_RAW!B625))</f>
        <v>2023</v>
      </c>
      <c r="AC625" s="2">
        <f>IF(OR(INPUT_RAW!Q625="",INPUT_RAW!T625=""),"",INPUT_RAW!Q625+INPUT_RAW!T625)</f>
        <v>47724.09</v>
      </c>
      <c r="AD625" s="2">
        <f>IF(INPUT_RAW!Q625="","",IF(INPUT_RAW!Q625=0,0,INPUT_RAW!T625/INPUT_RAW!Q625))</f>
        <v>0.36639964222408583</v>
      </c>
    </row>
    <row r="626" spans="1:30" ht="72" x14ac:dyDescent="0.3">
      <c r="A626" s="7" t="s">
        <v>196</v>
      </c>
      <c r="B626" s="2" t="s">
        <v>1028</v>
      </c>
      <c r="C626" s="5" t="s">
        <v>198</v>
      </c>
      <c r="D626" s="5" t="s">
        <v>171</v>
      </c>
      <c r="E626" s="2" t="s">
        <v>1030</v>
      </c>
      <c r="F626" s="2"/>
      <c r="G626" s="2"/>
      <c r="H626" s="2"/>
      <c r="I626" s="2"/>
      <c r="J626" s="2"/>
      <c r="K626" s="2"/>
      <c r="L626" s="2"/>
      <c r="M626" s="2"/>
      <c r="N626" s="5">
        <v>4804</v>
      </c>
      <c r="O626" s="2" t="s">
        <v>200</v>
      </c>
      <c r="P626" s="5">
        <v>552.61098070000003</v>
      </c>
      <c r="Q626" s="5">
        <v>2655185.2400000002</v>
      </c>
      <c r="R626" s="5">
        <v>6.6379697379999998</v>
      </c>
      <c r="S626" s="5">
        <v>31894.116999999998</v>
      </c>
      <c r="T626" s="5">
        <v>972859.8</v>
      </c>
      <c r="U626" s="5">
        <v>26208</v>
      </c>
      <c r="V626" s="5">
        <v>1.18</v>
      </c>
      <c r="W626" s="2" t="s">
        <v>68</v>
      </c>
      <c r="X626" s="2" t="s">
        <v>2940</v>
      </c>
      <c r="Y626" s="2" t="s">
        <v>172</v>
      </c>
      <c r="Z626" s="2" t="s">
        <v>173</v>
      </c>
      <c r="AA626" s="2" t="s">
        <v>2940</v>
      </c>
      <c r="AB626" s="2">
        <f>IF(INPUT_RAW!B626="","",YEAR(INPUT_RAW!B626))</f>
        <v>2023</v>
      </c>
      <c r="AC626" s="2">
        <f>IF(OR(INPUT_RAW!Q626="",INPUT_RAW!T626=""),"",INPUT_RAW!Q626+INPUT_RAW!T626)</f>
        <v>3628045.04</v>
      </c>
      <c r="AD626" s="2">
        <f>IF(INPUT_RAW!Q626="","",IF(INPUT_RAW!Q626=0,0,INPUT_RAW!T626/INPUT_RAW!Q626))</f>
        <v>0.36639997290735166</v>
      </c>
    </row>
    <row r="627" spans="1:30" ht="72" x14ac:dyDescent="0.3">
      <c r="A627" s="7" t="s">
        <v>196</v>
      </c>
      <c r="B627" s="2" t="s">
        <v>1028</v>
      </c>
      <c r="C627" s="5" t="s">
        <v>198</v>
      </c>
      <c r="D627" s="5" t="s">
        <v>171</v>
      </c>
      <c r="E627" s="2" t="s">
        <v>1031</v>
      </c>
      <c r="F627" s="2"/>
      <c r="G627" s="2"/>
      <c r="H627" s="2"/>
      <c r="I627" s="2"/>
      <c r="J627" s="2"/>
      <c r="K627" s="2"/>
      <c r="L627" s="2"/>
      <c r="M627" s="2"/>
      <c r="N627" s="5">
        <v>108</v>
      </c>
      <c r="O627" s="2" t="s">
        <v>200</v>
      </c>
      <c r="P627" s="5">
        <v>715.48027779999995</v>
      </c>
      <c r="Q627" s="5">
        <v>77271.87</v>
      </c>
      <c r="R627" s="5">
        <v>8.5943576910000008</v>
      </c>
      <c r="S627" s="5">
        <v>928.19063059999996</v>
      </c>
      <c r="T627" s="5">
        <v>28312.400000000001</v>
      </c>
      <c r="U627" s="5">
        <v>720</v>
      </c>
      <c r="V627" s="5">
        <v>1.25</v>
      </c>
      <c r="W627" s="2" t="s">
        <v>100</v>
      </c>
      <c r="X627" s="2" t="s">
        <v>2940</v>
      </c>
      <c r="Y627" s="2" t="s">
        <v>172</v>
      </c>
      <c r="Z627" s="2" t="s">
        <v>173</v>
      </c>
      <c r="AA627" s="2" t="s">
        <v>2940</v>
      </c>
      <c r="AB627" s="2">
        <f>IF(INPUT_RAW!B627="","",YEAR(INPUT_RAW!B627))</f>
        <v>2023</v>
      </c>
      <c r="AC627" s="2">
        <f>IF(OR(INPUT_RAW!Q627="",INPUT_RAW!T627=""),"",INPUT_RAW!Q627+INPUT_RAW!T627)</f>
        <v>105584.26999999999</v>
      </c>
      <c r="AD627" s="2">
        <f>IF(INPUT_RAW!Q627="","",IF(INPUT_RAW!Q627=0,0,INPUT_RAW!T627/INPUT_RAW!Q627))</f>
        <v>0.36639982958869771</v>
      </c>
    </row>
    <row r="628" spans="1:30" ht="72" x14ac:dyDescent="0.3">
      <c r="A628" s="7" t="s">
        <v>196</v>
      </c>
      <c r="B628" s="2" t="s">
        <v>1028</v>
      </c>
      <c r="C628" s="5" t="s">
        <v>198</v>
      </c>
      <c r="D628" s="5" t="s">
        <v>171</v>
      </c>
      <c r="E628" s="2" t="s">
        <v>1032</v>
      </c>
      <c r="F628" s="2"/>
      <c r="G628" s="2"/>
      <c r="H628" s="2"/>
      <c r="I628" s="2"/>
      <c r="J628" s="2"/>
      <c r="K628" s="2"/>
      <c r="L628" s="2"/>
      <c r="M628" s="2"/>
      <c r="N628" s="5">
        <v>69</v>
      </c>
      <c r="O628" s="2" t="s">
        <v>200</v>
      </c>
      <c r="P628" s="5">
        <v>571.13985509999998</v>
      </c>
      <c r="Q628" s="5">
        <v>39408.65</v>
      </c>
      <c r="R628" s="5">
        <v>6.8605387999999996</v>
      </c>
      <c r="S628" s="5">
        <v>473.37717720000001</v>
      </c>
      <c r="T628" s="5">
        <v>14439.3</v>
      </c>
      <c r="U628" s="5">
        <v>360</v>
      </c>
      <c r="V628" s="5">
        <v>1.2749999999999999</v>
      </c>
      <c r="W628" s="2" t="s">
        <v>120</v>
      </c>
      <c r="X628" s="2" t="s">
        <v>2940</v>
      </c>
      <c r="Y628" s="2" t="s">
        <v>172</v>
      </c>
      <c r="Z628" s="2" t="s">
        <v>173</v>
      </c>
      <c r="AA628" s="2" t="s">
        <v>2940</v>
      </c>
      <c r="AB628" s="2">
        <f>IF(INPUT_RAW!B628="","",YEAR(INPUT_RAW!B628))</f>
        <v>2023</v>
      </c>
      <c r="AC628" s="2">
        <f>IF(OR(INPUT_RAW!Q628="",INPUT_RAW!T628=""),"",INPUT_RAW!Q628+INPUT_RAW!T628)</f>
        <v>53847.95</v>
      </c>
      <c r="AD628" s="2">
        <f>IF(INPUT_RAW!Q628="","",IF(INPUT_RAW!Q628=0,0,INPUT_RAW!T628/INPUT_RAW!Q628))</f>
        <v>0.36639925498589776</v>
      </c>
    </row>
    <row r="629" spans="1:30" ht="72" x14ac:dyDescent="0.3">
      <c r="A629" s="7" t="s">
        <v>196</v>
      </c>
      <c r="B629" s="2" t="s">
        <v>1028</v>
      </c>
      <c r="C629" s="5" t="s">
        <v>198</v>
      </c>
      <c r="D629" s="5" t="s">
        <v>171</v>
      </c>
      <c r="E629" s="2" t="s">
        <v>1033</v>
      </c>
      <c r="F629" s="2"/>
      <c r="G629" s="2"/>
      <c r="H629" s="2"/>
      <c r="I629" s="2"/>
      <c r="J629" s="2"/>
      <c r="K629" s="2"/>
      <c r="L629" s="2"/>
      <c r="M629" s="2"/>
      <c r="N629" s="5">
        <v>60</v>
      </c>
      <c r="O629" s="2" t="s">
        <v>200</v>
      </c>
      <c r="P629" s="5">
        <v>633.62933329999998</v>
      </c>
      <c r="Q629" s="5">
        <v>38017.760000000002</v>
      </c>
      <c r="R629" s="5">
        <v>7.6111631629999996</v>
      </c>
      <c r="S629" s="5">
        <v>456.66978979999999</v>
      </c>
      <c r="T629" s="5">
        <v>13929.8</v>
      </c>
      <c r="U629" s="5">
        <v>360</v>
      </c>
      <c r="V629" s="5">
        <v>1.23</v>
      </c>
      <c r="W629" s="2" t="s">
        <v>119</v>
      </c>
      <c r="X629" s="2" t="s">
        <v>2940</v>
      </c>
      <c r="Y629" s="2" t="s">
        <v>172</v>
      </c>
      <c r="Z629" s="2" t="s">
        <v>173</v>
      </c>
      <c r="AA629" s="2" t="s">
        <v>2940</v>
      </c>
      <c r="AB629" s="2">
        <f>IF(INPUT_RAW!B629="","",YEAR(INPUT_RAW!B629))</f>
        <v>2023</v>
      </c>
      <c r="AC629" s="2">
        <f>IF(OR(INPUT_RAW!Q629="",INPUT_RAW!T629=""),"",INPUT_RAW!Q629+INPUT_RAW!T629)</f>
        <v>51947.56</v>
      </c>
      <c r="AD629" s="2">
        <f>IF(INPUT_RAW!Q629="","",IF(INPUT_RAW!Q629=0,0,INPUT_RAW!T629/INPUT_RAW!Q629))</f>
        <v>0.36640243928100968</v>
      </c>
    </row>
    <row r="630" spans="1:30" ht="57.6" x14ac:dyDescent="0.3">
      <c r="A630" s="7" t="s">
        <v>196</v>
      </c>
      <c r="B630" s="2" t="s">
        <v>1028</v>
      </c>
      <c r="C630" s="5" t="s">
        <v>198</v>
      </c>
      <c r="D630" s="5" t="s">
        <v>171</v>
      </c>
      <c r="E630" s="2" t="s">
        <v>1034</v>
      </c>
      <c r="F630" s="2"/>
      <c r="G630" s="2"/>
      <c r="H630" s="2"/>
      <c r="I630" s="2"/>
      <c r="J630" s="2"/>
      <c r="K630" s="2"/>
      <c r="L630" s="2"/>
      <c r="M630" s="2"/>
      <c r="N630" s="5">
        <v>92</v>
      </c>
      <c r="O630" s="2" t="s">
        <v>200</v>
      </c>
      <c r="P630" s="5">
        <v>755.92043479999995</v>
      </c>
      <c r="Q630" s="5">
        <v>69544.679999999993</v>
      </c>
      <c r="R630" s="5">
        <v>9.0801253430000006</v>
      </c>
      <c r="S630" s="5">
        <v>835.37153149999995</v>
      </c>
      <c r="T630" s="5">
        <v>25481.1</v>
      </c>
      <c r="U630" s="5">
        <v>720</v>
      </c>
      <c r="V630" s="5">
        <v>1.125</v>
      </c>
      <c r="W630" s="2" t="s">
        <v>99</v>
      </c>
      <c r="X630" s="2" t="s">
        <v>2940</v>
      </c>
      <c r="Y630" s="2" t="s">
        <v>172</v>
      </c>
      <c r="Z630" s="2" t="s">
        <v>173</v>
      </c>
      <c r="AA630" s="2" t="s">
        <v>2940</v>
      </c>
      <c r="AB630" s="2">
        <f>IF(INPUT_RAW!B630="","",YEAR(INPUT_RAW!B630))</f>
        <v>2023</v>
      </c>
      <c r="AC630" s="2">
        <f>IF(OR(INPUT_RAW!Q630="",INPUT_RAW!T630=""),"",INPUT_RAW!Q630+INPUT_RAW!T630)</f>
        <v>95025.78</v>
      </c>
      <c r="AD630" s="2">
        <f>IF(INPUT_RAW!Q630="","",IF(INPUT_RAW!Q630=0,0,INPUT_RAW!T630/INPUT_RAW!Q630))</f>
        <v>0.36639898263964982</v>
      </c>
    </row>
    <row r="631" spans="1:30" ht="86.4" x14ac:dyDescent="0.3">
      <c r="A631" s="7" t="s">
        <v>196</v>
      </c>
      <c r="B631" s="2" t="s">
        <v>1028</v>
      </c>
      <c r="C631" s="5" t="s">
        <v>198</v>
      </c>
      <c r="D631" s="5" t="s">
        <v>171</v>
      </c>
      <c r="E631" s="2" t="s">
        <v>1035</v>
      </c>
      <c r="F631" s="2"/>
      <c r="G631" s="2"/>
      <c r="H631" s="2"/>
      <c r="I631" s="2"/>
      <c r="J631" s="2"/>
      <c r="K631" s="2"/>
      <c r="L631" s="2"/>
      <c r="M631" s="2"/>
      <c r="N631" s="5">
        <v>2083</v>
      </c>
      <c r="O631" s="2" t="s">
        <v>200</v>
      </c>
      <c r="P631" s="5">
        <v>534.77036290000001</v>
      </c>
      <c r="Q631" s="5">
        <v>1114033.6200000001</v>
      </c>
      <c r="R631" s="5">
        <v>6.4236680230000003</v>
      </c>
      <c r="S631" s="5">
        <v>13381.78523</v>
      </c>
      <c r="T631" s="5">
        <v>408181.9</v>
      </c>
      <c r="U631" s="5">
        <v>11904</v>
      </c>
      <c r="V631" s="5">
        <v>1.0900000000000001</v>
      </c>
      <c r="W631" s="2" t="s">
        <v>66</v>
      </c>
      <c r="X631" s="2" t="s">
        <v>2940</v>
      </c>
      <c r="Y631" s="2" t="s">
        <v>172</v>
      </c>
      <c r="Z631" s="2" t="s">
        <v>173</v>
      </c>
      <c r="AA631" s="2" t="s">
        <v>2940</v>
      </c>
      <c r="AB631" s="2">
        <f>IF(INPUT_RAW!B631="","",YEAR(INPUT_RAW!B631))</f>
        <v>2023</v>
      </c>
      <c r="AC631" s="2">
        <f>IF(OR(INPUT_RAW!Q631="",INPUT_RAW!T631=""),"",INPUT_RAW!Q631+INPUT_RAW!T631)</f>
        <v>1522215.52</v>
      </c>
      <c r="AD631" s="2">
        <f>IF(INPUT_RAW!Q631="","",IF(INPUT_RAW!Q631=0,0,INPUT_RAW!T631/INPUT_RAW!Q631))</f>
        <v>0.36639998351216724</v>
      </c>
    </row>
    <row r="632" spans="1:30" ht="72" x14ac:dyDescent="0.3">
      <c r="A632" s="7" t="s">
        <v>196</v>
      </c>
      <c r="B632" s="2" t="s">
        <v>1028</v>
      </c>
      <c r="C632" s="5" t="s">
        <v>198</v>
      </c>
      <c r="D632" s="5" t="s">
        <v>171</v>
      </c>
      <c r="E632" s="2" t="s">
        <v>1036</v>
      </c>
      <c r="F632" s="2"/>
      <c r="G632" s="2"/>
      <c r="H632" s="2"/>
      <c r="I632" s="2"/>
      <c r="J632" s="2"/>
      <c r="K632" s="2"/>
      <c r="L632" s="2"/>
      <c r="M632" s="2"/>
      <c r="N632" s="5">
        <v>60</v>
      </c>
      <c r="O632" s="2" t="s">
        <v>200</v>
      </c>
      <c r="P632" s="5">
        <v>589.84199999999998</v>
      </c>
      <c r="Q632" s="5">
        <v>35390.519999999997</v>
      </c>
      <c r="R632" s="5">
        <v>7.0851891890000003</v>
      </c>
      <c r="S632" s="5">
        <v>425.11135139999999</v>
      </c>
      <c r="T632" s="5">
        <v>12967.1</v>
      </c>
      <c r="U632" s="5">
        <v>360</v>
      </c>
      <c r="V632" s="5">
        <v>1.145</v>
      </c>
      <c r="W632" s="2" t="s">
        <v>118</v>
      </c>
      <c r="X632" s="2" t="s">
        <v>2940</v>
      </c>
      <c r="Y632" s="2" t="s">
        <v>172</v>
      </c>
      <c r="Z632" s="2" t="s">
        <v>173</v>
      </c>
      <c r="AA632" s="2" t="s">
        <v>2940</v>
      </c>
      <c r="AB632" s="2">
        <f>IF(INPUT_RAW!B632="","",YEAR(INPUT_RAW!B632))</f>
        <v>2023</v>
      </c>
      <c r="AC632" s="2">
        <f>IF(OR(INPUT_RAW!Q632="",INPUT_RAW!T632=""),"",INPUT_RAW!Q632+INPUT_RAW!T632)</f>
        <v>48357.619999999995</v>
      </c>
      <c r="AD632" s="2">
        <f>IF(INPUT_RAW!Q632="","",IF(INPUT_RAW!Q632=0,0,INPUT_RAW!T632/INPUT_RAW!Q632))</f>
        <v>0.36640038066691311</v>
      </c>
    </row>
    <row r="633" spans="1:30" ht="72" x14ac:dyDescent="0.3">
      <c r="A633" s="7" t="s">
        <v>196</v>
      </c>
      <c r="B633" s="2" t="s">
        <v>1028</v>
      </c>
      <c r="C633" s="5" t="s">
        <v>198</v>
      </c>
      <c r="D633" s="5" t="s">
        <v>171</v>
      </c>
      <c r="E633" s="2" t="s">
        <v>1037</v>
      </c>
      <c r="F633" s="2"/>
      <c r="G633" s="2"/>
      <c r="H633" s="2"/>
      <c r="I633" s="2"/>
      <c r="J633" s="2"/>
      <c r="K633" s="2"/>
      <c r="L633" s="2"/>
      <c r="M633" s="2"/>
      <c r="N633" s="5">
        <v>148</v>
      </c>
      <c r="O633" s="2" t="s">
        <v>200</v>
      </c>
      <c r="P633" s="5">
        <v>532.14331079999999</v>
      </c>
      <c r="Q633" s="5">
        <v>78757.210000000006</v>
      </c>
      <c r="R633" s="5">
        <v>6.3921118420000003</v>
      </c>
      <c r="S633" s="5">
        <v>946.03255260000003</v>
      </c>
      <c r="T633" s="5">
        <v>28856.6</v>
      </c>
      <c r="U633" s="5">
        <v>888</v>
      </c>
      <c r="V633" s="5">
        <v>1.0329999999999999</v>
      </c>
      <c r="W633" s="2" t="s">
        <v>115</v>
      </c>
      <c r="X633" s="2" t="s">
        <v>2940</v>
      </c>
      <c r="Y633" s="2" t="s">
        <v>172</v>
      </c>
      <c r="Z633" s="2" t="s">
        <v>173</v>
      </c>
      <c r="AA633" s="2" t="s">
        <v>2940</v>
      </c>
      <c r="AB633" s="2">
        <f>IF(INPUT_RAW!B633="","",YEAR(INPUT_RAW!B633))</f>
        <v>2023</v>
      </c>
      <c r="AC633" s="2">
        <f>IF(OR(INPUT_RAW!Q633="",INPUT_RAW!T633=""),"",INPUT_RAW!Q633+INPUT_RAW!T633)</f>
        <v>107613.81</v>
      </c>
      <c r="AD633" s="2">
        <f>IF(INPUT_RAW!Q633="","",IF(INPUT_RAW!Q633=0,0,INPUT_RAW!T633/INPUT_RAW!Q633))</f>
        <v>0.36639946996598782</v>
      </c>
    </row>
    <row r="634" spans="1:30" ht="57.6" x14ac:dyDescent="0.3">
      <c r="A634" s="7" t="s">
        <v>196</v>
      </c>
      <c r="B634" s="2" t="s">
        <v>1028</v>
      </c>
      <c r="C634" s="5" t="s">
        <v>198</v>
      </c>
      <c r="D634" s="5" t="s">
        <v>171</v>
      </c>
      <c r="E634" s="2" t="s">
        <v>1038</v>
      </c>
      <c r="F634" s="2"/>
      <c r="G634" s="2"/>
      <c r="H634" s="2"/>
      <c r="I634" s="2"/>
      <c r="J634" s="2"/>
      <c r="K634" s="2"/>
      <c r="L634" s="2"/>
      <c r="M634" s="2"/>
      <c r="N634" s="5">
        <v>106</v>
      </c>
      <c r="O634" s="2" t="s">
        <v>200</v>
      </c>
      <c r="P634" s="5">
        <v>641.50226420000001</v>
      </c>
      <c r="Q634" s="5">
        <v>67999.240000000005</v>
      </c>
      <c r="R634" s="5">
        <v>7.7057329030000004</v>
      </c>
      <c r="S634" s="5">
        <v>816.80768769999997</v>
      </c>
      <c r="T634" s="5">
        <v>24914.9</v>
      </c>
      <c r="U634" s="5">
        <v>720</v>
      </c>
      <c r="V634" s="5">
        <v>1.1000000000000001</v>
      </c>
      <c r="W634" s="2" t="s">
        <v>101</v>
      </c>
      <c r="X634" s="2" t="s">
        <v>2940</v>
      </c>
      <c r="Y634" s="2" t="s">
        <v>172</v>
      </c>
      <c r="Z634" s="2" t="s">
        <v>173</v>
      </c>
      <c r="AA634" s="2" t="s">
        <v>2940</v>
      </c>
      <c r="AB634" s="2">
        <f>IF(INPUT_RAW!B634="","",YEAR(INPUT_RAW!B634))</f>
        <v>2023</v>
      </c>
      <c r="AC634" s="2">
        <f>IF(OR(INPUT_RAW!Q634="",INPUT_RAW!T634=""),"",INPUT_RAW!Q634+INPUT_RAW!T634)</f>
        <v>92914.140000000014</v>
      </c>
      <c r="AD634" s="2">
        <f>IF(INPUT_RAW!Q634="","",IF(INPUT_RAW!Q634=0,0,INPUT_RAW!T634/INPUT_RAW!Q634))</f>
        <v>0.36639968329057793</v>
      </c>
    </row>
    <row r="635" spans="1:30" ht="57.6" x14ac:dyDescent="0.3">
      <c r="A635" s="7" t="s">
        <v>196</v>
      </c>
      <c r="B635" s="2" t="s">
        <v>1039</v>
      </c>
      <c r="C635" s="5" t="s">
        <v>198</v>
      </c>
      <c r="D635" s="5" t="s">
        <v>171</v>
      </c>
      <c r="E635" s="2" t="s">
        <v>1040</v>
      </c>
      <c r="F635" s="2"/>
      <c r="G635" s="2"/>
      <c r="H635" s="2"/>
      <c r="I635" s="2"/>
      <c r="J635" s="2"/>
      <c r="K635" s="2"/>
      <c r="L635" s="2"/>
      <c r="M635" s="2"/>
      <c r="N635" s="5">
        <v>6000</v>
      </c>
      <c r="O635" s="2" t="s">
        <v>200</v>
      </c>
      <c r="P635" s="5">
        <v>253.11295670000001</v>
      </c>
      <c r="Q635" s="5">
        <v>1518677.74</v>
      </c>
      <c r="R635" s="5">
        <v>3.0403958759999998</v>
      </c>
      <c r="S635" s="5">
        <v>18242.375260000001</v>
      </c>
      <c r="T635" s="5">
        <v>556443.5</v>
      </c>
      <c r="U635" s="5">
        <v>38400</v>
      </c>
      <c r="V635" s="5">
        <v>0.44940000000000002</v>
      </c>
      <c r="W635" s="2" t="s">
        <v>60</v>
      </c>
      <c r="X635" s="2" t="s">
        <v>2940</v>
      </c>
      <c r="Y635" s="2" t="s">
        <v>172</v>
      </c>
      <c r="Z635" s="2" t="s">
        <v>173</v>
      </c>
      <c r="AA635" s="2" t="s">
        <v>2940</v>
      </c>
      <c r="AB635" s="2">
        <f>IF(INPUT_RAW!B635="","",YEAR(INPUT_RAW!B635))</f>
        <v>2023</v>
      </c>
      <c r="AC635" s="2">
        <f>IF(OR(INPUT_RAW!Q635="",INPUT_RAW!T635=""),"",INPUT_RAW!Q635+INPUT_RAW!T635)</f>
        <v>2075121.24</v>
      </c>
      <c r="AD635" s="2">
        <f>IF(INPUT_RAW!Q635="","",IF(INPUT_RAW!Q635=0,0,INPUT_RAW!T635/INPUT_RAW!Q635))</f>
        <v>0.36639998423892089</v>
      </c>
    </row>
    <row r="636" spans="1:30" ht="72" x14ac:dyDescent="0.3">
      <c r="A636" s="7" t="s">
        <v>196</v>
      </c>
      <c r="B636" s="2" t="s">
        <v>1041</v>
      </c>
      <c r="C636" s="5" t="s">
        <v>198</v>
      </c>
      <c r="D636" s="5" t="s">
        <v>171</v>
      </c>
      <c r="E636" s="2" t="s">
        <v>1042</v>
      </c>
      <c r="F636" s="2"/>
      <c r="G636" s="2"/>
      <c r="H636" s="2"/>
      <c r="I636" s="2"/>
      <c r="J636" s="2"/>
      <c r="K636" s="2"/>
      <c r="L636" s="2"/>
      <c r="M636" s="2"/>
      <c r="N636" s="5">
        <v>6420</v>
      </c>
      <c r="O636" s="2" t="s">
        <v>200</v>
      </c>
      <c r="P636" s="5">
        <v>593.50168680000002</v>
      </c>
      <c r="Q636" s="5">
        <v>3810636.93</v>
      </c>
      <c r="R636" s="5">
        <v>7.146317721</v>
      </c>
      <c r="S636" s="5">
        <v>45883.647559999998</v>
      </c>
      <c r="T636" s="5">
        <v>1396217.4</v>
      </c>
      <c r="U636" s="5">
        <v>42804</v>
      </c>
      <c r="V636" s="5">
        <v>1.0389999999999999</v>
      </c>
      <c r="W636" s="2" t="s">
        <v>53</v>
      </c>
      <c r="X636" s="2" t="s">
        <v>2940</v>
      </c>
      <c r="Y636" s="2" t="s">
        <v>172</v>
      </c>
      <c r="Z636" s="2" t="s">
        <v>173</v>
      </c>
      <c r="AA636" s="2" t="s">
        <v>2940</v>
      </c>
      <c r="AB636" s="2">
        <f>IF(INPUT_RAW!B636="","",YEAR(INPUT_RAW!B636))</f>
        <v>2023</v>
      </c>
      <c r="AC636" s="2">
        <f>IF(OR(INPUT_RAW!Q636="",INPUT_RAW!T636=""),"",INPUT_RAW!Q636+INPUT_RAW!T636)</f>
        <v>5206854.33</v>
      </c>
      <c r="AD636" s="2">
        <f>IF(INPUT_RAW!Q636="","",IF(INPUT_RAW!Q636=0,0,INPUT_RAW!T636/INPUT_RAW!Q636))</f>
        <v>0.36640000757038793</v>
      </c>
    </row>
    <row r="637" spans="1:30" ht="86.4" x14ac:dyDescent="0.3">
      <c r="A637" s="7" t="s">
        <v>196</v>
      </c>
      <c r="B637" s="2" t="s">
        <v>1041</v>
      </c>
      <c r="C637" s="5" t="s">
        <v>198</v>
      </c>
      <c r="D637" s="5" t="s">
        <v>171</v>
      </c>
      <c r="E637" s="2" t="s">
        <v>1043</v>
      </c>
      <c r="F637" s="2"/>
      <c r="G637" s="2"/>
      <c r="H637" s="2"/>
      <c r="I637" s="2"/>
      <c r="J637" s="2"/>
      <c r="K637" s="2"/>
      <c r="L637" s="2"/>
      <c r="M637" s="2"/>
      <c r="N637" s="5">
        <v>505</v>
      </c>
      <c r="O637" s="2" t="s">
        <v>200</v>
      </c>
      <c r="P637" s="5">
        <v>494.01944220000001</v>
      </c>
      <c r="Q637" s="5">
        <v>249776.23</v>
      </c>
      <c r="R637" s="5">
        <v>5.9484580640000004</v>
      </c>
      <c r="S637" s="5">
        <v>3007.5403970000002</v>
      </c>
      <c r="T637" s="5">
        <v>91517.9</v>
      </c>
      <c r="U637" s="5">
        <v>2844</v>
      </c>
      <c r="V637" s="5">
        <v>1.0249999999999999</v>
      </c>
      <c r="W637" s="2" t="s">
        <v>61</v>
      </c>
      <c r="X637" s="2" t="s">
        <v>2940</v>
      </c>
      <c r="Y637" s="2" t="s">
        <v>172</v>
      </c>
      <c r="Z637" s="2" t="s">
        <v>173</v>
      </c>
      <c r="AA637" s="2" t="s">
        <v>2940</v>
      </c>
      <c r="AB637" s="2">
        <f>IF(INPUT_RAW!B637="","",YEAR(INPUT_RAW!B637))</f>
        <v>2023</v>
      </c>
      <c r="AC637" s="2">
        <f>IF(OR(INPUT_RAW!Q637="",INPUT_RAW!T637=""),"",INPUT_RAW!Q637+INPUT_RAW!T637)</f>
        <v>341294.13</v>
      </c>
      <c r="AD637" s="2">
        <f>IF(INPUT_RAW!Q637="","",IF(INPUT_RAW!Q637=0,0,INPUT_RAW!T637/INPUT_RAW!Q637))</f>
        <v>0.36639955691540382</v>
      </c>
    </row>
    <row r="638" spans="1:30" ht="72" x14ac:dyDescent="0.3">
      <c r="A638" s="7" t="s">
        <v>196</v>
      </c>
      <c r="B638" s="2" t="s">
        <v>1044</v>
      </c>
      <c r="C638" s="5" t="s">
        <v>198</v>
      </c>
      <c r="D638" s="5" t="s">
        <v>171</v>
      </c>
      <c r="E638" s="2" t="s">
        <v>1045</v>
      </c>
      <c r="F638" s="2"/>
      <c r="G638" s="2"/>
      <c r="H638" s="2"/>
      <c r="I638" s="2"/>
      <c r="J638" s="2"/>
      <c r="K638" s="2"/>
      <c r="L638" s="2"/>
      <c r="M638" s="2"/>
      <c r="N638" s="5">
        <v>1288</v>
      </c>
      <c r="O638" s="2" t="s">
        <v>200</v>
      </c>
      <c r="P638" s="5">
        <v>537.42078419999996</v>
      </c>
      <c r="Q638" s="5">
        <v>692197.97</v>
      </c>
      <c r="R638" s="5">
        <v>6.4710509829999996</v>
      </c>
      <c r="S638" s="5">
        <v>8334.7136659999996</v>
      </c>
      <c r="T638" s="5">
        <v>253621.4</v>
      </c>
      <c r="U638" s="5">
        <v>6720</v>
      </c>
      <c r="V638" s="5">
        <v>1.18</v>
      </c>
      <c r="W638" s="2" t="s">
        <v>22</v>
      </c>
      <c r="X638" s="2" t="s">
        <v>2940</v>
      </c>
      <c r="Y638" s="2" t="s">
        <v>172</v>
      </c>
      <c r="Z638" s="2" t="s">
        <v>173</v>
      </c>
      <c r="AA638" s="2" t="s">
        <v>2940</v>
      </c>
      <c r="AB638" s="2">
        <f>IF(INPUT_RAW!B638="","",YEAR(INPUT_RAW!B638))</f>
        <v>2023</v>
      </c>
      <c r="AC638" s="2">
        <f>IF(OR(INPUT_RAW!Q638="",INPUT_RAW!T638=""),"",INPUT_RAW!Q638+INPUT_RAW!T638)</f>
        <v>945819.37</v>
      </c>
      <c r="AD638" s="2">
        <f>IF(INPUT_RAW!Q638="","",IF(INPUT_RAW!Q638=0,0,INPUT_RAW!T638/INPUT_RAW!Q638))</f>
        <v>0.36640009215860603</v>
      </c>
    </row>
    <row r="639" spans="1:30" ht="72" x14ac:dyDescent="0.3">
      <c r="A639" s="7" t="s">
        <v>196</v>
      </c>
      <c r="B639" s="2" t="s">
        <v>1044</v>
      </c>
      <c r="C639" s="5" t="s">
        <v>198</v>
      </c>
      <c r="D639" s="5" t="s">
        <v>171</v>
      </c>
      <c r="E639" s="2" t="s">
        <v>1046</v>
      </c>
      <c r="F639" s="2"/>
      <c r="G639" s="2"/>
      <c r="H639" s="2"/>
      <c r="I639" s="2"/>
      <c r="J639" s="2"/>
      <c r="K639" s="2"/>
      <c r="L639" s="2"/>
      <c r="M639" s="2"/>
      <c r="N639" s="5">
        <v>5476</v>
      </c>
      <c r="O639" s="2" t="s">
        <v>200</v>
      </c>
      <c r="P639" s="5">
        <v>544.70782320000001</v>
      </c>
      <c r="Q639" s="5">
        <v>2982820.04</v>
      </c>
      <c r="R639" s="5">
        <v>6.5587937780000001</v>
      </c>
      <c r="S639" s="5">
        <v>35915.954729999998</v>
      </c>
      <c r="T639" s="5">
        <v>1092905.3</v>
      </c>
      <c r="U639" s="5">
        <v>32856</v>
      </c>
      <c r="V639" s="5">
        <v>1.04</v>
      </c>
      <c r="W639" s="2" t="s">
        <v>22</v>
      </c>
      <c r="X639" s="2" t="s">
        <v>2940</v>
      </c>
      <c r="Y639" s="2" t="s">
        <v>172</v>
      </c>
      <c r="Z639" s="2" t="s">
        <v>173</v>
      </c>
      <c r="AA639" s="2" t="s">
        <v>2940</v>
      </c>
      <c r="AB639" s="2">
        <f>IF(INPUT_RAW!B639="","",YEAR(INPUT_RAW!B639))</f>
        <v>2023</v>
      </c>
      <c r="AC639" s="2">
        <f>IF(OR(INPUT_RAW!Q639="",INPUT_RAW!T639=""),"",INPUT_RAW!Q639+INPUT_RAW!T639)</f>
        <v>4075725.34</v>
      </c>
      <c r="AD639" s="2">
        <f>IF(INPUT_RAW!Q639="","",IF(INPUT_RAW!Q639=0,0,INPUT_RAW!T639/INPUT_RAW!Q639))</f>
        <v>0.36640001251969595</v>
      </c>
    </row>
    <row r="640" spans="1:30" ht="57.6" x14ac:dyDescent="0.3">
      <c r="A640" s="7" t="s">
        <v>196</v>
      </c>
      <c r="B640" s="2" t="s">
        <v>1047</v>
      </c>
      <c r="C640" s="5" t="s">
        <v>198</v>
      </c>
      <c r="D640" s="5" t="s">
        <v>171</v>
      </c>
      <c r="E640" s="2" t="s">
        <v>1048</v>
      </c>
      <c r="F640" s="2"/>
      <c r="G640" s="2"/>
      <c r="H640" s="2"/>
      <c r="I640" s="2"/>
      <c r="J640" s="2"/>
      <c r="K640" s="2"/>
      <c r="L640" s="2"/>
      <c r="M640" s="2"/>
      <c r="N640" s="5">
        <v>4620</v>
      </c>
      <c r="O640" s="2" t="s">
        <v>200</v>
      </c>
      <c r="P640" s="5">
        <v>556.24453900000003</v>
      </c>
      <c r="Q640" s="5">
        <v>2569849.77</v>
      </c>
      <c r="R640" s="5">
        <v>6.6977066699999996</v>
      </c>
      <c r="S640" s="5">
        <v>30943.40482</v>
      </c>
      <c r="T640" s="5">
        <v>941593</v>
      </c>
      <c r="U640" s="5">
        <v>100800</v>
      </c>
      <c r="V640" s="5">
        <v>0.28810000000000002</v>
      </c>
      <c r="W640" s="2" t="s">
        <v>23</v>
      </c>
      <c r="X640" s="2" t="s">
        <v>2936</v>
      </c>
      <c r="Y640" s="2" t="s">
        <v>172</v>
      </c>
      <c r="Z640" s="2" t="s">
        <v>173</v>
      </c>
      <c r="AA640" s="2" t="s">
        <v>2936</v>
      </c>
      <c r="AB640" s="2">
        <f>IF(INPUT_RAW!B640="","",YEAR(INPUT_RAW!B640))</f>
        <v>2023</v>
      </c>
      <c r="AC640" s="2">
        <f>IF(OR(INPUT_RAW!Q640="",INPUT_RAW!T640=""),"",INPUT_RAW!Q640+INPUT_RAW!T640)</f>
        <v>3511442.77</v>
      </c>
      <c r="AD640" s="2">
        <f>IF(INPUT_RAW!Q640="","",IF(INPUT_RAW!Q640=0,0,INPUT_RAW!T640/INPUT_RAW!Q640))</f>
        <v>0.36640001722746618</v>
      </c>
    </row>
    <row r="641" spans="1:30" ht="57.6" x14ac:dyDescent="0.3">
      <c r="A641" s="7" t="s">
        <v>196</v>
      </c>
      <c r="B641" s="2" t="s">
        <v>1047</v>
      </c>
      <c r="C641" s="5" t="s">
        <v>198</v>
      </c>
      <c r="D641" s="5" t="s">
        <v>171</v>
      </c>
      <c r="E641" s="2" t="s">
        <v>1049</v>
      </c>
      <c r="F641" s="2"/>
      <c r="G641" s="2"/>
      <c r="H641" s="2"/>
      <c r="I641" s="2"/>
      <c r="J641" s="2"/>
      <c r="K641" s="2"/>
      <c r="L641" s="2"/>
      <c r="M641" s="2"/>
      <c r="N641" s="5">
        <v>8580</v>
      </c>
      <c r="O641" s="2" t="s">
        <v>200</v>
      </c>
      <c r="P641" s="5">
        <v>383.48003610000001</v>
      </c>
      <c r="Q641" s="5">
        <v>3290258.71</v>
      </c>
      <c r="R641" s="5">
        <v>4.6174597970000004</v>
      </c>
      <c r="S641" s="5">
        <v>39617.805059999999</v>
      </c>
      <c r="T641" s="5">
        <v>1205550.8</v>
      </c>
      <c r="U641" s="5">
        <v>35100</v>
      </c>
      <c r="V641" s="5">
        <v>1.0592999999999999</v>
      </c>
      <c r="W641" s="2" t="s">
        <v>23</v>
      </c>
      <c r="X641" s="2" t="s">
        <v>2936</v>
      </c>
      <c r="Y641" s="2" t="s">
        <v>172</v>
      </c>
      <c r="Z641" s="2" t="s">
        <v>173</v>
      </c>
      <c r="AA641" s="2" t="s">
        <v>2936</v>
      </c>
      <c r="AB641" s="2">
        <f>IF(INPUT_RAW!B641="","",YEAR(INPUT_RAW!B641))</f>
        <v>2023</v>
      </c>
      <c r="AC641" s="2">
        <f>IF(OR(INPUT_RAW!Q641="",INPUT_RAW!T641=""),"",INPUT_RAW!Q641+INPUT_RAW!T641)</f>
        <v>4495809.51</v>
      </c>
      <c r="AD641" s="2">
        <f>IF(INPUT_RAW!Q641="","",IF(INPUT_RAW!Q641=0,0,INPUT_RAW!T641/INPUT_RAW!Q641))</f>
        <v>0.3664000026307962</v>
      </c>
    </row>
    <row r="642" spans="1:30" ht="86.4" x14ac:dyDescent="0.3">
      <c r="A642" s="7" t="s">
        <v>196</v>
      </c>
      <c r="B642" s="2" t="s">
        <v>1050</v>
      </c>
      <c r="C642" s="5" t="s">
        <v>198</v>
      </c>
      <c r="D642" s="5" t="s">
        <v>171</v>
      </c>
      <c r="E642" s="2" t="s">
        <v>1051</v>
      </c>
      <c r="F642" s="2"/>
      <c r="G642" s="2"/>
      <c r="H642" s="2"/>
      <c r="I642" s="2"/>
      <c r="J642" s="2"/>
      <c r="K642" s="2"/>
      <c r="L642" s="2"/>
      <c r="M642" s="2"/>
      <c r="N642" s="5">
        <v>367</v>
      </c>
      <c r="O642" s="2" t="s">
        <v>200</v>
      </c>
      <c r="P642" s="5">
        <v>620.91548299999999</v>
      </c>
      <c r="Q642" s="5">
        <v>228186.44</v>
      </c>
      <c r="R642" s="5">
        <v>7.4764055750000002</v>
      </c>
      <c r="S642" s="5">
        <v>2747.5790489999999</v>
      </c>
      <c r="T642" s="5">
        <v>83607.5</v>
      </c>
      <c r="U642" s="5">
        <v>2520</v>
      </c>
      <c r="V642" s="5">
        <v>1.0389999999999999</v>
      </c>
      <c r="W642" s="2" t="s">
        <v>22</v>
      </c>
      <c r="X642" s="2" t="s">
        <v>2940</v>
      </c>
      <c r="Y642" s="2" t="s">
        <v>172</v>
      </c>
      <c r="Z642" s="2" t="s">
        <v>173</v>
      </c>
      <c r="AA642" s="2" t="s">
        <v>2940</v>
      </c>
      <c r="AB642" s="2">
        <f>IF(INPUT_RAW!B642="","",YEAR(INPUT_RAW!B642))</f>
        <v>2023</v>
      </c>
      <c r="AC642" s="2">
        <f>IF(OR(INPUT_RAW!Q642="",INPUT_RAW!T642=""),"",INPUT_RAW!Q642+INPUT_RAW!T642)</f>
        <v>311793.94</v>
      </c>
      <c r="AD642" s="2">
        <f>IF(INPUT_RAW!Q642="","",IF(INPUT_RAW!Q642=0,0,INPUT_RAW!T642/INPUT_RAW!Q642))</f>
        <v>0.36639994909425816</v>
      </c>
    </row>
    <row r="643" spans="1:30" ht="86.4" x14ac:dyDescent="0.3">
      <c r="A643" s="7" t="s">
        <v>196</v>
      </c>
      <c r="B643" s="2" t="s">
        <v>1050</v>
      </c>
      <c r="C643" s="5" t="s">
        <v>198</v>
      </c>
      <c r="D643" s="5" t="s">
        <v>171</v>
      </c>
      <c r="E643" s="2" t="s">
        <v>1052</v>
      </c>
      <c r="F643" s="2"/>
      <c r="G643" s="2"/>
      <c r="H643" s="2"/>
      <c r="I643" s="2"/>
      <c r="J643" s="2"/>
      <c r="K643" s="2"/>
      <c r="L643" s="2"/>
      <c r="M643" s="2"/>
      <c r="N643" s="5">
        <v>3912</v>
      </c>
      <c r="O643" s="2" t="s">
        <v>200</v>
      </c>
      <c r="P643" s="5">
        <v>510.4575135</v>
      </c>
      <c r="Q643" s="5">
        <v>1997062.93</v>
      </c>
      <c r="R643" s="5">
        <v>6.1463878809999999</v>
      </c>
      <c r="S643" s="5">
        <v>24046.513309999998</v>
      </c>
      <c r="T643" s="5">
        <v>731723.9</v>
      </c>
      <c r="U643" s="5">
        <v>22356</v>
      </c>
      <c r="V643" s="5">
        <v>1.0249999999999999</v>
      </c>
      <c r="W643" s="2" t="s">
        <v>22</v>
      </c>
      <c r="X643" s="2" t="s">
        <v>2940</v>
      </c>
      <c r="Y643" s="2" t="s">
        <v>172</v>
      </c>
      <c r="Z643" s="2" t="s">
        <v>173</v>
      </c>
      <c r="AA643" s="2" t="s">
        <v>2940</v>
      </c>
      <c r="AB643" s="2">
        <f>IF(INPUT_RAW!B643="","",YEAR(INPUT_RAW!B643))</f>
        <v>2023</v>
      </c>
      <c r="AC643" s="2">
        <f>IF(OR(INPUT_RAW!Q643="",INPUT_RAW!T643=""),"",INPUT_RAW!Q643+INPUT_RAW!T643)</f>
        <v>2728786.83</v>
      </c>
      <c r="AD643" s="2">
        <f>IF(INPUT_RAW!Q643="","",IF(INPUT_RAW!Q643=0,0,INPUT_RAW!T643/INPUT_RAW!Q643))</f>
        <v>0.36640002125521404</v>
      </c>
    </row>
    <row r="644" spans="1:30" ht="72" x14ac:dyDescent="0.3">
      <c r="A644" s="7" t="s">
        <v>196</v>
      </c>
      <c r="B644" s="2" t="s">
        <v>1050</v>
      </c>
      <c r="C644" s="5" t="s">
        <v>198</v>
      </c>
      <c r="D644" s="5" t="s">
        <v>171</v>
      </c>
      <c r="E644" s="2" t="s">
        <v>1053</v>
      </c>
      <c r="F644" s="2"/>
      <c r="G644" s="2"/>
      <c r="H644" s="2"/>
      <c r="I644" s="2"/>
      <c r="J644" s="2"/>
      <c r="K644" s="2"/>
      <c r="L644" s="2"/>
      <c r="M644" s="2"/>
      <c r="N644" s="5">
        <v>2562</v>
      </c>
      <c r="O644" s="2" t="s">
        <v>200</v>
      </c>
      <c r="P644" s="5">
        <v>540.55015219999996</v>
      </c>
      <c r="Q644" s="5">
        <v>1384997.6</v>
      </c>
      <c r="R644" s="5">
        <v>6.5087315139999999</v>
      </c>
      <c r="S644" s="5">
        <v>16676.671880000002</v>
      </c>
      <c r="T644" s="5">
        <v>507463.2</v>
      </c>
      <c r="U644" s="5">
        <v>13368</v>
      </c>
      <c r="V644" s="5">
        <v>1.1888000000000001</v>
      </c>
      <c r="W644" s="2" t="s">
        <v>22</v>
      </c>
      <c r="X644" s="2" t="s">
        <v>2940</v>
      </c>
      <c r="Y644" s="2" t="s">
        <v>172</v>
      </c>
      <c r="Z644" s="2" t="s">
        <v>173</v>
      </c>
      <c r="AA644" s="2" t="s">
        <v>2940</v>
      </c>
      <c r="AB644" s="2">
        <f>IF(INPUT_RAW!B644="","",YEAR(INPUT_RAW!B644))</f>
        <v>2023</v>
      </c>
      <c r="AC644" s="2">
        <f>IF(OR(INPUT_RAW!Q644="",INPUT_RAW!T644=""),"",INPUT_RAW!Q644+INPUT_RAW!T644)</f>
        <v>1892460.8</v>
      </c>
      <c r="AD644" s="2">
        <f>IF(INPUT_RAW!Q644="","",IF(INPUT_RAW!Q644=0,0,INPUT_RAW!T644/INPUT_RAW!Q644))</f>
        <v>0.36640005729973829</v>
      </c>
    </row>
    <row r="645" spans="1:30" ht="72" x14ac:dyDescent="0.3">
      <c r="A645" s="7" t="s">
        <v>196</v>
      </c>
      <c r="B645" s="2" t="s">
        <v>1050</v>
      </c>
      <c r="C645" s="5" t="s">
        <v>198</v>
      </c>
      <c r="D645" s="5" t="s">
        <v>171</v>
      </c>
      <c r="E645" s="2" t="s">
        <v>1054</v>
      </c>
      <c r="F645" s="2"/>
      <c r="G645" s="2"/>
      <c r="H645" s="2"/>
      <c r="I645" s="2"/>
      <c r="J645" s="2"/>
      <c r="K645" s="2"/>
      <c r="L645" s="2"/>
      <c r="M645" s="2"/>
      <c r="N645" s="5">
        <v>7648</v>
      </c>
      <c r="O645" s="2" t="s">
        <v>200</v>
      </c>
      <c r="P645" s="5">
        <v>543.56262549999997</v>
      </c>
      <c r="Q645" s="5">
        <v>4157166.96</v>
      </c>
      <c r="R645" s="5">
        <v>6.5450045220000002</v>
      </c>
      <c r="S645" s="5">
        <v>50056.194580000003</v>
      </c>
      <c r="T645" s="5">
        <v>1523185.9</v>
      </c>
      <c r="U645" s="5">
        <v>45888</v>
      </c>
      <c r="V645" s="5">
        <v>1.0395000000000001</v>
      </c>
      <c r="W645" s="2" t="s">
        <v>22</v>
      </c>
      <c r="X645" s="2" t="s">
        <v>2940</v>
      </c>
      <c r="Y645" s="2" t="s">
        <v>172</v>
      </c>
      <c r="Z645" s="2" t="s">
        <v>173</v>
      </c>
      <c r="AA645" s="2" t="s">
        <v>2940</v>
      </c>
      <c r="AB645" s="2">
        <f>IF(INPUT_RAW!B645="","",YEAR(INPUT_RAW!B645))</f>
        <v>2023</v>
      </c>
      <c r="AC645" s="2">
        <f>IF(OR(INPUT_RAW!Q645="",INPUT_RAW!T645=""),"",INPUT_RAW!Q645+INPUT_RAW!T645)</f>
        <v>5680352.8599999994</v>
      </c>
      <c r="AD645" s="2">
        <f>IF(INPUT_RAW!Q645="","",IF(INPUT_RAW!Q645=0,0,INPUT_RAW!T645/INPUT_RAW!Q645))</f>
        <v>0.36639998216477693</v>
      </c>
    </row>
    <row r="646" spans="1:30" ht="72" x14ac:dyDescent="0.3">
      <c r="A646" s="7" t="s">
        <v>196</v>
      </c>
      <c r="B646" s="2" t="s">
        <v>1055</v>
      </c>
      <c r="C646" s="5" t="s">
        <v>198</v>
      </c>
      <c r="D646" s="5" t="s">
        <v>171</v>
      </c>
      <c r="E646" s="2" t="s">
        <v>1056</v>
      </c>
      <c r="F646" s="2"/>
      <c r="G646" s="2"/>
      <c r="H646" s="2"/>
      <c r="I646" s="2"/>
      <c r="J646" s="2"/>
      <c r="K646" s="2"/>
      <c r="L646" s="2"/>
      <c r="M646" s="2"/>
      <c r="N646" s="5">
        <v>9512</v>
      </c>
      <c r="O646" s="2" t="s">
        <v>200</v>
      </c>
      <c r="P646" s="5">
        <v>339.47993170000001</v>
      </c>
      <c r="Q646" s="5">
        <v>3229133.11</v>
      </c>
      <c r="R646" s="5">
        <v>4.0876572150000001</v>
      </c>
      <c r="S646" s="5">
        <v>38881.795420000002</v>
      </c>
      <c r="T646" s="5">
        <v>1183154.3999999999</v>
      </c>
      <c r="U646" s="5">
        <v>59040</v>
      </c>
      <c r="V646" s="5">
        <v>0.64</v>
      </c>
      <c r="W646" s="2" t="s">
        <v>22</v>
      </c>
      <c r="X646" s="2"/>
      <c r="Y646" s="2" t="s">
        <v>172</v>
      </c>
      <c r="Z646" s="2" t="s">
        <v>173</v>
      </c>
      <c r="AA646" s="2" t="s">
        <v>174</v>
      </c>
      <c r="AB646" s="2">
        <f>IF(INPUT_RAW!B646="","",YEAR(INPUT_RAW!B646))</f>
        <v>2023</v>
      </c>
      <c r="AC646" s="2">
        <f>IF(OR(INPUT_RAW!Q646="",INPUT_RAW!T646=""),"",INPUT_RAW!Q646+INPUT_RAW!T646)</f>
        <v>4412287.51</v>
      </c>
      <c r="AD646" s="2">
        <f>IF(INPUT_RAW!Q646="","",IF(INPUT_RAW!Q646=0,0,INPUT_RAW!T646/INPUT_RAW!Q646))</f>
        <v>0.36640000882465945</v>
      </c>
    </row>
    <row r="647" spans="1:30" ht="72" x14ac:dyDescent="0.3">
      <c r="A647" s="7" t="s">
        <v>196</v>
      </c>
      <c r="B647" s="2" t="s">
        <v>1055</v>
      </c>
      <c r="C647" s="5" t="s">
        <v>198</v>
      </c>
      <c r="D647" s="5" t="s">
        <v>171</v>
      </c>
      <c r="E647" s="2" t="s">
        <v>1057</v>
      </c>
      <c r="F647" s="2"/>
      <c r="G647" s="2"/>
      <c r="H647" s="2"/>
      <c r="I647" s="2"/>
      <c r="J647" s="2"/>
      <c r="K647" s="2"/>
      <c r="L647" s="2"/>
      <c r="M647" s="2"/>
      <c r="N647" s="5">
        <v>8138</v>
      </c>
      <c r="O647" s="2" t="s">
        <v>200</v>
      </c>
      <c r="P647" s="5">
        <v>368.79001110000002</v>
      </c>
      <c r="Q647" s="5">
        <v>3001213.11</v>
      </c>
      <c r="R647" s="5">
        <v>4.4405780979999996</v>
      </c>
      <c r="S647" s="5">
        <v>36137.424559999999</v>
      </c>
      <c r="T647" s="5">
        <v>1099644.5</v>
      </c>
      <c r="U647" s="5">
        <v>37560</v>
      </c>
      <c r="V647" s="5">
        <v>0.93500000000000005</v>
      </c>
      <c r="W647" s="2" t="s">
        <v>22</v>
      </c>
      <c r="X647" s="2"/>
      <c r="Y647" s="2" t="s">
        <v>172</v>
      </c>
      <c r="Z647" s="2" t="s">
        <v>173</v>
      </c>
      <c r="AA647" s="2" t="s">
        <v>174</v>
      </c>
      <c r="AB647" s="2">
        <f>IF(INPUT_RAW!B647="","",YEAR(INPUT_RAW!B647))</f>
        <v>2023</v>
      </c>
      <c r="AC647" s="2">
        <f>IF(OR(INPUT_RAW!Q647="",INPUT_RAW!T647=""),"",INPUT_RAW!Q647+INPUT_RAW!T647)</f>
        <v>4100857.61</v>
      </c>
      <c r="AD647" s="2">
        <f>IF(INPUT_RAW!Q647="","",IF(INPUT_RAW!Q647=0,0,INPUT_RAW!T647/INPUT_RAW!Q647))</f>
        <v>0.36640000549644408</v>
      </c>
    </row>
    <row r="648" spans="1:30" ht="57.6" x14ac:dyDescent="0.3">
      <c r="A648" s="7" t="s">
        <v>196</v>
      </c>
      <c r="B648" s="2" t="s">
        <v>1058</v>
      </c>
      <c r="C648" s="5" t="s">
        <v>198</v>
      </c>
      <c r="D648" s="5" t="s">
        <v>171</v>
      </c>
      <c r="E648" s="2" t="s">
        <v>1059</v>
      </c>
      <c r="F648" s="2"/>
      <c r="G648" s="2"/>
      <c r="H648" s="2"/>
      <c r="I648" s="2"/>
      <c r="J648" s="2"/>
      <c r="K648" s="2"/>
      <c r="L648" s="2"/>
      <c r="M648" s="2"/>
      <c r="N648" s="5">
        <v>7315</v>
      </c>
      <c r="O648" s="2" t="s">
        <v>200</v>
      </c>
      <c r="P648" s="5">
        <v>462.91360900000001</v>
      </c>
      <c r="Q648" s="5">
        <v>3386213.05</v>
      </c>
      <c r="R648" s="5">
        <v>5.5739146179999999</v>
      </c>
      <c r="S648" s="5">
        <v>40773.185429999998</v>
      </c>
      <c r="T648" s="5">
        <v>1240708.5</v>
      </c>
      <c r="U648" s="5">
        <v>27000</v>
      </c>
      <c r="V648" s="5">
        <v>1.47</v>
      </c>
      <c r="W648" s="2" t="s">
        <v>20</v>
      </c>
      <c r="X648" s="2"/>
      <c r="Y648" s="2" t="s">
        <v>172</v>
      </c>
      <c r="Z648" s="2" t="s">
        <v>173</v>
      </c>
      <c r="AA648" s="2" t="s">
        <v>174</v>
      </c>
      <c r="AB648" s="2">
        <f>IF(INPUT_RAW!B648="","",YEAR(INPUT_RAW!B648))</f>
        <v>2023</v>
      </c>
      <c r="AC648" s="2">
        <f>IF(OR(INPUT_RAW!Q648="",INPUT_RAW!T648=""),"",INPUT_RAW!Q648+INPUT_RAW!T648)</f>
        <v>4626921.55</v>
      </c>
      <c r="AD648" s="2">
        <f>IF(INPUT_RAW!Q648="","",IF(INPUT_RAW!Q648=0,0,INPUT_RAW!T648/INPUT_RAW!Q648))</f>
        <v>0.3664000113637268</v>
      </c>
    </row>
    <row r="649" spans="1:30" ht="86.4" x14ac:dyDescent="0.3">
      <c r="A649" s="7" t="s">
        <v>196</v>
      </c>
      <c r="B649" s="2" t="s">
        <v>1060</v>
      </c>
      <c r="C649" s="5" t="s">
        <v>198</v>
      </c>
      <c r="D649" s="5" t="s">
        <v>171</v>
      </c>
      <c r="E649" s="2" t="s">
        <v>1061</v>
      </c>
      <c r="F649" s="2"/>
      <c r="G649" s="2"/>
      <c r="H649" s="2"/>
      <c r="I649" s="2"/>
      <c r="J649" s="2"/>
      <c r="K649" s="2"/>
      <c r="L649" s="2"/>
      <c r="M649" s="2"/>
      <c r="N649" s="5">
        <v>8008</v>
      </c>
      <c r="O649" s="2" t="s">
        <v>200</v>
      </c>
      <c r="P649" s="5">
        <v>379.01370250000002</v>
      </c>
      <c r="Q649" s="5">
        <v>3035141.73</v>
      </c>
      <c r="R649" s="5">
        <v>4.5636809459999998</v>
      </c>
      <c r="S649" s="5">
        <v>36545.957009999998</v>
      </c>
      <c r="T649" s="5">
        <v>1112075.8999999999</v>
      </c>
      <c r="U649" s="5">
        <v>2464</v>
      </c>
      <c r="V649" s="2"/>
      <c r="W649" s="2" t="s">
        <v>33</v>
      </c>
      <c r="X649" s="2" t="s">
        <v>2935</v>
      </c>
      <c r="Y649" s="2" t="s">
        <v>172</v>
      </c>
      <c r="Z649" s="2" t="s">
        <v>173</v>
      </c>
      <c r="AA649" s="2" t="s">
        <v>2935</v>
      </c>
      <c r="AB649" s="2">
        <f>IF(INPUT_RAW!B649="","",YEAR(INPUT_RAW!B649))</f>
        <v>2023</v>
      </c>
      <c r="AC649" s="2">
        <f>IF(OR(INPUT_RAW!Q649="",INPUT_RAW!T649=""),"",INPUT_RAW!Q649+INPUT_RAW!T649)</f>
        <v>4147217.63</v>
      </c>
      <c r="AD649" s="2">
        <f>IF(INPUT_RAW!Q649="","",IF(INPUT_RAW!Q649=0,0,INPUT_RAW!T649/INPUT_RAW!Q649))</f>
        <v>0.36639999015795544</v>
      </c>
    </row>
    <row r="650" spans="1:30" ht="57.6" x14ac:dyDescent="0.3">
      <c r="A650" s="7" t="s">
        <v>196</v>
      </c>
      <c r="B650" s="2" t="s">
        <v>1062</v>
      </c>
      <c r="C650" s="5" t="s">
        <v>198</v>
      </c>
      <c r="D650" s="5" t="s">
        <v>171</v>
      </c>
      <c r="E650" s="2" t="s">
        <v>1063</v>
      </c>
      <c r="F650" s="2"/>
      <c r="G650" s="2"/>
      <c r="H650" s="2"/>
      <c r="I650" s="2"/>
      <c r="J650" s="2"/>
      <c r="K650" s="2"/>
      <c r="L650" s="2"/>
      <c r="M650" s="2"/>
      <c r="N650" s="5">
        <v>125</v>
      </c>
      <c r="O650" s="2" t="s">
        <v>200</v>
      </c>
      <c r="P650" s="5">
        <v>488.52391999999998</v>
      </c>
      <c r="Q650" s="5">
        <v>61065.49</v>
      </c>
      <c r="R650" s="5">
        <v>5.8822868149999996</v>
      </c>
      <c r="S650" s="5">
        <v>735.28585190000001</v>
      </c>
      <c r="T650" s="5">
        <v>22374.400000000001</v>
      </c>
      <c r="U650" s="5">
        <v>900</v>
      </c>
      <c r="V650" s="5">
        <v>0.77790000000000004</v>
      </c>
      <c r="W650" s="2" t="s">
        <v>23</v>
      </c>
      <c r="X650" s="2"/>
      <c r="Y650" s="2" t="s">
        <v>172</v>
      </c>
      <c r="Z650" s="2" t="s">
        <v>173</v>
      </c>
      <c r="AA650" s="2" t="s">
        <v>174</v>
      </c>
      <c r="AB650" s="2">
        <f>IF(INPUT_RAW!B650="","",YEAR(INPUT_RAW!B650))</f>
        <v>2023</v>
      </c>
      <c r="AC650" s="2">
        <f>IF(OR(INPUT_RAW!Q650="",INPUT_RAW!T650=""),"",INPUT_RAW!Q650+INPUT_RAW!T650)</f>
        <v>83439.89</v>
      </c>
      <c r="AD650" s="2">
        <f>IF(INPUT_RAW!Q650="","",IF(INPUT_RAW!Q650=0,0,INPUT_RAW!T650/INPUT_RAW!Q650))</f>
        <v>0.3664000731018453</v>
      </c>
    </row>
    <row r="651" spans="1:30" ht="57.6" x14ac:dyDescent="0.3">
      <c r="A651" s="7" t="s">
        <v>196</v>
      </c>
      <c r="B651" s="2" t="s">
        <v>1062</v>
      </c>
      <c r="C651" s="5" t="s">
        <v>198</v>
      </c>
      <c r="D651" s="5" t="s">
        <v>171</v>
      </c>
      <c r="E651" s="2" t="s">
        <v>1064</v>
      </c>
      <c r="F651" s="2"/>
      <c r="G651" s="2"/>
      <c r="H651" s="2"/>
      <c r="I651" s="2"/>
      <c r="J651" s="2"/>
      <c r="K651" s="2"/>
      <c r="L651" s="2"/>
      <c r="M651" s="2"/>
      <c r="N651" s="5">
        <v>359</v>
      </c>
      <c r="O651" s="2" t="s">
        <v>200</v>
      </c>
      <c r="P651" s="5">
        <v>549.02777309999999</v>
      </c>
      <c r="Q651" s="5">
        <v>197485.29</v>
      </c>
      <c r="R651" s="5">
        <v>6.6108100319999998</v>
      </c>
      <c r="S651" s="5">
        <v>2377.9083679999999</v>
      </c>
      <c r="T651" s="5">
        <v>72358.7</v>
      </c>
      <c r="U651" s="5">
        <v>7848</v>
      </c>
      <c r="V651" s="5">
        <v>0.28849999999999998</v>
      </c>
      <c r="W651" s="2" t="s">
        <v>23</v>
      </c>
      <c r="X651" s="2" t="s">
        <v>2936</v>
      </c>
      <c r="Y651" s="2" t="s">
        <v>172</v>
      </c>
      <c r="Z651" s="2" t="s">
        <v>173</v>
      </c>
      <c r="AA651" s="2" t="s">
        <v>2936</v>
      </c>
      <c r="AB651" s="2">
        <f>IF(INPUT_RAW!B651="","",YEAR(INPUT_RAW!B651))</f>
        <v>2023</v>
      </c>
      <c r="AC651" s="2">
        <f>IF(OR(INPUT_RAW!Q651="",INPUT_RAW!T651=""),"",INPUT_RAW!Q651+INPUT_RAW!T651)</f>
        <v>269843.99</v>
      </c>
      <c r="AD651" s="2">
        <f>IF(INPUT_RAW!Q651="","",IF(INPUT_RAW!Q651=0,0,INPUT_RAW!T651/INPUT_RAW!Q651))</f>
        <v>0.36640045443384667</v>
      </c>
    </row>
    <row r="652" spans="1:30" ht="57.6" x14ac:dyDescent="0.3">
      <c r="A652" s="7" t="s">
        <v>196</v>
      </c>
      <c r="B652" s="2" t="s">
        <v>1062</v>
      </c>
      <c r="C652" s="5" t="s">
        <v>198</v>
      </c>
      <c r="D652" s="5" t="s">
        <v>171</v>
      </c>
      <c r="E652" s="2" t="s">
        <v>1065</v>
      </c>
      <c r="F652" s="2"/>
      <c r="G652" s="2"/>
      <c r="H652" s="2"/>
      <c r="I652" s="2"/>
      <c r="J652" s="2"/>
      <c r="K652" s="2"/>
      <c r="L652" s="2"/>
      <c r="M652" s="2"/>
      <c r="N652" s="5">
        <v>132</v>
      </c>
      <c r="O652" s="2" t="s">
        <v>200</v>
      </c>
      <c r="P652" s="5">
        <v>426.18863640000001</v>
      </c>
      <c r="Q652" s="5">
        <v>56256.9</v>
      </c>
      <c r="R652" s="5">
        <v>5.1317114549999996</v>
      </c>
      <c r="S652" s="5">
        <v>677.38591210000004</v>
      </c>
      <c r="T652" s="5">
        <v>20612.5</v>
      </c>
      <c r="U652" s="5">
        <v>480</v>
      </c>
      <c r="V652" s="5">
        <v>1.3436999999999999</v>
      </c>
      <c r="W652" s="2" t="s">
        <v>23</v>
      </c>
      <c r="X652" s="2" t="s">
        <v>2938</v>
      </c>
      <c r="Y652" s="2" t="s">
        <v>172</v>
      </c>
      <c r="Z652" s="2" t="s">
        <v>173</v>
      </c>
      <c r="AA652" s="2" t="s">
        <v>2938</v>
      </c>
      <c r="AB652" s="2">
        <f>IF(INPUT_RAW!B652="","",YEAR(INPUT_RAW!B652))</f>
        <v>2023</v>
      </c>
      <c r="AC652" s="2">
        <f>IF(OR(INPUT_RAW!Q652="",INPUT_RAW!T652=""),"",INPUT_RAW!Q652+INPUT_RAW!T652)</f>
        <v>76869.399999999994</v>
      </c>
      <c r="AD652" s="2">
        <f>IF(INPUT_RAW!Q652="","",IF(INPUT_RAW!Q652=0,0,INPUT_RAW!T652/INPUT_RAW!Q652))</f>
        <v>0.36639949943917988</v>
      </c>
    </row>
    <row r="653" spans="1:30" ht="72" x14ac:dyDescent="0.3">
      <c r="A653" s="7" t="s">
        <v>196</v>
      </c>
      <c r="B653" s="2" t="s">
        <v>1066</v>
      </c>
      <c r="C653" s="5" t="s">
        <v>198</v>
      </c>
      <c r="D653" s="5" t="s">
        <v>171</v>
      </c>
      <c r="E653" s="2" t="s">
        <v>1067</v>
      </c>
      <c r="F653" s="2"/>
      <c r="G653" s="2"/>
      <c r="H653" s="2"/>
      <c r="I653" s="2"/>
      <c r="J653" s="2"/>
      <c r="K653" s="2"/>
      <c r="L653" s="2"/>
      <c r="M653" s="2"/>
      <c r="N653" s="5">
        <v>7800</v>
      </c>
      <c r="O653" s="2" t="s">
        <v>200</v>
      </c>
      <c r="P653" s="5">
        <v>515.98300640000002</v>
      </c>
      <c r="Q653" s="5">
        <v>4024667.45</v>
      </c>
      <c r="R653" s="5">
        <v>6.212920005</v>
      </c>
      <c r="S653" s="5">
        <v>48460.776039999997</v>
      </c>
      <c r="T653" s="5">
        <v>1474638.1</v>
      </c>
      <c r="U653" s="5">
        <v>50400</v>
      </c>
      <c r="V653" s="5">
        <v>0.94</v>
      </c>
      <c r="W653" s="2" t="s">
        <v>22</v>
      </c>
      <c r="X653" s="2" t="s">
        <v>2940</v>
      </c>
      <c r="Y653" s="2" t="s">
        <v>172</v>
      </c>
      <c r="Z653" s="2" t="s">
        <v>173</v>
      </c>
      <c r="AA653" s="2" t="s">
        <v>2940</v>
      </c>
      <c r="AB653" s="2">
        <f>IF(INPUT_RAW!B653="","",YEAR(INPUT_RAW!B653))</f>
        <v>2023</v>
      </c>
      <c r="AC653" s="2">
        <f>IF(OR(INPUT_RAW!Q653="",INPUT_RAW!T653=""),"",INPUT_RAW!Q653+INPUT_RAW!T653)</f>
        <v>5499305.5500000007</v>
      </c>
      <c r="AD653" s="2">
        <f>IF(INPUT_RAW!Q653="","",IF(INPUT_RAW!Q653=0,0,INPUT_RAW!T653/INPUT_RAW!Q653))</f>
        <v>0.36639998666225204</v>
      </c>
    </row>
    <row r="654" spans="1:30" ht="72" x14ac:dyDescent="0.3">
      <c r="A654" s="7" t="s">
        <v>196</v>
      </c>
      <c r="B654" s="2" t="s">
        <v>1066</v>
      </c>
      <c r="C654" s="5" t="s">
        <v>198</v>
      </c>
      <c r="D654" s="5" t="s">
        <v>171</v>
      </c>
      <c r="E654" s="2" t="s">
        <v>1068</v>
      </c>
      <c r="F654" s="2"/>
      <c r="G654" s="2"/>
      <c r="H654" s="2"/>
      <c r="I654" s="2"/>
      <c r="J654" s="2"/>
      <c r="K654" s="2"/>
      <c r="L654" s="2"/>
      <c r="M654" s="2"/>
      <c r="N654" s="5">
        <v>5004</v>
      </c>
      <c r="O654" s="2" t="s">
        <v>200</v>
      </c>
      <c r="P654" s="5">
        <v>565.97905679999997</v>
      </c>
      <c r="Q654" s="5">
        <v>2832159.2</v>
      </c>
      <c r="R654" s="5">
        <v>6.8149194069999997</v>
      </c>
      <c r="S654" s="5">
        <v>34101.85671</v>
      </c>
      <c r="T654" s="5">
        <v>1037703.1</v>
      </c>
      <c r="U654" s="5">
        <v>30024</v>
      </c>
      <c r="V654" s="5">
        <v>1.0900000000000001</v>
      </c>
      <c r="W654" s="2" t="s">
        <v>22</v>
      </c>
      <c r="X654" s="2" t="s">
        <v>2940</v>
      </c>
      <c r="Y654" s="2" t="s">
        <v>172</v>
      </c>
      <c r="Z654" s="2" t="s">
        <v>173</v>
      </c>
      <c r="AA654" s="2" t="s">
        <v>2940</v>
      </c>
      <c r="AB654" s="2">
        <f>IF(INPUT_RAW!B654="","",YEAR(INPUT_RAW!B654))</f>
        <v>2023</v>
      </c>
      <c r="AC654" s="2">
        <f>IF(OR(INPUT_RAW!Q654="",INPUT_RAW!T654=""),"",INPUT_RAW!Q654+INPUT_RAW!T654)</f>
        <v>3869862.3000000003</v>
      </c>
      <c r="AD654" s="2">
        <f>IF(INPUT_RAW!Q654="","",IF(INPUT_RAW!Q654=0,0,INPUT_RAW!T654/INPUT_RAW!Q654))</f>
        <v>0.36639998909665811</v>
      </c>
    </row>
    <row r="655" spans="1:30" ht="72" x14ac:dyDescent="0.3">
      <c r="A655" s="7" t="s">
        <v>196</v>
      </c>
      <c r="B655" s="2" t="s">
        <v>1066</v>
      </c>
      <c r="C655" s="5" t="s">
        <v>198</v>
      </c>
      <c r="D655" s="5" t="s">
        <v>171</v>
      </c>
      <c r="E655" s="2" t="s">
        <v>1069</v>
      </c>
      <c r="F655" s="2"/>
      <c r="G655" s="2"/>
      <c r="H655" s="2"/>
      <c r="I655" s="2"/>
      <c r="J655" s="2"/>
      <c r="K655" s="2"/>
      <c r="L655" s="2"/>
      <c r="M655" s="2"/>
      <c r="N655" s="5">
        <v>1984</v>
      </c>
      <c r="O655" s="2" t="s">
        <v>200</v>
      </c>
      <c r="P655" s="5">
        <v>514.30162259999997</v>
      </c>
      <c r="Q655" s="5">
        <v>1020631.57</v>
      </c>
      <c r="R655" s="5">
        <v>6.1926745639999998</v>
      </c>
      <c r="S655" s="5">
        <v>12289.36267</v>
      </c>
      <c r="T655" s="5">
        <v>373959.4</v>
      </c>
      <c r="U655" s="5">
        <v>11340</v>
      </c>
      <c r="V655" s="5">
        <v>1.04</v>
      </c>
      <c r="W655" s="2" t="s">
        <v>22</v>
      </c>
      <c r="X655" s="2" t="s">
        <v>2940</v>
      </c>
      <c r="Y655" s="2" t="s">
        <v>172</v>
      </c>
      <c r="Z655" s="2" t="s">
        <v>173</v>
      </c>
      <c r="AA655" s="2" t="s">
        <v>2940</v>
      </c>
      <c r="AB655" s="2">
        <f>IF(INPUT_RAW!B655="","",YEAR(INPUT_RAW!B655))</f>
        <v>2023</v>
      </c>
      <c r="AC655" s="2">
        <f>IF(OR(INPUT_RAW!Q655="",INPUT_RAW!T655=""),"",INPUT_RAW!Q655+INPUT_RAW!T655)</f>
        <v>1394590.97</v>
      </c>
      <c r="AD655" s="2">
        <f>IF(INPUT_RAW!Q655="","",IF(INPUT_RAW!Q655=0,0,INPUT_RAW!T655/INPUT_RAW!Q655))</f>
        <v>0.36639999289851483</v>
      </c>
    </row>
    <row r="656" spans="1:30" ht="72" x14ac:dyDescent="0.3">
      <c r="A656" s="7" t="s">
        <v>196</v>
      </c>
      <c r="B656" s="2" t="s">
        <v>1066</v>
      </c>
      <c r="C656" s="5" t="s">
        <v>198</v>
      </c>
      <c r="D656" s="5" t="s">
        <v>171</v>
      </c>
      <c r="E656" s="2" t="s">
        <v>1070</v>
      </c>
      <c r="F656" s="2"/>
      <c r="G656" s="2"/>
      <c r="H656" s="2"/>
      <c r="I656" s="2"/>
      <c r="J656" s="2"/>
      <c r="K656" s="2"/>
      <c r="L656" s="2"/>
      <c r="M656" s="2"/>
      <c r="N656" s="5">
        <v>759</v>
      </c>
      <c r="O656" s="2" t="s">
        <v>200</v>
      </c>
      <c r="P656" s="5">
        <v>539.56523059999995</v>
      </c>
      <c r="Q656" s="5">
        <v>409530.01</v>
      </c>
      <c r="R656" s="5">
        <v>6.496872132</v>
      </c>
      <c r="S656" s="5">
        <v>4931.1259479999999</v>
      </c>
      <c r="T656" s="5">
        <v>150051.79999999999</v>
      </c>
      <c r="U656" s="5">
        <v>3960</v>
      </c>
      <c r="V656" s="5">
        <v>1.1950000000000001</v>
      </c>
      <c r="W656" s="2" t="s">
        <v>22</v>
      </c>
      <c r="X656" s="2" t="s">
        <v>2940</v>
      </c>
      <c r="Y656" s="2" t="s">
        <v>172</v>
      </c>
      <c r="Z656" s="2" t="s">
        <v>173</v>
      </c>
      <c r="AA656" s="2" t="s">
        <v>2940</v>
      </c>
      <c r="AB656" s="2">
        <f>IF(INPUT_RAW!B656="","",YEAR(INPUT_RAW!B656))</f>
        <v>2023</v>
      </c>
      <c r="AC656" s="2">
        <f>IF(OR(INPUT_RAW!Q656="",INPUT_RAW!T656=""),"",INPUT_RAW!Q656+INPUT_RAW!T656)</f>
        <v>559581.81000000006</v>
      </c>
      <c r="AD656" s="2">
        <f>IF(INPUT_RAW!Q656="","",IF(INPUT_RAW!Q656=0,0,INPUT_RAW!T656/INPUT_RAW!Q656))</f>
        <v>0.36640001058774663</v>
      </c>
    </row>
    <row r="657" spans="1:30" ht="72" x14ac:dyDescent="0.3">
      <c r="A657" s="7" t="s">
        <v>196</v>
      </c>
      <c r="B657" s="2" t="s">
        <v>1071</v>
      </c>
      <c r="C657" s="5" t="s">
        <v>198</v>
      </c>
      <c r="D657" s="5" t="s">
        <v>171</v>
      </c>
      <c r="E657" s="2" t="s">
        <v>1072</v>
      </c>
      <c r="F657" s="2"/>
      <c r="G657" s="2"/>
      <c r="H657" s="2"/>
      <c r="I657" s="2"/>
      <c r="J657" s="2"/>
      <c r="K657" s="2"/>
      <c r="L657" s="2"/>
      <c r="M657" s="2"/>
      <c r="N657" s="5">
        <v>3616</v>
      </c>
      <c r="O657" s="2" t="s">
        <v>200</v>
      </c>
      <c r="P657" s="5">
        <v>509.02756640000001</v>
      </c>
      <c r="Q657" s="5">
        <v>1840643.68</v>
      </c>
      <c r="R657" s="5">
        <v>6.1034480379999998</v>
      </c>
      <c r="S657" s="5">
        <v>22070.06811</v>
      </c>
      <c r="T657" s="5">
        <v>674411.8</v>
      </c>
      <c r="U657" s="5">
        <v>20340</v>
      </c>
      <c r="V657" s="5">
        <v>1.04</v>
      </c>
      <c r="W657" s="2" t="s">
        <v>22</v>
      </c>
      <c r="X657" s="2" t="s">
        <v>2940</v>
      </c>
      <c r="Y657" s="2" t="s">
        <v>172</v>
      </c>
      <c r="Z657" s="2" t="s">
        <v>173</v>
      </c>
      <c r="AA657" s="2" t="s">
        <v>2940</v>
      </c>
      <c r="AB657" s="2">
        <f>IF(INPUT_RAW!B657="","",YEAR(INPUT_RAW!B657))</f>
        <v>2023</v>
      </c>
      <c r="AC657" s="2">
        <f>IF(OR(INPUT_RAW!Q657="",INPUT_RAW!T657=""),"",INPUT_RAW!Q657+INPUT_RAW!T657)</f>
        <v>2515055.48</v>
      </c>
      <c r="AD657" s="2">
        <f>IF(INPUT_RAW!Q657="","",IF(INPUT_RAW!Q657=0,0,INPUT_RAW!T657/INPUT_RAW!Q657))</f>
        <v>0.36639997590408158</v>
      </c>
    </row>
    <row r="658" spans="1:30" ht="72" x14ac:dyDescent="0.3">
      <c r="A658" s="7" t="s">
        <v>196</v>
      </c>
      <c r="B658" s="2" t="s">
        <v>1071</v>
      </c>
      <c r="C658" s="5" t="s">
        <v>198</v>
      </c>
      <c r="D658" s="5" t="s">
        <v>171</v>
      </c>
      <c r="E658" s="2" t="s">
        <v>1073</v>
      </c>
      <c r="F658" s="2"/>
      <c r="G658" s="2"/>
      <c r="H658" s="2"/>
      <c r="I658" s="2"/>
      <c r="J658" s="2"/>
      <c r="K658" s="2"/>
      <c r="L658" s="2"/>
      <c r="M658" s="2"/>
      <c r="N658" s="5">
        <v>4066</v>
      </c>
      <c r="O658" s="2" t="s">
        <v>200</v>
      </c>
      <c r="P658" s="5">
        <v>542.50878909999994</v>
      </c>
      <c r="Q658" s="5">
        <v>2206057.7400000002</v>
      </c>
      <c r="R658" s="5">
        <v>6.5049015480000003</v>
      </c>
      <c r="S658" s="5">
        <v>26451.531650000001</v>
      </c>
      <c r="T658" s="5">
        <v>808299.6</v>
      </c>
      <c r="U658" s="5">
        <v>21216</v>
      </c>
      <c r="V658" s="5">
        <v>1.1950000000000001</v>
      </c>
      <c r="W658" s="2" t="s">
        <v>22</v>
      </c>
      <c r="X658" s="2" t="s">
        <v>2940</v>
      </c>
      <c r="Y658" s="2" t="s">
        <v>172</v>
      </c>
      <c r="Z658" s="2" t="s">
        <v>173</v>
      </c>
      <c r="AA658" s="2" t="s">
        <v>2940</v>
      </c>
      <c r="AB658" s="2">
        <f>IF(INPUT_RAW!B658="","",YEAR(INPUT_RAW!B658))</f>
        <v>2023</v>
      </c>
      <c r="AC658" s="2">
        <f>IF(OR(INPUT_RAW!Q658="",INPUT_RAW!T658=""),"",INPUT_RAW!Q658+INPUT_RAW!T658)</f>
        <v>3014357.3400000003</v>
      </c>
      <c r="AD658" s="2">
        <f>IF(INPUT_RAW!Q658="","",IF(INPUT_RAW!Q658=0,0,INPUT_RAW!T658/INPUT_RAW!Q658))</f>
        <v>0.36640001997409183</v>
      </c>
    </row>
    <row r="659" spans="1:30" ht="72" x14ac:dyDescent="0.3">
      <c r="A659" s="7" t="s">
        <v>196</v>
      </c>
      <c r="B659" s="2" t="s">
        <v>1074</v>
      </c>
      <c r="C659" s="5" t="s">
        <v>198</v>
      </c>
      <c r="D659" s="5" t="s">
        <v>163</v>
      </c>
      <c r="E659" s="2" t="s">
        <v>1075</v>
      </c>
      <c r="F659" s="2"/>
      <c r="G659" s="2"/>
      <c r="H659" s="2"/>
      <c r="I659" s="2"/>
      <c r="J659" s="2"/>
      <c r="K659" s="2"/>
      <c r="L659" s="2"/>
      <c r="M659" s="2"/>
      <c r="N659" s="5">
        <v>4903</v>
      </c>
      <c r="O659" s="2" t="s">
        <v>200</v>
      </c>
      <c r="P659" s="5">
        <v>466.9197226</v>
      </c>
      <c r="Q659" s="5">
        <v>2289307.4</v>
      </c>
      <c r="R659" s="5">
        <v>5.5985578250000003</v>
      </c>
      <c r="S659" s="5">
        <v>27449.729019999999</v>
      </c>
      <c r="T659" s="5">
        <v>1006379.5</v>
      </c>
      <c r="U659" s="5">
        <v>168120</v>
      </c>
      <c r="V659" s="2"/>
      <c r="W659" s="2" t="s">
        <v>23</v>
      </c>
      <c r="X659" s="2" t="s">
        <v>166</v>
      </c>
      <c r="Y659" s="2" t="s">
        <v>164</v>
      </c>
      <c r="Z659" s="2" t="s">
        <v>165</v>
      </c>
      <c r="AA659" s="2" t="s">
        <v>166</v>
      </c>
      <c r="AB659" s="2">
        <f>IF(INPUT_RAW!B659="","",YEAR(INPUT_RAW!B659))</f>
        <v>2023</v>
      </c>
      <c r="AC659" s="2">
        <f>IF(OR(INPUT_RAW!Q659="",INPUT_RAW!T659=""),"",INPUT_RAW!Q659+INPUT_RAW!T659)</f>
        <v>3295686.9</v>
      </c>
      <c r="AD659" s="2">
        <f>IF(INPUT_RAW!Q659="","",IF(INPUT_RAW!Q659=0,0,INPUT_RAW!T659/INPUT_RAW!Q659))</f>
        <v>0.43959998556768742</v>
      </c>
    </row>
    <row r="660" spans="1:30" ht="86.4" x14ac:dyDescent="0.3">
      <c r="A660" s="7" t="s">
        <v>196</v>
      </c>
      <c r="B660" s="2" t="s">
        <v>1076</v>
      </c>
      <c r="C660" s="5" t="s">
        <v>198</v>
      </c>
      <c r="D660" s="5" t="s">
        <v>171</v>
      </c>
      <c r="E660" s="2" t="s">
        <v>1077</v>
      </c>
      <c r="F660" s="2"/>
      <c r="G660" s="2"/>
      <c r="H660" s="2"/>
      <c r="I660" s="2"/>
      <c r="J660" s="2"/>
      <c r="K660" s="2"/>
      <c r="L660" s="2"/>
      <c r="M660" s="2"/>
      <c r="N660" s="5">
        <v>3221</v>
      </c>
      <c r="O660" s="2" t="s">
        <v>200</v>
      </c>
      <c r="P660" s="5">
        <v>541.04561060000003</v>
      </c>
      <c r="Q660" s="5">
        <v>1742924.33</v>
      </c>
      <c r="R660" s="5">
        <v>6.4873574410000003</v>
      </c>
      <c r="S660" s="5">
        <v>20898.37326</v>
      </c>
      <c r="T660" s="5">
        <v>638607.5</v>
      </c>
      <c r="U660" s="5">
        <v>19656</v>
      </c>
      <c r="V660" s="5">
        <v>1.0249999999999999</v>
      </c>
      <c r="W660" s="2" t="s">
        <v>61</v>
      </c>
      <c r="X660" s="2" t="s">
        <v>2940</v>
      </c>
      <c r="Y660" s="2" t="s">
        <v>172</v>
      </c>
      <c r="Z660" s="2" t="s">
        <v>173</v>
      </c>
      <c r="AA660" s="2" t="s">
        <v>2940</v>
      </c>
      <c r="AB660" s="2">
        <f>IF(INPUT_RAW!B660="","",YEAR(INPUT_RAW!B660))</f>
        <v>2023</v>
      </c>
      <c r="AC660" s="2">
        <f>IF(OR(INPUT_RAW!Q660="",INPUT_RAW!T660=""),"",INPUT_RAW!Q660+INPUT_RAW!T660)</f>
        <v>2381531.83</v>
      </c>
      <c r="AD660" s="2">
        <f>IF(INPUT_RAW!Q660="","",IF(INPUT_RAW!Q660=0,0,INPUT_RAW!T660/INPUT_RAW!Q660))</f>
        <v>0.36640001462369853</v>
      </c>
    </row>
    <row r="661" spans="1:30" ht="72" x14ac:dyDescent="0.3">
      <c r="A661" s="7" t="s">
        <v>196</v>
      </c>
      <c r="B661" s="2" t="s">
        <v>1076</v>
      </c>
      <c r="C661" s="5" t="s">
        <v>198</v>
      </c>
      <c r="D661" s="5" t="s">
        <v>171</v>
      </c>
      <c r="E661" s="2" t="s">
        <v>1078</v>
      </c>
      <c r="F661" s="2"/>
      <c r="G661" s="2"/>
      <c r="H661" s="2"/>
      <c r="I661" s="2"/>
      <c r="J661" s="2"/>
      <c r="K661" s="2"/>
      <c r="L661" s="2"/>
      <c r="M661" s="2"/>
      <c r="N661" s="5">
        <v>1030</v>
      </c>
      <c r="O661" s="2" t="s">
        <v>200</v>
      </c>
      <c r="P661" s="5">
        <v>539.36267469999996</v>
      </c>
      <c r="Q661" s="5">
        <v>555759.30000000005</v>
      </c>
      <c r="R661" s="5">
        <v>6.4671783539999996</v>
      </c>
      <c r="S661" s="5">
        <v>6663.7805760000001</v>
      </c>
      <c r="T661" s="5">
        <v>203630.3</v>
      </c>
      <c r="U661" s="5">
        <v>5376</v>
      </c>
      <c r="V661" s="5">
        <v>1.1950000000000001</v>
      </c>
      <c r="W661" s="2" t="s">
        <v>68</v>
      </c>
      <c r="X661" s="2" t="s">
        <v>2940</v>
      </c>
      <c r="Y661" s="2" t="s">
        <v>172</v>
      </c>
      <c r="Z661" s="2" t="s">
        <v>173</v>
      </c>
      <c r="AA661" s="2" t="s">
        <v>2940</v>
      </c>
      <c r="AB661" s="2">
        <f>IF(INPUT_RAW!B661="","",YEAR(INPUT_RAW!B661))</f>
        <v>2023</v>
      </c>
      <c r="AC661" s="2">
        <f>IF(OR(INPUT_RAW!Q661="",INPUT_RAW!T661=""),"",INPUT_RAW!Q661+INPUT_RAW!T661)</f>
        <v>759389.60000000009</v>
      </c>
      <c r="AD661" s="2">
        <f>IF(INPUT_RAW!Q661="","",IF(INPUT_RAW!Q661=0,0,INPUT_RAW!T661/INPUT_RAW!Q661))</f>
        <v>0.36640016640297335</v>
      </c>
    </row>
    <row r="662" spans="1:30" ht="72" x14ac:dyDescent="0.3">
      <c r="A662" s="7" t="s">
        <v>196</v>
      </c>
      <c r="B662" s="2" t="s">
        <v>1076</v>
      </c>
      <c r="C662" s="5" t="s">
        <v>198</v>
      </c>
      <c r="D662" s="5" t="s">
        <v>171</v>
      </c>
      <c r="E662" s="2" t="s">
        <v>1079</v>
      </c>
      <c r="F662" s="2"/>
      <c r="G662" s="2"/>
      <c r="H662" s="2"/>
      <c r="I662" s="2"/>
      <c r="J662" s="2"/>
      <c r="K662" s="2"/>
      <c r="L662" s="2"/>
      <c r="M662" s="2"/>
      <c r="N662" s="5">
        <v>2973</v>
      </c>
      <c r="O662" s="2" t="s">
        <v>200</v>
      </c>
      <c r="P662" s="5">
        <v>514.10854519999998</v>
      </c>
      <c r="Q662" s="5">
        <v>1528753.17</v>
      </c>
      <c r="R662" s="5">
        <v>6.1643710460000003</v>
      </c>
      <c r="S662" s="5">
        <v>18330.373739999999</v>
      </c>
      <c r="T662" s="5">
        <v>560135.19999999995</v>
      </c>
      <c r="U662" s="5">
        <v>16992</v>
      </c>
      <c r="V662" s="5">
        <v>1.04</v>
      </c>
      <c r="W662" s="2" t="s">
        <v>62</v>
      </c>
      <c r="X662" s="2" t="s">
        <v>2940</v>
      </c>
      <c r="Y662" s="2" t="s">
        <v>172</v>
      </c>
      <c r="Z662" s="2" t="s">
        <v>173</v>
      </c>
      <c r="AA662" s="2" t="s">
        <v>2940</v>
      </c>
      <c r="AB662" s="2">
        <f>IF(INPUT_RAW!B662="","",YEAR(INPUT_RAW!B662))</f>
        <v>2023</v>
      </c>
      <c r="AC662" s="2">
        <f>IF(OR(INPUT_RAW!Q662="",INPUT_RAW!T662=""),"",INPUT_RAW!Q662+INPUT_RAW!T662)</f>
        <v>2088888.3699999999</v>
      </c>
      <c r="AD662" s="2">
        <f>IF(INPUT_RAW!Q662="","",IF(INPUT_RAW!Q662=0,0,INPUT_RAW!T662/INPUT_RAW!Q662))</f>
        <v>0.36640002519177112</v>
      </c>
    </row>
    <row r="663" spans="1:30" ht="72" x14ac:dyDescent="0.3">
      <c r="A663" s="7" t="s">
        <v>196</v>
      </c>
      <c r="B663" s="2" t="s">
        <v>1080</v>
      </c>
      <c r="C663" s="5" t="s">
        <v>198</v>
      </c>
      <c r="D663" s="5" t="s">
        <v>171</v>
      </c>
      <c r="E663" s="2" t="s">
        <v>1081</v>
      </c>
      <c r="F663" s="2"/>
      <c r="G663" s="2"/>
      <c r="H663" s="2"/>
      <c r="I663" s="2"/>
      <c r="J663" s="2"/>
      <c r="K663" s="2"/>
      <c r="L663" s="2"/>
      <c r="M663" s="2"/>
      <c r="N663" s="5">
        <v>2816</v>
      </c>
      <c r="O663" s="2" t="s">
        <v>200</v>
      </c>
      <c r="P663" s="5">
        <v>498.42113280000001</v>
      </c>
      <c r="Q663" s="5">
        <v>1403553.91</v>
      </c>
      <c r="R663" s="5">
        <v>5.9762725760000004</v>
      </c>
      <c r="S663" s="5">
        <v>16829.183570000001</v>
      </c>
      <c r="T663" s="5">
        <v>514262.2</v>
      </c>
      <c r="U663" s="5">
        <v>15840</v>
      </c>
      <c r="V663" s="5">
        <v>1.0245</v>
      </c>
      <c r="W663" s="2" t="s">
        <v>22</v>
      </c>
      <c r="X663" s="2" t="s">
        <v>2940</v>
      </c>
      <c r="Y663" s="2" t="s">
        <v>172</v>
      </c>
      <c r="Z663" s="2" t="s">
        <v>173</v>
      </c>
      <c r="AA663" s="2" t="s">
        <v>2940</v>
      </c>
      <c r="AB663" s="2">
        <f>IF(INPUT_RAW!B663="","",YEAR(INPUT_RAW!B663))</f>
        <v>2023</v>
      </c>
      <c r="AC663" s="2">
        <f>IF(OR(INPUT_RAW!Q663="",INPUT_RAW!T663=""),"",INPUT_RAW!Q663+INPUT_RAW!T663)</f>
        <v>1917816.1099999999</v>
      </c>
      <c r="AD663" s="2">
        <f>IF(INPUT_RAW!Q663="","",IF(INPUT_RAW!Q663=0,0,INPUT_RAW!T663/INPUT_RAW!Q663))</f>
        <v>0.36640003375431446</v>
      </c>
    </row>
    <row r="664" spans="1:30" ht="72" x14ac:dyDescent="0.3">
      <c r="A664" s="7" t="s">
        <v>196</v>
      </c>
      <c r="B664" s="2" t="s">
        <v>1080</v>
      </c>
      <c r="C664" s="5" t="s">
        <v>198</v>
      </c>
      <c r="D664" s="5" t="s">
        <v>171</v>
      </c>
      <c r="E664" s="2" t="s">
        <v>1082</v>
      </c>
      <c r="F664" s="2"/>
      <c r="G664" s="2"/>
      <c r="H664" s="2"/>
      <c r="I664" s="2"/>
      <c r="J664" s="2"/>
      <c r="K664" s="2"/>
      <c r="L664" s="2"/>
      <c r="M664" s="2"/>
      <c r="N664" s="5">
        <v>491</v>
      </c>
      <c r="O664" s="2" t="s">
        <v>200</v>
      </c>
      <c r="P664" s="5">
        <v>599.0813594</v>
      </c>
      <c r="Q664" s="5">
        <v>294388.58</v>
      </c>
      <c r="R664" s="5">
        <v>7.1832297289999998</v>
      </c>
      <c r="S664" s="5">
        <v>3529.8390890000001</v>
      </c>
      <c r="T664" s="5">
        <v>107864</v>
      </c>
      <c r="U664" s="5">
        <v>3276</v>
      </c>
      <c r="V664" s="5">
        <v>1.0389999999999999</v>
      </c>
      <c r="W664" s="2" t="s">
        <v>22</v>
      </c>
      <c r="X664" s="2" t="s">
        <v>2940</v>
      </c>
      <c r="Y664" s="2" t="s">
        <v>172</v>
      </c>
      <c r="Z664" s="2" t="s">
        <v>173</v>
      </c>
      <c r="AA664" s="2" t="s">
        <v>2940</v>
      </c>
      <c r="AB664" s="2">
        <f>IF(INPUT_RAW!B664="","",YEAR(INPUT_RAW!B664))</f>
        <v>2023</v>
      </c>
      <c r="AC664" s="2">
        <f>IF(OR(INPUT_RAW!Q664="",INPUT_RAW!T664=""),"",INPUT_RAW!Q664+INPUT_RAW!T664)</f>
        <v>402252.58</v>
      </c>
      <c r="AD664" s="2">
        <f>IF(INPUT_RAW!Q664="","",IF(INPUT_RAW!Q664=0,0,INPUT_RAW!T664/INPUT_RAW!Q664))</f>
        <v>0.36640008250320033</v>
      </c>
    </row>
    <row r="665" spans="1:30" ht="57.6" x14ac:dyDescent="0.3">
      <c r="A665" s="7" t="s">
        <v>196</v>
      </c>
      <c r="B665" s="2" t="s">
        <v>1080</v>
      </c>
      <c r="C665" s="5" t="s">
        <v>198</v>
      </c>
      <c r="D665" s="5" t="s">
        <v>171</v>
      </c>
      <c r="E665" s="2" t="s">
        <v>1083</v>
      </c>
      <c r="F665" s="2"/>
      <c r="G665" s="2"/>
      <c r="H665" s="2"/>
      <c r="I665" s="2"/>
      <c r="J665" s="2"/>
      <c r="K665" s="2"/>
      <c r="L665" s="2"/>
      <c r="M665" s="2"/>
      <c r="N665" s="5">
        <v>1960</v>
      </c>
      <c r="O665" s="2" t="s">
        <v>200</v>
      </c>
      <c r="P665" s="5">
        <v>474.56112239999999</v>
      </c>
      <c r="Q665" s="5">
        <v>930139.8</v>
      </c>
      <c r="R665" s="5">
        <v>5.6901813240000001</v>
      </c>
      <c r="S665" s="5">
        <v>11152.7554</v>
      </c>
      <c r="T665" s="5">
        <v>340803.3</v>
      </c>
      <c r="U665" s="5">
        <v>20160</v>
      </c>
      <c r="V665" s="5">
        <v>0.53049999999999997</v>
      </c>
      <c r="W665" s="2" t="s">
        <v>55</v>
      </c>
      <c r="X665" s="2"/>
      <c r="Y665" s="2" t="s">
        <v>172</v>
      </c>
      <c r="Z665" s="2" t="s">
        <v>173</v>
      </c>
      <c r="AA665" s="2" t="s">
        <v>174</v>
      </c>
      <c r="AB665" s="2">
        <f>IF(INPUT_RAW!B665="","",YEAR(INPUT_RAW!B665))</f>
        <v>2023</v>
      </c>
      <c r="AC665" s="2">
        <f>IF(OR(INPUT_RAW!Q665="",INPUT_RAW!T665=""),"",INPUT_RAW!Q665+INPUT_RAW!T665)</f>
        <v>1270943.1000000001</v>
      </c>
      <c r="AD665" s="2">
        <f>IF(INPUT_RAW!Q665="","",IF(INPUT_RAW!Q665=0,0,INPUT_RAW!T665/INPUT_RAW!Q665))</f>
        <v>0.36640008308428473</v>
      </c>
    </row>
    <row r="666" spans="1:30" ht="72" x14ac:dyDescent="0.3">
      <c r="A666" s="7" t="s">
        <v>196</v>
      </c>
      <c r="B666" s="2" t="s">
        <v>1080</v>
      </c>
      <c r="C666" s="5" t="s">
        <v>198</v>
      </c>
      <c r="D666" s="5" t="s">
        <v>171</v>
      </c>
      <c r="E666" s="2" t="s">
        <v>1084</v>
      </c>
      <c r="F666" s="2"/>
      <c r="G666" s="2"/>
      <c r="H666" s="2"/>
      <c r="I666" s="2"/>
      <c r="J666" s="2"/>
      <c r="K666" s="2"/>
      <c r="L666" s="2"/>
      <c r="M666" s="2"/>
      <c r="N666" s="5">
        <v>490</v>
      </c>
      <c r="O666" s="2" t="s">
        <v>200</v>
      </c>
      <c r="P666" s="5">
        <v>606.33494489999998</v>
      </c>
      <c r="Q666" s="5">
        <v>297225.39</v>
      </c>
      <c r="R666" s="5">
        <v>7.270203177</v>
      </c>
      <c r="S666" s="5">
        <v>3563.8535969999998</v>
      </c>
      <c r="T666" s="5">
        <v>108903.4</v>
      </c>
      <c r="U666" s="5">
        <v>3096</v>
      </c>
      <c r="V666" s="5">
        <v>1.1100000000000001</v>
      </c>
      <c r="W666" s="2" t="s">
        <v>22</v>
      </c>
      <c r="X666" s="2" t="s">
        <v>2940</v>
      </c>
      <c r="Y666" s="2" t="s">
        <v>172</v>
      </c>
      <c r="Z666" s="2" t="s">
        <v>173</v>
      </c>
      <c r="AA666" s="2" t="s">
        <v>2940</v>
      </c>
      <c r="AB666" s="2">
        <f>IF(INPUT_RAW!B666="","",YEAR(INPUT_RAW!B666))</f>
        <v>2023</v>
      </c>
      <c r="AC666" s="2">
        <f>IF(OR(INPUT_RAW!Q666="",INPUT_RAW!T666=""),"",INPUT_RAW!Q666+INPUT_RAW!T666)</f>
        <v>406128.79000000004</v>
      </c>
      <c r="AD666" s="2">
        <f>IF(INPUT_RAW!Q666="","",IF(INPUT_RAW!Q666=0,0,INPUT_RAW!T666/INPUT_RAW!Q666))</f>
        <v>0.36640005754555488</v>
      </c>
    </row>
    <row r="667" spans="1:30" ht="72" x14ac:dyDescent="0.3">
      <c r="A667" s="7" t="s">
        <v>196</v>
      </c>
      <c r="B667" s="2" t="s">
        <v>1080</v>
      </c>
      <c r="C667" s="5" t="s">
        <v>198</v>
      </c>
      <c r="D667" s="5" t="s">
        <v>171</v>
      </c>
      <c r="E667" s="2" t="s">
        <v>1085</v>
      </c>
      <c r="F667" s="2"/>
      <c r="G667" s="2"/>
      <c r="H667" s="2"/>
      <c r="I667" s="2"/>
      <c r="J667" s="2"/>
      <c r="K667" s="2"/>
      <c r="L667" s="2"/>
      <c r="M667" s="2"/>
      <c r="N667" s="5">
        <v>3673</v>
      </c>
      <c r="O667" s="2" t="s">
        <v>200</v>
      </c>
      <c r="P667" s="5">
        <v>505.96195560000001</v>
      </c>
      <c r="Q667" s="5">
        <v>1858701.84</v>
      </c>
      <c r="R667" s="5">
        <v>6.0666901150000001</v>
      </c>
      <c r="S667" s="5">
        <v>22286.592809999998</v>
      </c>
      <c r="T667" s="5">
        <v>681028.4</v>
      </c>
      <c r="U667" s="5">
        <v>20664</v>
      </c>
      <c r="V667" s="5">
        <v>1.04</v>
      </c>
      <c r="W667" s="2" t="s">
        <v>22</v>
      </c>
      <c r="X667" s="2" t="s">
        <v>2940</v>
      </c>
      <c r="Y667" s="2" t="s">
        <v>172</v>
      </c>
      <c r="Z667" s="2" t="s">
        <v>173</v>
      </c>
      <c r="AA667" s="2" t="s">
        <v>2940</v>
      </c>
      <c r="AB667" s="2">
        <f>IF(INPUT_RAW!B667="","",YEAR(INPUT_RAW!B667))</f>
        <v>2023</v>
      </c>
      <c r="AC667" s="2">
        <f>IF(OR(INPUT_RAW!Q667="",INPUT_RAW!T667=""),"",INPUT_RAW!Q667+INPUT_RAW!T667)</f>
        <v>2539730.2400000002</v>
      </c>
      <c r="AD667" s="2">
        <f>IF(INPUT_RAW!Q667="","",IF(INPUT_RAW!Q667=0,0,INPUT_RAW!T667/INPUT_RAW!Q667))</f>
        <v>0.36640002465376587</v>
      </c>
    </row>
    <row r="668" spans="1:30" ht="57.6" x14ac:dyDescent="0.3">
      <c r="A668" s="7" t="s">
        <v>196</v>
      </c>
      <c r="B668" s="2" t="s">
        <v>1086</v>
      </c>
      <c r="C668" s="5" t="s">
        <v>198</v>
      </c>
      <c r="D668" s="5" t="s">
        <v>171</v>
      </c>
      <c r="E668" s="2" t="s">
        <v>1087</v>
      </c>
      <c r="F668" s="2"/>
      <c r="G668" s="2"/>
      <c r="H668" s="2"/>
      <c r="I668" s="2"/>
      <c r="J668" s="2"/>
      <c r="K668" s="2"/>
      <c r="L668" s="2"/>
      <c r="M668" s="2"/>
      <c r="N668" s="5">
        <v>9480</v>
      </c>
      <c r="O668" s="2" t="s">
        <v>200</v>
      </c>
      <c r="P668" s="5">
        <v>257.47406119999999</v>
      </c>
      <c r="Q668" s="5">
        <v>2440854.1</v>
      </c>
      <c r="R668" s="5">
        <v>3.0872189589999999</v>
      </c>
      <c r="S668" s="5">
        <v>29266.835729999999</v>
      </c>
      <c r="T668" s="5">
        <v>894328.9</v>
      </c>
      <c r="U668" s="5">
        <v>60672</v>
      </c>
      <c r="V668" s="5">
        <v>0.45839999999999997</v>
      </c>
      <c r="W668" s="2" t="s">
        <v>23</v>
      </c>
      <c r="X668" s="2" t="s">
        <v>2940</v>
      </c>
      <c r="Y668" s="2" t="s">
        <v>172</v>
      </c>
      <c r="Z668" s="2" t="s">
        <v>173</v>
      </c>
      <c r="AA668" s="2" t="s">
        <v>2940</v>
      </c>
      <c r="AB668" s="2">
        <f>IF(INPUT_RAW!B668="","",YEAR(INPUT_RAW!B668))</f>
        <v>2023</v>
      </c>
      <c r="AC668" s="2">
        <f>IF(OR(INPUT_RAW!Q668="",INPUT_RAW!T668=""),"",INPUT_RAW!Q668+INPUT_RAW!T668)</f>
        <v>3335183</v>
      </c>
      <c r="AD668" s="2">
        <f>IF(INPUT_RAW!Q668="","",IF(INPUT_RAW!Q668=0,0,INPUT_RAW!T668/INPUT_RAW!Q668))</f>
        <v>0.36639998269458218</v>
      </c>
    </row>
    <row r="669" spans="1:30" ht="72" x14ac:dyDescent="0.3">
      <c r="A669" s="7" t="s">
        <v>196</v>
      </c>
      <c r="B669" s="2" t="s">
        <v>1086</v>
      </c>
      <c r="C669" s="5" t="s">
        <v>198</v>
      </c>
      <c r="D669" s="5" t="s">
        <v>171</v>
      </c>
      <c r="E669" s="2" t="s">
        <v>1088</v>
      </c>
      <c r="F669" s="2"/>
      <c r="G669" s="2"/>
      <c r="H669" s="2"/>
      <c r="I669" s="2"/>
      <c r="J669" s="2"/>
      <c r="K669" s="2"/>
      <c r="L669" s="2"/>
      <c r="M669" s="2"/>
      <c r="N669" s="5">
        <v>2500</v>
      </c>
      <c r="O669" s="2" t="s">
        <v>200</v>
      </c>
      <c r="P669" s="5">
        <v>558.16958</v>
      </c>
      <c r="Q669" s="5">
        <v>1395423.95</v>
      </c>
      <c r="R669" s="5">
        <v>6.6926808150000001</v>
      </c>
      <c r="S669" s="5">
        <v>16731.70204</v>
      </c>
      <c r="T669" s="5">
        <v>511283.4</v>
      </c>
      <c r="U669" s="5">
        <v>75000</v>
      </c>
      <c r="V669" s="5">
        <v>0.21199999999999999</v>
      </c>
      <c r="W669" s="2" t="s">
        <v>22</v>
      </c>
      <c r="X669" s="2"/>
      <c r="Y669" s="2" t="s">
        <v>172</v>
      </c>
      <c r="Z669" s="2" t="s">
        <v>173</v>
      </c>
      <c r="AA669" s="2" t="s">
        <v>174</v>
      </c>
      <c r="AB669" s="2">
        <f>IF(INPUT_RAW!B669="","",YEAR(INPUT_RAW!B669))</f>
        <v>2023</v>
      </c>
      <c r="AC669" s="2">
        <f>IF(OR(INPUT_RAW!Q669="",INPUT_RAW!T669=""),"",INPUT_RAW!Q669+INPUT_RAW!T669)</f>
        <v>1906707.35</v>
      </c>
      <c r="AD669" s="2">
        <f>IF(INPUT_RAW!Q669="","",IF(INPUT_RAW!Q669=0,0,INPUT_RAW!T669/INPUT_RAW!Q669))</f>
        <v>0.36640004638016999</v>
      </c>
    </row>
    <row r="670" spans="1:30" ht="57.6" x14ac:dyDescent="0.3">
      <c r="A670" s="7" t="s">
        <v>196</v>
      </c>
      <c r="B670" s="2" t="s">
        <v>1086</v>
      </c>
      <c r="C670" s="5" t="s">
        <v>198</v>
      </c>
      <c r="D670" s="5" t="s">
        <v>171</v>
      </c>
      <c r="E670" s="2" t="s">
        <v>1089</v>
      </c>
      <c r="F670" s="2"/>
      <c r="G670" s="2"/>
      <c r="H670" s="2"/>
      <c r="I670" s="2"/>
      <c r="J670" s="2"/>
      <c r="K670" s="2"/>
      <c r="L670" s="2"/>
      <c r="M670" s="2"/>
      <c r="N670" s="5">
        <v>180</v>
      </c>
      <c r="O670" s="2" t="s">
        <v>200</v>
      </c>
      <c r="P670" s="5">
        <v>288.3290556</v>
      </c>
      <c r="Q670" s="5">
        <v>51899.23</v>
      </c>
      <c r="R670" s="5">
        <v>3.4571829200000002</v>
      </c>
      <c r="S670" s="5">
        <v>622.29292569999996</v>
      </c>
      <c r="T670" s="5">
        <v>19015.900000000001</v>
      </c>
      <c r="U670" s="5">
        <v>960</v>
      </c>
      <c r="V670" s="5">
        <v>0.61599999999999999</v>
      </c>
      <c r="W670" s="2" t="s">
        <v>23</v>
      </c>
      <c r="X670" s="2"/>
      <c r="Y670" s="2" t="s">
        <v>172</v>
      </c>
      <c r="Z670" s="2" t="s">
        <v>173</v>
      </c>
      <c r="AA670" s="2" t="s">
        <v>174</v>
      </c>
      <c r="AB670" s="2">
        <f>IF(INPUT_RAW!B670="","",YEAR(INPUT_RAW!B670))</f>
        <v>2023</v>
      </c>
      <c r="AC670" s="2">
        <f>IF(OR(INPUT_RAW!Q670="",INPUT_RAW!T670=""),"",INPUT_RAW!Q670+INPUT_RAW!T670)</f>
        <v>70915.13</v>
      </c>
      <c r="AD670" s="2">
        <f>IF(INPUT_RAW!Q670="","",IF(INPUT_RAW!Q670=0,0,INPUT_RAW!T670/INPUT_RAW!Q670))</f>
        <v>0.36640042636470715</v>
      </c>
    </row>
    <row r="671" spans="1:30" ht="57.6" x14ac:dyDescent="0.3">
      <c r="A671" s="7" t="s">
        <v>196</v>
      </c>
      <c r="B671" s="2" t="s">
        <v>1090</v>
      </c>
      <c r="C671" s="5" t="s">
        <v>198</v>
      </c>
      <c r="D671" s="5" t="s">
        <v>163</v>
      </c>
      <c r="E671" s="2" t="s">
        <v>1091</v>
      </c>
      <c r="F671" s="2"/>
      <c r="G671" s="2"/>
      <c r="H671" s="2"/>
      <c r="I671" s="2"/>
      <c r="J671" s="2"/>
      <c r="K671" s="2"/>
      <c r="L671" s="2"/>
      <c r="M671" s="2"/>
      <c r="N671" s="5">
        <v>8624</v>
      </c>
      <c r="O671" s="2" t="s">
        <v>200</v>
      </c>
      <c r="P671" s="5">
        <v>249.23834529999999</v>
      </c>
      <c r="Q671" s="5">
        <v>2149650.8199999998</v>
      </c>
      <c r="R671" s="5">
        <v>2.9884693690000002</v>
      </c>
      <c r="S671" s="5">
        <v>25775.189689999999</v>
      </c>
      <c r="T671" s="5">
        <v>944986.5</v>
      </c>
      <c r="U671" s="5">
        <v>99000</v>
      </c>
      <c r="V671" s="5">
        <v>0.255</v>
      </c>
      <c r="W671" s="2" t="s">
        <v>23</v>
      </c>
      <c r="X671" s="2" t="s">
        <v>166</v>
      </c>
      <c r="Y671" s="2" t="s">
        <v>164</v>
      </c>
      <c r="Z671" s="2" t="s">
        <v>165</v>
      </c>
      <c r="AA671" s="2" t="s">
        <v>166</v>
      </c>
      <c r="AB671" s="2">
        <f>IF(INPUT_RAW!B671="","",YEAR(INPUT_RAW!B671))</f>
        <v>2023</v>
      </c>
      <c r="AC671" s="2">
        <f>IF(OR(INPUT_RAW!Q671="",INPUT_RAW!T671=""),"",INPUT_RAW!Q671+INPUT_RAW!T671)</f>
        <v>3094637.32</v>
      </c>
      <c r="AD671" s="2">
        <f>IF(INPUT_RAW!Q671="","",IF(INPUT_RAW!Q671=0,0,INPUT_RAW!T671/INPUT_RAW!Q671))</f>
        <v>0.43959999978042952</v>
      </c>
    </row>
    <row r="672" spans="1:30" ht="57.6" x14ac:dyDescent="0.3">
      <c r="A672" s="7" t="s">
        <v>196</v>
      </c>
      <c r="B672" s="2" t="s">
        <v>1092</v>
      </c>
      <c r="C672" s="5" t="s">
        <v>198</v>
      </c>
      <c r="D672" s="5" t="s">
        <v>171</v>
      </c>
      <c r="E672" s="2" t="s">
        <v>1093</v>
      </c>
      <c r="F672" s="2"/>
      <c r="G672" s="2"/>
      <c r="H672" s="2"/>
      <c r="I672" s="2"/>
      <c r="J672" s="2"/>
      <c r="K672" s="2"/>
      <c r="L672" s="2"/>
      <c r="M672" s="2"/>
      <c r="N672" s="5">
        <v>20697</v>
      </c>
      <c r="O672" s="2" t="s">
        <v>200</v>
      </c>
      <c r="P672" s="5">
        <v>642.21124050000003</v>
      </c>
      <c r="Q672" s="5">
        <v>13292167.15</v>
      </c>
      <c r="R672" s="5">
        <v>7.7096187330000001</v>
      </c>
      <c r="S672" s="5">
        <v>159569.83369999999</v>
      </c>
      <c r="T672" s="5">
        <v>4870250</v>
      </c>
      <c r="U672" s="5">
        <v>102000</v>
      </c>
      <c r="V672" s="5">
        <v>1.55</v>
      </c>
      <c r="W672" s="2" t="s">
        <v>23</v>
      </c>
      <c r="X672" s="2"/>
      <c r="Y672" s="2" t="s">
        <v>172</v>
      </c>
      <c r="Z672" s="2" t="s">
        <v>173</v>
      </c>
      <c r="AA672" s="2" t="s">
        <v>174</v>
      </c>
      <c r="AB672" s="2">
        <f>IF(INPUT_RAW!B672="","",YEAR(INPUT_RAW!B672))</f>
        <v>2023</v>
      </c>
      <c r="AC672" s="2">
        <f>IF(OR(INPUT_RAW!Q672="",INPUT_RAW!T672=""),"",INPUT_RAW!Q672+INPUT_RAW!T672)</f>
        <v>18162417.149999999</v>
      </c>
      <c r="AD672" s="2">
        <f>IF(INPUT_RAW!Q672="","",IF(INPUT_RAW!Q672=0,0,INPUT_RAW!T672/INPUT_RAW!Q672))</f>
        <v>0.36639999670783557</v>
      </c>
    </row>
    <row r="673" spans="1:30" ht="57.6" x14ac:dyDescent="0.3">
      <c r="A673" s="7" t="s">
        <v>196</v>
      </c>
      <c r="B673" s="2" t="s">
        <v>1092</v>
      </c>
      <c r="C673" s="5" t="s">
        <v>198</v>
      </c>
      <c r="D673" s="5" t="s">
        <v>171</v>
      </c>
      <c r="E673" s="2" t="s">
        <v>1094</v>
      </c>
      <c r="F673" s="2"/>
      <c r="G673" s="2"/>
      <c r="H673" s="2"/>
      <c r="I673" s="2"/>
      <c r="J673" s="2"/>
      <c r="K673" s="2"/>
      <c r="L673" s="2"/>
      <c r="M673" s="2"/>
      <c r="N673" s="5">
        <v>8970</v>
      </c>
      <c r="O673" s="2" t="s">
        <v>200</v>
      </c>
      <c r="P673" s="5">
        <v>486.3382441</v>
      </c>
      <c r="Q673" s="5">
        <v>4362454.05</v>
      </c>
      <c r="R673" s="5">
        <v>5.8383942869999998</v>
      </c>
      <c r="S673" s="5">
        <v>52370.396760000003</v>
      </c>
      <c r="T673" s="5">
        <v>1598403.2</v>
      </c>
      <c r="U673" s="5">
        <v>55200</v>
      </c>
      <c r="V673" s="5">
        <v>0.94</v>
      </c>
      <c r="W673" s="2" t="s">
        <v>23</v>
      </c>
      <c r="X673" s="2" t="s">
        <v>2941</v>
      </c>
      <c r="Y673" s="2" t="s">
        <v>172</v>
      </c>
      <c r="Z673" s="2" t="s">
        <v>173</v>
      </c>
      <c r="AA673" s="2" t="s">
        <v>2941</v>
      </c>
      <c r="AB673" s="2">
        <f>IF(INPUT_RAW!B673="","",YEAR(INPUT_RAW!B673))</f>
        <v>2023</v>
      </c>
      <c r="AC673" s="2">
        <f>IF(OR(INPUT_RAW!Q673="",INPUT_RAW!T673=""),"",INPUT_RAW!Q673+INPUT_RAW!T673)</f>
        <v>5960857.25</v>
      </c>
      <c r="AD673" s="2">
        <f>IF(INPUT_RAW!Q673="","",IF(INPUT_RAW!Q673=0,0,INPUT_RAW!T673/INPUT_RAW!Q673))</f>
        <v>0.36640000827057423</v>
      </c>
    </row>
    <row r="674" spans="1:30" ht="57.6" x14ac:dyDescent="0.3">
      <c r="A674" s="7" t="s">
        <v>196</v>
      </c>
      <c r="B674" s="2" t="s">
        <v>1092</v>
      </c>
      <c r="C674" s="5" t="s">
        <v>198</v>
      </c>
      <c r="D674" s="5" t="s">
        <v>171</v>
      </c>
      <c r="E674" s="2" t="s">
        <v>1095</v>
      </c>
      <c r="F674" s="2"/>
      <c r="G674" s="2"/>
      <c r="H674" s="2"/>
      <c r="I674" s="2"/>
      <c r="J674" s="2"/>
      <c r="K674" s="2"/>
      <c r="L674" s="2"/>
      <c r="M674" s="2"/>
      <c r="N674" s="5">
        <v>8341</v>
      </c>
      <c r="O674" s="2" t="s">
        <v>200</v>
      </c>
      <c r="P674" s="5">
        <v>551.50862770000003</v>
      </c>
      <c r="Q674" s="5">
        <v>4600552.6100000003</v>
      </c>
      <c r="R674" s="5">
        <v>6.6207518329999999</v>
      </c>
      <c r="S674" s="5">
        <v>55228.722809999999</v>
      </c>
      <c r="T674" s="5">
        <v>1685642.5</v>
      </c>
      <c r="U674" s="5">
        <v>21888</v>
      </c>
      <c r="V674" s="5">
        <v>2.5</v>
      </c>
      <c r="W674" s="2" t="s">
        <v>23</v>
      </c>
      <c r="X674" s="2"/>
      <c r="Y674" s="2" t="s">
        <v>172</v>
      </c>
      <c r="Z674" s="2" t="s">
        <v>173</v>
      </c>
      <c r="AA674" s="2" t="s">
        <v>174</v>
      </c>
      <c r="AB674" s="2">
        <f>IF(INPUT_RAW!B674="","",YEAR(INPUT_RAW!B674))</f>
        <v>2023</v>
      </c>
      <c r="AC674" s="2">
        <f>IF(OR(INPUT_RAW!Q674="",INPUT_RAW!T674=""),"",INPUT_RAW!Q674+INPUT_RAW!T674)</f>
        <v>6286195.1100000003</v>
      </c>
      <c r="AD674" s="2">
        <f>IF(INPUT_RAW!Q674="","",IF(INPUT_RAW!Q674=0,0,INPUT_RAW!T674/INPUT_RAW!Q674))</f>
        <v>0.36640000515068555</v>
      </c>
    </row>
    <row r="675" spans="1:30" ht="57.6" x14ac:dyDescent="0.3">
      <c r="A675" s="7" t="s">
        <v>196</v>
      </c>
      <c r="B675" s="2" t="s">
        <v>1092</v>
      </c>
      <c r="C675" s="5" t="s">
        <v>198</v>
      </c>
      <c r="D675" s="5" t="s">
        <v>171</v>
      </c>
      <c r="E675" s="2" t="s">
        <v>1096</v>
      </c>
      <c r="F675" s="2"/>
      <c r="G675" s="2"/>
      <c r="H675" s="2"/>
      <c r="I675" s="2"/>
      <c r="J675" s="2"/>
      <c r="K675" s="2"/>
      <c r="L675" s="2"/>
      <c r="M675" s="2"/>
      <c r="N675" s="5">
        <v>9690</v>
      </c>
      <c r="O675" s="2" t="s">
        <v>200</v>
      </c>
      <c r="P675" s="5">
        <v>404.37822080000001</v>
      </c>
      <c r="Q675" s="5">
        <v>3918424.96</v>
      </c>
      <c r="R675" s="5">
        <v>4.8544804419999998</v>
      </c>
      <c r="S675" s="5">
        <v>47039.915489999999</v>
      </c>
      <c r="T675" s="5">
        <v>1435710.9</v>
      </c>
      <c r="U675" s="5">
        <v>40800</v>
      </c>
      <c r="V675" s="5">
        <v>1.0838000000000001</v>
      </c>
      <c r="W675" s="2" t="s">
        <v>23</v>
      </c>
      <c r="X675" s="2" t="s">
        <v>2936</v>
      </c>
      <c r="Y675" s="2" t="s">
        <v>172</v>
      </c>
      <c r="Z675" s="2" t="s">
        <v>173</v>
      </c>
      <c r="AA675" s="2" t="s">
        <v>2936</v>
      </c>
      <c r="AB675" s="2">
        <f>IF(INPUT_RAW!B675="","",YEAR(INPUT_RAW!B675))</f>
        <v>2023</v>
      </c>
      <c r="AC675" s="2">
        <f>IF(OR(INPUT_RAW!Q675="",INPUT_RAW!T675=""),"",INPUT_RAW!Q675+INPUT_RAW!T675)</f>
        <v>5354135.8599999994</v>
      </c>
      <c r="AD675" s="2">
        <f>IF(INPUT_RAW!Q675="","",IF(INPUT_RAW!Q675=0,0,INPUT_RAW!T675/INPUT_RAW!Q675))</f>
        <v>0.36639999863618672</v>
      </c>
    </row>
    <row r="676" spans="1:30" ht="57.6" x14ac:dyDescent="0.3">
      <c r="A676" s="7" t="s">
        <v>196</v>
      </c>
      <c r="B676" s="2" t="s">
        <v>1092</v>
      </c>
      <c r="C676" s="5" t="s">
        <v>198</v>
      </c>
      <c r="D676" s="5" t="s">
        <v>171</v>
      </c>
      <c r="E676" s="2" t="s">
        <v>1097</v>
      </c>
      <c r="F676" s="2"/>
      <c r="G676" s="2"/>
      <c r="H676" s="2"/>
      <c r="I676" s="2"/>
      <c r="J676" s="2"/>
      <c r="K676" s="2"/>
      <c r="L676" s="2"/>
      <c r="M676" s="2"/>
      <c r="N676" s="5">
        <v>4260</v>
      </c>
      <c r="O676" s="2" t="s">
        <v>200</v>
      </c>
      <c r="P676" s="5">
        <v>569.77170390000003</v>
      </c>
      <c r="Q676" s="5">
        <v>2427398.39</v>
      </c>
      <c r="R676" s="5">
        <v>6.8399964449999997</v>
      </c>
      <c r="S676" s="5">
        <v>29140.436849999998</v>
      </c>
      <c r="T676" s="5">
        <v>889398.8</v>
      </c>
      <c r="U676" s="5">
        <v>92952</v>
      </c>
      <c r="V676" s="5">
        <v>0.29470000000000002</v>
      </c>
      <c r="W676" s="2" t="s">
        <v>23</v>
      </c>
      <c r="X676" s="2" t="s">
        <v>2936</v>
      </c>
      <c r="Y676" s="2" t="s">
        <v>172</v>
      </c>
      <c r="Z676" s="2" t="s">
        <v>173</v>
      </c>
      <c r="AA676" s="2" t="s">
        <v>2936</v>
      </c>
      <c r="AB676" s="2">
        <f>IF(INPUT_RAW!B676="","",YEAR(INPUT_RAW!B676))</f>
        <v>2023</v>
      </c>
      <c r="AC676" s="2">
        <f>IF(OR(INPUT_RAW!Q676="",INPUT_RAW!T676=""),"",INPUT_RAW!Q676+INPUT_RAW!T676)</f>
        <v>3316797.1900000004</v>
      </c>
      <c r="AD676" s="2">
        <f>IF(INPUT_RAW!Q676="","",IF(INPUT_RAW!Q676=0,0,INPUT_RAW!T676/INPUT_RAW!Q676))</f>
        <v>0.3664000123193622</v>
      </c>
    </row>
    <row r="677" spans="1:30" ht="57.6" x14ac:dyDescent="0.3">
      <c r="A677" s="7" t="s">
        <v>196</v>
      </c>
      <c r="B677" s="2" t="s">
        <v>1092</v>
      </c>
      <c r="C677" s="5" t="s">
        <v>198</v>
      </c>
      <c r="D677" s="5" t="s">
        <v>171</v>
      </c>
      <c r="E677" s="2" t="s">
        <v>1098</v>
      </c>
      <c r="F677" s="2"/>
      <c r="G677" s="2"/>
      <c r="H677" s="2"/>
      <c r="I677" s="2"/>
      <c r="J677" s="2"/>
      <c r="K677" s="2"/>
      <c r="L677" s="2"/>
      <c r="M677" s="2"/>
      <c r="N677" s="5">
        <v>258</v>
      </c>
      <c r="O677" s="2" t="s">
        <v>200</v>
      </c>
      <c r="P677" s="5">
        <v>504.44662790000001</v>
      </c>
      <c r="Q677" s="5">
        <v>130147.23</v>
      </c>
      <c r="R677" s="5">
        <v>6.0557818479999996</v>
      </c>
      <c r="S677" s="5">
        <v>1562.391717</v>
      </c>
      <c r="T677" s="5">
        <v>47685.9</v>
      </c>
      <c r="U677" s="5">
        <v>1032</v>
      </c>
      <c r="V677" s="5">
        <v>1.5</v>
      </c>
      <c r="W677" s="2" t="s">
        <v>23</v>
      </c>
      <c r="X677" s="2" t="s">
        <v>2941</v>
      </c>
      <c r="Y677" s="2" t="s">
        <v>172</v>
      </c>
      <c r="Z677" s="2" t="s">
        <v>173</v>
      </c>
      <c r="AA677" s="2" t="s">
        <v>2941</v>
      </c>
      <c r="AB677" s="2">
        <f>IF(INPUT_RAW!B677="","",YEAR(INPUT_RAW!B677))</f>
        <v>2023</v>
      </c>
      <c r="AC677" s="2">
        <f>IF(OR(INPUT_RAW!Q677="",INPUT_RAW!T677=""),"",INPUT_RAW!Q677+INPUT_RAW!T677)</f>
        <v>177833.13</v>
      </c>
      <c r="AD677" s="2">
        <f>IF(INPUT_RAW!Q677="","",IF(INPUT_RAW!Q677=0,0,INPUT_RAW!T677/INPUT_RAW!Q677))</f>
        <v>0.36639965368452332</v>
      </c>
    </row>
    <row r="678" spans="1:30" ht="57.6" x14ac:dyDescent="0.3">
      <c r="A678" s="7" t="s">
        <v>196</v>
      </c>
      <c r="B678" s="2" t="s">
        <v>1092</v>
      </c>
      <c r="C678" s="5" t="s">
        <v>198</v>
      </c>
      <c r="D678" s="5" t="s">
        <v>171</v>
      </c>
      <c r="E678" s="2" t="s">
        <v>1099</v>
      </c>
      <c r="F678" s="2"/>
      <c r="G678" s="2"/>
      <c r="H678" s="2"/>
      <c r="I678" s="2"/>
      <c r="J678" s="2"/>
      <c r="K678" s="2"/>
      <c r="L678" s="2"/>
      <c r="M678" s="2"/>
      <c r="N678" s="5">
        <v>4320</v>
      </c>
      <c r="O678" s="2" t="s">
        <v>200</v>
      </c>
      <c r="P678" s="5">
        <v>605.33593980000001</v>
      </c>
      <c r="Q678" s="5">
        <v>2615051.2599999998</v>
      </c>
      <c r="R678" s="5">
        <v>7.2669380529999996</v>
      </c>
      <c r="S678" s="5">
        <v>31393.17239</v>
      </c>
      <c r="T678" s="5">
        <v>958154.8</v>
      </c>
      <c r="U678" s="5">
        <v>51840</v>
      </c>
      <c r="V678" s="5">
        <v>0.6</v>
      </c>
      <c r="W678" s="2" t="s">
        <v>23</v>
      </c>
      <c r="X678" s="2" t="s">
        <v>2941</v>
      </c>
      <c r="Y678" s="2" t="s">
        <v>172</v>
      </c>
      <c r="Z678" s="2" t="s">
        <v>173</v>
      </c>
      <c r="AA678" s="2" t="s">
        <v>2941</v>
      </c>
      <c r="AB678" s="2">
        <f>IF(INPUT_RAW!B678="","",YEAR(INPUT_RAW!B678))</f>
        <v>2023</v>
      </c>
      <c r="AC678" s="2">
        <f>IF(OR(INPUT_RAW!Q678="",INPUT_RAW!T678=""),"",INPUT_RAW!Q678+INPUT_RAW!T678)</f>
        <v>3573206.0599999996</v>
      </c>
      <c r="AD678" s="2">
        <f>IF(INPUT_RAW!Q678="","",IF(INPUT_RAW!Q678=0,0,INPUT_RAW!T678/INPUT_RAW!Q678))</f>
        <v>0.36640000701171727</v>
      </c>
    </row>
    <row r="679" spans="1:30" ht="57.6" x14ac:dyDescent="0.3">
      <c r="A679" s="7" t="s">
        <v>196</v>
      </c>
      <c r="B679" s="2" t="s">
        <v>1092</v>
      </c>
      <c r="C679" s="5" t="s">
        <v>198</v>
      </c>
      <c r="D679" s="5" t="s">
        <v>171</v>
      </c>
      <c r="E679" s="2" t="s">
        <v>1100</v>
      </c>
      <c r="F679" s="2"/>
      <c r="G679" s="2"/>
      <c r="H679" s="2"/>
      <c r="I679" s="2"/>
      <c r="J679" s="2"/>
      <c r="K679" s="2"/>
      <c r="L679" s="2"/>
      <c r="M679" s="2"/>
      <c r="N679" s="5">
        <v>17890</v>
      </c>
      <c r="O679" s="2" t="s">
        <v>200</v>
      </c>
      <c r="P679" s="5">
        <v>458.58779570000002</v>
      </c>
      <c r="Q679" s="5">
        <v>8204319.0999999996</v>
      </c>
      <c r="R679" s="5">
        <v>5.5052556509999997</v>
      </c>
      <c r="S679" s="5">
        <v>98491.225690000007</v>
      </c>
      <c r="T679" s="5">
        <v>3006062.5</v>
      </c>
      <c r="U679" s="5">
        <v>51360</v>
      </c>
      <c r="V679" s="5">
        <v>1.9</v>
      </c>
      <c r="W679" s="2" t="s">
        <v>23</v>
      </c>
      <c r="X679" s="2"/>
      <c r="Y679" s="2" t="s">
        <v>172</v>
      </c>
      <c r="Z679" s="2" t="s">
        <v>173</v>
      </c>
      <c r="AA679" s="2" t="s">
        <v>174</v>
      </c>
      <c r="AB679" s="2">
        <f>IF(INPUT_RAW!B679="","",YEAR(INPUT_RAW!B679))</f>
        <v>2023</v>
      </c>
      <c r="AC679" s="2">
        <f>IF(OR(INPUT_RAW!Q679="",INPUT_RAW!T679=""),"",INPUT_RAW!Q679+INPUT_RAW!T679)</f>
        <v>11210381.6</v>
      </c>
      <c r="AD679" s="2">
        <f>IF(INPUT_RAW!Q679="","",IF(INPUT_RAW!Q679=0,0,INPUT_RAW!T679/INPUT_RAW!Q679))</f>
        <v>0.36639999777678078</v>
      </c>
    </row>
    <row r="680" spans="1:30" ht="57.6" x14ac:dyDescent="0.3">
      <c r="A680" s="7" t="s">
        <v>196</v>
      </c>
      <c r="B680" s="2" t="s">
        <v>1092</v>
      </c>
      <c r="C680" s="5" t="s">
        <v>198</v>
      </c>
      <c r="D680" s="5" t="s">
        <v>171</v>
      </c>
      <c r="E680" s="2" t="s">
        <v>1101</v>
      </c>
      <c r="F680" s="2"/>
      <c r="G680" s="2"/>
      <c r="H680" s="2"/>
      <c r="I680" s="2"/>
      <c r="J680" s="2"/>
      <c r="K680" s="2"/>
      <c r="L680" s="2"/>
      <c r="M680" s="2"/>
      <c r="N680" s="5">
        <v>3694</v>
      </c>
      <c r="O680" s="2" t="s">
        <v>200</v>
      </c>
      <c r="P680" s="5">
        <v>501.14955279999998</v>
      </c>
      <c r="Q680" s="5">
        <v>1851722.54</v>
      </c>
      <c r="R680" s="5">
        <v>6.0162011140000002</v>
      </c>
      <c r="S680" s="5">
        <v>22229.562300000001</v>
      </c>
      <c r="T680" s="5">
        <v>678471.2</v>
      </c>
      <c r="U680" s="5">
        <v>28980</v>
      </c>
      <c r="V680" s="5">
        <v>0.76</v>
      </c>
      <c r="W680" s="2" t="s">
        <v>23</v>
      </c>
      <c r="X680" s="2" t="s">
        <v>2941</v>
      </c>
      <c r="Y680" s="2" t="s">
        <v>172</v>
      </c>
      <c r="Z680" s="2" t="s">
        <v>173</v>
      </c>
      <c r="AA680" s="2" t="s">
        <v>2941</v>
      </c>
      <c r="AB680" s="2">
        <f>IF(INPUT_RAW!B680="","",YEAR(INPUT_RAW!B680))</f>
        <v>2023</v>
      </c>
      <c r="AC680" s="2">
        <f>IF(OR(INPUT_RAW!Q680="",INPUT_RAW!T680=""),"",INPUT_RAW!Q680+INPUT_RAW!T680)</f>
        <v>2530193.7400000002</v>
      </c>
      <c r="AD680" s="2">
        <f>IF(INPUT_RAW!Q680="","",IF(INPUT_RAW!Q680=0,0,INPUT_RAW!T680/INPUT_RAW!Q680))</f>
        <v>0.36640003312807323</v>
      </c>
    </row>
    <row r="681" spans="1:30" ht="72" x14ac:dyDescent="0.3">
      <c r="A681" s="7" t="s">
        <v>196</v>
      </c>
      <c r="B681" s="2" t="s">
        <v>1092</v>
      </c>
      <c r="C681" s="5" t="s">
        <v>198</v>
      </c>
      <c r="D681" s="5" t="s">
        <v>171</v>
      </c>
      <c r="E681" s="2" t="s">
        <v>1102</v>
      </c>
      <c r="F681" s="2"/>
      <c r="G681" s="2"/>
      <c r="H681" s="2"/>
      <c r="I681" s="2"/>
      <c r="J681" s="2"/>
      <c r="K681" s="2"/>
      <c r="L681" s="2"/>
      <c r="M681" s="2"/>
      <c r="N681" s="5">
        <v>22688</v>
      </c>
      <c r="O681" s="2" t="s">
        <v>200</v>
      </c>
      <c r="P681" s="5">
        <v>472.42947420000002</v>
      </c>
      <c r="Q681" s="5">
        <v>10718479.91</v>
      </c>
      <c r="R681" s="5">
        <v>5.6714222589999999</v>
      </c>
      <c r="S681" s="5">
        <v>128673.2282</v>
      </c>
      <c r="T681" s="5">
        <v>3927251.1</v>
      </c>
      <c r="U681" s="5">
        <v>76800</v>
      </c>
      <c r="V681" s="5">
        <v>1.66</v>
      </c>
      <c r="W681" s="2" t="s">
        <v>23</v>
      </c>
      <c r="X681" s="2" t="s">
        <v>2941</v>
      </c>
      <c r="Y681" s="2" t="s">
        <v>172</v>
      </c>
      <c r="Z681" s="2" t="s">
        <v>173</v>
      </c>
      <c r="AA681" s="2" t="s">
        <v>2941</v>
      </c>
      <c r="AB681" s="2">
        <f>IF(INPUT_RAW!B681="","",YEAR(INPUT_RAW!B681))</f>
        <v>2023</v>
      </c>
      <c r="AC681" s="2">
        <f>IF(OR(INPUT_RAW!Q681="",INPUT_RAW!T681=""),"",INPUT_RAW!Q681+INPUT_RAW!T681)</f>
        <v>14645731.01</v>
      </c>
      <c r="AD681" s="2">
        <f>IF(INPUT_RAW!Q681="","",IF(INPUT_RAW!Q681=0,0,INPUT_RAW!T681/INPUT_RAW!Q681))</f>
        <v>0.36640000568886638</v>
      </c>
    </row>
    <row r="682" spans="1:30" ht="86.4" x14ac:dyDescent="0.3">
      <c r="A682" s="7" t="s">
        <v>196</v>
      </c>
      <c r="B682" s="2" t="s">
        <v>1103</v>
      </c>
      <c r="C682" s="5" t="s">
        <v>198</v>
      </c>
      <c r="D682" s="5" t="s">
        <v>171</v>
      </c>
      <c r="E682" s="2" t="s">
        <v>1104</v>
      </c>
      <c r="F682" s="2"/>
      <c r="G682" s="2"/>
      <c r="H682" s="2"/>
      <c r="I682" s="2"/>
      <c r="J682" s="2"/>
      <c r="K682" s="2"/>
      <c r="L682" s="2"/>
      <c r="M682" s="2"/>
      <c r="N682" s="5">
        <v>3596.4</v>
      </c>
      <c r="O682" s="2" t="s">
        <v>200</v>
      </c>
      <c r="P682" s="5">
        <v>639.21940830000005</v>
      </c>
      <c r="Q682" s="5">
        <v>2298888.6800000002</v>
      </c>
      <c r="R682" s="5">
        <v>7.673702381</v>
      </c>
      <c r="S682" s="5">
        <v>27597.703239999999</v>
      </c>
      <c r="T682" s="5">
        <v>842312.8</v>
      </c>
      <c r="U682" s="5">
        <v>23976</v>
      </c>
      <c r="V682" s="5">
        <v>1.117</v>
      </c>
      <c r="W682" s="2" t="s">
        <v>22</v>
      </c>
      <c r="X682" s="2" t="s">
        <v>2940</v>
      </c>
      <c r="Y682" s="2" t="s">
        <v>172</v>
      </c>
      <c r="Z682" s="2" t="s">
        <v>173</v>
      </c>
      <c r="AA682" s="2" t="s">
        <v>2940</v>
      </c>
      <c r="AB682" s="2">
        <f>IF(INPUT_RAW!B682="","",YEAR(INPUT_RAW!B682))</f>
        <v>2023</v>
      </c>
      <c r="AC682" s="2">
        <f>IF(OR(INPUT_RAW!Q682="",INPUT_RAW!T682=""),"",INPUT_RAW!Q682+INPUT_RAW!T682)</f>
        <v>3141201.4800000004</v>
      </c>
      <c r="AD682" s="2">
        <f>IF(INPUT_RAW!Q682="","",IF(INPUT_RAW!Q682=0,0,INPUT_RAW!T682/INPUT_RAW!Q682))</f>
        <v>0.36639999462696904</v>
      </c>
    </row>
    <row r="683" spans="1:30" ht="86.4" x14ac:dyDescent="0.3">
      <c r="A683" s="7" t="s">
        <v>196</v>
      </c>
      <c r="B683" s="2" t="s">
        <v>1103</v>
      </c>
      <c r="C683" s="5" t="s">
        <v>198</v>
      </c>
      <c r="D683" s="5" t="s">
        <v>171</v>
      </c>
      <c r="E683" s="2" t="s">
        <v>1105</v>
      </c>
      <c r="F683" s="2"/>
      <c r="G683" s="2"/>
      <c r="H683" s="2"/>
      <c r="I683" s="2"/>
      <c r="J683" s="2"/>
      <c r="K683" s="2"/>
      <c r="L683" s="2"/>
      <c r="M683" s="2"/>
      <c r="N683" s="5">
        <v>8008</v>
      </c>
      <c r="O683" s="2" t="s">
        <v>200</v>
      </c>
      <c r="P683" s="5">
        <v>390.14003869999999</v>
      </c>
      <c r="Q683" s="5">
        <v>3124241.43</v>
      </c>
      <c r="R683" s="5">
        <v>4.6835538860000003</v>
      </c>
      <c r="S683" s="5">
        <v>37505.899519999999</v>
      </c>
      <c r="T683" s="5">
        <v>1144722</v>
      </c>
      <c r="U683" s="2"/>
      <c r="V683" s="2"/>
      <c r="W683" s="2" t="s">
        <v>32</v>
      </c>
      <c r="X683" s="2" t="s">
        <v>2935</v>
      </c>
      <c r="Y683" s="2" t="s">
        <v>172</v>
      </c>
      <c r="Z683" s="2" t="s">
        <v>173</v>
      </c>
      <c r="AA683" s="2" t="s">
        <v>2935</v>
      </c>
      <c r="AB683" s="2">
        <f>IF(INPUT_RAW!B683="","",YEAR(INPUT_RAW!B683))</f>
        <v>2023</v>
      </c>
      <c r="AC683" s="2">
        <f>IF(OR(INPUT_RAW!Q683="",INPUT_RAW!T683=""),"",INPUT_RAW!Q683+INPUT_RAW!T683)</f>
        <v>4268963.43</v>
      </c>
      <c r="AD683" s="2">
        <f>IF(INPUT_RAW!Q683="","",IF(INPUT_RAW!Q683=0,0,INPUT_RAW!T683/INPUT_RAW!Q683))</f>
        <v>0.36639998081070191</v>
      </c>
    </row>
    <row r="684" spans="1:30" ht="72" x14ac:dyDescent="0.3">
      <c r="A684" s="7" t="s">
        <v>196</v>
      </c>
      <c r="B684" s="2" t="s">
        <v>1103</v>
      </c>
      <c r="C684" s="5" t="s">
        <v>198</v>
      </c>
      <c r="D684" s="5" t="s">
        <v>171</v>
      </c>
      <c r="E684" s="2" t="s">
        <v>1106</v>
      </c>
      <c r="F684" s="2"/>
      <c r="G684" s="2"/>
      <c r="H684" s="2"/>
      <c r="I684" s="2"/>
      <c r="J684" s="2"/>
      <c r="K684" s="2"/>
      <c r="L684" s="2"/>
      <c r="M684" s="2"/>
      <c r="N684" s="5">
        <v>3465.6</v>
      </c>
      <c r="O684" s="2" t="s">
        <v>200</v>
      </c>
      <c r="P684" s="5">
        <v>601.78129039999999</v>
      </c>
      <c r="Q684" s="5">
        <v>2085533.24</v>
      </c>
      <c r="R684" s="5">
        <v>7.2242651909999998</v>
      </c>
      <c r="S684" s="5">
        <v>25036.41345</v>
      </c>
      <c r="T684" s="5">
        <v>764139.4</v>
      </c>
      <c r="U684" s="5">
        <v>21888</v>
      </c>
      <c r="V684" s="5">
        <v>1.1100000000000001</v>
      </c>
      <c r="W684" s="2" t="s">
        <v>22</v>
      </c>
      <c r="X684" s="2" t="s">
        <v>2940</v>
      </c>
      <c r="Y684" s="2" t="s">
        <v>172</v>
      </c>
      <c r="Z684" s="2" t="s">
        <v>173</v>
      </c>
      <c r="AA684" s="2" t="s">
        <v>2940</v>
      </c>
      <c r="AB684" s="2">
        <f>IF(INPUT_RAW!B684="","",YEAR(INPUT_RAW!B684))</f>
        <v>2023</v>
      </c>
      <c r="AC684" s="2">
        <f>IF(OR(INPUT_RAW!Q684="",INPUT_RAW!T684=""),"",INPUT_RAW!Q684+INPUT_RAW!T684)</f>
        <v>2849672.64</v>
      </c>
      <c r="AD684" s="2">
        <f>IF(INPUT_RAW!Q684="","",IF(INPUT_RAW!Q684=0,0,INPUT_RAW!T684/INPUT_RAW!Q684))</f>
        <v>0.36640001000415606</v>
      </c>
    </row>
    <row r="685" spans="1:30" ht="57.6" x14ac:dyDescent="0.3">
      <c r="A685" s="7" t="s">
        <v>196</v>
      </c>
      <c r="B685" s="2" t="s">
        <v>1107</v>
      </c>
      <c r="C685" s="5" t="s">
        <v>198</v>
      </c>
      <c r="D685" s="5" t="s">
        <v>171</v>
      </c>
      <c r="E685" s="2" t="s">
        <v>1108</v>
      </c>
      <c r="F685" s="2"/>
      <c r="G685" s="2"/>
      <c r="H685" s="2"/>
      <c r="I685" s="2"/>
      <c r="J685" s="2"/>
      <c r="K685" s="2"/>
      <c r="L685" s="2"/>
      <c r="M685" s="2"/>
      <c r="N685" s="5">
        <v>8945.2000000000007</v>
      </c>
      <c r="O685" s="2" t="s">
        <v>200</v>
      </c>
      <c r="P685" s="5">
        <v>458.00336829999998</v>
      </c>
      <c r="Q685" s="5">
        <v>4096931.73</v>
      </c>
      <c r="R685" s="5">
        <v>5.4982397150000004</v>
      </c>
      <c r="S685" s="5">
        <v>49182.853900000002</v>
      </c>
      <c r="T685" s="5">
        <v>1501115.7</v>
      </c>
      <c r="U685" s="5">
        <v>25680</v>
      </c>
      <c r="V685" s="5">
        <v>1.9</v>
      </c>
      <c r="W685" s="2" t="s">
        <v>23</v>
      </c>
      <c r="X685" s="2"/>
      <c r="Y685" s="2" t="s">
        <v>172</v>
      </c>
      <c r="Z685" s="2" t="s">
        <v>173</v>
      </c>
      <c r="AA685" s="2" t="s">
        <v>174</v>
      </c>
      <c r="AB685" s="2">
        <f>IF(INPUT_RAW!B685="","",YEAR(INPUT_RAW!B685))</f>
        <v>2023</v>
      </c>
      <c r="AC685" s="2">
        <f>IF(OR(INPUT_RAW!Q685="",INPUT_RAW!T685=""),"",INPUT_RAW!Q685+INPUT_RAW!T685)</f>
        <v>5598047.4299999997</v>
      </c>
      <c r="AD685" s="2">
        <f>IF(INPUT_RAW!Q685="","",IF(INPUT_RAW!Q685=0,0,INPUT_RAW!T685/INPUT_RAW!Q685))</f>
        <v>0.36639997903992411</v>
      </c>
    </row>
    <row r="686" spans="1:30" ht="72" x14ac:dyDescent="0.3">
      <c r="A686" s="7" t="s">
        <v>196</v>
      </c>
      <c r="B686" s="2" t="s">
        <v>1107</v>
      </c>
      <c r="C686" s="5" t="s">
        <v>198</v>
      </c>
      <c r="D686" s="5" t="s">
        <v>171</v>
      </c>
      <c r="E686" s="2" t="s">
        <v>1109</v>
      </c>
      <c r="F686" s="2"/>
      <c r="G686" s="2"/>
      <c r="H686" s="2"/>
      <c r="I686" s="2"/>
      <c r="J686" s="2"/>
      <c r="K686" s="2"/>
      <c r="L686" s="2"/>
      <c r="M686" s="2"/>
      <c r="N686" s="5">
        <v>11344</v>
      </c>
      <c r="O686" s="2" t="s">
        <v>200</v>
      </c>
      <c r="P686" s="5">
        <v>471.82740660000002</v>
      </c>
      <c r="Q686" s="5">
        <v>5352410.0999999996</v>
      </c>
      <c r="R686" s="5">
        <v>5.6641945570000001</v>
      </c>
      <c r="S686" s="5">
        <v>64254.623050000002</v>
      </c>
      <c r="T686" s="5">
        <v>1961123</v>
      </c>
      <c r="U686" s="5">
        <v>38400</v>
      </c>
      <c r="V686" s="5">
        <v>1.66</v>
      </c>
      <c r="W686" s="2" t="s">
        <v>23</v>
      </c>
      <c r="X686" s="2" t="s">
        <v>2941</v>
      </c>
      <c r="Y686" s="2" t="s">
        <v>172</v>
      </c>
      <c r="Z686" s="2" t="s">
        <v>173</v>
      </c>
      <c r="AA686" s="2" t="s">
        <v>2941</v>
      </c>
      <c r="AB686" s="2">
        <f>IF(INPUT_RAW!B686="","",YEAR(INPUT_RAW!B686))</f>
        <v>2023</v>
      </c>
      <c r="AC686" s="2">
        <f>IF(OR(INPUT_RAW!Q686="",INPUT_RAW!T686=""),"",INPUT_RAW!Q686+INPUT_RAW!T686)</f>
        <v>7313533.0999999996</v>
      </c>
      <c r="AD686" s="2">
        <f>IF(INPUT_RAW!Q686="","",IF(INPUT_RAW!Q686=0,0,INPUT_RAW!T686/INPUT_RAW!Q686))</f>
        <v>0.36639998867052437</v>
      </c>
    </row>
    <row r="687" spans="1:30" ht="57.6" x14ac:dyDescent="0.3">
      <c r="A687" s="7" t="s">
        <v>196</v>
      </c>
      <c r="B687" s="2" t="s">
        <v>1107</v>
      </c>
      <c r="C687" s="5" t="s">
        <v>198</v>
      </c>
      <c r="D687" s="5" t="s">
        <v>171</v>
      </c>
      <c r="E687" s="2" t="s">
        <v>1110</v>
      </c>
      <c r="F687" s="2"/>
      <c r="G687" s="2"/>
      <c r="H687" s="2"/>
      <c r="I687" s="2"/>
      <c r="J687" s="2"/>
      <c r="K687" s="2"/>
      <c r="L687" s="2"/>
      <c r="M687" s="2"/>
      <c r="N687" s="5">
        <v>8122.24</v>
      </c>
      <c r="O687" s="2" t="s">
        <v>200</v>
      </c>
      <c r="P687" s="5">
        <v>550.8057814</v>
      </c>
      <c r="Q687" s="5">
        <v>4473776.75</v>
      </c>
      <c r="R687" s="5">
        <v>6.6123143029999998</v>
      </c>
      <c r="S687" s="5">
        <v>53706.803720000004</v>
      </c>
      <c r="T687" s="5">
        <v>1639191.8</v>
      </c>
      <c r="U687" s="5">
        <v>21312</v>
      </c>
      <c r="V687" s="5">
        <v>2.5</v>
      </c>
      <c r="W687" s="2" t="s">
        <v>23</v>
      </c>
      <c r="X687" s="2"/>
      <c r="Y687" s="2" t="s">
        <v>172</v>
      </c>
      <c r="Z687" s="2" t="s">
        <v>173</v>
      </c>
      <c r="AA687" s="2" t="s">
        <v>174</v>
      </c>
      <c r="AB687" s="2">
        <f>IF(INPUT_RAW!B687="","",YEAR(INPUT_RAW!B687))</f>
        <v>2023</v>
      </c>
      <c r="AC687" s="2">
        <f>IF(OR(INPUT_RAW!Q687="",INPUT_RAW!T687=""),"",INPUT_RAW!Q687+INPUT_RAW!T687)</f>
        <v>6112968.5499999998</v>
      </c>
      <c r="AD687" s="2">
        <f>IF(INPUT_RAW!Q687="","",IF(INPUT_RAW!Q687=0,0,INPUT_RAW!T687/INPUT_RAW!Q687))</f>
        <v>0.36639999973177029</v>
      </c>
    </row>
    <row r="688" spans="1:30" ht="57.6" x14ac:dyDescent="0.3">
      <c r="A688" s="7" t="s">
        <v>196</v>
      </c>
      <c r="B688" s="2" t="s">
        <v>1107</v>
      </c>
      <c r="C688" s="5" t="s">
        <v>198</v>
      </c>
      <c r="D688" s="5" t="s">
        <v>171</v>
      </c>
      <c r="E688" s="2" t="s">
        <v>1111</v>
      </c>
      <c r="F688" s="2"/>
      <c r="G688" s="2"/>
      <c r="H688" s="2"/>
      <c r="I688" s="2"/>
      <c r="J688" s="2"/>
      <c r="K688" s="2"/>
      <c r="L688" s="2"/>
      <c r="M688" s="2"/>
      <c r="N688" s="5">
        <v>8970</v>
      </c>
      <c r="O688" s="2" t="s">
        <v>200</v>
      </c>
      <c r="P688" s="5">
        <v>485.71845150000001</v>
      </c>
      <c r="Q688" s="5">
        <v>4356894.51</v>
      </c>
      <c r="R688" s="5">
        <v>5.8309537999999996</v>
      </c>
      <c r="S688" s="5">
        <v>52303.655579999999</v>
      </c>
      <c r="T688" s="5">
        <v>1596366.2</v>
      </c>
      <c r="U688" s="5">
        <v>55200</v>
      </c>
      <c r="V688" s="5">
        <v>0.94</v>
      </c>
      <c r="W688" s="2" t="s">
        <v>23</v>
      </c>
      <c r="X688" s="2" t="s">
        <v>2941</v>
      </c>
      <c r="Y688" s="2" t="s">
        <v>172</v>
      </c>
      <c r="Z688" s="2" t="s">
        <v>173</v>
      </c>
      <c r="AA688" s="2" t="s">
        <v>2941</v>
      </c>
      <c r="AB688" s="2">
        <f>IF(INPUT_RAW!B688="","",YEAR(INPUT_RAW!B688))</f>
        <v>2023</v>
      </c>
      <c r="AC688" s="2">
        <f>IF(OR(INPUT_RAW!Q688="",INPUT_RAW!T688=""),"",INPUT_RAW!Q688+INPUT_RAW!T688)</f>
        <v>5953260.71</v>
      </c>
      <c r="AD688" s="2">
        <f>IF(INPUT_RAW!Q688="","",IF(INPUT_RAW!Q688=0,0,INPUT_RAW!T688/INPUT_RAW!Q688))</f>
        <v>0.36640001182860865</v>
      </c>
    </row>
    <row r="689" spans="1:30" ht="72" x14ac:dyDescent="0.3">
      <c r="A689" s="7" t="s">
        <v>196</v>
      </c>
      <c r="B689" s="2" t="s">
        <v>1107</v>
      </c>
      <c r="C689" s="5" t="s">
        <v>198</v>
      </c>
      <c r="D689" s="5" t="s">
        <v>171</v>
      </c>
      <c r="E689" s="2" t="s">
        <v>1112</v>
      </c>
      <c r="F689" s="2"/>
      <c r="G689" s="2"/>
      <c r="H689" s="2"/>
      <c r="I689" s="2"/>
      <c r="J689" s="2"/>
      <c r="K689" s="2"/>
      <c r="L689" s="2"/>
      <c r="M689" s="2"/>
      <c r="N689" s="5">
        <v>11760</v>
      </c>
      <c r="O689" s="2" t="s">
        <v>200</v>
      </c>
      <c r="P689" s="5">
        <v>503.80374660000001</v>
      </c>
      <c r="Q689" s="5">
        <v>5924732.0599999996</v>
      </c>
      <c r="R689" s="5">
        <v>6.0480641850000003</v>
      </c>
      <c r="S689" s="5">
        <v>71125.234809999994</v>
      </c>
      <c r="T689" s="5">
        <v>2170821.7999999998</v>
      </c>
      <c r="U689" s="5">
        <v>47040</v>
      </c>
      <c r="V689" s="5">
        <v>1.5</v>
      </c>
      <c r="W689" s="2" t="s">
        <v>23</v>
      </c>
      <c r="X689" s="2" t="s">
        <v>2941</v>
      </c>
      <c r="Y689" s="2" t="s">
        <v>172</v>
      </c>
      <c r="Z689" s="2" t="s">
        <v>173</v>
      </c>
      <c r="AA689" s="2" t="s">
        <v>2941</v>
      </c>
      <c r="AB689" s="2">
        <f>IF(INPUT_RAW!B689="","",YEAR(INPUT_RAW!B689))</f>
        <v>2023</v>
      </c>
      <c r="AC689" s="2">
        <f>IF(OR(INPUT_RAW!Q689="",INPUT_RAW!T689=""),"",INPUT_RAW!Q689+INPUT_RAW!T689)</f>
        <v>8095553.8599999994</v>
      </c>
      <c r="AD689" s="2">
        <f>IF(INPUT_RAW!Q689="","",IF(INPUT_RAW!Q689=0,0,INPUT_RAW!T689/INPUT_RAW!Q689))</f>
        <v>0.36639999547928925</v>
      </c>
    </row>
    <row r="690" spans="1:30" ht="72" x14ac:dyDescent="0.3">
      <c r="A690" s="7" t="s">
        <v>196</v>
      </c>
      <c r="B690" s="2" t="s">
        <v>1113</v>
      </c>
      <c r="C690" s="5" t="s">
        <v>198</v>
      </c>
      <c r="D690" s="5" t="s">
        <v>171</v>
      </c>
      <c r="E690" s="2" t="s">
        <v>1114</v>
      </c>
      <c r="F690" s="2"/>
      <c r="G690" s="2"/>
      <c r="H690" s="2"/>
      <c r="I690" s="2"/>
      <c r="J690" s="2"/>
      <c r="K690" s="2"/>
      <c r="L690" s="2"/>
      <c r="M690" s="2"/>
      <c r="N690" s="5">
        <v>86</v>
      </c>
      <c r="O690" s="2" t="s">
        <v>200</v>
      </c>
      <c r="P690" s="5">
        <v>708.30779070000006</v>
      </c>
      <c r="Q690" s="5">
        <v>60914.47</v>
      </c>
      <c r="R690" s="5">
        <v>8.5030947260000005</v>
      </c>
      <c r="S690" s="5">
        <v>731.26614649999999</v>
      </c>
      <c r="T690" s="5">
        <v>22319.1</v>
      </c>
      <c r="U690" s="5">
        <v>720</v>
      </c>
      <c r="V690" s="5">
        <v>0.98499999999999999</v>
      </c>
      <c r="W690" s="2" t="s">
        <v>22</v>
      </c>
      <c r="X690" s="2" t="s">
        <v>2940</v>
      </c>
      <c r="Y690" s="2" t="s">
        <v>172</v>
      </c>
      <c r="Z690" s="2" t="s">
        <v>173</v>
      </c>
      <c r="AA690" s="2" t="s">
        <v>2940</v>
      </c>
      <c r="AB690" s="2">
        <f>IF(INPUT_RAW!B690="","",YEAR(INPUT_RAW!B690))</f>
        <v>2023</v>
      </c>
      <c r="AC690" s="2">
        <f>IF(OR(INPUT_RAW!Q690="",INPUT_RAW!T690=""),"",INPUT_RAW!Q690+INPUT_RAW!T690)</f>
        <v>83233.570000000007</v>
      </c>
      <c r="AD690" s="2">
        <f>IF(INPUT_RAW!Q690="","",IF(INPUT_RAW!Q690=0,0,INPUT_RAW!T690/INPUT_RAW!Q690))</f>
        <v>0.36640062697746528</v>
      </c>
    </row>
    <row r="691" spans="1:30" ht="72" x14ac:dyDescent="0.3">
      <c r="A691" s="7" t="s">
        <v>196</v>
      </c>
      <c r="B691" s="2" t="s">
        <v>1113</v>
      </c>
      <c r="C691" s="5" t="s">
        <v>198</v>
      </c>
      <c r="D691" s="5" t="s">
        <v>171</v>
      </c>
      <c r="E691" s="2" t="s">
        <v>1115</v>
      </c>
      <c r="F691" s="2"/>
      <c r="G691" s="2"/>
      <c r="H691" s="2"/>
      <c r="I691" s="2"/>
      <c r="J691" s="2"/>
      <c r="K691" s="2"/>
      <c r="L691" s="2"/>
      <c r="M691" s="2"/>
      <c r="N691" s="5">
        <v>126</v>
      </c>
      <c r="O691" s="2" t="s">
        <v>200</v>
      </c>
      <c r="P691" s="5">
        <v>525.57603170000004</v>
      </c>
      <c r="Q691" s="5">
        <v>66222.58</v>
      </c>
      <c r="R691" s="5">
        <v>6.3094361550000002</v>
      </c>
      <c r="S691" s="5">
        <v>794.98895560000005</v>
      </c>
      <c r="T691" s="5">
        <v>24264</v>
      </c>
      <c r="U691" s="5">
        <v>600</v>
      </c>
      <c r="V691" s="5">
        <v>1.2849999999999999</v>
      </c>
      <c r="W691" s="2" t="s">
        <v>22</v>
      </c>
      <c r="X691" s="2" t="s">
        <v>2940</v>
      </c>
      <c r="Y691" s="2" t="s">
        <v>172</v>
      </c>
      <c r="Z691" s="2" t="s">
        <v>173</v>
      </c>
      <c r="AA691" s="2" t="s">
        <v>2940</v>
      </c>
      <c r="AB691" s="2">
        <f>IF(INPUT_RAW!B691="","",YEAR(INPUT_RAW!B691))</f>
        <v>2023</v>
      </c>
      <c r="AC691" s="2">
        <f>IF(OR(INPUT_RAW!Q691="",INPUT_RAW!T691=""),"",INPUT_RAW!Q691+INPUT_RAW!T691)</f>
        <v>90486.58</v>
      </c>
      <c r="AD691" s="2">
        <f>IF(INPUT_RAW!Q691="","",IF(INPUT_RAW!Q691=0,0,INPUT_RAW!T691/INPUT_RAW!Q691))</f>
        <v>0.36640070501632521</v>
      </c>
    </row>
    <row r="692" spans="1:30" ht="72" x14ac:dyDescent="0.3">
      <c r="A692" s="7" t="s">
        <v>196</v>
      </c>
      <c r="B692" s="2" t="s">
        <v>1113</v>
      </c>
      <c r="C692" s="5" t="s">
        <v>198</v>
      </c>
      <c r="D692" s="5" t="s">
        <v>171</v>
      </c>
      <c r="E692" s="2" t="s">
        <v>1116</v>
      </c>
      <c r="F692" s="2"/>
      <c r="G692" s="2"/>
      <c r="H692" s="2"/>
      <c r="I692" s="2"/>
      <c r="J692" s="2"/>
      <c r="K692" s="2"/>
      <c r="L692" s="2"/>
      <c r="M692" s="2"/>
      <c r="N692" s="5">
        <v>1392.3</v>
      </c>
      <c r="O692" s="2" t="s">
        <v>200</v>
      </c>
      <c r="P692" s="5">
        <v>510.4427566</v>
      </c>
      <c r="Q692" s="5">
        <v>710689.45</v>
      </c>
      <c r="R692" s="5">
        <v>6.1277641850000002</v>
      </c>
      <c r="S692" s="5">
        <v>8531.6860739999993</v>
      </c>
      <c r="T692" s="5">
        <v>260396.6</v>
      </c>
      <c r="U692" s="5">
        <v>7956</v>
      </c>
      <c r="V692" s="5">
        <v>1.04</v>
      </c>
      <c r="W692" s="2" t="s">
        <v>22</v>
      </c>
      <c r="X692" s="2" t="s">
        <v>2940</v>
      </c>
      <c r="Y692" s="2" t="s">
        <v>172</v>
      </c>
      <c r="Z692" s="2" t="s">
        <v>173</v>
      </c>
      <c r="AA692" s="2" t="s">
        <v>2940</v>
      </c>
      <c r="AB692" s="2">
        <f>IF(INPUT_RAW!B692="","",YEAR(INPUT_RAW!B692))</f>
        <v>2023</v>
      </c>
      <c r="AC692" s="2">
        <f>IF(OR(INPUT_RAW!Q692="",INPUT_RAW!T692=""),"",INPUT_RAW!Q692+INPUT_RAW!T692)</f>
        <v>971086.04999999993</v>
      </c>
      <c r="AD692" s="2">
        <f>IF(INPUT_RAW!Q692="","",IF(INPUT_RAW!Q692=0,0,INPUT_RAW!T692/INPUT_RAW!Q692))</f>
        <v>0.3663999796254187</v>
      </c>
    </row>
    <row r="693" spans="1:30" ht="72" x14ac:dyDescent="0.3">
      <c r="A693" s="7" t="s">
        <v>196</v>
      </c>
      <c r="B693" s="2" t="s">
        <v>1113</v>
      </c>
      <c r="C693" s="5" t="s">
        <v>198</v>
      </c>
      <c r="D693" s="5" t="s">
        <v>171</v>
      </c>
      <c r="E693" s="2" t="s">
        <v>1117</v>
      </c>
      <c r="F693" s="2"/>
      <c r="G693" s="2"/>
      <c r="H693" s="2"/>
      <c r="I693" s="2"/>
      <c r="J693" s="2"/>
      <c r="K693" s="2"/>
      <c r="L693" s="2"/>
      <c r="M693" s="2"/>
      <c r="N693" s="5">
        <v>98</v>
      </c>
      <c r="O693" s="2" t="s">
        <v>200</v>
      </c>
      <c r="P693" s="5">
        <v>555.31683669999995</v>
      </c>
      <c r="Q693" s="5">
        <v>54421.05</v>
      </c>
      <c r="R693" s="5">
        <v>6.6664686279999996</v>
      </c>
      <c r="S693" s="5">
        <v>653.31392559999995</v>
      </c>
      <c r="T693" s="5">
        <v>19939.8</v>
      </c>
      <c r="U693" s="5">
        <v>360</v>
      </c>
      <c r="V693" s="5">
        <v>1.76</v>
      </c>
      <c r="W693" s="2" t="s">
        <v>22</v>
      </c>
      <c r="X693" s="2" t="s">
        <v>2940</v>
      </c>
      <c r="Y693" s="2" t="s">
        <v>172</v>
      </c>
      <c r="Z693" s="2" t="s">
        <v>173</v>
      </c>
      <c r="AA693" s="2" t="s">
        <v>2940</v>
      </c>
      <c r="AB693" s="2">
        <f>IF(INPUT_RAW!B693="","",YEAR(INPUT_RAW!B693))</f>
        <v>2023</v>
      </c>
      <c r="AC693" s="2">
        <f>IF(OR(INPUT_RAW!Q693="",INPUT_RAW!T693=""),"",INPUT_RAW!Q693+INPUT_RAW!T693)</f>
        <v>74360.850000000006</v>
      </c>
      <c r="AD693" s="2">
        <f>IF(INPUT_RAW!Q693="","",IF(INPUT_RAW!Q693=0,0,INPUT_RAW!T693/INPUT_RAW!Q693))</f>
        <v>0.36639866375235314</v>
      </c>
    </row>
    <row r="694" spans="1:30" ht="72" x14ac:dyDescent="0.3">
      <c r="A694" s="7" t="s">
        <v>196</v>
      </c>
      <c r="B694" s="2" t="s">
        <v>1113</v>
      </c>
      <c r="C694" s="5" t="s">
        <v>198</v>
      </c>
      <c r="D694" s="5" t="s">
        <v>171</v>
      </c>
      <c r="E694" s="2" t="s">
        <v>1118</v>
      </c>
      <c r="F694" s="2"/>
      <c r="G694" s="2"/>
      <c r="H694" s="2"/>
      <c r="I694" s="2"/>
      <c r="J694" s="2"/>
      <c r="K694" s="2"/>
      <c r="L694" s="2"/>
      <c r="M694" s="2"/>
      <c r="N694" s="5">
        <v>126</v>
      </c>
      <c r="O694" s="2" t="s">
        <v>200</v>
      </c>
      <c r="P694" s="5">
        <v>515.35087299999998</v>
      </c>
      <c r="Q694" s="5">
        <v>64934.21</v>
      </c>
      <c r="R694" s="5">
        <v>6.1866851499999997</v>
      </c>
      <c r="S694" s="5">
        <v>779.52232890000005</v>
      </c>
      <c r="T694" s="5">
        <v>23791.9</v>
      </c>
      <c r="U694" s="5">
        <v>600</v>
      </c>
      <c r="V694" s="5">
        <v>1.26</v>
      </c>
      <c r="W694" s="2" t="s">
        <v>22</v>
      </c>
      <c r="X694" s="2" t="s">
        <v>2940</v>
      </c>
      <c r="Y694" s="2" t="s">
        <v>172</v>
      </c>
      <c r="Z694" s="2" t="s">
        <v>173</v>
      </c>
      <c r="AA694" s="2" t="s">
        <v>2940</v>
      </c>
      <c r="AB694" s="2">
        <f>IF(INPUT_RAW!B694="","",YEAR(INPUT_RAW!B694))</f>
        <v>2023</v>
      </c>
      <c r="AC694" s="2">
        <f>IF(OR(INPUT_RAW!Q694="",INPUT_RAW!T694=""),"",INPUT_RAW!Q694+INPUT_RAW!T694)</f>
        <v>88726.11</v>
      </c>
      <c r="AD694" s="2">
        <f>IF(INPUT_RAW!Q694="","",IF(INPUT_RAW!Q694=0,0,INPUT_RAW!T694/INPUT_RAW!Q694))</f>
        <v>0.36640008402350627</v>
      </c>
    </row>
    <row r="695" spans="1:30" ht="72" x14ac:dyDescent="0.3">
      <c r="A695" s="7" t="s">
        <v>196</v>
      </c>
      <c r="B695" s="2" t="s">
        <v>1113</v>
      </c>
      <c r="C695" s="5" t="s">
        <v>198</v>
      </c>
      <c r="D695" s="5" t="s">
        <v>171</v>
      </c>
      <c r="E695" s="2" t="s">
        <v>1119</v>
      </c>
      <c r="F695" s="2"/>
      <c r="G695" s="2"/>
      <c r="H695" s="2"/>
      <c r="I695" s="2"/>
      <c r="J695" s="2"/>
      <c r="K695" s="2"/>
      <c r="L695" s="2"/>
      <c r="M695" s="2"/>
      <c r="N695" s="5">
        <v>130</v>
      </c>
      <c r="O695" s="2" t="s">
        <v>200</v>
      </c>
      <c r="P695" s="5">
        <v>606.52830770000003</v>
      </c>
      <c r="Q695" s="5">
        <v>78848.679999999993</v>
      </c>
      <c r="R695" s="5">
        <v>7.2812521930000003</v>
      </c>
      <c r="S695" s="5">
        <v>946.56278510000004</v>
      </c>
      <c r="T695" s="5">
        <v>28890.2</v>
      </c>
      <c r="U695" s="5">
        <v>720</v>
      </c>
      <c r="V695" s="5">
        <v>1.2749999999999999</v>
      </c>
      <c r="W695" s="2" t="s">
        <v>22</v>
      </c>
      <c r="X695" s="2" t="s">
        <v>2940</v>
      </c>
      <c r="Y695" s="2" t="s">
        <v>172</v>
      </c>
      <c r="Z695" s="2" t="s">
        <v>173</v>
      </c>
      <c r="AA695" s="2" t="s">
        <v>2940</v>
      </c>
      <c r="AB695" s="2">
        <f>IF(INPUT_RAW!B695="","",YEAR(INPUT_RAW!B695))</f>
        <v>2023</v>
      </c>
      <c r="AC695" s="2">
        <f>IF(OR(INPUT_RAW!Q695="",INPUT_RAW!T695=""),"",INPUT_RAW!Q695+INPUT_RAW!T695)</f>
        <v>107738.87999999999</v>
      </c>
      <c r="AD695" s="2">
        <f>IF(INPUT_RAW!Q695="","",IF(INPUT_RAW!Q695=0,0,INPUT_RAW!T695/INPUT_RAW!Q695))</f>
        <v>0.36640055356665457</v>
      </c>
    </row>
    <row r="696" spans="1:30" ht="72" x14ac:dyDescent="0.3">
      <c r="A696" s="7" t="s">
        <v>196</v>
      </c>
      <c r="B696" s="2" t="s">
        <v>1113</v>
      </c>
      <c r="C696" s="5" t="s">
        <v>198</v>
      </c>
      <c r="D696" s="5" t="s">
        <v>171</v>
      </c>
      <c r="E696" s="2" t="s">
        <v>1120</v>
      </c>
      <c r="F696" s="2"/>
      <c r="G696" s="2"/>
      <c r="H696" s="2"/>
      <c r="I696" s="2"/>
      <c r="J696" s="2"/>
      <c r="K696" s="2"/>
      <c r="L696" s="2"/>
      <c r="M696" s="2"/>
      <c r="N696" s="5">
        <v>120</v>
      </c>
      <c r="O696" s="2" t="s">
        <v>200</v>
      </c>
      <c r="P696" s="5">
        <v>556.14949999999999</v>
      </c>
      <c r="Q696" s="5">
        <v>66737.94</v>
      </c>
      <c r="R696" s="5">
        <v>6.6764645859999998</v>
      </c>
      <c r="S696" s="5">
        <v>801.1757503</v>
      </c>
      <c r="T696" s="5">
        <v>24452.799999999999</v>
      </c>
      <c r="U696" s="5">
        <v>600</v>
      </c>
      <c r="V696" s="5">
        <v>1.2949999999999999</v>
      </c>
      <c r="W696" s="2" t="s">
        <v>22</v>
      </c>
      <c r="X696" s="2" t="s">
        <v>2940</v>
      </c>
      <c r="Y696" s="2" t="s">
        <v>172</v>
      </c>
      <c r="Z696" s="2" t="s">
        <v>173</v>
      </c>
      <c r="AA696" s="2" t="s">
        <v>2940</v>
      </c>
      <c r="AB696" s="2">
        <f>IF(INPUT_RAW!B696="","",YEAR(INPUT_RAW!B696))</f>
        <v>2023</v>
      </c>
      <c r="AC696" s="2">
        <f>IF(OR(INPUT_RAW!Q696="",INPUT_RAW!T696=""),"",INPUT_RAW!Q696+INPUT_RAW!T696)</f>
        <v>91190.74</v>
      </c>
      <c r="AD696" s="2">
        <f>IF(INPUT_RAW!Q696="","",IF(INPUT_RAW!Q696=0,0,INPUT_RAW!T696/INPUT_RAW!Q696))</f>
        <v>0.36640028145909204</v>
      </c>
    </row>
    <row r="697" spans="1:30" ht="86.4" x14ac:dyDescent="0.3">
      <c r="A697" s="7" t="s">
        <v>196</v>
      </c>
      <c r="B697" s="2" t="s">
        <v>1113</v>
      </c>
      <c r="C697" s="5" t="s">
        <v>198</v>
      </c>
      <c r="D697" s="5" t="s">
        <v>171</v>
      </c>
      <c r="E697" s="2" t="s">
        <v>1121</v>
      </c>
      <c r="F697" s="2"/>
      <c r="G697" s="2"/>
      <c r="H697" s="2"/>
      <c r="I697" s="2"/>
      <c r="J697" s="2"/>
      <c r="K697" s="2"/>
      <c r="L697" s="2"/>
      <c r="M697" s="2"/>
      <c r="N697" s="5">
        <v>2727</v>
      </c>
      <c r="O697" s="2" t="s">
        <v>200</v>
      </c>
      <c r="P697" s="5">
        <v>639.60763840000004</v>
      </c>
      <c r="Q697" s="5">
        <v>1744210.03</v>
      </c>
      <c r="R697" s="5">
        <v>7.6783630059999997</v>
      </c>
      <c r="S697" s="5">
        <v>20938.895919999999</v>
      </c>
      <c r="T697" s="5">
        <v>639078.6</v>
      </c>
      <c r="U697" s="5">
        <v>18180</v>
      </c>
      <c r="V697" s="5">
        <v>1.117</v>
      </c>
      <c r="W697" s="2" t="s">
        <v>22</v>
      </c>
      <c r="X697" s="2" t="s">
        <v>2940</v>
      </c>
      <c r="Y697" s="2" t="s">
        <v>172</v>
      </c>
      <c r="Z697" s="2" t="s">
        <v>173</v>
      </c>
      <c r="AA697" s="2" t="s">
        <v>2940</v>
      </c>
      <c r="AB697" s="2">
        <f>IF(INPUT_RAW!B697="","",YEAR(INPUT_RAW!B697))</f>
        <v>2023</v>
      </c>
      <c r="AC697" s="2">
        <f>IF(OR(INPUT_RAW!Q697="",INPUT_RAW!T697=""),"",INPUT_RAW!Q697+INPUT_RAW!T697)</f>
        <v>2383288.63</v>
      </c>
      <c r="AD697" s="2">
        <f>IF(INPUT_RAW!Q697="","",IF(INPUT_RAW!Q697=0,0,INPUT_RAW!T697/INPUT_RAW!Q697))</f>
        <v>0.36640002580423181</v>
      </c>
    </row>
    <row r="698" spans="1:30" ht="72" x14ac:dyDescent="0.3">
      <c r="A698" s="7" t="s">
        <v>196</v>
      </c>
      <c r="B698" s="2" t="s">
        <v>1113</v>
      </c>
      <c r="C698" s="5" t="s">
        <v>198</v>
      </c>
      <c r="D698" s="5" t="s">
        <v>171</v>
      </c>
      <c r="E698" s="2" t="s">
        <v>1122</v>
      </c>
      <c r="F698" s="2"/>
      <c r="G698" s="2"/>
      <c r="H698" s="2"/>
      <c r="I698" s="2"/>
      <c r="J698" s="2"/>
      <c r="K698" s="2"/>
      <c r="L698" s="2"/>
      <c r="M698" s="2"/>
      <c r="N698" s="5">
        <v>2165.4</v>
      </c>
      <c r="O698" s="2" t="s">
        <v>200</v>
      </c>
      <c r="P698" s="5">
        <v>594.94372399999997</v>
      </c>
      <c r="Q698" s="5">
        <v>1288291.1399999999</v>
      </c>
      <c r="R698" s="5">
        <v>7.1421815610000001</v>
      </c>
      <c r="S698" s="5">
        <v>15465.67995</v>
      </c>
      <c r="T698" s="5">
        <v>472029.8</v>
      </c>
      <c r="U698" s="5">
        <v>14436</v>
      </c>
      <c r="V698" s="5">
        <v>1.0389999999999999</v>
      </c>
      <c r="W698" s="2" t="s">
        <v>22</v>
      </c>
      <c r="X698" s="2" t="s">
        <v>2940</v>
      </c>
      <c r="Y698" s="2" t="s">
        <v>172</v>
      </c>
      <c r="Z698" s="2" t="s">
        <v>173</v>
      </c>
      <c r="AA698" s="2" t="s">
        <v>2940</v>
      </c>
      <c r="AB698" s="2">
        <f>IF(INPUT_RAW!B698="","",YEAR(INPUT_RAW!B698))</f>
        <v>2023</v>
      </c>
      <c r="AC698" s="2">
        <f>IF(OR(INPUT_RAW!Q698="",INPUT_RAW!T698=""),"",INPUT_RAW!Q698+INPUT_RAW!T698)</f>
        <v>1760320.94</v>
      </c>
      <c r="AD698" s="2">
        <f>IF(INPUT_RAW!Q698="","",IF(INPUT_RAW!Q698=0,0,INPUT_RAW!T698/INPUT_RAW!Q698))</f>
        <v>0.36639994279553922</v>
      </c>
    </row>
    <row r="699" spans="1:30" ht="72" x14ac:dyDescent="0.3">
      <c r="A699" s="7" t="s">
        <v>196</v>
      </c>
      <c r="B699" s="2" t="s">
        <v>1123</v>
      </c>
      <c r="C699" s="5" t="s">
        <v>198</v>
      </c>
      <c r="D699" s="5" t="s">
        <v>171</v>
      </c>
      <c r="E699" s="2" t="s">
        <v>1124</v>
      </c>
      <c r="F699" s="2"/>
      <c r="G699" s="2"/>
      <c r="H699" s="2"/>
      <c r="I699" s="2"/>
      <c r="J699" s="2"/>
      <c r="K699" s="2"/>
      <c r="L699" s="2"/>
      <c r="M699" s="2"/>
      <c r="N699" s="5">
        <v>3420</v>
      </c>
      <c r="O699" s="2" t="s">
        <v>200</v>
      </c>
      <c r="P699" s="5">
        <v>277.28486550000002</v>
      </c>
      <c r="Q699" s="5">
        <v>948314.24</v>
      </c>
      <c r="R699" s="5">
        <v>3.3569596310000001</v>
      </c>
      <c r="S699" s="5">
        <v>11480.801939999999</v>
      </c>
      <c r="T699" s="5">
        <v>347462.3</v>
      </c>
      <c r="U699" s="5">
        <v>51300</v>
      </c>
      <c r="V699" s="5">
        <v>0.215</v>
      </c>
      <c r="W699" s="2" t="s">
        <v>22</v>
      </c>
      <c r="X699" s="2"/>
      <c r="Y699" s="2" t="s">
        <v>172</v>
      </c>
      <c r="Z699" s="2" t="s">
        <v>173</v>
      </c>
      <c r="AA699" s="2" t="s">
        <v>174</v>
      </c>
      <c r="AB699" s="2">
        <f>IF(INPUT_RAW!B699="","",YEAR(INPUT_RAW!B699))</f>
        <v>2023</v>
      </c>
      <c r="AC699" s="2">
        <f>IF(OR(INPUT_RAW!Q699="",INPUT_RAW!T699=""),"",INPUT_RAW!Q699+INPUT_RAW!T699)</f>
        <v>1295776.54</v>
      </c>
      <c r="AD699" s="2">
        <f>IF(INPUT_RAW!Q699="","",IF(INPUT_RAW!Q699=0,0,INPUT_RAW!T699/INPUT_RAW!Q699))</f>
        <v>0.36639996041818373</v>
      </c>
    </row>
    <row r="700" spans="1:30" ht="86.4" x14ac:dyDescent="0.3">
      <c r="A700" s="7" t="s">
        <v>196</v>
      </c>
      <c r="B700" s="2" t="s">
        <v>1125</v>
      </c>
      <c r="C700" s="5" t="s">
        <v>198</v>
      </c>
      <c r="D700" s="5" t="s">
        <v>171</v>
      </c>
      <c r="E700" s="2" t="s">
        <v>1126</v>
      </c>
      <c r="F700" s="2"/>
      <c r="G700" s="2"/>
      <c r="H700" s="2"/>
      <c r="I700" s="2"/>
      <c r="J700" s="2"/>
      <c r="K700" s="2"/>
      <c r="L700" s="2"/>
      <c r="M700" s="2"/>
      <c r="N700" s="5">
        <v>2867.4</v>
      </c>
      <c r="O700" s="2" t="s">
        <v>200</v>
      </c>
      <c r="P700" s="5">
        <v>589.90517190000003</v>
      </c>
      <c r="Q700" s="5">
        <v>1691494.09</v>
      </c>
      <c r="R700" s="5">
        <v>7.1417091030000002</v>
      </c>
      <c r="S700" s="5">
        <v>20478.13668</v>
      </c>
      <c r="T700" s="5">
        <v>619763.4</v>
      </c>
      <c r="U700" s="5">
        <v>19116</v>
      </c>
      <c r="V700" s="5">
        <v>1.0389999999999999</v>
      </c>
      <c r="W700" s="2" t="s">
        <v>22</v>
      </c>
      <c r="X700" s="2" t="s">
        <v>2940</v>
      </c>
      <c r="Y700" s="2" t="s">
        <v>172</v>
      </c>
      <c r="Z700" s="2" t="s">
        <v>173</v>
      </c>
      <c r="AA700" s="2" t="s">
        <v>2940</v>
      </c>
      <c r="AB700" s="2">
        <f>IF(INPUT_RAW!B700="","",YEAR(INPUT_RAW!B700))</f>
        <v>2023</v>
      </c>
      <c r="AC700" s="2">
        <f>IF(OR(INPUT_RAW!Q700="",INPUT_RAW!T700=""),"",INPUT_RAW!Q700+INPUT_RAW!T700)</f>
        <v>2311257.4900000002</v>
      </c>
      <c r="AD700" s="2">
        <f>IF(INPUT_RAW!Q700="","",IF(INPUT_RAW!Q700=0,0,INPUT_RAW!T700/INPUT_RAW!Q700))</f>
        <v>0.36639997955889991</v>
      </c>
    </row>
    <row r="701" spans="1:30" ht="86.4" x14ac:dyDescent="0.3">
      <c r="A701" s="7" t="s">
        <v>196</v>
      </c>
      <c r="B701" s="2" t="s">
        <v>1125</v>
      </c>
      <c r="C701" s="5" t="s">
        <v>198</v>
      </c>
      <c r="D701" s="5" t="s">
        <v>171</v>
      </c>
      <c r="E701" s="2" t="s">
        <v>1127</v>
      </c>
      <c r="F701" s="2"/>
      <c r="G701" s="2"/>
      <c r="H701" s="2"/>
      <c r="I701" s="2"/>
      <c r="J701" s="2"/>
      <c r="K701" s="2"/>
      <c r="L701" s="2"/>
      <c r="M701" s="2"/>
      <c r="N701" s="5">
        <v>4986</v>
      </c>
      <c r="O701" s="2" t="s">
        <v>200</v>
      </c>
      <c r="P701" s="5">
        <v>525.34503210000003</v>
      </c>
      <c r="Q701" s="5">
        <v>2619370.33</v>
      </c>
      <c r="R701" s="5">
        <v>6.3601093469999999</v>
      </c>
      <c r="S701" s="5">
        <v>31711.505209999999</v>
      </c>
      <c r="T701" s="5">
        <v>959737.3</v>
      </c>
      <c r="U701" s="5">
        <v>29916</v>
      </c>
      <c r="V701" s="5">
        <v>1.0281</v>
      </c>
      <c r="W701" s="2" t="s">
        <v>22</v>
      </c>
      <c r="X701" s="2" t="s">
        <v>2940</v>
      </c>
      <c r="Y701" s="2" t="s">
        <v>172</v>
      </c>
      <c r="Z701" s="2" t="s">
        <v>173</v>
      </c>
      <c r="AA701" s="2" t="s">
        <v>2940</v>
      </c>
      <c r="AB701" s="2">
        <f>IF(INPUT_RAW!B701="","",YEAR(INPUT_RAW!B701))</f>
        <v>2023</v>
      </c>
      <c r="AC701" s="2">
        <f>IF(OR(INPUT_RAW!Q701="",INPUT_RAW!T701=""),"",INPUT_RAW!Q701+INPUT_RAW!T701)</f>
        <v>3579107.63</v>
      </c>
      <c r="AD701" s="2">
        <f>IF(INPUT_RAW!Q701="","",IF(INPUT_RAW!Q701=0,0,INPUT_RAW!T701/INPUT_RAW!Q701))</f>
        <v>0.36640000423307845</v>
      </c>
    </row>
    <row r="702" spans="1:30" ht="72" x14ac:dyDescent="0.3">
      <c r="A702" s="7" t="s">
        <v>196</v>
      </c>
      <c r="B702" s="2" t="s">
        <v>1125</v>
      </c>
      <c r="C702" s="5" t="s">
        <v>198</v>
      </c>
      <c r="D702" s="5" t="s">
        <v>171</v>
      </c>
      <c r="E702" s="2" t="s">
        <v>1128</v>
      </c>
      <c r="F702" s="2"/>
      <c r="G702" s="2"/>
      <c r="H702" s="2"/>
      <c r="I702" s="2"/>
      <c r="J702" s="2"/>
      <c r="K702" s="2"/>
      <c r="L702" s="2"/>
      <c r="M702" s="2"/>
      <c r="N702" s="5">
        <v>2688</v>
      </c>
      <c r="O702" s="2" t="s">
        <v>200</v>
      </c>
      <c r="P702" s="5">
        <v>497.06185640000001</v>
      </c>
      <c r="Q702" s="5">
        <v>1336102.27</v>
      </c>
      <c r="R702" s="5">
        <v>6.017698019</v>
      </c>
      <c r="S702" s="5">
        <v>16175.57228</v>
      </c>
      <c r="T702" s="5">
        <v>489547.9</v>
      </c>
      <c r="U702" s="5">
        <v>15120</v>
      </c>
      <c r="V702" s="5">
        <v>1.0376000000000001</v>
      </c>
      <c r="W702" s="2" t="s">
        <v>22</v>
      </c>
      <c r="X702" s="2" t="s">
        <v>2940</v>
      </c>
      <c r="Y702" s="2" t="s">
        <v>172</v>
      </c>
      <c r="Z702" s="2" t="s">
        <v>173</v>
      </c>
      <c r="AA702" s="2" t="s">
        <v>2940</v>
      </c>
      <c r="AB702" s="2">
        <f>IF(INPUT_RAW!B702="","",YEAR(INPUT_RAW!B702))</f>
        <v>2023</v>
      </c>
      <c r="AC702" s="2">
        <f>IF(OR(INPUT_RAW!Q702="",INPUT_RAW!T702=""),"",INPUT_RAW!Q702+INPUT_RAW!T702)</f>
        <v>1825650.17</v>
      </c>
      <c r="AD702" s="2">
        <f>IF(INPUT_RAW!Q702="","",IF(INPUT_RAW!Q702=0,0,INPUT_RAW!T702/INPUT_RAW!Q702))</f>
        <v>0.36640002116005688</v>
      </c>
    </row>
    <row r="703" spans="1:30" ht="86.4" x14ac:dyDescent="0.3">
      <c r="A703" s="7" t="s">
        <v>196</v>
      </c>
      <c r="B703" s="2" t="s">
        <v>1125</v>
      </c>
      <c r="C703" s="5" t="s">
        <v>198</v>
      </c>
      <c r="D703" s="5" t="s">
        <v>171</v>
      </c>
      <c r="E703" s="2" t="s">
        <v>1129</v>
      </c>
      <c r="F703" s="2"/>
      <c r="G703" s="2"/>
      <c r="H703" s="2"/>
      <c r="I703" s="2"/>
      <c r="J703" s="2"/>
      <c r="K703" s="2"/>
      <c r="L703" s="2"/>
      <c r="M703" s="2"/>
      <c r="N703" s="5">
        <v>3710.7</v>
      </c>
      <c r="O703" s="2" t="s">
        <v>200</v>
      </c>
      <c r="P703" s="5">
        <v>596.50915999999995</v>
      </c>
      <c r="Q703" s="5">
        <v>2213466.54</v>
      </c>
      <c r="R703" s="5">
        <v>7.2216605329999997</v>
      </c>
      <c r="S703" s="5">
        <v>26797.41574</v>
      </c>
      <c r="T703" s="5">
        <v>811014.1</v>
      </c>
      <c r="U703" s="5">
        <v>23436</v>
      </c>
      <c r="V703" s="5">
        <v>1.109</v>
      </c>
      <c r="W703" s="2" t="s">
        <v>22</v>
      </c>
      <c r="X703" s="2" t="s">
        <v>2940</v>
      </c>
      <c r="Y703" s="2" t="s">
        <v>172</v>
      </c>
      <c r="Z703" s="2" t="s">
        <v>173</v>
      </c>
      <c r="AA703" s="2" t="s">
        <v>2940</v>
      </c>
      <c r="AB703" s="2">
        <f>IF(INPUT_RAW!B703="","",YEAR(INPUT_RAW!B703))</f>
        <v>2023</v>
      </c>
      <c r="AC703" s="2">
        <f>IF(OR(INPUT_RAW!Q703="",INPUT_RAW!T703=""),"",INPUT_RAW!Q703+INPUT_RAW!T703)</f>
        <v>3024480.64</v>
      </c>
      <c r="AD703" s="2">
        <f>IF(INPUT_RAW!Q703="","",IF(INPUT_RAW!Q703=0,0,INPUT_RAW!T703/INPUT_RAW!Q703))</f>
        <v>0.36639998181314271</v>
      </c>
    </row>
    <row r="704" spans="1:30" ht="57.6" x14ac:dyDescent="0.3">
      <c r="A704" s="7" t="s">
        <v>196</v>
      </c>
      <c r="B704" s="2" t="s">
        <v>1130</v>
      </c>
      <c r="C704" s="5" t="s">
        <v>198</v>
      </c>
      <c r="D704" s="5" t="s">
        <v>171</v>
      </c>
      <c r="E704" s="2" t="s">
        <v>1131</v>
      </c>
      <c r="F704" s="2"/>
      <c r="G704" s="2"/>
      <c r="H704" s="2"/>
      <c r="I704" s="2"/>
      <c r="J704" s="2"/>
      <c r="K704" s="2"/>
      <c r="L704" s="2"/>
      <c r="M704" s="2"/>
      <c r="N704" s="5">
        <v>2145</v>
      </c>
      <c r="O704" s="2" t="s">
        <v>200</v>
      </c>
      <c r="P704" s="5">
        <v>260.1741399</v>
      </c>
      <c r="Q704" s="5">
        <v>558073.53</v>
      </c>
      <c r="R704" s="5">
        <v>3.1289734199999999</v>
      </c>
      <c r="S704" s="5">
        <v>6711.6479859999999</v>
      </c>
      <c r="T704" s="5">
        <v>204478.2</v>
      </c>
      <c r="U704" s="5">
        <v>13728</v>
      </c>
      <c r="V704" s="5">
        <v>0.46779999999999999</v>
      </c>
      <c r="W704" s="2" t="s">
        <v>23</v>
      </c>
      <c r="X704" s="2" t="s">
        <v>2940</v>
      </c>
      <c r="Y704" s="2" t="s">
        <v>172</v>
      </c>
      <c r="Z704" s="2" t="s">
        <v>173</v>
      </c>
      <c r="AA704" s="2" t="s">
        <v>2940</v>
      </c>
      <c r="AB704" s="2">
        <f>IF(INPUT_RAW!B704="","",YEAR(INPUT_RAW!B704))</f>
        <v>2023</v>
      </c>
      <c r="AC704" s="2">
        <f>IF(OR(INPUT_RAW!Q704="",INPUT_RAW!T704=""),"",INPUT_RAW!Q704+INPUT_RAW!T704)</f>
        <v>762551.73</v>
      </c>
      <c r="AD704" s="2">
        <f>IF(INPUT_RAW!Q704="","",IF(INPUT_RAW!Q704=0,0,INPUT_RAW!T704/INPUT_RAW!Q704))</f>
        <v>0.36640010501841935</v>
      </c>
    </row>
    <row r="705" spans="1:30" ht="86.4" x14ac:dyDescent="0.3">
      <c r="A705" s="7" t="s">
        <v>196</v>
      </c>
      <c r="B705" s="2" t="s">
        <v>1132</v>
      </c>
      <c r="C705" s="5" t="s">
        <v>198</v>
      </c>
      <c r="D705" s="5" t="s">
        <v>171</v>
      </c>
      <c r="E705" s="2" t="s">
        <v>1133</v>
      </c>
      <c r="F705" s="2"/>
      <c r="G705" s="2"/>
      <c r="H705" s="2"/>
      <c r="I705" s="2"/>
      <c r="J705" s="2"/>
      <c r="K705" s="2"/>
      <c r="L705" s="2"/>
      <c r="M705" s="2"/>
      <c r="N705" s="5">
        <v>4248</v>
      </c>
      <c r="O705" s="2" t="s">
        <v>200</v>
      </c>
      <c r="P705" s="5">
        <v>505.49712340000002</v>
      </c>
      <c r="Q705" s="5">
        <v>2147351.7799999998</v>
      </c>
      <c r="R705" s="5">
        <v>6.0793400279999998</v>
      </c>
      <c r="S705" s="5">
        <v>25825.03644</v>
      </c>
      <c r="T705" s="5">
        <v>786789.7</v>
      </c>
      <c r="U705" s="5">
        <v>21240</v>
      </c>
      <c r="V705" s="5">
        <v>1.18</v>
      </c>
      <c r="W705" s="2" t="s">
        <v>22</v>
      </c>
      <c r="X705" s="2" t="s">
        <v>2940</v>
      </c>
      <c r="Y705" s="2" t="s">
        <v>172</v>
      </c>
      <c r="Z705" s="2" t="s">
        <v>173</v>
      </c>
      <c r="AA705" s="2" t="s">
        <v>2940</v>
      </c>
      <c r="AB705" s="2">
        <f>IF(INPUT_RAW!B705="","",YEAR(INPUT_RAW!B705))</f>
        <v>2023</v>
      </c>
      <c r="AC705" s="2">
        <f>IF(OR(INPUT_RAW!Q705="",INPUT_RAW!T705=""),"",INPUT_RAW!Q705+INPUT_RAW!T705)</f>
        <v>2934141.4799999995</v>
      </c>
      <c r="AD705" s="2">
        <f>IF(INPUT_RAW!Q705="","",IF(INPUT_RAW!Q705=0,0,INPUT_RAW!T705/INPUT_RAW!Q705))</f>
        <v>0.36640000363610664</v>
      </c>
    </row>
    <row r="706" spans="1:30" ht="72" x14ac:dyDescent="0.3">
      <c r="A706" s="7" t="s">
        <v>196</v>
      </c>
      <c r="B706" s="2" t="s">
        <v>1132</v>
      </c>
      <c r="C706" s="5" t="s">
        <v>198</v>
      </c>
      <c r="D706" s="5" t="s">
        <v>171</v>
      </c>
      <c r="E706" s="2" t="s">
        <v>1134</v>
      </c>
      <c r="F706" s="2"/>
      <c r="G706" s="2"/>
      <c r="H706" s="2"/>
      <c r="I706" s="2"/>
      <c r="J706" s="2"/>
      <c r="K706" s="2"/>
      <c r="L706" s="2"/>
      <c r="M706" s="2"/>
      <c r="N706" s="5">
        <v>2547.1999999999998</v>
      </c>
      <c r="O706" s="2" t="s">
        <v>200</v>
      </c>
      <c r="P706" s="5">
        <v>506.53295780000002</v>
      </c>
      <c r="Q706" s="5">
        <v>1290240.75</v>
      </c>
      <c r="R706" s="5">
        <v>6.0917974470000003</v>
      </c>
      <c r="S706" s="5">
        <v>15517.026459999999</v>
      </c>
      <c r="T706" s="5">
        <v>472744.3</v>
      </c>
      <c r="U706" s="5">
        <v>14328</v>
      </c>
      <c r="V706" s="5">
        <v>1.05</v>
      </c>
      <c r="W706" s="2" t="s">
        <v>22</v>
      </c>
      <c r="X706" s="2" t="s">
        <v>2940</v>
      </c>
      <c r="Y706" s="2" t="s">
        <v>172</v>
      </c>
      <c r="Z706" s="2" t="s">
        <v>173</v>
      </c>
      <c r="AA706" s="2" t="s">
        <v>2940</v>
      </c>
      <c r="AB706" s="2">
        <f>IF(INPUT_RAW!B706="","",YEAR(INPUT_RAW!B706))</f>
        <v>2023</v>
      </c>
      <c r="AC706" s="2">
        <f>IF(OR(INPUT_RAW!Q706="",INPUT_RAW!T706=""),"",INPUT_RAW!Q706+INPUT_RAW!T706)</f>
        <v>1762985.05</v>
      </c>
      <c r="AD706" s="2">
        <f>IF(INPUT_RAW!Q706="","",IF(INPUT_RAW!Q706=0,0,INPUT_RAW!T706/INPUT_RAW!Q706))</f>
        <v>0.36640006913438439</v>
      </c>
    </row>
    <row r="707" spans="1:30" ht="86.4" x14ac:dyDescent="0.3">
      <c r="A707" s="7" t="s">
        <v>196</v>
      </c>
      <c r="B707" s="2" t="s">
        <v>1132</v>
      </c>
      <c r="C707" s="5" t="s">
        <v>198</v>
      </c>
      <c r="D707" s="5" t="s">
        <v>171</v>
      </c>
      <c r="E707" s="2" t="s">
        <v>1135</v>
      </c>
      <c r="F707" s="2"/>
      <c r="G707" s="2"/>
      <c r="H707" s="2"/>
      <c r="I707" s="2"/>
      <c r="J707" s="2"/>
      <c r="K707" s="2"/>
      <c r="L707" s="2"/>
      <c r="M707" s="2"/>
      <c r="N707" s="5">
        <v>1764</v>
      </c>
      <c r="O707" s="2" t="s">
        <v>200</v>
      </c>
      <c r="P707" s="5">
        <v>609.53408730000001</v>
      </c>
      <c r="Q707" s="5">
        <v>1075218.1299999999</v>
      </c>
      <c r="R707" s="5">
        <v>7.3305362269999996</v>
      </c>
      <c r="S707" s="5">
        <v>12931.0659</v>
      </c>
      <c r="T707" s="5">
        <v>393959.9</v>
      </c>
      <c r="U707" s="5">
        <v>10080</v>
      </c>
      <c r="V707" s="5">
        <v>1.2450000000000001</v>
      </c>
      <c r="W707" s="2" t="s">
        <v>22</v>
      </c>
      <c r="X707" s="2" t="s">
        <v>2940</v>
      </c>
      <c r="Y707" s="2" t="s">
        <v>172</v>
      </c>
      <c r="Z707" s="2" t="s">
        <v>173</v>
      </c>
      <c r="AA707" s="2" t="s">
        <v>2940</v>
      </c>
      <c r="AB707" s="2">
        <f>IF(INPUT_RAW!B707="","",YEAR(INPUT_RAW!B707))</f>
        <v>2023</v>
      </c>
      <c r="AC707" s="2">
        <f>IF(OR(INPUT_RAW!Q707="",INPUT_RAW!T707=""),"",INPUT_RAW!Q707+INPUT_RAW!T707)</f>
        <v>1469178.0299999998</v>
      </c>
      <c r="AD707" s="2">
        <f>IF(INPUT_RAW!Q707="","",IF(INPUT_RAW!Q707=0,0,INPUT_RAW!T707/INPUT_RAW!Q707))</f>
        <v>0.36639997876523905</v>
      </c>
    </row>
    <row r="708" spans="1:30" ht="72" x14ac:dyDescent="0.3">
      <c r="A708" s="7" t="s">
        <v>196</v>
      </c>
      <c r="B708" s="2" t="s">
        <v>1132</v>
      </c>
      <c r="C708" s="5" t="s">
        <v>198</v>
      </c>
      <c r="D708" s="5" t="s">
        <v>171</v>
      </c>
      <c r="E708" s="2" t="s">
        <v>1136</v>
      </c>
      <c r="F708" s="2"/>
      <c r="G708" s="2"/>
      <c r="H708" s="2"/>
      <c r="I708" s="2"/>
      <c r="J708" s="2"/>
      <c r="K708" s="2"/>
      <c r="L708" s="2"/>
      <c r="M708" s="2"/>
      <c r="N708" s="5">
        <v>3448.8</v>
      </c>
      <c r="O708" s="2" t="s">
        <v>200</v>
      </c>
      <c r="P708" s="5">
        <v>505.99694679999999</v>
      </c>
      <c r="Q708" s="5">
        <v>1745082.27</v>
      </c>
      <c r="R708" s="5">
        <v>6.0853511339999997</v>
      </c>
      <c r="S708" s="5">
        <v>20987.15899</v>
      </c>
      <c r="T708" s="5">
        <v>639398.1</v>
      </c>
      <c r="U708" s="5">
        <v>17244</v>
      </c>
      <c r="V708" s="5">
        <v>1.18</v>
      </c>
      <c r="W708" s="2" t="s">
        <v>22</v>
      </c>
      <c r="X708" s="2" t="s">
        <v>2940</v>
      </c>
      <c r="Y708" s="2" t="s">
        <v>172</v>
      </c>
      <c r="Z708" s="2" t="s">
        <v>173</v>
      </c>
      <c r="AA708" s="2" t="s">
        <v>2940</v>
      </c>
      <c r="AB708" s="2">
        <f>IF(INPUT_RAW!B708="","",YEAR(INPUT_RAW!B708))</f>
        <v>2023</v>
      </c>
      <c r="AC708" s="2">
        <f>IF(OR(INPUT_RAW!Q708="",INPUT_RAW!T708=""),"",INPUT_RAW!Q708+INPUT_RAW!T708)</f>
        <v>2384480.37</v>
      </c>
      <c r="AD708" s="2">
        <f>IF(INPUT_RAW!Q708="","",IF(INPUT_RAW!Q708=0,0,INPUT_RAW!T708/INPUT_RAW!Q708))</f>
        <v>0.36639997494215559</v>
      </c>
    </row>
    <row r="709" spans="1:30" ht="72" x14ac:dyDescent="0.3">
      <c r="A709" s="7" t="s">
        <v>196</v>
      </c>
      <c r="B709" s="2" t="s">
        <v>1132</v>
      </c>
      <c r="C709" s="5" t="s">
        <v>198</v>
      </c>
      <c r="D709" s="5" t="s">
        <v>171</v>
      </c>
      <c r="E709" s="2" t="s">
        <v>1137</v>
      </c>
      <c r="F709" s="2"/>
      <c r="G709" s="2"/>
      <c r="H709" s="2"/>
      <c r="I709" s="2"/>
      <c r="J709" s="2"/>
      <c r="K709" s="2"/>
      <c r="L709" s="2"/>
      <c r="M709" s="2"/>
      <c r="N709" s="5">
        <v>1658.7</v>
      </c>
      <c r="O709" s="2" t="s">
        <v>200</v>
      </c>
      <c r="P709" s="5">
        <v>592.57139329999995</v>
      </c>
      <c r="Q709" s="5">
        <v>982898.17</v>
      </c>
      <c r="R709" s="5">
        <v>7.1265350959999996</v>
      </c>
      <c r="S709" s="5">
        <v>11820.78376</v>
      </c>
      <c r="T709" s="5">
        <v>360133.9</v>
      </c>
      <c r="U709" s="5">
        <v>10476</v>
      </c>
      <c r="V709" s="5">
        <v>1.0940000000000001</v>
      </c>
      <c r="W709" s="2" t="s">
        <v>22</v>
      </c>
      <c r="X709" s="2" t="s">
        <v>2940</v>
      </c>
      <c r="Y709" s="2" t="s">
        <v>172</v>
      </c>
      <c r="Z709" s="2" t="s">
        <v>173</v>
      </c>
      <c r="AA709" s="2" t="s">
        <v>2940</v>
      </c>
      <c r="AB709" s="2">
        <f>IF(INPUT_RAW!B709="","",YEAR(INPUT_RAW!B709))</f>
        <v>2023</v>
      </c>
      <c r="AC709" s="2">
        <f>IF(OR(INPUT_RAW!Q709="",INPUT_RAW!T709=""),"",INPUT_RAW!Q709+INPUT_RAW!T709)</f>
        <v>1343032.07</v>
      </c>
      <c r="AD709" s="2">
        <f>IF(INPUT_RAW!Q709="","",IF(INPUT_RAW!Q709=0,0,INPUT_RAW!T709/INPUT_RAW!Q709))</f>
        <v>0.36640001069490241</v>
      </c>
    </row>
    <row r="710" spans="1:30" ht="86.4" x14ac:dyDescent="0.3">
      <c r="A710" s="7" t="s">
        <v>196</v>
      </c>
      <c r="B710" s="2" t="s">
        <v>1132</v>
      </c>
      <c r="C710" s="5" t="s">
        <v>198</v>
      </c>
      <c r="D710" s="5" t="s">
        <v>171</v>
      </c>
      <c r="E710" s="2" t="s">
        <v>1138</v>
      </c>
      <c r="F710" s="2"/>
      <c r="G710" s="2"/>
      <c r="H710" s="2"/>
      <c r="I710" s="2"/>
      <c r="J710" s="2"/>
      <c r="K710" s="2"/>
      <c r="L710" s="2"/>
      <c r="M710" s="2"/>
      <c r="N710" s="5">
        <v>1647</v>
      </c>
      <c r="O710" s="2" t="s">
        <v>200</v>
      </c>
      <c r="P710" s="5">
        <v>596.77199759999996</v>
      </c>
      <c r="Q710" s="5">
        <v>982883.48</v>
      </c>
      <c r="R710" s="5">
        <v>7.1770534890000004</v>
      </c>
      <c r="S710" s="5">
        <v>11820.607099999999</v>
      </c>
      <c r="T710" s="5">
        <v>360128.5</v>
      </c>
      <c r="U710" s="5">
        <v>10980</v>
      </c>
      <c r="V710" s="5">
        <v>1.0448</v>
      </c>
      <c r="W710" s="2" t="s">
        <v>22</v>
      </c>
      <c r="X710" s="2" t="s">
        <v>2940</v>
      </c>
      <c r="Y710" s="2" t="s">
        <v>172</v>
      </c>
      <c r="Z710" s="2" t="s">
        <v>173</v>
      </c>
      <c r="AA710" s="2" t="s">
        <v>2940</v>
      </c>
      <c r="AB710" s="2">
        <f>IF(INPUT_RAW!B710="","",YEAR(INPUT_RAW!B710))</f>
        <v>2023</v>
      </c>
      <c r="AC710" s="2">
        <f>IF(OR(INPUT_RAW!Q710="",INPUT_RAW!T710=""),"",INPUT_RAW!Q710+INPUT_RAW!T710)</f>
        <v>1343011.98</v>
      </c>
      <c r="AD710" s="2">
        <f>IF(INPUT_RAW!Q710="","",IF(INPUT_RAW!Q710=0,0,INPUT_RAW!T710/INPUT_RAW!Q710))</f>
        <v>0.36639999280484398</v>
      </c>
    </row>
    <row r="711" spans="1:30" ht="72" x14ac:dyDescent="0.3">
      <c r="A711" s="7" t="s">
        <v>196</v>
      </c>
      <c r="B711" s="2" t="s">
        <v>1139</v>
      </c>
      <c r="C711" s="5" t="s">
        <v>198</v>
      </c>
      <c r="D711" s="5" t="s">
        <v>171</v>
      </c>
      <c r="E711" s="2" t="s">
        <v>1140</v>
      </c>
      <c r="F711" s="2"/>
      <c r="G711" s="2"/>
      <c r="H711" s="2"/>
      <c r="I711" s="2"/>
      <c r="J711" s="2"/>
      <c r="K711" s="2"/>
      <c r="L711" s="2"/>
      <c r="M711" s="2"/>
      <c r="N711" s="5">
        <v>21.96</v>
      </c>
      <c r="O711" s="2" t="s">
        <v>200</v>
      </c>
      <c r="P711" s="5">
        <v>1045.2117490000001</v>
      </c>
      <c r="Q711" s="5">
        <v>22952.85</v>
      </c>
      <c r="R711" s="5">
        <v>12.57019541</v>
      </c>
      <c r="S711" s="5">
        <v>276.04149130000002</v>
      </c>
      <c r="T711" s="5">
        <v>8410</v>
      </c>
      <c r="U711" s="5">
        <v>648</v>
      </c>
      <c r="V711" s="5">
        <v>0.42099999999999999</v>
      </c>
      <c r="W711" s="5" t="s">
        <v>48</v>
      </c>
      <c r="X711" s="2" t="s">
        <v>2939</v>
      </c>
      <c r="Y711" s="2" t="s">
        <v>172</v>
      </c>
      <c r="Z711" s="2" t="s">
        <v>173</v>
      </c>
      <c r="AA711" s="2" t="s">
        <v>2939</v>
      </c>
      <c r="AB711" s="2">
        <f>IF(INPUT_RAW!B711="","",YEAR(INPUT_RAW!B711))</f>
        <v>2023</v>
      </c>
      <c r="AC711" s="2">
        <f>IF(OR(INPUT_RAW!Q711="",INPUT_RAW!T711=""),"",INPUT_RAW!Q711+INPUT_RAW!T711)</f>
        <v>31362.85</v>
      </c>
      <c r="AD711" s="2">
        <f>IF(INPUT_RAW!Q711="","",IF(INPUT_RAW!Q711=0,0,INPUT_RAW!T711/INPUT_RAW!Q711))</f>
        <v>0.36640330067943633</v>
      </c>
    </row>
    <row r="712" spans="1:30" ht="72" x14ac:dyDescent="0.3">
      <c r="A712" s="7" t="s">
        <v>196</v>
      </c>
      <c r="B712" s="2" t="s">
        <v>1139</v>
      </c>
      <c r="C712" s="5" t="s">
        <v>198</v>
      </c>
      <c r="D712" s="5" t="s">
        <v>171</v>
      </c>
      <c r="E712" s="2" t="s">
        <v>1141</v>
      </c>
      <c r="F712" s="2"/>
      <c r="G712" s="2"/>
      <c r="H712" s="2"/>
      <c r="I712" s="2"/>
      <c r="J712" s="2"/>
      <c r="K712" s="2"/>
      <c r="L712" s="2"/>
      <c r="M712" s="2"/>
      <c r="N712" s="5">
        <v>5687.64</v>
      </c>
      <c r="O712" s="2" t="s">
        <v>200</v>
      </c>
      <c r="P712" s="5">
        <v>1043.4142770000001</v>
      </c>
      <c r="Q712" s="5">
        <v>5934564.7800000003</v>
      </c>
      <c r="R712" s="5">
        <v>12.5485782</v>
      </c>
      <c r="S712" s="5">
        <v>71371.795310000001</v>
      </c>
      <c r="T712" s="5">
        <v>2174424.6</v>
      </c>
      <c r="U712" s="5">
        <v>167832</v>
      </c>
      <c r="V712" s="5">
        <v>0.42099999999999999</v>
      </c>
      <c r="W712" s="5" t="s">
        <v>48</v>
      </c>
      <c r="X712" s="2" t="s">
        <v>2939</v>
      </c>
      <c r="Y712" s="2" t="s">
        <v>172</v>
      </c>
      <c r="Z712" s="2" t="s">
        <v>173</v>
      </c>
      <c r="AA712" s="2" t="s">
        <v>2939</v>
      </c>
      <c r="AB712" s="2">
        <f>IF(INPUT_RAW!B712="","",YEAR(INPUT_RAW!B712))</f>
        <v>2023</v>
      </c>
      <c r="AC712" s="2">
        <f>IF(OR(INPUT_RAW!Q712="",INPUT_RAW!T712=""),"",INPUT_RAW!Q712+INPUT_RAW!T712)</f>
        <v>8108989.3800000008</v>
      </c>
      <c r="AD712" s="2">
        <f>IF(INPUT_RAW!Q712="","",IF(INPUT_RAW!Q712=0,0,INPUT_RAW!T712/INPUT_RAW!Q712))</f>
        <v>0.36640001088672924</v>
      </c>
    </row>
    <row r="713" spans="1:30" ht="72" x14ac:dyDescent="0.3">
      <c r="A713" s="7" t="s">
        <v>196</v>
      </c>
      <c r="B713" s="2" t="s">
        <v>1142</v>
      </c>
      <c r="C713" s="5" t="s">
        <v>198</v>
      </c>
      <c r="D713" s="5" t="s">
        <v>163</v>
      </c>
      <c r="E713" s="2" t="s">
        <v>1143</v>
      </c>
      <c r="F713" s="2"/>
      <c r="G713" s="2"/>
      <c r="H713" s="2"/>
      <c r="I713" s="2"/>
      <c r="J713" s="2"/>
      <c r="K713" s="2"/>
      <c r="L713" s="2"/>
      <c r="M713" s="2"/>
      <c r="N713" s="5">
        <v>4910</v>
      </c>
      <c r="O713" s="2" t="s">
        <v>200</v>
      </c>
      <c r="P713" s="5">
        <v>465.50697150000002</v>
      </c>
      <c r="Q713" s="5">
        <v>2285639.23</v>
      </c>
      <c r="R713" s="5">
        <v>5.5984001379999997</v>
      </c>
      <c r="S713" s="5">
        <v>27488.144680000001</v>
      </c>
      <c r="T713" s="5">
        <v>1004767</v>
      </c>
      <c r="U713" s="5">
        <v>2</v>
      </c>
      <c r="V713" s="2"/>
      <c r="W713" s="2" t="s">
        <v>23</v>
      </c>
      <c r="X713" s="2" t="s">
        <v>166</v>
      </c>
      <c r="Y713" s="2" t="s">
        <v>164</v>
      </c>
      <c r="Z713" s="2" t="s">
        <v>165</v>
      </c>
      <c r="AA713" s="2" t="s">
        <v>166</v>
      </c>
      <c r="AB713" s="2">
        <f>IF(INPUT_RAW!B713="","",YEAR(INPUT_RAW!B713))</f>
        <v>2023</v>
      </c>
      <c r="AC713" s="2">
        <f>IF(OR(INPUT_RAW!Q713="",INPUT_RAW!T713=""),"",INPUT_RAW!Q713+INPUT_RAW!T713)</f>
        <v>3290406.23</v>
      </c>
      <c r="AD713" s="2">
        <f>IF(INPUT_RAW!Q713="","",IF(INPUT_RAW!Q713=0,0,INPUT_RAW!T713/INPUT_RAW!Q713))</f>
        <v>0.43959999759017088</v>
      </c>
    </row>
    <row r="714" spans="1:30" ht="57.6" x14ac:dyDescent="0.3">
      <c r="A714" s="7" t="s">
        <v>196</v>
      </c>
      <c r="B714" s="2" t="s">
        <v>1144</v>
      </c>
      <c r="C714" s="5" t="s">
        <v>198</v>
      </c>
      <c r="D714" s="5" t="s">
        <v>171</v>
      </c>
      <c r="E714" s="2" t="s">
        <v>1145</v>
      </c>
      <c r="F714" s="2"/>
      <c r="G714" s="2"/>
      <c r="H714" s="2"/>
      <c r="I714" s="2"/>
      <c r="J714" s="2"/>
      <c r="K714" s="2"/>
      <c r="L714" s="2"/>
      <c r="M714" s="2"/>
      <c r="N714" s="5">
        <v>186</v>
      </c>
      <c r="O714" s="2" t="s">
        <v>200</v>
      </c>
      <c r="P714" s="5">
        <v>236.2205376</v>
      </c>
      <c r="Q714" s="5">
        <v>43937.02</v>
      </c>
      <c r="R714" s="5">
        <v>2.8408964239999999</v>
      </c>
      <c r="S714" s="5">
        <v>528.40673479999998</v>
      </c>
      <c r="T714" s="5">
        <v>16098.5</v>
      </c>
      <c r="U714" s="5">
        <v>960</v>
      </c>
      <c r="V714" s="5">
        <v>0.52600000000000002</v>
      </c>
      <c r="W714" s="2" t="s">
        <v>23</v>
      </c>
      <c r="X714" s="2"/>
      <c r="Y714" s="2" t="s">
        <v>172</v>
      </c>
      <c r="Z714" s="2" t="s">
        <v>173</v>
      </c>
      <c r="AA714" s="2" t="s">
        <v>174</v>
      </c>
      <c r="AB714" s="2">
        <f>IF(INPUT_RAW!B714="","",YEAR(INPUT_RAW!B714))</f>
        <v>2023</v>
      </c>
      <c r="AC714" s="2">
        <f>IF(OR(INPUT_RAW!Q714="",INPUT_RAW!T714=""),"",INPUT_RAW!Q714+INPUT_RAW!T714)</f>
        <v>60035.519999999997</v>
      </c>
      <c r="AD714" s="2">
        <f>IF(INPUT_RAW!Q714="","",IF(INPUT_RAW!Q714=0,0,INPUT_RAW!T714/INPUT_RAW!Q714))</f>
        <v>0.36639945085033082</v>
      </c>
    </row>
    <row r="715" spans="1:30" ht="57.6" x14ac:dyDescent="0.3">
      <c r="A715" s="7" t="s">
        <v>196</v>
      </c>
      <c r="B715" s="2" t="s">
        <v>1144</v>
      </c>
      <c r="C715" s="5" t="s">
        <v>198</v>
      </c>
      <c r="D715" s="5" t="s">
        <v>171</v>
      </c>
      <c r="E715" s="2" t="s">
        <v>1146</v>
      </c>
      <c r="F715" s="2"/>
      <c r="G715" s="2"/>
      <c r="H715" s="2"/>
      <c r="I715" s="2"/>
      <c r="J715" s="2"/>
      <c r="K715" s="2"/>
      <c r="L715" s="2"/>
      <c r="M715" s="2"/>
      <c r="N715" s="5">
        <v>1470</v>
      </c>
      <c r="O715" s="2" t="s">
        <v>200</v>
      </c>
      <c r="P715" s="5">
        <v>589.48649660000001</v>
      </c>
      <c r="Q715" s="5">
        <v>866545.15</v>
      </c>
      <c r="R715" s="5">
        <v>7.0894347160000004</v>
      </c>
      <c r="S715" s="5">
        <v>10421.46903</v>
      </c>
      <c r="T715" s="5">
        <v>317502.09999999998</v>
      </c>
      <c r="U715" s="5">
        <v>5040</v>
      </c>
      <c r="V715" s="5">
        <v>1.976</v>
      </c>
      <c r="W715" s="2" t="s">
        <v>23</v>
      </c>
      <c r="X715" s="2"/>
      <c r="Y715" s="2" t="s">
        <v>172</v>
      </c>
      <c r="Z715" s="2" t="s">
        <v>173</v>
      </c>
      <c r="AA715" s="2" t="s">
        <v>174</v>
      </c>
      <c r="AB715" s="2">
        <f>IF(INPUT_RAW!B715="","",YEAR(INPUT_RAW!B715))</f>
        <v>2023</v>
      </c>
      <c r="AC715" s="2">
        <f>IF(OR(INPUT_RAW!Q715="",INPUT_RAW!T715=""),"",INPUT_RAW!Q715+INPUT_RAW!T715)</f>
        <v>1184047.25</v>
      </c>
      <c r="AD715" s="2">
        <f>IF(INPUT_RAW!Q715="","",IF(INPUT_RAW!Q715=0,0,INPUT_RAW!T715/INPUT_RAW!Q715))</f>
        <v>0.36639995042381807</v>
      </c>
    </row>
    <row r="716" spans="1:30" ht="57.6" x14ac:dyDescent="0.3">
      <c r="A716" s="7" t="s">
        <v>196</v>
      </c>
      <c r="B716" s="2" t="s">
        <v>1147</v>
      </c>
      <c r="C716" s="5" t="s">
        <v>198</v>
      </c>
      <c r="D716" s="5" t="s">
        <v>171</v>
      </c>
      <c r="E716" s="2" t="s">
        <v>1148</v>
      </c>
      <c r="F716" s="2"/>
      <c r="G716" s="2"/>
      <c r="H716" s="2"/>
      <c r="I716" s="2"/>
      <c r="J716" s="2"/>
      <c r="K716" s="2"/>
      <c r="L716" s="2"/>
      <c r="M716" s="2"/>
      <c r="N716" s="5">
        <v>15568</v>
      </c>
      <c r="O716" s="2" t="s">
        <v>200</v>
      </c>
      <c r="P716" s="5">
        <v>417.60952600000002</v>
      </c>
      <c r="Q716" s="5">
        <v>6501345.0999999996</v>
      </c>
      <c r="R716" s="5">
        <v>5.022363511</v>
      </c>
      <c r="S716" s="5">
        <v>78188.155140000003</v>
      </c>
      <c r="T716" s="5">
        <v>2382092.7999999998</v>
      </c>
      <c r="U716" s="5">
        <v>70056</v>
      </c>
      <c r="V716" s="2"/>
      <c r="W716" s="2" t="s">
        <v>23</v>
      </c>
      <c r="X716" s="2" t="s">
        <v>2937</v>
      </c>
      <c r="Y716" s="2" t="s">
        <v>172</v>
      </c>
      <c r="Z716" s="2" t="s">
        <v>173</v>
      </c>
      <c r="AA716" s="2" t="s">
        <v>2937</v>
      </c>
      <c r="AB716" s="2">
        <f>IF(INPUT_RAW!B716="","",YEAR(INPUT_RAW!B716))</f>
        <v>2023</v>
      </c>
      <c r="AC716" s="2">
        <f>IF(OR(INPUT_RAW!Q716="",INPUT_RAW!T716=""),"",INPUT_RAW!Q716+INPUT_RAW!T716)</f>
        <v>8883437.8999999985</v>
      </c>
      <c r="AD716" s="2">
        <f>IF(INPUT_RAW!Q716="","",IF(INPUT_RAW!Q716=0,0,INPUT_RAW!T716/INPUT_RAW!Q716))</f>
        <v>0.36639999313372856</v>
      </c>
    </row>
    <row r="717" spans="1:30" ht="57.6" x14ac:dyDescent="0.3">
      <c r="A717" s="7" t="s">
        <v>196</v>
      </c>
      <c r="B717" s="2" t="s">
        <v>1149</v>
      </c>
      <c r="C717" s="5" t="s">
        <v>198</v>
      </c>
      <c r="D717" s="5" t="s">
        <v>171</v>
      </c>
      <c r="E717" s="2" t="s">
        <v>1150</v>
      </c>
      <c r="F717" s="2"/>
      <c r="G717" s="2"/>
      <c r="H717" s="2"/>
      <c r="I717" s="2"/>
      <c r="J717" s="2"/>
      <c r="K717" s="2"/>
      <c r="L717" s="2"/>
      <c r="M717" s="2"/>
      <c r="N717" s="5">
        <v>140</v>
      </c>
      <c r="O717" s="2" t="s">
        <v>200</v>
      </c>
      <c r="P717" s="5">
        <v>605.81414289999998</v>
      </c>
      <c r="Q717" s="5">
        <v>84813.98</v>
      </c>
      <c r="R717" s="5">
        <v>7.2857984709999997</v>
      </c>
      <c r="S717" s="5">
        <v>1020.011786</v>
      </c>
      <c r="T717" s="5">
        <v>31075.9</v>
      </c>
      <c r="U717" s="5">
        <v>1680</v>
      </c>
      <c r="V717" s="5">
        <v>0.6</v>
      </c>
      <c r="W717" s="2" t="s">
        <v>23</v>
      </c>
      <c r="X717" s="2" t="s">
        <v>2941</v>
      </c>
      <c r="Y717" s="2" t="s">
        <v>172</v>
      </c>
      <c r="Z717" s="2" t="s">
        <v>173</v>
      </c>
      <c r="AA717" s="2" t="s">
        <v>2941</v>
      </c>
      <c r="AB717" s="2">
        <f>IF(INPUT_RAW!B717="","",YEAR(INPUT_RAW!B717))</f>
        <v>2023</v>
      </c>
      <c r="AC717" s="2">
        <f>IF(OR(INPUT_RAW!Q717="",INPUT_RAW!T717=""),"",INPUT_RAW!Q717+INPUT_RAW!T717)</f>
        <v>115889.88</v>
      </c>
      <c r="AD717" s="2">
        <f>IF(INPUT_RAW!Q717="","",IF(INPUT_RAW!Q717=0,0,INPUT_RAW!T717/INPUT_RAW!Q717))</f>
        <v>0.3664006806425073</v>
      </c>
    </row>
    <row r="718" spans="1:30" ht="57.6" x14ac:dyDescent="0.3">
      <c r="A718" s="7" t="s">
        <v>196</v>
      </c>
      <c r="B718" s="2" t="s">
        <v>1149</v>
      </c>
      <c r="C718" s="5" t="s">
        <v>198</v>
      </c>
      <c r="D718" s="5" t="s">
        <v>171</v>
      </c>
      <c r="E718" s="2" t="s">
        <v>1151</v>
      </c>
      <c r="F718" s="2"/>
      <c r="G718" s="2"/>
      <c r="H718" s="2"/>
      <c r="I718" s="2"/>
      <c r="J718" s="2"/>
      <c r="K718" s="2"/>
      <c r="L718" s="2"/>
      <c r="M718" s="2"/>
      <c r="N718" s="5">
        <v>9083.1</v>
      </c>
      <c r="O718" s="2" t="s">
        <v>200</v>
      </c>
      <c r="P718" s="5">
        <v>486.72241750000001</v>
      </c>
      <c r="Q718" s="5">
        <v>4420948.3899999997</v>
      </c>
      <c r="R718" s="5">
        <v>5.8535468120000003</v>
      </c>
      <c r="S718" s="5">
        <v>53168.351049999997</v>
      </c>
      <c r="T718" s="5">
        <v>1619835.5</v>
      </c>
      <c r="U718" s="5">
        <v>55896</v>
      </c>
      <c r="V718" s="5">
        <v>0.94</v>
      </c>
      <c r="W718" s="2" t="s">
        <v>23</v>
      </c>
      <c r="X718" s="2" t="s">
        <v>2941</v>
      </c>
      <c r="Y718" s="2" t="s">
        <v>172</v>
      </c>
      <c r="Z718" s="2" t="s">
        <v>173</v>
      </c>
      <c r="AA718" s="2" t="s">
        <v>2941</v>
      </c>
      <c r="AB718" s="2">
        <f>IF(INPUT_RAW!B718="","",YEAR(INPUT_RAW!B718))</f>
        <v>2023</v>
      </c>
      <c r="AC718" s="2">
        <f>IF(OR(INPUT_RAW!Q718="",INPUT_RAW!T718=""),"",INPUT_RAW!Q718+INPUT_RAW!T718)</f>
        <v>6040783.8899999997</v>
      </c>
      <c r="AD718" s="2">
        <f>IF(INPUT_RAW!Q718="","",IF(INPUT_RAW!Q718=0,0,INPUT_RAW!T718/INPUT_RAW!Q718))</f>
        <v>0.36640000224024333</v>
      </c>
    </row>
    <row r="719" spans="1:30" ht="57.6" x14ac:dyDescent="0.3">
      <c r="A719" s="7" t="s">
        <v>196</v>
      </c>
      <c r="B719" s="2" t="s">
        <v>1149</v>
      </c>
      <c r="C719" s="5" t="s">
        <v>198</v>
      </c>
      <c r="D719" s="5" t="s">
        <v>171</v>
      </c>
      <c r="E719" s="2" t="s">
        <v>1152</v>
      </c>
      <c r="F719" s="2"/>
      <c r="G719" s="2"/>
      <c r="H719" s="2"/>
      <c r="I719" s="2"/>
      <c r="J719" s="2"/>
      <c r="K719" s="2"/>
      <c r="L719" s="2"/>
      <c r="M719" s="2"/>
      <c r="N719" s="5">
        <v>10348.75</v>
      </c>
      <c r="O719" s="2" t="s">
        <v>200</v>
      </c>
      <c r="P719" s="5">
        <v>642.71862590000001</v>
      </c>
      <c r="Q719" s="5">
        <v>6651334.3799999999</v>
      </c>
      <c r="R719" s="5">
        <v>7.7296286939999996</v>
      </c>
      <c r="S719" s="5">
        <v>79991.994949999993</v>
      </c>
      <c r="T719" s="5">
        <v>2437049</v>
      </c>
      <c r="U719" s="5">
        <v>51000</v>
      </c>
      <c r="V719" s="5">
        <v>1.55</v>
      </c>
      <c r="W719" s="2" t="s">
        <v>23</v>
      </c>
      <c r="X719" s="2"/>
      <c r="Y719" s="2" t="s">
        <v>172</v>
      </c>
      <c r="Z719" s="2" t="s">
        <v>173</v>
      </c>
      <c r="AA719" s="2" t="s">
        <v>174</v>
      </c>
      <c r="AB719" s="2">
        <f>IF(INPUT_RAW!B719="","",YEAR(INPUT_RAW!B719))</f>
        <v>2023</v>
      </c>
      <c r="AC719" s="2">
        <f>IF(OR(INPUT_RAW!Q719="",INPUT_RAW!T719=""),"",INPUT_RAW!Q719+INPUT_RAW!T719)</f>
        <v>9088383.379999999</v>
      </c>
      <c r="AD719" s="2">
        <f>IF(INPUT_RAW!Q719="","",IF(INPUT_RAW!Q719=0,0,INPUT_RAW!T719/INPUT_RAW!Q719))</f>
        <v>0.36640001250395715</v>
      </c>
    </row>
    <row r="720" spans="1:30" ht="57.6" x14ac:dyDescent="0.3">
      <c r="A720" s="7" t="s">
        <v>196</v>
      </c>
      <c r="B720" s="2" t="s">
        <v>1149</v>
      </c>
      <c r="C720" s="5" t="s">
        <v>198</v>
      </c>
      <c r="D720" s="5" t="s">
        <v>171</v>
      </c>
      <c r="E720" s="2" t="s">
        <v>1153</v>
      </c>
      <c r="F720" s="2"/>
      <c r="G720" s="2"/>
      <c r="H720" s="2"/>
      <c r="I720" s="2"/>
      <c r="J720" s="2"/>
      <c r="K720" s="2"/>
      <c r="L720" s="2"/>
      <c r="M720" s="2"/>
      <c r="N720" s="5">
        <v>108</v>
      </c>
      <c r="O720" s="2" t="s">
        <v>200</v>
      </c>
      <c r="P720" s="5">
        <v>504.84509259999999</v>
      </c>
      <c r="Q720" s="5">
        <v>54523.27</v>
      </c>
      <c r="R720" s="5">
        <v>6.0714984080000001</v>
      </c>
      <c r="S720" s="5">
        <v>655.72182799999996</v>
      </c>
      <c r="T720" s="5">
        <v>19977.400000000001</v>
      </c>
      <c r="U720" s="5">
        <v>432</v>
      </c>
      <c r="V720" s="5">
        <v>1.5</v>
      </c>
      <c r="W720" s="2" t="s">
        <v>23</v>
      </c>
      <c r="X720" s="2" t="s">
        <v>2941</v>
      </c>
      <c r="Y720" s="2" t="s">
        <v>172</v>
      </c>
      <c r="Z720" s="2" t="s">
        <v>173</v>
      </c>
      <c r="AA720" s="2" t="s">
        <v>2941</v>
      </c>
      <c r="AB720" s="2">
        <f>IF(INPUT_RAW!B720="","",YEAR(INPUT_RAW!B720))</f>
        <v>2023</v>
      </c>
      <c r="AC720" s="2">
        <f>IF(OR(INPUT_RAW!Q720="",INPUT_RAW!T720=""),"",INPUT_RAW!Q720+INPUT_RAW!T720)</f>
        <v>74500.67</v>
      </c>
      <c r="AD720" s="2">
        <f>IF(INPUT_RAW!Q720="","",IF(INPUT_RAW!Q720=0,0,INPUT_RAW!T720/INPUT_RAW!Q720))</f>
        <v>0.36640135487104869</v>
      </c>
    </row>
    <row r="721" spans="1:30" ht="86.4" x14ac:dyDescent="0.3">
      <c r="A721" s="7" t="s">
        <v>196</v>
      </c>
      <c r="B721" s="2" t="s">
        <v>1154</v>
      </c>
      <c r="C721" s="5" t="s">
        <v>198</v>
      </c>
      <c r="D721" s="5" t="s">
        <v>171</v>
      </c>
      <c r="E721" s="2" t="s">
        <v>1155</v>
      </c>
      <c r="F721" s="2"/>
      <c r="G721" s="2"/>
      <c r="H721" s="2"/>
      <c r="I721" s="2"/>
      <c r="J721" s="2"/>
      <c r="K721" s="2"/>
      <c r="L721" s="2"/>
      <c r="M721" s="2"/>
      <c r="N721" s="5">
        <v>4364.8</v>
      </c>
      <c r="O721" s="2" t="s">
        <v>200</v>
      </c>
      <c r="P721" s="5">
        <v>502.72824639999999</v>
      </c>
      <c r="Q721" s="5">
        <v>2194308.25</v>
      </c>
      <c r="R721" s="5">
        <v>6.067932968</v>
      </c>
      <c r="S721" s="5">
        <v>26485.313819999999</v>
      </c>
      <c r="T721" s="5">
        <v>803994.6</v>
      </c>
      <c r="U721" s="5">
        <v>24552</v>
      </c>
      <c r="V721" s="5">
        <v>1.046</v>
      </c>
      <c r="W721" s="2" t="s">
        <v>22</v>
      </c>
      <c r="X721" s="2" t="s">
        <v>2940</v>
      </c>
      <c r="Y721" s="2" t="s">
        <v>172</v>
      </c>
      <c r="Z721" s="2" t="s">
        <v>173</v>
      </c>
      <c r="AA721" s="2" t="s">
        <v>2940</v>
      </c>
      <c r="AB721" s="2">
        <f>IF(INPUT_RAW!B721="","",YEAR(INPUT_RAW!B721))</f>
        <v>2023</v>
      </c>
      <c r="AC721" s="2">
        <f>IF(OR(INPUT_RAW!Q721="",INPUT_RAW!T721=""),"",INPUT_RAW!Q721+INPUT_RAW!T721)</f>
        <v>2998302.85</v>
      </c>
      <c r="AD721" s="2">
        <f>IF(INPUT_RAW!Q721="","",IF(INPUT_RAW!Q721=0,0,INPUT_RAW!T721/INPUT_RAW!Q721))</f>
        <v>0.3664000260674406</v>
      </c>
    </row>
    <row r="722" spans="1:30" ht="72" x14ac:dyDescent="0.3">
      <c r="A722" s="7" t="s">
        <v>196</v>
      </c>
      <c r="B722" s="2" t="s">
        <v>1154</v>
      </c>
      <c r="C722" s="5" t="s">
        <v>198</v>
      </c>
      <c r="D722" s="5" t="s">
        <v>171</v>
      </c>
      <c r="E722" s="2" t="s">
        <v>1156</v>
      </c>
      <c r="F722" s="2"/>
      <c r="G722" s="2"/>
      <c r="H722" s="2"/>
      <c r="I722" s="2"/>
      <c r="J722" s="2"/>
      <c r="K722" s="2"/>
      <c r="L722" s="2"/>
      <c r="M722" s="2"/>
      <c r="N722" s="5">
        <v>1756.8</v>
      </c>
      <c r="O722" s="2" t="s">
        <v>200</v>
      </c>
      <c r="P722" s="5">
        <v>504.11670650000002</v>
      </c>
      <c r="Q722" s="5">
        <v>885632.23</v>
      </c>
      <c r="R722" s="5">
        <v>6.0846916899999997</v>
      </c>
      <c r="S722" s="5">
        <v>10689.586359999999</v>
      </c>
      <c r="T722" s="5">
        <v>324495.59999999998</v>
      </c>
      <c r="U722" s="5">
        <v>8784</v>
      </c>
      <c r="V722" s="5">
        <v>1.18</v>
      </c>
      <c r="W722" s="2" t="s">
        <v>22</v>
      </c>
      <c r="X722" s="2" t="s">
        <v>2940</v>
      </c>
      <c r="Y722" s="2" t="s">
        <v>172</v>
      </c>
      <c r="Z722" s="2" t="s">
        <v>173</v>
      </c>
      <c r="AA722" s="2" t="s">
        <v>2940</v>
      </c>
      <c r="AB722" s="2">
        <f>IF(INPUT_RAW!B722="","",YEAR(INPUT_RAW!B722))</f>
        <v>2023</v>
      </c>
      <c r="AC722" s="2">
        <f>IF(OR(INPUT_RAW!Q722="",INPUT_RAW!T722=""),"",INPUT_RAW!Q722+INPUT_RAW!T722)</f>
        <v>1210127.83</v>
      </c>
      <c r="AD722" s="2">
        <f>IF(INPUT_RAW!Q722="","",IF(INPUT_RAW!Q722=0,0,INPUT_RAW!T722/INPUT_RAW!Q722))</f>
        <v>0.36639994459099573</v>
      </c>
    </row>
    <row r="723" spans="1:30" ht="72" x14ac:dyDescent="0.3">
      <c r="A723" s="7" t="s">
        <v>196</v>
      </c>
      <c r="B723" s="2" t="s">
        <v>1154</v>
      </c>
      <c r="C723" s="5" t="s">
        <v>198</v>
      </c>
      <c r="D723" s="5" t="s">
        <v>171</v>
      </c>
      <c r="E723" s="2" t="s">
        <v>1157</v>
      </c>
      <c r="F723" s="2"/>
      <c r="G723" s="2"/>
      <c r="H723" s="2"/>
      <c r="I723" s="2"/>
      <c r="J723" s="2"/>
      <c r="K723" s="2"/>
      <c r="L723" s="2"/>
      <c r="M723" s="2"/>
      <c r="N723" s="5">
        <v>7750</v>
      </c>
      <c r="O723" s="2" t="s">
        <v>200</v>
      </c>
      <c r="P723" s="5">
        <v>507.35716000000002</v>
      </c>
      <c r="Q723" s="5">
        <v>3932017.99</v>
      </c>
      <c r="R723" s="5">
        <v>6.1238039830000002</v>
      </c>
      <c r="S723" s="5">
        <v>47459.480869999999</v>
      </c>
      <c r="T723" s="5">
        <v>1440691.4</v>
      </c>
      <c r="U723" s="5">
        <v>49920</v>
      </c>
      <c r="V723" s="5">
        <v>0.94</v>
      </c>
      <c r="W723" s="2" t="s">
        <v>22</v>
      </c>
      <c r="X723" s="2" t="s">
        <v>2940</v>
      </c>
      <c r="Y723" s="2" t="s">
        <v>172</v>
      </c>
      <c r="Z723" s="2" t="s">
        <v>173</v>
      </c>
      <c r="AA723" s="2" t="s">
        <v>2940</v>
      </c>
      <c r="AB723" s="2">
        <f>IF(INPUT_RAW!B723="","",YEAR(INPUT_RAW!B723))</f>
        <v>2023</v>
      </c>
      <c r="AC723" s="2">
        <f>IF(OR(INPUT_RAW!Q723="",INPUT_RAW!T723=""),"",INPUT_RAW!Q723+INPUT_RAW!T723)</f>
        <v>5372709.3900000006</v>
      </c>
      <c r="AD723" s="2">
        <f>IF(INPUT_RAW!Q723="","",IF(INPUT_RAW!Q723=0,0,INPUT_RAW!T723/INPUT_RAW!Q723))</f>
        <v>0.36640000215258423</v>
      </c>
    </row>
    <row r="724" spans="1:30" ht="86.4" x14ac:dyDescent="0.3">
      <c r="A724" s="7" t="s">
        <v>196</v>
      </c>
      <c r="B724" s="2" t="s">
        <v>1154</v>
      </c>
      <c r="C724" s="5" t="s">
        <v>198</v>
      </c>
      <c r="D724" s="5" t="s">
        <v>171</v>
      </c>
      <c r="E724" s="2" t="s">
        <v>1158</v>
      </c>
      <c r="F724" s="2"/>
      <c r="G724" s="2"/>
      <c r="H724" s="2"/>
      <c r="I724" s="2"/>
      <c r="J724" s="2"/>
      <c r="K724" s="2"/>
      <c r="L724" s="2"/>
      <c r="M724" s="2"/>
      <c r="N724" s="5">
        <v>5497.6</v>
      </c>
      <c r="O724" s="2" t="s">
        <v>200</v>
      </c>
      <c r="P724" s="5">
        <v>497.92196410000003</v>
      </c>
      <c r="Q724" s="5">
        <v>2737375.79</v>
      </c>
      <c r="R724" s="5">
        <v>6.0099211119999998</v>
      </c>
      <c r="S724" s="5">
        <v>33040.142310000003</v>
      </c>
      <c r="T724" s="5">
        <v>1002974.5</v>
      </c>
      <c r="U724" s="5">
        <v>30924</v>
      </c>
      <c r="V724" s="5">
        <v>1.036</v>
      </c>
      <c r="W724" s="2" t="s">
        <v>22</v>
      </c>
      <c r="X724" s="2" t="s">
        <v>2940</v>
      </c>
      <c r="Y724" s="2" t="s">
        <v>172</v>
      </c>
      <c r="Z724" s="2" t="s">
        <v>173</v>
      </c>
      <c r="AA724" s="2" t="s">
        <v>2940</v>
      </c>
      <c r="AB724" s="2">
        <f>IF(INPUT_RAW!B724="","",YEAR(INPUT_RAW!B724))</f>
        <v>2023</v>
      </c>
      <c r="AC724" s="2">
        <f>IF(OR(INPUT_RAW!Q724="",INPUT_RAW!T724=""),"",INPUT_RAW!Q724+INPUT_RAW!T724)</f>
        <v>3740350.29</v>
      </c>
      <c r="AD724" s="2">
        <f>IF(INPUT_RAW!Q724="","",IF(INPUT_RAW!Q724=0,0,INPUT_RAW!T724/INPUT_RAW!Q724))</f>
        <v>0.36640000385186428</v>
      </c>
    </row>
    <row r="725" spans="1:30" ht="72" x14ac:dyDescent="0.3">
      <c r="A725" s="7" t="s">
        <v>196</v>
      </c>
      <c r="B725" s="2" t="s">
        <v>1154</v>
      </c>
      <c r="C725" s="5" t="s">
        <v>198</v>
      </c>
      <c r="D725" s="5" t="s">
        <v>171</v>
      </c>
      <c r="E725" s="2" t="s">
        <v>1159</v>
      </c>
      <c r="F725" s="2"/>
      <c r="G725" s="2"/>
      <c r="H725" s="2"/>
      <c r="I725" s="2"/>
      <c r="J725" s="2"/>
      <c r="K725" s="2"/>
      <c r="L725" s="2"/>
      <c r="M725" s="2"/>
      <c r="N725" s="5">
        <v>3396.6</v>
      </c>
      <c r="O725" s="2" t="s">
        <v>200</v>
      </c>
      <c r="P725" s="5">
        <v>623.16813579999996</v>
      </c>
      <c r="Q725" s="5">
        <v>2116652.89</v>
      </c>
      <c r="R725" s="5">
        <v>7.52164316</v>
      </c>
      <c r="S725" s="5">
        <v>25548.013159999999</v>
      </c>
      <c r="T725" s="5">
        <v>775541.7</v>
      </c>
      <c r="U725" s="5">
        <v>22644</v>
      </c>
      <c r="V725" s="5">
        <v>1.0940000000000001</v>
      </c>
      <c r="W725" s="2" t="s">
        <v>22</v>
      </c>
      <c r="X725" s="2" t="s">
        <v>2940</v>
      </c>
      <c r="Y725" s="2" t="s">
        <v>172</v>
      </c>
      <c r="Z725" s="2" t="s">
        <v>173</v>
      </c>
      <c r="AA725" s="2" t="s">
        <v>2940</v>
      </c>
      <c r="AB725" s="2">
        <f>IF(INPUT_RAW!B725="","",YEAR(INPUT_RAW!B725))</f>
        <v>2023</v>
      </c>
      <c r="AC725" s="2">
        <f>IF(OR(INPUT_RAW!Q725="",INPUT_RAW!T725=""),"",INPUT_RAW!Q725+INPUT_RAW!T725)</f>
        <v>2892194.59</v>
      </c>
      <c r="AD725" s="2">
        <f>IF(INPUT_RAW!Q725="","",IF(INPUT_RAW!Q725=0,0,INPUT_RAW!T725/INPUT_RAW!Q725))</f>
        <v>0.36640003831709972</v>
      </c>
    </row>
    <row r="726" spans="1:30" ht="57.6" x14ac:dyDescent="0.3">
      <c r="A726" s="7" t="s">
        <v>196</v>
      </c>
      <c r="B726" s="2" t="s">
        <v>1160</v>
      </c>
      <c r="C726" s="5" t="s">
        <v>198</v>
      </c>
      <c r="D726" s="5" t="s">
        <v>171</v>
      </c>
      <c r="E726" s="2" t="s">
        <v>1161</v>
      </c>
      <c r="F726" s="2"/>
      <c r="G726" s="2"/>
      <c r="H726" s="2"/>
      <c r="I726" s="2"/>
      <c r="J726" s="2"/>
      <c r="K726" s="2"/>
      <c r="L726" s="2"/>
      <c r="M726" s="2"/>
      <c r="N726" s="5">
        <v>44352</v>
      </c>
      <c r="O726" s="2" t="s">
        <v>1162</v>
      </c>
      <c r="P726" s="5">
        <v>91.921929789999993</v>
      </c>
      <c r="Q726" s="5">
        <v>4076921.43</v>
      </c>
      <c r="R726" s="5">
        <v>1.1094982470000001</v>
      </c>
      <c r="S726" s="5">
        <v>49208.466260000001</v>
      </c>
      <c r="T726" s="5">
        <v>1493784</v>
      </c>
      <c r="U726" s="2"/>
      <c r="V726" s="2"/>
      <c r="W726" s="2" t="s">
        <v>22</v>
      </c>
      <c r="X726" s="2" t="s">
        <v>2940</v>
      </c>
      <c r="Y726" s="2" t="s">
        <v>172</v>
      </c>
      <c r="Z726" s="2" t="s">
        <v>173</v>
      </c>
      <c r="AA726" s="2" t="s">
        <v>2940</v>
      </c>
      <c r="AB726" s="2">
        <f>IF(INPUT_RAW!B726="","",YEAR(INPUT_RAW!B726))</f>
        <v>2023</v>
      </c>
      <c r="AC726" s="2">
        <f>IF(OR(INPUT_RAW!Q726="",INPUT_RAW!T726=""),"",INPUT_RAW!Q726+INPUT_RAW!T726)</f>
        <v>5570705.4299999997</v>
      </c>
      <c r="AD726" s="2">
        <f>IF(INPUT_RAW!Q726="","",IF(INPUT_RAW!Q726=0,0,INPUT_RAW!T726/INPUT_RAW!Q726))</f>
        <v>0.36639999706837617</v>
      </c>
    </row>
    <row r="727" spans="1:30" ht="57.6" x14ac:dyDescent="0.3">
      <c r="A727" s="7" t="s">
        <v>196</v>
      </c>
      <c r="B727" s="2" t="s">
        <v>1160</v>
      </c>
      <c r="C727" s="5" t="s">
        <v>198</v>
      </c>
      <c r="D727" s="5" t="s">
        <v>171</v>
      </c>
      <c r="E727" s="2" t="s">
        <v>1163</v>
      </c>
      <c r="F727" s="2"/>
      <c r="G727" s="2"/>
      <c r="H727" s="2"/>
      <c r="I727" s="2"/>
      <c r="J727" s="2"/>
      <c r="K727" s="2"/>
      <c r="L727" s="2"/>
      <c r="M727" s="2"/>
      <c r="N727" s="5">
        <v>720</v>
      </c>
      <c r="O727" s="2" t="s">
        <v>1162</v>
      </c>
      <c r="P727" s="5">
        <v>111.05809720000001</v>
      </c>
      <c r="Q727" s="5">
        <v>79961.83</v>
      </c>
      <c r="R727" s="5">
        <v>1.3404719039999999</v>
      </c>
      <c r="S727" s="5">
        <v>965.13977069999999</v>
      </c>
      <c r="T727" s="5">
        <v>29298</v>
      </c>
      <c r="U727" s="2"/>
      <c r="V727" s="2"/>
      <c r="W727" s="2" t="s">
        <v>22</v>
      </c>
      <c r="X727" s="2" t="s">
        <v>2940</v>
      </c>
      <c r="Y727" s="2" t="s">
        <v>172</v>
      </c>
      <c r="Z727" s="2" t="s">
        <v>173</v>
      </c>
      <c r="AA727" s="2" t="s">
        <v>2940</v>
      </c>
      <c r="AB727" s="2">
        <f>IF(INPUT_RAW!B727="","",YEAR(INPUT_RAW!B727))</f>
        <v>2023</v>
      </c>
      <c r="AC727" s="2">
        <f>IF(OR(INPUT_RAW!Q727="",INPUT_RAW!T727=""),"",INPUT_RAW!Q727+INPUT_RAW!T727)</f>
        <v>109259.83</v>
      </c>
      <c r="AD727" s="2">
        <f>IF(INPUT_RAW!Q727="","",IF(INPUT_RAW!Q727=0,0,INPUT_RAW!T727/INPUT_RAW!Q727))</f>
        <v>0.36639981851340819</v>
      </c>
    </row>
    <row r="728" spans="1:30" ht="57.6" x14ac:dyDescent="0.3">
      <c r="A728" s="7" t="s">
        <v>196</v>
      </c>
      <c r="B728" s="2" t="s">
        <v>1160</v>
      </c>
      <c r="C728" s="5" t="s">
        <v>198</v>
      </c>
      <c r="D728" s="5" t="s">
        <v>171</v>
      </c>
      <c r="E728" s="2" t="s">
        <v>1164</v>
      </c>
      <c r="F728" s="2"/>
      <c r="G728" s="2"/>
      <c r="H728" s="2"/>
      <c r="I728" s="2"/>
      <c r="J728" s="2"/>
      <c r="K728" s="2"/>
      <c r="L728" s="2"/>
      <c r="M728" s="2"/>
      <c r="N728" s="5">
        <v>720</v>
      </c>
      <c r="O728" s="2" t="s">
        <v>1162</v>
      </c>
      <c r="P728" s="5">
        <v>93.117944440000002</v>
      </c>
      <c r="Q728" s="5">
        <v>67044.92</v>
      </c>
      <c r="R728" s="5">
        <v>1.123934151</v>
      </c>
      <c r="S728" s="5">
        <v>809.23258899999996</v>
      </c>
      <c r="T728" s="5">
        <v>24565.3</v>
      </c>
      <c r="U728" s="2"/>
      <c r="V728" s="2"/>
      <c r="W728" s="2" t="s">
        <v>22</v>
      </c>
      <c r="X728" s="2" t="s">
        <v>2940</v>
      </c>
      <c r="Y728" s="2" t="s">
        <v>172</v>
      </c>
      <c r="Z728" s="2" t="s">
        <v>173</v>
      </c>
      <c r="AA728" s="2" t="s">
        <v>2940</v>
      </c>
      <c r="AB728" s="2">
        <f>IF(INPUT_RAW!B728="","",YEAR(INPUT_RAW!B728))</f>
        <v>2023</v>
      </c>
      <c r="AC728" s="2">
        <f>IF(OR(INPUT_RAW!Q728="",INPUT_RAW!T728=""),"",INPUT_RAW!Q728+INPUT_RAW!T728)</f>
        <v>91610.22</v>
      </c>
      <c r="AD728" s="2">
        <f>IF(INPUT_RAW!Q728="","",IF(INPUT_RAW!Q728=0,0,INPUT_RAW!T728/INPUT_RAW!Q728))</f>
        <v>0.3664006161838958</v>
      </c>
    </row>
    <row r="729" spans="1:30" ht="57.6" x14ac:dyDescent="0.3">
      <c r="A729" s="7" t="s">
        <v>196</v>
      </c>
      <c r="B729" s="2" t="s">
        <v>1165</v>
      </c>
      <c r="C729" s="5" t="s">
        <v>198</v>
      </c>
      <c r="D729" s="5" t="s">
        <v>171</v>
      </c>
      <c r="E729" s="2" t="s">
        <v>1166</v>
      </c>
      <c r="F729" s="2"/>
      <c r="G729" s="2"/>
      <c r="H729" s="2"/>
      <c r="I729" s="2"/>
      <c r="J729" s="2"/>
      <c r="K729" s="2"/>
      <c r="L729" s="2"/>
      <c r="M729" s="2"/>
      <c r="N729" s="5">
        <v>4620</v>
      </c>
      <c r="O729" s="2" t="s">
        <v>200</v>
      </c>
      <c r="P729" s="5">
        <v>560.95985059999998</v>
      </c>
      <c r="Q729" s="5">
        <v>2591634.5099999998</v>
      </c>
      <c r="R729" s="5">
        <v>6.7707887830000004</v>
      </c>
      <c r="S729" s="5">
        <v>31281.044180000001</v>
      </c>
      <c r="T729" s="5">
        <v>949574.9</v>
      </c>
      <c r="U729" s="5">
        <v>100800</v>
      </c>
      <c r="V729" s="5">
        <v>0.29820000000000002</v>
      </c>
      <c r="W729" s="2" t="s">
        <v>23</v>
      </c>
      <c r="X729" s="2" t="s">
        <v>2936</v>
      </c>
      <c r="Y729" s="2" t="s">
        <v>172</v>
      </c>
      <c r="Z729" s="2" t="s">
        <v>173</v>
      </c>
      <c r="AA729" s="2" t="s">
        <v>2936</v>
      </c>
      <c r="AB729" s="2">
        <f>IF(INPUT_RAW!B729="","",YEAR(INPUT_RAW!B729))</f>
        <v>2023</v>
      </c>
      <c r="AC729" s="2">
        <f>IF(OR(INPUT_RAW!Q729="",INPUT_RAW!T729=""),"",INPUT_RAW!Q729+INPUT_RAW!T729)</f>
        <v>3541209.4099999997</v>
      </c>
      <c r="AD729" s="2">
        <f>IF(INPUT_RAW!Q729="","",IF(INPUT_RAW!Q729=0,0,INPUT_RAW!T729/INPUT_RAW!Q729))</f>
        <v>0.36640000599467248</v>
      </c>
    </row>
    <row r="730" spans="1:30" ht="57.6" x14ac:dyDescent="0.3">
      <c r="A730" s="7" t="s">
        <v>196</v>
      </c>
      <c r="B730" s="2" t="s">
        <v>1165</v>
      </c>
      <c r="C730" s="5" t="s">
        <v>198</v>
      </c>
      <c r="D730" s="5" t="s">
        <v>171</v>
      </c>
      <c r="E730" s="2" t="s">
        <v>1167</v>
      </c>
      <c r="F730" s="2"/>
      <c r="G730" s="2"/>
      <c r="H730" s="2"/>
      <c r="I730" s="2"/>
      <c r="J730" s="2"/>
      <c r="K730" s="2"/>
      <c r="L730" s="2"/>
      <c r="M730" s="2"/>
      <c r="N730" s="5">
        <v>5752.5</v>
      </c>
      <c r="O730" s="2" t="s">
        <v>200</v>
      </c>
      <c r="P730" s="5">
        <v>258.13428069999998</v>
      </c>
      <c r="Q730" s="5">
        <v>1484917.45</v>
      </c>
      <c r="R730" s="5">
        <v>3.1156823259999999</v>
      </c>
      <c r="S730" s="5">
        <v>17922.962579999999</v>
      </c>
      <c r="T730" s="5">
        <v>544073.69999999995</v>
      </c>
      <c r="U730" s="5">
        <v>36816</v>
      </c>
      <c r="V730" s="5">
        <v>0.46779999999999999</v>
      </c>
      <c r="W730" s="2" t="s">
        <v>23</v>
      </c>
      <c r="X730" s="2" t="s">
        <v>2940</v>
      </c>
      <c r="Y730" s="2" t="s">
        <v>172</v>
      </c>
      <c r="Z730" s="2" t="s">
        <v>173</v>
      </c>
      <c r="AA730" s="2" t="s">
        <v>2940</v>
      </c>
      <c r="AB730" s="2">
        <f>IF(INPUT_RAW!B730="","",YEAR(INPUT_RAW!B730))</f>
        <v>2023</v>
      </c>
      <c r="AC730" s="2">
        <f>IF(OR(INPUT_RAW!Q730="",INPUT_RAW!T730=""),"",INPUT_RAW!Q730+INPUT_RAW!T730)</f>
        <v>2028991.15</v>
      </c>
      <c r="AD730" s="2">
        <f>IF(INPUT_RAW!Q730="","",IF(INPUT_RAW!Q730=0,0,INPUT_RAW!T730/INPUT_RAW!Q730))</f>
        <v>0.36639996384984225</v>
      </c>
    </row>
    <row r="731" spans="1:30" ht="57.6" x14ac:dyDescent="0.3">
      <c r="A731" s="7" t="s">
        <v>196</v>
      </c>
      <c r="B731" s="2" t="s">
        <v>1165</v>
      </c>
      <c r="C731" s="5" t="s">
        <v>198</v>
      </c>
      <c r="D731" s="5" t="s">
        <v>171</v>
      </c>
      <c r="E731" s="2" t="s">
        <v>1168</v>
      </c>
      <c r="F731" s="2"/>
      <c r="G731" s="2"/>
      <c r="H731" s="2"/>
      <c r="I731" s="2"/>
      <c r="J731" s="2"/>
      <c r="K731" s="2"/>
      <c r="L731" s="2"/>
      <c r="M731" s="2"/>
      <c r="N731" s="5">
        <v>4845</v>
      </c>
      <c r="O731" s="2" t="s">
        <v>200</v>
      </c>
      <c r="P731" s="5">
        <v>398.02563670000001</v>
      </c>
      <c r="Q731" s="5">
        <v>1928434.21</v>
      </c>
      <c r="R731" s="5">
        <v>4.8041718380000002</v>
      </c>
      <c r="S731" s="5">
        <v>23276.21255</v>
      </c>
      <c r="T731" s="5">
        <v>706578.3</v>
      </c>
      <c r="U731" s="5">
        <v>20400</v>
      </c>
      <c r="V731" s="5">
        <v>1.0964</v>
      </c>
      <c r="W731" s="2" t="s">
        <v>23</v>
      </c>
      <c r="X731" s="2" t="s">
        <v>2936</v>
      </c>
      <c r="Y731" s="2" t="s">
        <v>172</v>
      </c>
      <c r="Z731" s="2" t="s">
        <v>173</v>
      </c>
      <c r="AA731" s="2" t="s">
        <v>2936</v>
      </c>
      <c r="AB731" s="2">
        <f>IF(INPUT_RAW!B731="","",YEAR(INPUT_RAW!B731))</f>
        <v>2023</v>
      </c>
      <c r="AC731" s="2">
        <f>IF(OR(INPUT_RAW!Q731="",INPUT_RAW!T731=""),"",INPUT_RAW!Q731+INPUT_RAW!T731)</f>
        <v>2635012.5099999998</v>
      </c>
      <c r="AD731" s="2">
        <f>IF(INPUT_RAW!Q731="","",IF(INPUT_RAW!Q731=0,0,INPUT_RAW!T731/INPUT_RAW!Q731))</f>
        <v>0.36640000282923835</v>
      </c>
    </row>
    <row r="732" spans="1:30" ht="57.6" x14ac:dyDescent="0.3">
      <c r="A732" s="7" t="s">
        <v>196</v>
      </c>
      <c r="B732" s="2" t="s">
        <v>1169</v>
      </c>
      <c r="C732" s="5" t="s">
        <v>198</v>
      </c>
      <c r="D732" s="5" t="s">
        <v>163</v>
      </c>
      <c r="E732" s="2" t="s">
        <v>1170</v>
      </c>
      <c r="F732" s="2"/>
      <c r="G732" s="2"/>
      <c r="H732" s="2"/>
      <c r="I732" s="2"/>
      <c r="J732" s="2"/>
      <c r="K732" s="2"/>
      <c r="L732" s="2"/>
      <c r="M732" s="2"/>
      <c r="N732" s="5">
        <v>7746.2</v>
      </c>
      <c r="O732" s="2" t="s">
        <v>200</v>
      </c>
      <c r="P732" s="5">
        <v>224.7610583</v>
      </c>
      <c r="Q732" s="5">
        <v>1741044.11</v>
      </c>
      <c r="R732" s="5">
        <v>2.7128673299999999</v>
      </c>
      <c r="S732" s="5">
        <v>21014.412909999999</v>
      </c>
      <c r="T732" s="5">
        <v>765363</v>
      </c>
      <c r="U732" s="5">
        <v>3</v>
      </c>
      <c r="V732" s="5">
        <v>0.16700000000000001</v>
      </c>
      <c r="W732" s="2" t="s">
        <v>69</v>
      </c>
      <c r="X732" s="2" t="s">
        <v>166</v>
      </c>
      <c r="Y732" s="2" t="s">
        <v>164</v>
      </c>
      <c r="Z732" s="2" t="s">
        <v>165</v>
      </c>
      <c r="AA732" s="2" t="s">
        <v>166</v>
      </c>
      <c r="AB732" s="2">
        <f>IF(INPUT_RAW!B732="","",YEAR(INPUT_RAW!B732))</f>
        <v>2023</v>
      </c>
      <c r="AC732" s="2">
        <f>IF(OR(INPUT_RAW!Q732="",INPUT_RAW!T732=""),"",INPUT_RAW!Q732+INPUT_RAW!T732)</f>
        <v>2506407.1100000003</v>
      </c>
      <c r="AD732" s="2">
        <f>IF(INPUT_RAW!Q732="","",IF(INPUT_RAW!Q732=0,0,INPUT_RAW!T732/INPUT_RAW!Q732))</f>
        <v>0.43960000530945764</v>
      </c>
    </row>
    <row r="733" spans="1:30" ht="72" x14ac:dyDescent="0.3">
      <c r="A733" s="7" t="s">
        <v>196</v>
      </c>
      <c r="B733" s="2" t="s">
        <v>1171</v>
      </c>
      <c r="C733" s="5" t="s">
        <v>198</v>
      </c>
      <c r="D733" s="5" t="s">
        <v>171</v>
      </c>
      <c r="E733" s="2" t="s">
        <v>1172</v>
      </c>
      <c r="F733" s="2"/>
      <c r="G733" s="2"/>
      <c r="H733" s="2"/>
      <c r="I733" s="2"/>
      <c r="J733" s="2"/>
      <c r="K733" s="2"/>
      <c r="L733" s="2"/>
      <c r="M733" s="2"/>
      <c r="N733" s="5">
        <v>1680</v>
      </c>
      <c r="O733" s="2" t="s">
        <v>200</v>
      </c>
      <c r="P733" s="5">
        <v>561.54261310000004</v>
      </c>
      <c r="Q733" s="5">
        <v>943391.59</v>
      </c>
      <c r="R733" s="5">
        <v>6.7778227290000004</v>
      </c>
      <c r="S733" s="5">
        <v>11386.742179999999</v>
      </c>
      <c r="T733" s="5">
        <v>345658.6</v>
      </c>
      <c r="U733" s="5">
        <v>20160</v>
      </c>
      <c r="V733" s="5">
        <v>0.55000000000000004</v>
      </c>
      <c r="W733" s="2" t="s">
        <v>23</v>
      </c>
      <c r="X733" s="2"/>
      <c r="Y733" s="2" t="s">
        <v>172</v>
      </c>
      <c r="Z733" s="2" t="s">
        <v>173</v>
      </c>
      <c r="AA733" s="2" t="s">
        <v>174</v>
      </c>
      <c r="AB733" s="2">
        <f>IF(INPUT_RAW!B733="","",YEAR(INPUT_RAW!B733))</f>
        <v>2023</v>
      </c>
      <c r="AC733" s="2">
        <f>IF(OR(INPUT_RAW!Q733="",INPUT_RAW!T733=""),"",INPUT_RAW!Q733+INPUT_RAW!T733)</f>
        <v>1289050.19</v>
      </c>
      <c r="AD733" s="2">
        <f>IF(INPUT_RAW!Q733="","",IF(INPUT_RAW!Q733=0,0,INPUT_RAW!T733/INPUT_RAW!Q733))</f>
        <v>0.36639991670903066</v>
      </c>
    </row>
    <row r="734" spans="1:30" ht="57.6" x14ac:dyDescent="0.3">
      <c r="A734" s="7" t="s">
        <v>196</v>
      </c>
      <c r="B734" s="2" t="s">
        <v>1171</v>
      </c>
      <c r="C734" s="5" t="s">
        <v>198</v>
      </c>
      <c r="D734" s="5" t="s">
        <v>163</v>
      </c>
      <c r="E734" s="2" t="s">
        <v>1173</v>
      </c>
      <c r="F734" s="2"/>
      <c r="G734" s="2"/>
      <c r="H734" s="2"/>
      <c r="I734" s="2"/>
      <c r="J734" s="2"/>
      <c r="K734" s="2"/>
      <c r="L734" s="2"/>
      <c r="M734" s="2"/>
      <c r="N734" s="5">
        <v>8624.8799999999992</v>
      </c>
      <c r="O734" s="2" t="s">
        <v>200</v>
      </c>
      <c r="P734" s="5">
        <v>247.4989588</v>
      </c>
      <c r="Q734" s="5">
        <v>2134648.8199999998</v>
      </c>
      <c r="R734" s="5">
        <v>2.9873139270000002</v>
      </c>
      <c r="S734" s="5">
        <v>25765.224139999998</v>
      </c>
      <c r="T734" s="5">
        <v>938391.7</v>
      </c>
      <c r="U734" s="5">
        <v>99000</v>
      </c>
      <c r="V734" s="5">
        <v>0.255</v>
      </c>
      <c r="W734" s="2" t="s">
        <v>23</v>
      </c>
      <c r="X734" s="2" t="s">
        <v>166</v>
      </c>
      <c r="Y734" s="2" t="s">
        <v>164</v>
      </c>
      <c r="Z734" s="2" t="s">
        <v>165</v>
      </c>
      <c r="AA734" s="2" t="s">
        <v>166</v>
      </c>
      <c r="AB734" s="2">
        <f>IF(INPUT_RAW!B734="","",YEAR(INPUT_RAW!B734))</f>
        <v>2023</v>
      </c>
      <c r="AC734" s="2">
        <f>IF(OR(INPUT_RAW!Q734="",INPUT_RAW!T734=""),"",INPUT_RAW!Q734+INPUT_RAW!T734)</f>
        <v>3073040.5199999996</v>
      </c>
      <c r="AD734" s="2">
        <f>IF(INPUT_RAW!Q734="","",IF(INPUT_RAW!Q734=0,0,INPUT_RAW!T734/INPUT_RAW!Q734))</f>
        <v>0.43960003688100791</v>
      </c>
    </row>
    <row r="735" spans="1:30" ht="72" x14ac:dyDescent="0.3">
      <c r="A735" s="7" t="s">
        <v>196</v>
      </c>
      <c r="B735" s="2" t="s">
        <v>1174</v>
      </c>
      <c r="C735" s="5" t="s">
        <v>198</v>
      </c>
      <c r="D735" s="5" t="s">
        <v>171</v>
      </c>
      <c r="E735" s="2" t="s">
        <v>1175</v>
      </c>
      <c r="F735" s="2"/>
      <c r="G735" s="2"/>
      <c r="H735" s="2"/>
      <c r="I735" s="2"/>
      <c r="J735" s="2"/>
      <c r="K735" s="2"/>
      <c r="L735" s="2"/>
      <c r="M735" s="2"/>
      <c r="N735" s="5">
        <v>1700</v>
      </c>
      <c r="O735" s="2" t="s">
        <v>200</v>
      </c>
      <c r="P735" s="5">
        <v>561.61124119999999</v>
      </c>
      <c r="Q735" s="5">
        <v>954739.11</v>
      </c>
      <c r="R735" s="5">
        <v>6.7786510699999996</v>
      </c>
      <c r="S735" s="5">
        <v>11523.706819999999</v>
      </c>
      <c r="T735" s="5">
        <v>349816.4</v>
      </c>
      <c r="U735" s="5">
        <v>51000</v>
      </c>
      <c r="V735" s="5">
        <v>0.216</v>
      </c>
      <c r="W735" s="2" t="s">
        <v>22</v>
      </c>
      <c r="X735" s="2"/>
      <c r="Y735" s="2" t="s">
        <v>172</v>
      </c>
      <c r="Z735" s="2" t="s">
        <v>173</v>
      </c>
      <c r="AA735" s="2" t="s">
        <v>174</v>
      </c>
      <c r="AB735" s="2">
        <f>IF(INPUT_RAW!B735="","",YEAR(INPUT_RAW!B735))</f>
        <v>2023</v>
      </c>
      <c r="AC735" s="2">
        <f>IF(OR(INPUT_RAW!Q735="",INPUT_RAW!T735=""),"",INPUT_RAW!Q735+INPUT_RAW!T735)</f>
        <v>1304555.51</v>
      </c>
      <c r="AD735" s="2">
        <f>IF(INPUT_RAW!Q735="","",IF(INPUT_RAW!Q735=0,0,INPUT_RAW!T735/INPUT_RAW!Q735))</f>
        <v>0.36639998962648551</v>
      </c>
    </row>
    <row r="736" spans="1:30" ht="57.6" x14ac:dyDescent="0.3">
      <c r="A736" s="7" t="s">
        <v>196</v>
      </c>
      <c r="B736" s="2" t="s">
        <v>1174</v>
      </c>
      <c r="C736" s="5" t="s">
        <v>198</v>
      </c>
      <c r="D736" s="5" t="s">
        <v>171</v>
      </c>
      <c r="E736" s="2" t="s">
        <v>1176</v>
      </c>
      <c r="F736" s="2"/>
      <c r="G736" s="2"/>
      <c r="H736" s="2"/>
      <c r="I736" s="2"/>
      <c r="J736" s="2"/>
      <c r="K736" s="2"/>
      <c r="L736" s="2"/>
      <c r="M736" s="2"/>
      <c r="N736" s="5">
        <v>1487.5</v>
      </c>
      <c r="O736" s="2" t="s">
        <v>200</v>
      </c>
      <c r="P736" s="5">
        <v>585.62090079999996</v>
      </c>
      <c r="Q736" s="5">
        <v>871111.09</v>
      </c>
      <c r="R736" s="5">
        <v>7.0684478070000001</v>
      </c>
      <c r="S736" s="5">
        <v>10514.31611</v>
      </c>
      <c r="T736" s="5">
        <v>319175.09999999998</v>
      </c>
      <c r="U736" s="5">
        <v>5100</v>
      </c>
      <c r="V736" s="5">
        <v>1.9708000000000001</v>
      </c>
      <c r="W736" s="2" t="s">
        <v>23</v>
      </c>
      <c r="X736" s="2"/>
      <c r="Y736" s="2" t="s">
        <v>172</v>
      </c>
      <c r="Z736" s="2" t="s">
        <v>173</v>
      </c>
      <c r="AA736" s="2" t="s">
        <v>174</v>
      </c>
      <c r="AB736" s="2">
        <f>IF(INPUT_RAW!B736="","",YEAR(INPUT_RAW!B736))</f>
        <v>2023</v>
      </c>
      <c r="AC736" s="2">
        <f>IF(OR(INPUT_RAW!Q736="",INPUT_RAW!T736=""),"",INPUT_RAW!Q736+INPUT_RAW!T736)</f>
        <v>1190286.19</v>
      </c>
      <c r="AD736" s="2">
        <f>IF(INPUT_RAW!Q736="","",IF(INPUT_RAW!Q736=0,0,INPUT_RAW!T736/INPUT_RAW!Q736))</f>
        <v>0.3663999961244897</v>
      </c>
    </row>
    <row r="737" spans="1:30" ht="57.6" x14ac:dyDescent="0.3">
      <c r="A737" s="7" t="s">
        <v>196</v>
      </c>
      <c r="B737" s="2" t="s">
        <v>1174</v>
      </c>
      <c r="C737" s="5" t="s">
        <v>198</v>
      </c>
      <c r="D737" s="5" t="s">
        <v>171</v>
      </c>
      <c r="E737" s="2" t="s">
        <v>1177</v>
      </c>
      <c r="F737" s="2"/>
      <c r="G737" s="2"/>
      <c r="H737" s="2"/>
      <c r="I737" s="2"/>
      <c r="J737" s="2"/>
      <c r="K737" s="2"/>
      <c r="L737" s="2"/>
      <c r="M737" s="2"/>
      <c r="N737" s="5">
        <v>1252.5</v>
      </c>
      <c r="O737" s="2" t="s">
        <v>200</v>
      </c>
      <c r="P737" s="5">
        <v>259.08972460000001</v>
      </c>
      <c r="Q737" s="5">
        <v>324509.88</v>
      </c>
      <c r="R737" s="5">
        <v>3.1272145390000001</v>
      </c>
      <c r="S737" s="5">
        <v>3916.8362099999999</v>
      </c>
      <c r="T737" s="5">
        <v>118900.5</v>
      </c>
      <c r="U737" s="5">
        <v>8016</v>
      </c>
      <c r="V737" s="5">
        <v>0.46710000000000002</v>
      </c>
      <c r="W737" s="2" t="s">
        <v>23</v>
      </c>
      <c r="X737" s="2" t="s">
        <v>2940</v>
      </c>
      <c r="Y737" s="2" t="s">
        <v>172</v>
      </c>
      <c r="Z737" s="2" t="s">
        <v>173</v>
      </c>
      <c r="AA737" s="2" t="s">
        <v>2940</v>
      </c>
      <c r="AB737" s="2">
        <f>IF(INPUT_RAW!B737="","",YEAR(INPUT_RAW!B737))</f>
        <v>2023</v>
      </c>
      <c r="AC737" s="2">
        <f>IF(OR(INPUT_RAW!Q737="",INPUT_RAW!T737=""),"",INPUT_RAW!Q737+INPUT_RAW!T737)</f>
        <v>443410.38</v>
      </c>
      <c r="AD737" s="2">
        <f>IF(INPUT_RAW!Q737="","",IF(INPUT_RAW!Q737=0,0,INPUT_RAW!T737/INPUT_RAW!Q737))</f>
        <v>0.36640024642701169</v>
      </c>
    </row>
    <row r="738" spans="1:30" ht="86.4" x14ac:dyDescent="0.3">
      <c r="A738" s="7" t="s">
        <v>196</v>
      </c>
      <c r="B738" s="2" t="s">
        <v>1178</v>
      </c>
      <c r="C738" s="5" t="s">
        <v>198</v>
      </c>
      <c r="D738" s="5" t="s">
        <v>171</v>
      </c>
      <c r="E738" s="2" t="s">
        <v>1061</v>
      </c>
      <c r="F738" s="2"/>
      <c r="G738" s="2"/>
      <c r="H738" s="2"/>
      <c r="I738" s="2"/>
      <c r="J738" s="2"/>
      <c r="K738" s="2"/>
      <c r="L738" s="2"/>
      <c r="M738" s="2"/>
      <c r="N738" s="5">
        <v>8008</v>
      </c>
      <c r="O738" s="2" t="s">
        <v>200</v>
      </c>
      <c r="P738" s="5">
        <v>402.90869509999999</v>
      </c>
      <c r="Q738" s="5">
        <v>3226492.83</v>
      </c>
      <c r="R738" s="5">
        <v>4.8137239550000004</v>
      </c>
      <c r="S738" s="5">
        <v>38548.30143</v>
      </c>
      <c r="T738" s="5">
        <v>1182187.1000000001</v>
      </c>
      <c r="U738" s="5">
        <v>2464</v>
      </c>
      <c r="V738" s="2"/>
      <c r="W738" s="2" t="s">
        <v>33</v>
      </c>
      <c r="X738" s="2" t="s">
        <v>2935</v>
      </c>
      <c r="Y738" s="2" t="s">
        <v>172</v>
      </c>
      <c r="Z738" s="2" t="s">
        <v>173</v>
      </c>
      <c r="AA738" s="2" t="s">
        <v>2935</v>
      </c>
      <c r="AB738" s="2">
        <f>IF(INPUT_RAW!B738="","",YEAR(INPUT_RAW!B738))</f>
        <v>2023</v>
      </c>
      <c r="AC738" s="2">
        <f>IF(OR(INPUT_RAW!Q738="",INPUT_RAW!T738=""),"",INPUT_RAW!Q738+INPUT_RAW!T738)</f>
        <v>4408679.93</v>
      </c>
      <c r="AD738" s="2">
        <f>IF(INPUT_RAW!Q738="","",IF(INPUT_RAW!Q738=0,0,INPUT_RAW!T738/INPUT_RAW!Q738))</f>
        <v>0.36640003938889898</v>
      </c>
    </row>
    <row r="739" spans="1:30" ht="86.4" x14ac:dyDescent="0.3">
      <c r="A739" s="7" t="s">
        <v>196</v>
      </c>
      <c r="B739" s="2" t="s">
        <v>1179</v>
      </c>
      <c r="C739" s="5" t="s">
        <v>198</v>
      </c>
      <c r="D739" s="5" t="s">
        <v>171</v>
      </c>
      <c r="E739" s="2" t="s">
        <v>1180</v>
      </c>
      <c r="F739" s="2"/>
      <c r="G739" s="2"/>
      <c r="H739" s="2"/>
      <c r="I739" s="2"/>
      <c r="J739" s="2"/>
      <c r="K739" s="2"/>
      <c r="L739" s="2"/>
      <c r="M739" s="2"/>
      <c r="N739" s="5">
        <v>1715.2</v>
      </c>
      <c r="O739" s="2" t="s">
        <v>200</v>
      </c>
      <c r="P739" s="5">
        <v>503.28679449999998</v>
      </c>
      <c r="Q739" s="5">
        <v>863237.51</v>
      </c>
      <c r="R739" s="5">
        <v>6.0129844029999999</v>
      </c>
      <c r="S739" s="5">
        <v>10313.47085</v>
      </c>
      <c r="T739" s="5">
        <v>316290.3</v>
      </c>
      <c r="U739" s="5">
        <v>9648</v>
      </c>
      <c r="V739" s="5">
        <v>1.036</v>
      </c>
      <c r="W739" s="2" t="s">
        <v>22</v>
      </c>
      <c r="X739" s="2" t="s">
        <v>2940</v>
      </c>
      <c r="Y739" s="2" t="s">
        <v>172</v>
      </c>
      <c r="Z739" s="2" t="s">
        <v>173</v>
      </c>
      <c r="AA739" s="2" t="s">
        <v>2940</v>
      </c>
      <c r="AB739" s="2">
        <f>IF(INPUT_RAW!B739="","",YEAR(INPUT_RAW!B739))</f>
        <v>2023</v>
      </c>
      <c r="AC739" s="2">
        <f>IF(OR(INPUT_RAW!Q739="",INPUT_RAW!T739=""),"",INPUT_RAW!Q739+INPUT_RAW!T739)</f>
        <v>1179527.81</v>
      </c>
      <c r="AD739" s="2">
        <f>IF(INPUT_RAW!Q739="","",IF(INPUT_RAW!Q739=0,0,INPUT_RAW!T739/INPUT_RAW!Q739))</f>
        <v>0.36640008842989225</v>
      </c>
    </row>
    <row r="740" spans="1:30" ht="86.4" x14ac:dyDescent="0.3">
      <c r="A740" s="7" t="s">
        <v>196</v>
      </c>
      <c r="B740" s="2" t="s">
        <v>1179</v>
      </c>
      <c r="C740" s="5" t="s">
        <v>198</v>
      </c>
      <c r="D740" s="5" t="s">
        <v>171</v>
      </c>
      <c r="E740" s="2" t="s">
        <v>1181</v>
      </c>
      <c r="F740" s="2"/>
      <c r="G740" s="2"/>
      <c r="H740" s="2"/>
      <c r="I740" s="2"/>
      <c r="J740" s="2"/>
      <c r="K740" s="2"/>
      <c r="L740" s="2"/>
      <c r="M740" s="2"/>
      <c r="N740" s="5">
        <v>9676</v>
      </c>
      <c r="O740" s="2" t="s">
        <v>200</v>
      </c>
      <c r="P740" s="5">
        <v>338.86655639999998</v>
      </c>
      <c r="Q740" s="5">
        <v>3278872.8</v>
      </c>
      <c r="R740" s="5">
        <v>4.0485849040000002</v>
      </c>
      <c r="S740" s="5">
        <v>39174.107530000001</v>
      </c>
      <c r="T740" s="5">
        <v>1201379.1000000001</v>
      </c>
      <c r="U740" s="5">
        <v>59040</v>
      </c>
      <c r="V740" s="5">
        <v>0.65500000000000003</v>
      </c>
      <c r="W740" s="2" t="s">
        <v>83</v>
      </c>
      <c r="X740" s="2"/>
      <c r="Y740" s="2" t="s">
        <v>172</v>
      </c>
      <c r="Z740" s="2" t="s">
        <v>173</v>
      </c>
      <c r="AA740" s="2" t="s">
        <v>174</v>
      </c>
      <c r="AB740" s="2">
        <f>IF(INPUT_RAW!B740="","",YEAR(INPUT_RAW!B740))</f>
        <v>2023</v>
      </c>
      <c r="AC740" s="2">
        <f>IF(OR(INPUT_RAW!Q740="",INPUT_RAW!T740=""),"",INPUT_RAW!Q740+INPUT_RAW!T740)</f>
        <v>4480251.9000000004</v>
      </c>
      <c r="AD740" s="2">
        <f>IF(INPUT_RAW!Q740="","",IF(INPUT_RAW!Q740=0,0,INPUT_RAW!T740/INPUT_RAW!Q740))</f>
        <v>0.36640003235258173</v>
      </c>
    </row>
    <row r="741" spans="1:30" ht="86.4" x14ac:dyDescent="0.3">
      <c r="A741" s="7" t="s">
        <v>196</v>
      </c>
      <c r="B741" s="2" t="s">
        <v>1179</v>
      </c>
      <c r="C741" s="5" t="s">
        <v>198</v>
      </c>
      <c r="D741" s="5" t="s">
        <v>171</v>
      </c>
      <c r="E741" s="2" t="s">
        <v>1182</v>
      </c>
      <c r="F741" s="2"/>
      <c r="G741" s="2"/>
      <c r="H741" s="2"/>
      <c r="I741" s="2"/>
      <c r="J741" s="2"/>
      <c r="K741" s="2"/>
      <c r="L741" s="2"/>
      <c r="M741" s="2"/>
      <c r="N741" s="5">
        <v>3126.6</v>
      </c>
      <c r="O741" s="2" t="s">
        <v>200</v>
      </c>
      <c r="P741" s="5">
        <v>596.4878046</v>
      </c>
      <c r="Q741" s="5">
        <v>1864978.77</v>
      </c>
      <c r="R741" s="5">
        <v>7.126497069</v>
      </c>
      <c r="S741" s="5">
        <v>22281.705730000001</v>
      </c>
      <c r="T741" s="5">
        <v>683328.3</v>
      </c>
      <c r="U741" s="5">
        <v>20844</v>
      </c>
      <c r="V741" s="5">
        <v>1.036</v>
      </c>
      <c r="W741" s="2" t="s">
        <v>22</v>
      </c>
      <c r="X741" s="2" t="s">
        <v>2940</v>
      </c>
      <c r="Y741" s="2" t="s">
        <v>172</v>
      </c>
      <c r="Z741" s="2" t="s">
        <v>173</v>
      </c>
      <c r="AA741" s="2" t="s">
        <v>2940</v>
      </c>
      <c r="AB741" s="2">
        <f>IF(INPUT_RAW!B741="","",YEAR(INPUT_RAW!B741))</f>
        <v>2023</v>
      </c>
      <c r="AC741" s="2">
        <f>IF(OR(INPUT_RAW!Q741="",INPUT_RAW!T741=""),"",INPUT_RAW!Q741+INPUT_RAW!T741)</f>
        <v>2548307.0700000003</v>
      </c>
      <c r="AD741" s="2">
        <f>IF(INPUT_RAW!Q741="","",IF(INPUT_RAW!Q741=0,0,INPUT_RAW!T741/INPUT_RAW!Q741))</f>
        <v>0.36640004218385824</v>
      </c>
    </row>
    <row r="742" spans="1:30" ht="86.4" x14ac:dyDescent="0.3">
      <c r="A742" s="7" t="s">
        <v>196</v>
      </c>
      <c r="B742" s="2" t="s">
        <v>1179</v>
      </c>
      <c r="C742" s="5" t="s">
        <v>198</v>
      </c>
      <c r="D742" s="5" t="s">
        <v>171</v>
      </c>
      <c r="E742" s="2" t="s">
        <v>1183</v>
      </c>
      <c r="F742" s="2"/>
      <c r="G742" s="2"/>
      <c r="H742" s="2"/>
      <c r="I742" s="2"/>
      <c r="J742" s="2"/>
      <c r="K742" s="2"/>
      <c r="L742" s="2"/>
      <c r="M742" s="2"/>
      <c r="N742" s="5">
        <v>6551.4</v>
      </c>
      <c r="O742" s="2" t="s">
        <v>200</v>
      </c>
      <c r="P742" s="5">
        <v>516.82540070000005</v>
      </c>
      <c r="Q742" s="5">
        <v>3385929.93</v>
      </c>
      <c r="R742" s="5">
        <v>6.1747359700000004</v>
      </c>
      <c r="S742" s="5">
        <v>40453.165229999999</v>
      </c>
      <c r="T742" s="5">
        <v>1240604.7</v>
      </c>
      <c r="U742" s="5">
        <v>38664</v>
      </c>
      <c r="V742" s="5">
        <v>1.014</v>
      </c>
      <c r="W742" s="2" t="s">
        <v>22</v>
      </c>
      <c r="X742" s="2" t="s">
        <v>2940</v>
      </c>
      <c r="Y742" s="2" t="s">
        <v>172</v>
      </c>
      <c r="Z742" s="2" t="s">
        <v>173</v>
      </c>
      <c r="AA742" s="2" t="s">
        <v>2940</v>
      </c>
      <c r="AB742" s="2">
        <f>IF(INPUT_RAW!B742="","",YEAR(INPUT_RAW!B742))</f>
        <v>2023</v>
      </c>
      <c r="AC742" s="2">
        <f>IF(OR(INPUT_RAW!Q742="",INPUT_RAW!T742=""),"",INPUT_RAW!Q742+INPUT_RAW!T742)</f>
        <v>4626534.63</v>
      </c>
      <c r="AD742" s="2">
        <f>IF(INPUT_RAW!Q742="","",IF(INPUT_RAW!Q742=0,0,INPUT_RAW!T742/INPUT_RAW!Q742))</f>
        <v>0.36639999221720454</v>
      </c>
    </row>
    <row r="743" spans="1:30" ht="72" x14ac:dyDescent="0.3">
      <c r="A743" s="7" t="s">
        <v>196</v>
      </c>
      <c r="B743" s="2" t="s">
        <v>1179</v>
      </c>
      <c r="C743" s="5" t="s">
        <v>198</v>
      </c>
      <c r="D743" s="5" t="s">
        <v>171</v>
      </c>
      <c r="E743" s="2" t="s">
        <v>1184</v>
      </c>
      <c r="F743" s="2"/>
      <c r="G743" s="2"/>
      <c r="H743" s="2"/>
      <c r="I743" s="2"/>
      <c r="J743" s="2"/>
      <c r="K743" s="2"/>
      <c r="L743" s="2"/>
      <c r="M743" s="2"/>
      <c r="N743" s="5">
        <v>3024</v>
      </c>
      <c r="O743" s="2" t="s">
        <v>200</v>
      </c>
      <c r="P743" s="5">
        <v>509.54810520000001</v>
      </c>
      <c r="Q743" s="5">
        <v>1540873.47</v>
      </c>
      <c r="R743" s="5">
        <v>6.0877909819999996</v>
      </c>
      <c r="S743" s="5">
        <v>18409.479930000001</v>
      </c>
      <c r="T743" s="5">
        <v>564576.1</v>
      </c>
      <c r="U743" s="5">
        <v>15120</v>
      </c>
      <c r="V743" s="5">
        <v>1.18</v>
      </c>
      <c r="W743" s="2" t="s">
        <v>22</v>
      </c>
      <c r="X743" s="2" t="s">
        <v>2940</v>
      </c>
      <c r="Y743" s="2" t="s">
        <v>172</v>
      </c>
      <c r="Z743" s="2" t="s">
        <v>173</v>
      </c>
      <c r="AA743" s="2" t="s">
        <v>2940</v>
      </c>
      <c r="AB743" s="2">
        <f>IF(INPUT_RAW!B743="","",YEAR(INPUT_RAW!B743))</f>
        <v>2023</v>
      </c>
      <c r="AC743" s="2">
        <f>IF(OR(INPUT_RAW!Q743="",INPUT_RAW!T743=""),"",INPUT_RAW!Q743+INPUT_RAW!T743)</f>
        <v>2105449.5699999998</v>
      </c>
      <c r="AD743" s="2">
        <f>IF(INPUT_RAW!Q743="","",IF(INPUT_RAW!Q743=0,0,INPUT_RAW!T743/INPUT_RAW!Q743))</f>
        <v>0.36640003932315091</v>
      </c>
    </row>
    <row r="744" spans="1:30" ht="86.4" x14ac:dyDescent="0.3">
      <c r="A744" s="7" t="s">
        <v>196</v>
      </c>
      <c r="B744" s="2" t="s">
        <v>1185</v>
      </c>
      <c r="C744" s="5" t="s">
        <v>198</v>
      </c>
      <c r="D744" s="5" t="s">
        <v>171</v>
      </c>
      <c r="E744" s="2" t="s">
        <v>1186</v>
      </c>
      <c r="F744" s="2"/>
      <c r="G744" s="2"/>
      <c r="H744" s="2"/>
      <c r="I744" s="2"/>
      <c r="J744" s="2"/>
      <c r="K744" s="2"/>
      <c r="L744" s="2"/>
      <c r="M744" s="2"/>
      <c r="N744" s="5">
        <v>3590.4</v>
      </c>
      <c r="O744" s="2" t="s">
        <v>200</v>
      </c>
      <c r="P744" s="5">
        <v>503.2221285</v>
      </c>
      <c r="Q744" s="5">
        <v>1806768.73</v>
      </c>
      <c r="R744" s="5">
        <v>6.0122118090000001</v>
      </c>
      <c r="S744" s="5">
        <v>21586.245279999999</v>
      </c>
      <c r="T744" s="5">
        <v>662000</v>
      </c>
      <c r="U744" s="5">
        <v>20196</v>
      </c>
      <c r="V744" s="5">
        <v>1.036</v>
      </c>
      <c r="W744" s="2" t="s">
        <v>22</v>
      </c>
      <c r="X744" s="2" t="s">
        <v>2940</v>
      </c>
      <c r="Y744" s="2" t="s">
        <v>172</v>
      </c>
      <c r="Z744" s="2" t="s">
        <v>173</v>
      </c>
      <c r="AA744" s="2" t="s">
        <v>2940</v>
      </c>
      <c r="AB744" s="2">
        <f>IF(INPUT_RAW!B744="","",YEAR(INPUT_RAW!B744))</f>
        <v>2023</v>
      </c>
      <c r="AC744" s="2">
        <f>IF(OR(INPUT_RAW!Q744="",INPUT_RAW!T744=""),"",INPUT_RAW!Q744+INPUT_RAW!T744)</f>
        <v>2468768.73</v>
      </c>
      <c r="AD744" s="2">
        <f>IF(INPUT_RAW!Q744="","",IF(INPUT_RAW!Q744=0,0,INPUT_RAW!T744/INPUT_RAW!Q744))</f>
        <v>0.36639996531266067</v>
      </c>
    </row>
    <row r="745" spans="1:30" ht="72" x14ac:dyDescent="0.3">
      <c r="A745" s="7" t="s">
        <v>196</v>
      </c>
      <c r="B745" s="2" t="s">
        <v>1185</v>
      </c>
      <c r="C745" s="5" t="s">
        <v>198</v>
      </c>
      <c r="D745" s="5" t="s">
        <v>171</v>
      </c>
      <c r="E745" s="2" t="s">
        <v>1187</v>
      </c>
      <c r="F745" s="2"/>
      <c r="G745" s="2"/>
      <c r="H745" s="2"/>
      <c r="I745" s="2"/>
      <c r="J745" s="2"/>
      <c r="K745" s="2"/>
      <c r="L745" s="2"/>
      <c r="M745" s="2"/>
      <c r="N745" s="5">
        <v>1009.8</v>
      </c>
      <c r="O745" s="2" t="s">
        <v>200</v>
      </c>
      <c r="P745" s="5">
        <v>596.41117050000003</v>
      </c>
      <c r="Q745" s="5">
        <v>602256</v>
      </c>
      <c r="R745" s="5">
        <v>7.1255814879999999</v>
      </c>
      <c r="S745" s="5">
        <v>7195.4121859999996</v>
      </c>
      <c r="T745" s="5">
        <v>220666.6</v>
      </c>
      <c r="U745" s="5">
        <v>6732</v>
      </c>
      <c r="V745" s="5">
        <v>1.036</v>
      </c>
      <c r="W745" s="2" t="s">
        <v>22</v>
      </c>
      <c r="X745" s="2" t="s">
        <v>2940</v>
      </c>
      <c r="Y745" s="2" t="s">
        <v>172</v>
      </c>
      <c r="Z745" s="2" t="s">
        <v>173</v>
      </c>
      <c r="AA745" s="2" t="s">
        <v>2940</v>
      </c>
      <c r="AB745" s="2">
        <f>IF(INPUT_RAW!B745="","",YEAR(INPUT_RAW!B745))</f>
        <v>2023</v>
      </c>
      <c r="AC745" s="2">
        <f>IF(OR(INPUT_RAW!Q745="",INPUT_RAW!T745=""),"",INPUT_RAW!Q745+INPUT_RAW!T745)</f>
        <v>822922.6</v>
      </c>
      <c r="AD745" s="2">
        <f>IF(INPUT_RAW!Q745="","",IF(INPUT_RAW!Q745=0,0,INPUT_RAW!T745/INPUT_RAW!Q745))</f>
        <v>0.36640000265667755</v>
      </c>
    </row>
    <row r="746" spans="1:30" ht="72" x14ac:dyDescent="0.3">
      <c r="A746" s="7" t="s">
        <v>196</v>
      </c>
      <c r="B746" s="2" t="s">
        <v>1185</v>
      </c>
      <c r="C746" s="5" t="s">
        <v>198</v>
      </c>
      <c r="D746" s="5" t="s">
        <v>171</v>
      </c>
      <c r="E746" s="2" t="s">
        <v>1188</v>
      </c>
      <c r="F746" s="2"/>
      <c r="G746" s="2"/>
      <c r="H746" s="2"/>
      <c r="I746" s="2"/>
      <c r="J746" s="2"/>
      <c r="K746" s="2"/>
      <c r="L746" s="2"/>
      <c r="M746" s="2"/>
      <c r="N746" s="5">
        <v>3045.6</v>
      </c>
      <c r="O746" s="2" t="s">
        <v>200</v>
      </c>
      <c r="P746" s="5">
        <v>509.48263400000002</v>
      </c>
      <c r="Q746" s="5">
        <v>1551680.31</v>
      </c>
      <c r="R746" s="5">
        <v>6.0870087689999997</v>
      </c>
      <c r="S746" s="5">
        <v>18538.59391</v>
      </c>
      <c r="T746" s="5">
        <v>568535.69999999995</v>
      </c>
      <c r="U746" s="5">
        <v>15228</v>
      </c>
      <c r="V746" s="5">
        <v>1.18</v>
      </c>
      <c r="W746" s="2" t="s">
        <v>22</v>
      </c>
      <c r="X746" s="2" t="s">
        <v>2940</v>
      </c>
      <c r="Y746" s="2" t="s">
        <v>172</v>
      </c>
      <c r="Z746" s="2" t="s">
        <v>173</v>
      </c>
      <c r="AA746" s="2" t="s">
        <v>2940</v>
      </c>
      <c r="AB746" s="2">
        <f>IF(INPUT_RAW!B746="","",YEAR(INPUT_RAW!B746))</f>
        <v>2023</v>
      </c>
      <c r="AC746" s="2">
        <f>IF(OR(INPUT_RAW!Q746="",INPUT_RAW!T746=""),"",INPUT_RAW!Q746+INPUT_RAW!T746)</f>
        <v>2120216.0099999998</v>
      </c>
      <c r="AD746" s="2">
        <f>IF(INPUT_RAW!Q746="","",IF(INPUT_RAW!Q746=0,0,INPUT_RAW!T746/INPUT_RAW!Q746))</f>
        <v>0.36640002217982642</v>
      </c>
    </row>
    <row r="747" spans="1:30" ht="72" x14ac:dyDescent="0.3">
      <c r="A747" s="7" t="s">
        <v>196</v>
      </c>
      <c r="B747" s="2" t="s">
        <v>1185</v>
      </c>
      <c r="C747" s="5" t="s">
        <v>198</v>
      </c>
      <c r="D747" s="5" t="s">
        <v>163</v>
      </c>
      <c r="E747" s="2" t="s">
        <v>1189</v>
      </c>
      <c r="F747" s="2"/>
      <c r="G747" s="2"/>
      <c r="H747" s="2"/>
      <c r="I747" s="2"/>
      <c r="J747" s="2"/>
      <c r="K747" s="2"/>
      <c r="L747" s="2"/>
      <c r="M747" s="2"/>
      <c r="N747" s="5">
        <v>4900</v>
      </c>
      <c r="O747" s="2" t="s">
        <v>200</v>
      </c>
      <c r="P747" s="5">
        <v>469.08864899999998</v>
      </c>
      <c r="Q747" s="5">
        <v>2298534.38</v>
      </c>
      <c r="R747" s="5">
        <v>5.6044044079999997</v>
      </c>
      <c r="S747" s="5">
        <v>27461.581600000001</v>
      </c>
      <c r="T747" s="5">
        <v>1010435.8</v>
      </c>
      <c r="U747" s="5">
        <v>2</v>
      </c>
      <c r="V747" s="5">
        <v>0.16</v>
      </c>
      <c r="W747" s="2" t="s">
        <v>29</v>
      </c>
      <c r="X747" s="2" t="s">
        <v>166</v>
      </c>
      <c r="Y747" s="2" t="s">
        <v>164</v>
      </c>
      <c r="Z747" s="2" t="s">
        <v>165</v>
      </c>
      <c r="AA747" s="2" t="s">
        <v>166</v>
      </c>
      <c r="AB747" s="2">
        <f>IF(INPUT_RAW!B747="","",YEAR(INPUT_RAW!B747))</f>
        <v>2023</v>
      </c>
      <c r="AC747" s="2">
        <f>IF(OR(INPUT_RAW!Q747="",INPUT_RAW!T747=""),"",INPUT_RAW!Q747+INPUT_RAW!T747)</f>
        <v>3308970.1799999997</v>
      </c>
      <c r="AD747" s="2">
        <f>IF(INPUT_RAW!Q747="","",IF(INPUT_RAW!Q747=0,0,INPUT_RAW!T747/INPUT_RAW!Q747))</f>
        <v>0.43960003765529931</v>
      </c>
    </row>
    <row r="748" spans="1:30" ht="86.4" x14ac:dyDescent="0.3">
      <c r="A748" s="7" t="s">
        <v>196</v>
      </c>
      <c r="B748" s="2" t="s">
        <v>1190</v>
      </c>
      <c r="C748" s="5" t="s">
        <v>198</v>
      </c>
      <c r="D748" s="5" t="s">
        <v>171</v>
      </c>
      <c r="E748" s="2" t="s">
        <v>1191</v>
      </c>
      <c r="F748" s="2"/>
      <c r="G748" s="2"/>
      <c r="H748" s="2"/>
      <c r="I748" s="2"/>
      <c r="J748" s="2"/>
      <c r="K748" s="2"/>
      <c r="L748" s="2"/>
      <c r="M748" s="2"/>
      <c r="N748" s="5">
        <v>2775.6</v>
      </c>
      <c r="O748" s="2" t="s">
        <v>200</v>
      </c>
      <c r="P748" s="5">
        <v>596.12137919999998</v>
      </c>
      <c r="Q748" s="5">
        <v>1654594.5</v>
      </c>
      <c r="R748" s="5">
        <v>7.1221192249999996</v>
      </c>
      <c r="S748" s="5">
        <v>19768.154119999999</v>
      </c>
      <c r="T748" s="5">
        <v>606243.4</v>
      </c>
      <c r="U748" s="5">
        <v>18504</v>
      </c>
      <c r="V748" s="5">
        <v>1.036</v>
      </c>
      <c r="W748" s="2" t="s">
        <v>22</v>
      </c>
      <c r="X748" s="2" t="s">
        <v>2940</v>
      </c>
      <c r="Y748" s="2" t="s">
        <v>172</v>
      </c>
      <c r="Z748" s="2" t="s">
        <v>173</v>
      </c>
      <c r="AA748" s="2" t="s">
        <v>2940</v>
      </c>
      <c r="AB748" s="2">
        <f>IF(INPUT_RAW!B748="","",YEAR(INPUT_RAW!B748))</f>
        <v>2023</v>
      </c>
      <c r="AC748" s="2">
        <f>IF(OR(INPUT_RAW!Q748="",INPUT_RAW!T748=""),"",INPUT_RAW!Q748+INPUT_RAW!T748)</f>
        <v>2260837.9</v>
      </c>
      <c r="AD748" s="2">
        <f>IF(INPUT_RAW!Q748="","",IF(INPUT_RAW!Q748=0,0,INPUT_RAW!T748/INPUT_RAW!Q748))</f>
        <v>0.36639998501143334</v>
      </c>
    </row>
    <row r="749" spans="1:30" ht="72" x14ac:dyDescent="0.3">
      <c r="A749" s="7" t="s">
        <v>196</v>
      </c>
      <c r="B749" s="2" t="s">
        <v>1190</v>
      </c>
      <c r="C749" s="5" t="s">
        <v>198</v>
      </c>
      <c r="D749" s="5" t="s">
        <v>171</v>
      </c>
      <c r="E749" s="2" t="s">
        <v>1192</v>
      </c>
      <c r="F749" s="2"/>
      <c r="G749" s="2"/>
      <c r="H749" s="2"/>
      <c r="I749" s="2"/>
      <c r="J749" s="2"/>
      <c r="K749" s="2"/>
      <c r="L749" s="2"/>
      <c r="M749" s="2"/>
      <c r="N749" s="5">
        <v>2046.3</v>
      </c>
      <c r="O749" s="2" t="s">
        <v>200</v>
      </c>
      <c r="P749" s="5">
        <v>596.36399840000001</v>
      </c>
      <c r="Q749" s="5">
        <v>1220339.6499999999</v>
      </c>
      <c r="R749" s="5">
        <v>7.1250179019999997</v>
      </c>
      <c r="S749" s="5">
        <v>14579.924129999999</v>
      </c>
      <c r="T749" s="5">
        <v>447132.4</v>
      </c>
      <c r="U749" s="5">
        <v>12924</v>
      </c>
      <c r="V749" s="5">
        <v>1.0940000000000001</v>
      </c>
      <c r="W749" s="2" t="s">
        <v>22</v>
      </c>
      <c r="X749" s="2" t="s">
        <v>2940</v>
      </c>
      <c r="Y749" s="2" t="s">
        <v>172</v>
      </c>
      <c r="Z749" s="2" t="s">
        <v>173</v>
      </c>
      <c r="AA749" s="2" t="s">
        <v>2940</v>
      </c>
      <c r="AB749" s="2">
        <f>IF(INPUT_RAW!B749="","",YEAR(INPUT_RAW!B749))</f>
        <v>2023</v>
      </c>
      <c r="AC749" s="2">
        <f>IF(OR(INPUT_RAW!Q749="",INPUT_RAW!T749=""),"",INPUT_RAW!Q749+INPUT_RAW!T749)</f>
        <v>1667472.0499999998</v>
      </c>
      <c r="AD749" s="2">
        <f>IF(INPUT_RAW!Q749="","",IF(INPUT_RAW!Q749=0,0,INPUT_RAW!T749/INPUT_RAW!Q749))</f>
        <v>0.36639996086335475</v>
      </c>
    </row>
    <row r="750" spans="1:30" ht="86.4" x14ac:dyDescent="0.3">
      <c r="A750" s="7" t="s">
        <v>196</v>
      </c>
      <c r="B750" s="2" t="s">
        <v>1190</v>
      </c>
      <c r="C750" s="5" t="s">
        <v>198</v>
      </c>
      <c r="D750" s="5" t="s">
        <v>171</v>
      </c>
      <c r="E750" s="2" t="s">
        <v>1193</v>
      </c>
      <c r="F750" s="2"/>
      <c r="G750" s="2"/>
      <c r="H750" s="2"/>
      <c r="I750" s="2"/>
      <c r="J750" s="2"/>
      <c r="K750" s="2"/>
      <c r="L750" s="2"/>
      <c r="M750" s="2"/>
      <c r="N750" s="5">
        <v>2515.1999999999998</v>
      </c>
      <c r="O750" s="2" t="s">
        <v>200</v>
      </c>
      <c r="P750" s="5">
        <v>502.97762010000002</v>
      </c>
      <c r="Q750" s="5">
        <v>1265089.31</v>
      </c>
      <c r="R750" s="5">
        <v>6.0092905620000003</v>
      </c>
      <c r="S750" s="5">
        <v>15114.56762</v>
      </c>
      <c r="T750" s="5">
        <v>463528.8</v>
      </c>
      <c r="U750" s="5">
        <v>14148</v>
      </c>
      <c r="V750" s="5">
        <v>1.036</v>
      </c>
      <c r="W750" s="2" t="s">
        <v>22</v>
      </c>
      <c r="X750" s="2" t="s">
        <v>2940</v>
      </c>
      <c r="Y750" s="2" t="s">
        <v>172</v>
      </c>
      <c r="Z750" s="2" t="s">
        <v>173</v>
      </c>
      <c r="AA750" s="2" t="s">
        <v>2940</v>
      </c>
      <c r="AB750" s="2">
        <f>IF(INPUT_RAW!B750="","",YEAR(INPUT_RAW!B750))</f>
        <v>2023</v>
      </c>
      <c r="AC750" s="2">
        <f>IF(OR(INPUT_RAW!Q750="",INPUT_RAW!T750=""),"",INPUT_RAW!Q750+INPUT_RAW!T750)</f>
        <v>1728618.11</v>
      </c>
      <c r="AD750" s="2">
        <f>IF(INPUT_RAW!Q750="","",IF(INPUT_RAW!Q750=0,0,INPUT_RAW!T750/INPUT_RAW!Q750))</f>
        <v>0.36640006071982378</v>
      </c>
    </row>
    <row r="751" spans="1:30" ht="57.6" x14ac:dyDescent="0.3">
      <c r="A751" s="7" t="s">
        <v>196</v>
      </c>
      <c r="B751" s="2" t="s">
        <v>1194</v>
      </c>
      <c r="C751" s="5" t="s">
        <v>198</v>
      </c>
      <c r="D751" s="5" t="s">
        <v>171</v>
      </c>
      <c r="E751" s="2" t="s">
        <v>1195</v>
      </c>
      <c r="F751" s="2"/>
      <c r="G751" s="2"/>
      <c r="H751" s="2"/>
      <c r="I751" s="2"/>
      <c r="J751" s="2"/>
      <c r="K751" s="2"/>
      <c r="L751" s="2"/>
      <c r="M751" s="2"/>
      <c r="N751" s="5">
        <v>6825</v>
      </c>
      <c r="O751" s="2" t="s">
        <v>200</v>
      </c>
      <c r="P751" s="5">
        <v>583.8795106</v>
      </c>
      <c r="Q751" s="5">
        <v>3984977.66</v>
      </c>
      <c r="R751" s="5">
        <v>6.9925689889999996</v>
      </c>
      <c r="S751" s="5">
        <v>47724.283349999998</v>
      </c>
      <c r="T751" s="5">
        <v>1460095.8</v>
      </c>
      <c r="U751" s="5">
        <v>39000</v>
      </c>
      <c r="V751" s="5">
        <v>1.21</v>
      </c>
      <c r="W751" s="2" t="s">
        <v>17</v>
      </c>
      <c r="X751" s="2"/>
      <c r="Y751" s="2" t="s">
        <v>172</v>
      </c>
      <c r="Z751" s="2" t="s">
        <v>173</v>
      </c>
      <c r="AA751" s="2" t="s">
        <v>174</v>
      </c>
      <c r="AB751" s="2">
        <f>IF(INPUT_RAW!B751="","",YEAR(INPUT_RAW!B751))</f>
        <v>2023</v>
      </c>
      <c r="AC751" s="2">
        <f>IF(OR(INPUT_RAW!Q751="",INPUT_RAW!T751=""),"",INPUT_RAW!Q751+INPUT_RAW!T751)</f>
        <v>5445073.46</v>
      </c>
      <c r="AD751" s="2">
        <f>IF(INPUT_RAW!Q751="","",IF(INPUT_RAW!Q751=0,0,INPUT_RAW!T751/INPUT_RAW!Q751))</f>
        <v>0.3663999963302178</v>
      </c>
    </row>
    <row r="752" spans="1:30" ht="57.6" x14ac:dyDescent="0.3">
      <c r="A752" s="7" t="s">
        <v>196</v>
      </c>
      <c r="B752" s="2" t="s">
        <v>1196</v>
      </c>
      <c r="C752" s="5" t="s">
        <v>198</v>
      </c>
      <c r="D752" s="5" t="s">
        <v>171</v>
      </c>
      <c r="E752" s="2" t="s">
        <v>1197</v>
      </c>
      <c r="F752" s="2"/>
      <c r="G752" s="2"/>
      <c r="H752" s="2"/>
      <c r="I752" s="2"/>
      <c r="J752" s="2"/>
      <c r="K752" s="2"/>
      <c r="L752" s="2"/>
      <c r="M752" s="2"/>
      <c r="N752" s="5">
        <v>7514</v>
      </c>
      <c r="O752" s="2" t="s">
        <v>200</v>
      </c>
      <c r="P752" s="5">
        <v>231.98643730000001</v>
      </c>
      <c r="Q752" s="5">
        <v>1743146.09</v>
      </c>
      <c r="R752" s="5">
        <v>2.778280686</v>
      </c>
      <c r="S752" s="5">
        <v>20876.001079999998</v>
      </c>
      <c r="T752" s="5">
        <v>638688.69999999995</v>
      </c>
      <c r="U752" s="5">
        <v>42432</v>
      </c>
      <c r="V752" s="5">
        <v>0.46700000000000003</v>
      </c>
      <c r="W752" s="2" t="s">
        <v>23</v>
      </c>
      <c r="X752" s="2" t="s">
        <v>2940</v>
      </c>
      <c r="Y752" s="2" t="s">
        <v>172</v>
      </c>
      <c r="Z752" s="2" t="s">
        <v>173</v>
      </c>
      <c r="AA752" s="2" t="s">
        <v>2940</v>
      </c>
      <c r="AB752" s="2">
        <f>IF(INPUT_RAW!B752="","",YEAR(INPUT_RAW!B752))</f>
        <v>2023</v>
      </c>
      <c r="AC752" s="2">
        <f>IF(OR(INPUT_RAW!Q752="",INPUT_RAW!T752=""),"",INPUT_RAW!Q752+INPUT_RAW!T752)</f>
        <v>2381834.79</v>
      </c>
      <c r="AD752" s="2">
        <f>IF(INPUT_RAW!Q752="","",IF(INPUT_RAW!Q752=0,0,INPUT_RAW!T752/INPUT_RAW!Q752))</f>
        <v>0.36639998429506271</v>
      </c>
    </row>
    <row r="753" spans="1:30" ht="72" x14ac:dyDescent="0.3">
      <c r="A753" s="7" t="s">
        <v>196</v>
      </c>
      <c r="B753" s="2" t="s">
        <v>1198</v>
      </c>
      <c r="C753" s="5" t="s">
        <v>198</v>
      </c>
      <c r="D753" s="5" t="s">
        <v>171</v>
      </c>
      <c r="E753" s="2" t="s">
        <v>1199</v>
      </c>
      <c r="F753" s="2"/>
      <c r="G753" s="2"/>
      <c r="H753" s="2"/>
      <c r="I753" s="2"/>
      <c r="J753" s="2"/>
      <c r="K753" s="2"/>
      <c r="L753" s="2"/>
      <c r="M753" s="2"/>
      <c r="N753" s="5">
        <v>1182.5999999999999</v>
      </c>
      <c r="O753" s="2" t="s">
        <v>200</v>
      </c>
      <c r="P753" s="5">
        <v>581.5702943</v>
      </c>
      <c r="Q753" s="5">
        <v>687765.03</v>
      </c>
      <c r="R753" s="5">
        <v>6.9649137039999998</v>
      </c>
      <c r="S753" s="5">
        <v>8236.7069460000002</v>
      </c>
      <c r="T753" s="5">
        <v>251997.1</v>
      </c>
      <c r="U753" s="5">
        <v>7884</v>
      </c>
      <c r="V753" s="5">
        <v>1.01</v>
      </c>
      <c r="W753" s="2" t="s">
        <v>53</v>
      </c>
      <c r="X753" s="2" t="s">
        <v>2940</v>
      </c>
      <c r="Y753" s="2" t="s">
        <v>172</v>
      </c>
      <c r="Z753" s="2" t="s">
        <v>173</v>
      </c>
      <c r="AA753" s="2" t="s">
        <v>2940</v>
      </c>
      <c r="AB753" s="2">
        <f>IF(INPUT_RAW!B753="","",YEAR(INPUT_RAW!B753))</f>
        <v>2023</v>
      </c>
      <c r="AC753" s="2">
        <f>IF(OR(INPUT_RAW!Q753="",INPUT_RAW!T753=""),"",INPUT_RAW!Q753+INPUT_RAW!T753)</f>
        <v>939762.13</v>
      </c>
      <c r="AD753" s="2">
        <f>IF(INPUT_RAW!Q753="","",IF(INPUT_RAW!Q753=0,0,INPUT_RAW!T753/INPUT_RAW!Q753))</f>
        <v>0.36639998983373723</v>
      </c>
    </row>
    <row r="754" spans="1:30" ht="86.4" x14ac:dyDescent="0.3">
      <c r="A754" s="7" t="s">
        <v>196</v>
      </c>
      <c r="B754" s="2" t="s">
        <v>1198</v>
      </c>
      <c r="C754" s="5" t="s">
        <v>198</v>
      </c>
      <c r="D754" s="5" t="s">
        <v>171</v>
      </c>
      <c r="E754" s="2" t="s">
        <v>1200</v>
      </c>
      <c r="F754" s="2"/>
      <c r="G754" s="2"/>
      <c r="H754" s="2"/>
      <c r="I754" s="2"/>
      <c r="J754" s="2"/>
      <c r="K754" s="2"/>
      <c r="L754" s="2"/>
      <c r="M754" s="2"/>
      <c r="N754" s="5">
        <v>8198.4</v>
      </c>
      <c r="O754" s="2" t="s">
        <v>200</v>
      </c>
      <c r="P754" s="5">
        <v>490.79712749999999</v>
      </c>
      <c r="Q754" s="5">
        <v>4023751.17</v>
      </c>
      <c r="R754" s="5">
        <v>5.8778099099999999</v>
      </c>
      <c r="S754" s="5">
        <v>48188.636769999997</v>
      </c>
      <c r="T754" s="5">
        <v>1474302.4</v>
      </c>
      <c r="U754" s="5">
        <v>46116</v>
      </c>
      <c r="V754" s="5">
        <v>1.0102</v>
      </c>
      <c r="W754" s="2" t="s">
        <v>62</v>
      </c>
      <c r="X754" s="2" t="s">
        <v>2940</v>
      </c>
      <c r="Y754" s="2" t="s">
        <v>172</v>
      </c>
      <c r="Z754" s="2" t="s">
        <v>173</v>
      </c>
      <c r="AA754" s="2" t="s">
        <v>2940</v>
      </c>
      <c r="AB754" s="2">
        <f>IF(INPUT_RAW!B754="","",YEAR(INPUT_RAW!B754))</f>
        <v>2023</v>
      </c>
      <c r="AC754" s="2">
        <f>IF(OR(INPUT_RAW!Q754="",INPUT_RAW!T754=""),"",INPUT_RAW!Q754+INPUT_RAW!T754)</f>
        <v>5498053.5700000003</v>
      </c>
      <c r="AD754" s="2">
        <f>IF(INPUT_RAW!Q754="","",IF(INPUT_RAW!Q754=0,0,INPUT_RAW!T754/INPUT_RAW!Q754))</f>
        <v>0.36639999287033448</v>
      </c>
    </row>
    <row r="755" spans="1:30" ht="86.4" x14ac:dyDescent="0.3">
      <c r="A755" s="7" t="s">
        <v>196</v>
      </c>
      <c r="B755" s="2" t="s">
        <v>1198</v>
      </c>
      <c r="C755" s="5" t="s">
        <v>198</v>
      </c>
      <c r="D755" s="5" t="s">
        <v>171</v>
      </c>
      <c r="E755" s="2" t="s">
        <v>1201</v>
      </c>
      <c r="F755" s="2"/>
      <c r="G755" s="2"/>
      <c r="H755" s="2"/>
      <c r="I755" s="2"/>
      <c r="J755" s="2"/>
      <c r="K755" s="2"/>
      <c r="L755" s="2"/>
      <c r="M755" s="2"/>
      <c r="N755" s="5">
        <v>5452.8</v>
      </c>
      <c r="O755" s="2" t="s">
        <v>200</v>
      </c>
      <c r="P755" s="5">
        <v>480.01153169999998</v>
      </c>
      <c r="Q755" s="5">
        <v>2617406.88</v>
      </c>
      <c r="R755" s="5">
        <v>5.7486410980000002</v>
      </c>
      <c r="S755" s="5">
        <v>31346.190180000001</v>
      </c>
      <c r="T755" s="5">
        <v>959017.9</v>
      </c>
      <c r="U755" s="5">
        <v>30672</v>
      </c>
      <c r="V755" s="5">
        <v>0.98799999999999999</v>
      </c>
      <c r="W755" s="2" t="s">
        <v>61</v>
      </c>
      <c r="X755" s="2" t="s">
        <v>2940</v>
      </c>
      <c r="Y755" s="2" t="s">
        <v>172</v>
      </c>
      <c r="Z755" s="2" t="s">
        <v>173</v>
      </c>
      <c r="AA755" s="2" t="s">
        <v>2940</v>
      </c>
      <c r="AB755" s="2">
        <f>IF(INPUT_RAW!B755="","",YEAR(INPUT_RAW!B755))</f>
        <v>2023</v>
      </c>
      <c r="AC755" s="2">
        <f>IF(OR(INPUT_RAW!Q755="",INPUT_RAW!T755=""),"",INPUT_RAW!Q755+INPUT_RAW!T755)</f>
        <v>3576424.78</v>
      </c>
      <c r="AD755" s="2">
        <f>IF(INPUT_RAW!Q755="","",IF(INPUT_RAW!Q755=0,0,INPUT_RAW!T755/INPUT_RAW!Q755))</f>
        <v>0.36640000732327871</v>
      </c>
    </row>
    <row r="756" spans="1:30" ht="57.6" x14ac:dyDescent="0.3">
      <c r="A756" s="7" t="s">
        <v>196</v>
      </c>
      <c r="B756" s="2" t="s">
        <v>1202</v>
      </c>
      <c r="C756" s="5" t="s">
        <v>198</v>
      </c>
      <c r="D756" s="5" t="s">
        <v>171</v>
      </c>
      <c r="E756" s="2" t="s">
        <v>1203</v>
      </c>
      <c r="F756" s="2"/>
      <c r="G756" s="2"/>
      <c r="H756" s="2"/>
      <c r="I756" s="2"/>
      <c r="J756" s="2"/>
      <c r="K756" s="2"/>
      <c r="L756" s="2"/>
      <c r="M756" s="2"/>
      <c r="N756" s="5">
        <v>10561.6</v>
      </c>
      <c r="O756" s="2" t="s">
        <v>200</v>
      </c>
      <c r="P756" s="5">
        <v>440.04801070000002</v>
      </c>
      <c r="Q756" s="5">
        <v>4647611.07</v>
      </c>
      <c r="R756" s="5">
        <v>5.2700360570000004</v>
      </c>
      <c r="S756" s="5">
        <v>55660.01281</v>
      </c>
      <c r="T756" s="5">
        <v>1702884.7</v>
      </c>
      <c r="U756" s="5">
        <v>22080</v>
      </c>
      <c r="V756" s="5">
        <v>2.48</v>
      </c>
      <c r="W756" s="2" t="s">
        <v>23</v>
      </c>
      <c r="X756" s="2"/>
      <c r="Y756" s="2" t="s">
        <v>172</v>
      </c>
      <c r="Z756" s="2" t="s">
        <v>173</v>
      </c>
      <c r="AA756" s="2" t="s">
        <v>174</v>
      </c>
      <c r="AB756" s="2">
        <f>IF(INPUT_RAW!B756="","",YEAR(INPUT_RAW!B756))</f>
        <v>2023</v>
      </c>
      <c r="AC756" s="2">
        <f>IF(OR(INPUT_RAW!Q756="",INPUT_RAW!T756=""),"",INPUT_RAW!Q756+INPUT_RAW!T756)</f>
        <v>6350495.7700000005</v>
      </c>
      <c r="AD756" s="2">
        <f>IF(INPUT_RAW!Q756="","",IF(INPUT_RAW!Q756=0,0,INPUT_RAW!T756/INPUT_RAW!Q756))</f>
        <v>0.36640000085032931</v>
      </c>
    </row>
    <row r="757" spans="1:30" ht="72" x14ac:dyDescent="0.3">
      <c r="A757" s="7" t="s">
        <v>196</v>
      </c>
      <c r="B757" s="2" t="s">
        <v>1202</v>
      </c>
      <c r="C757" s="5" t="s">
        <v>198</v>
      </c>
      <c r="D757" s="5" t="s">
        <v>171</v>
      </c>
      <c r="E757" s="2" t="s">
        <v>1204</v>
      </c>
      <c r="F757" s="2"/>
      <c r="G757" s="2"/>
      <c r="H757" s="2"/>
      <c r="I757" s="2"/>
      <c r="J757" s="2"/>
      <c r="K757" s="2"/>
      <c r="L757" s="2"/>
      <c r="M757" s="2"/>
      <c r="N757" s="5">
        <v>11344</v>
      </c>
      <c r="O757" s="2" t="s">
        <v>200</v>
      </c>
      <c r="P757" s="5">
        <v>476.9272373</v>
      </c>
      <c r="Q757" s="5">
        <v>5410262.5800000001</v>
      </c>
      <c r="R757" s="5">
        <v>5.711703441</v>
      </c>
      <c r="S757" s="5">
        <v>64793.563829999999</v>
      </c>
      <c r="T757" s="5">
        <v>1982320.2</v>
      </c>
      <c r="U757" s="5">
        <v>38400</v>
      </c>
      <c r="V757" s="5">
        <v>1.66</v>
      </c>
      <c r="W757" s="2" t="s">
        <v>23</v>
      </c>
      <c r="X757" s="2" t="s">
        <v>2941</v>
      </c>
      <c r="Y757" s="2" t="s">
        <v>172</v>
      </c>
      <c r="Z757" s="2" t="s">
        <v>173</v>
      </c>
      <c r="AA757" s="2" t="s">
        <v>2941</v>
      </c>
      <c r="AB757" s="2">
        <f>IF(INPUT_RAW!B757="","",YEAR(INPUT_RAW!B757))</f>
        <v>2023</v>
      </c>
      <c r="AC757" s="2">
        <f>IF(OR(INPUT_RAW!Q757="",INPUT_RAW!T757=""),"",INPUT_RAW!Q757+INPUT_RAW!T757)</f>
        <v>7392582.7800000003</v>
      </c>
      <c r="AD757" s="2">
        <f>IF(INPUT_RAW!Q757="","",IF(INPUT_RAW!Q757=0,0,INPUT_RAW!T757/INPUT_RAW!Q757))</f>
        <v>0.36639999827882658</v>
      </c>
    </row>
    <row r="758" spans="1:30" ht="57.6" x14ac:dyDescent="0.3">
      <c r="A758" s="7" t="s">
        <v>196</v>
      </c>
      <c r="B758" s="2" t="s">
        <v>1202</v>
      </c>
      <c r="C758" s="5" t="s">
        <v>198</v>
      </c>
      <c r="D758" s="5" t="s">
        <v>171</v>
      </c>
      <c r="E758" s="2" t="s">
        <v>1205</v>
      </c>
      <c r="F758" s="2"/>
      <c r="G758" s="2"/>
      <c r="H758" s="2"/>
      <c r="I758" s="2"/>
      <c r="J758" s="2"/>
      <c r="K758" s="2"/>
      <c r="L758" s="2"/>
      <c r="M758" s="2"/>
      <c r="N758" s="5">
        <v>10892</v>
      </c>
      <c r="O758" s="2" t="s">
        <v>200</v>
      </c>
      <c r="P758" s="5">
        <v>451.64768729999997</v>
      </c>
      <c r="Q758" s="5">
        <v>4919346.6100000003</v>
      </c>
      <c r="R758" s="5">
        <v>5.4089543390000001</v>
      </c>
      <c r="S758" s="5">
        <v>58914.33066</v>
      </c>
      <c r="T758" s="5">
        <v>1802448.5</v>
      </c>
      <c r="U758" s="5">
        <v>16800</v>
      </c>
      <c r="V758" s="5">
        <v>3.45</v>
      </c>
      <c r="W758" s="2" t="s">
        <v>23</v>
      </c>
      <c r="X758" s="2"/>
      <c r="Y758" s="2" t="s">
        <v>172</v>
      </c>
      <c r="Z758" s="2" t="s">
        <v>173</v>
      </c>
      <c r="AA758" s="2" t="s">
        <v>174</v>
      </c>
      <c r="AB758" s="2">
        <f>IF(INPUT_RAW!B758="","",YEAR(INPUT_RAW!B758))</f>
        <v>2023</v>
      </c>
      <c r="AC758" s="2">
        <f>IF(OR(INPUT_RAW!Q758="",INPUT_RAW!T758=""),"",INPUT_RAW!Q758+INPUT_RAW!T758)</f>
        <v>6721795.1100000003</v>
      </c>
      <c r="AD758" s="2">
        <f>IF(INPUT_RAW!Q758="","",IF(INPUT_RAW!Q758=0,0,INPUT_RAW!T758/INPUT_RAW!Q758))</f>
        <v>0.36639998009816999</v>
      </c>
    </row>
    <row r="759" spans="1:30" ht="57.6" x14ac:dyDescent="0.3">
      <c r="A759" s="7" t="s">
        <v>196</v>
      </c>
      <c r="B759" s="2" t="s">
        <v>1202</v>
      </c>
      <c r="C759" s="5" t="s">
        <v>198</v>
      </c>
      <c r="D759" s="5" t="s">
        <v>171</v>
      </c>
      <c r="E759" s="2" t="s">
        <v>1206</v>
      </c>
      <c r="F759" s="2"/>
      <c r="G759" s="2"/>
      <c r="H759" s="2"/>
      <c r="I759" s="2"/>
      <c r="J759" s="2"/>
      <c r="K759" s="2"/>
      <c r="L759" s="2"/>
      <c r="M759" s="2"/>
      <c r="N759" s="5">
        <v>10480</v>
      </c>
      <c r="O759" s="2" t="s">
        <v>200</v>
      </c>
      <c r="P759" s="5">
        <v>611.09893030000001</v>
      </c>
      <c r="Q759" s="5">
        <v>6404316.79</v>
      </c>
      <c r="R759" s="5">
        <v>7.3185500640000001</v>
      </c>
      <c r="S759" s="5">
        <v>76698.404670000004</v>
      </c>
      <c r="T759" s="5">
        <v>2346541.7000000002</v>
      </c>
      <c r="U759" s="5">
        <v>125760</v>
      </c>
      <c r="V759" s="2"/>
      <c r="W759" s="2" t="s">
        <v>23</v>
      </c>
      <c r="X759" s="2" t="s">
        <v>2941</v>
      </c>
      <c r="Y759" s="2" t="s">
        <v>172</v>
      </c>
      <c r="Z759" s="2" t="s">
        <v>173</v>
      </c>
      <c r="AA759" s="2" t="s">
        <v>2941</v>
      </c>
      <c r="AB759" s="2">
        <f>IF(INPUT_RAW!B759="","",YEAR(INPUT_RAW!B759))</f>
        <v>2023</v>
      </c>
      <c r="AC759" s="2">
        <f>IF(OR(INPUT_RAW!Q759="",INPUT_RAW!T759=""),"",INPUT_RAW!Q759+INPUT_RAW!T759)</f>
        <v>8750858.4900000002</v>
      </c>
      <c r="AD759" s="2">
        <f>IF(INPUT_RAW!Q759="","",IF(INPUT_RAW!Q759=0,0,INPUT_RAW!T759/INPUT_RAW!Q759))</f>
        <v>0.36640000439453591</v>
      </c>
    </row>
    <row r="760" spans="1:30" ht="86.4" x14ac:dyDescent="0.3">
      <c r="A760" s="7" t="s">
        <v>196</v>
      </c>
      <c r="B760" s="2" t="s">
        <v>1207</v>
      </c>
      <c r="C760" s="5" t="s">
        <v>198</v>
      </c>
      <c r="D760" s="5" t="s">
        <v>171</v>
      </c>
      <c r="E760" s="2" t="s">
        <v>1208</v>
      </c>
      <c r="F760" s="2"/>
      <c r="G760" s="2"/>
      <c r="H760" s="2"/>
      <c r="I760" s="2"/>
      <c r="J760" s="2"/>
      <c r="K760" s="2"/>
      <c r="L760" s="2"/>
      <c r="M760" s="2"/>
      <c r="N760" s="5">
        <v>8008</v>
      </c>
      <c r="O760" s="2" t="s">
        <v>200</v>
      </c>
      <c r="P760" s="5">
        <v>407.12837539999998</v>
      </c>
      <c r="Q760" s="5">
        <v>3260284.03</v>
      </c>
      <c r="R760" s="5">
        <v>4.8670457310000002</v>
      </c>
      <c r="S760" s="5">
        <v>38975.302210000002</v>
      </c>
      <c r="T760" s="5">
        <v>1194568.1000000001</v>
      </c>
      <c r="U760" s="5">
        <v>2464</v>
      </c>
      <c r="V760" s="2"/>
      <c r="W760" s="2" t="s">
        <v>33</v>
      </c>
      <c r="X760" s="2" t="s">
        <v>2935</v>
      </c>
      <c r="Y760" s="2" t="s">
        <v>172</v>
      </c>
      <c r="Z760" s="2" t="s">
        <v>173</v>
      </c>
      <c r="AA760" s="2" t="s">
        <v>2935</v>
      </c>
      <c r="AB760" s="2">
        <f>IF(INPUT_RAW!B760="","",YEAR(INPUT_RAW!B760))</f>
        <v>2023</v>
      </c>
      <c r="AC760" s="2">
        <f>IF(OR(INPUT_RAW!Q760="",INPUT_RAW!T760=""),"",INPUT_RAW!Q760+INPUT_RAW!T760)</f>
        <v>4454852.13</v>
      </c>
      <c r="AD760" s="2">
        <f>IF(INPUT_RAW!Q760="","",IF(INPUT_RAW!Q760=0,0,INPUT_RAW!T760/INPUT_RAW!Q760))</f>
        <v>0.36640000963351654</v>
      </c>
    </row>
    <row r="761" spans="1:30" ht="86.4" x14ac:dyDescent="0.3">
      <c r="A761" s="7" t="s">
        <v>196</v>
      </c>
      <c r="B761" s="2" t="s">
        <v>1207</v>
      </c>
      <c r="C761" s="5" t="s">
        <v>198</v>
      </c>
      <c r="D761" s="5" t="s">
        <v>171</v>
      </c>
      <c r="E761" s="2" t="s">
        <v>1209</v>
      </c>
      <c r="F761" s="2"/>
      <c r="G761" s="2"/>
      <c r="H761" s="2"/>
      <c r="I761" s="2"/>
      <c r="J761" s="2"/>
      <c r="K761" s="2"/>
      <c r="L761" s="2"/>
      <c r="M761" s="2"/>
      <c r="N761" s="5">
        <v>8607.5</v>
      </c>
      <c r="O761" s="2" t="s">
        <v>200</v>
      </c>
      <c r="P761" s="5">
        <v>352.4233959</v>
      </c>
      <c r="Q761" s="5">
        <v>3033484.38</v>
      </c>
      <c r="R761" s="5">
        <v>4.2130710799999997</v>
      </c>
      <c r="S761" s="5">
        <v>36264.009319999997</v>
      </c>
      <c r="T761" s="5">
        <v>1111468.7</v>
      </c>
      <c r="U761" s="2"/>
      <c r="V761" s="5">
        <v>0.95</v>
      </c>
      <c r="W761" s="2" t="s">
        <v>57</v>
      </c>
      <c r="X761" s="2"/>
      <c r="Y761" s="2" t="s">
        <v>172</v>
      </c>
      <c r="Z761" s="2" t="s">
        <v>173</v>
      </c>
      <c r="AA761" s="2" t="s">
        <v>174</v>
      </c>
      <c r="AB761" s="2">
        <f>IF(INPUT_RAW!B761="","",YEAR(INPUT_RAW!B761))</f>
        <v>2023</v>
      </c>
      <c r="AC761" s="2">
        <f>IF(OR(INPUT_RAW!Q761="",INPUT_RAW!T761=""),"",INPUT_RAW!Q761+INPUT_RAW!T761)</f>
        <v>4144953.08</v>
      </c>
      <c r="AD761" s="2">
        <f>IF(INPUT_RAW!Q761="","",IF(INPUT_RAW!Q761=0,0,INPUT_RAW!T761/INPUT_RAW!Q761))</f>
        <v>0.36640000763742187</v>
      </c>
    </row>
    <row r="762" spans="1:30" ht="86.4" x14ac:dyDescent="0.3">
      <c r="A762" s="7" t="s">
        <v>196</v>
      </c>
      <c r="B762" s="2" t="s">
        <v>1207</v>
      </c>
      <c r="C762" s="5" t="s">
        <v>198</v>
      </c>
      <c r="D762" s="5" t="s">
        <v>171</v>
      </c>
      <c r="E762" s="2" t="s">
        <v>1181</v>
      </c>
      <c r="F762" s="2"/>
      <c r="G762" s="2"/>
      <c r="H762" s="2"/>
      <c r="I762" s="2"/>
      <c r="J762" s="2"/>
      <c r="K762" s="2"/>
      <c r="L762" s="2"/>
      <c r="M762" s="2"/>
      <c r="N762" s="5">
        <v>9676</v>
      </c>
      <c r="O762" s="2" t="s">
        <v>200</v>
      </c>
      <c r="P762" s="5">
        <v>339.35308909999998</v>
      </c>
      <c r="Q762" s="5">
        <v>3283580.49</v>
      </c>
      <c r="R762" s="5">
        <v>4.0568211490000001</v>
      </c>
      <c r="S762" s="5">
        <v>39253.80143</v>
      </c>
      <c r="T762" s="5">
        <v>1203103.8999999999</v>
      </c>
      <c r="U762" s="5">
        <v>59040</v>
      </c>
      <c r="V762" s="5">
        <v>0.65500000000000003</v>
      </c>
      <c r="W762" s="2" t="s">
        <v>83</v>
      </c>
      <c r="X762" s="2"/>
      <c r="Y762" s="2" t="s">
        <v>172</v>
      </c>
      <c r="Z762" s="2" t="s">
        <v>173</v>
      </c>
      <c r="AA762" s="2" t="s">
        <v>174</v>
      </c>
      <c r="AB762" s="2">
        <f>IF(INPUT_RAW!B762="","",YEAR(INPUT_RAW!B762))</f>
        <v>2023</v>
      </c>
      <c r="AC762" s="2">
        <f>IF(OR(INPUT_RAW!Q762="",INPUT_RAW!T762=""),"",INPUT_RAW!Q762+INPUT_RAW!T762)</f>
        <v>4486684.3900000006</v>
      </c>
      <c r="AD762" s="2">
        <f>IF(INPUT_RAW!Q762="","",IF(INPUT_RAW!Q762=0,0,INPUT_RAW!T762/INPUT_RAW!Q762))</f>
        <v>0.36640000257767391</v>
      </c>
    </row>
    <row r="763" spans="1:30" ht="57.6" x14ac:dyDescent="0.3">
      <c r="A763" s="7" t="s">
        <v>196</v>
      </c>
      <c r="B763" s="2" t="s">
        <v>1210</v>
      </c>
      <c r="C763" s="5" t="s">
        <v>198</v>
      </c>
      <c r="D763" s="5" t="s">
        <v>163</v>
      </c>
      <c r="E763" s="2" t="s">
        <v>1211</v>
      </c>
      <c r="F763" s="2"/>
      <c r="G763" s="2"/>
      <c r="H763" s="2"/>
      <c r="I763" s="2"/>
      <c r="J763" s="2"/>
      <c r="K763" s="2"/>
      <c r="L763" s="2"/>
      <c r="M763" s="2"/>
      <c r="N763" s="5">
        <v>7615.3</v>
      </c>
      <c r="O763" s="2" t="s">
        <v>200</v>
      </c>
      <c r="P763" s="5">
        <v>225.4696558</v>
      </c>
      <c r="Q763" s="5">
        <v>1717019.07</v>
      </c>
      <c r="R763" s="5">
        <v>2.7247088320000001</v>
      </c>
      <c r="S763" s="5">
        <v>20749.475170000002</v>
      </c>
      <c r="T763" s="5">
        <v>754801.6</v>
      </c>
      <c r="U763" s="5">
        <v>3</v>
      </c>
      <c r="V763" s="5">
        <v>0.16700000000000001</v>
      </c>
      <c r="W763" s="2" t="s">
        <v>69</v>
      </c>
      <c r="X763" s="2" t="s">
        <v>166</v>
      </c>
      <c r="Y763" s="2" t="s">
        <v>164</v>
      </c>
      <c r="Z763" s="2" t="s">
        <v>165</v>
      </c>
      <c r="AA763" s="2" t="s">
        <v>166</v>
      </c>
      <c r="AB763" s="2">
        <f>IF(INPUT_RAW!B763="","",YEAR(INPUT_RAW!B763))</f>
        <v>2023</v>
      </c>
      <c r="AC763" s="2">
        <f>IF(OR(INPUT_RAW!Q763="",INPUT_RAW!T763=""),"",INPUT_RAW!Q763+INPUT_RAW!T763)</f>
        <v>2471820.67</v>
      </c>
      <c r="AD763" s="2">
        <f>IF(INPUT_RAW!Q763="","",IF(INPUT_RAW!Q763=0,0,INPUT_RAW!T763/INPUT_RAW!Q763))</f>
        <v>0.43960000980070651</v>
      </c>
    </row>
    <row r="764" spans="1:30" ht="72" x14ac:dyDescent="0.3">
      <c r="A764" s="7" t="s">
        <v>196</v>
      </c>
      <c r="B764" s="2" t="s">
        <v>1212</v>
      </c>
      <c r="C764" s="5" t="s">
        <v>198</v>
      </c>
      <c r="D764" s="5" t="s">
        <v>171</v>
      </c>
      <c r="E764" s="2" t="s">
        <v>1213</v>
      </c>
      <c r="F764" s="2"/>
      <c r="G764" s="2"/>
      <c r="H764" s="2"/>
      <c r="I764" s="2"/>
      <c r="J764" s="2"/>
      <c r="K764" s="2"/>
      <c r="L764" s="2"/>
      <c r="M764" s="2"/>
      <c r="N764" s="5">
        <v>7875</v>
      </c>
      <c r="O764" s="2" t="s">
        <v>200</v>
      </c>
      <c r="P764" s="5">
        <v>502.0332444</v>
      </c>
      <c r="Q764" s="5">
        <v>3953511.8</v>
      </c>
      <c r="R764" s="5">
        <v>6.100039422</v>
      </c>
      <c r="S764" s="5">
        <v>48037.810449999997</v>
      </c>
      <c r="T764" s="5">
        <v>1448566.7</v>
      </c>
      <c r="U764" s="5">
        <v>50400</v>
      </c>
      <c r="V764" s="5">
        <v>0.94</v>
      </c>
      <c r="W764" s="2" t="s">
        <v>14</v>
      </c>
      <c r="X764" s="2" t="s">
        <v>2940</v>
      </c>
      <c r="Y764" s="2" t="s">
        <v>172</v>
      </c>
      <c r="Z764" s="2" t="s">
        <v>173</v>
      </c>
      <c r="AA764" s="2" t="s">
        <v>2940</v>
      </c>
      <c r="AB764" s="2">
        <f>IF(INPUT_RAW!B764="","",YEAR(INPUT_RAW!B764))</f>
        <v>2023</v>
      </c>
      <c r="AC764" s="2">
        <f>IF(OR(INPUT_RAW!Q764="",INPUT_RAW!T764=""),"",INPUT_RAW!Q764+INPUT_RAW!T764)</f>
        <v>5402078.5</v>
      </c>
      <c r="AD764" s="2">
        <f>IF(INPUT_RAW!Q764="","",IF(INPUT_RAW!Q764=0,0,INPUT_RAW!T764/INPUT_RAW!Q764))</f>
        <v>0.36639999405085877</v>
      </c>
    </row>
    <row r="765" spans="1:30" ht="72" x14ac:dyDescent="0.3">
      <c r="A765" s="7" t="s">
        <v>196</v>
      </c>
      <c r="B765" s="2" t="s">
        <v>1214</v>
      </c>
      <c r="C765" s="5" t="s">
        <v>198</v>
      </c>
      <c r="D765" s="5" t="s">
        <v>171</v>
      </c>
      <c r="E765" s="2" t="s">
        <v>1215</v>
      </c>
      <c r="F765" s="2"/>
      <c r="G765" s="2"/>
      <c r="H765" s="2"/>
      <c r="I765" s="2"/>
      <c r="J765" s="2"/>
      <c r="K765" s="2"/>
      <c r="L765" s="2"/>
      <c r="M765" s="2"/>
      <c r="N765" s="5">
        <v>9676</v>
      </c>
      <c r="O765" s="2" t="s">
        <v>200</v>
      </c>
      <c r="P765" s="5">
        <v>334.40410500000002</v>
      </c>
      <c r="Q765" s="5">
        <v>3235694.12</v>
      </c>
      <c r="R765" s="5">
        <v>4.0632333540000003</v>
      </c>
      <c r="S765" s="5">
        <v>39315.845930000003</v>
      </c>
      <c r="T765" s="5">
        <v>1185558.3</v>
      </c>
      <c r="U765" s="5">
        <v>59040</v>
      </c>
      <c r="V765" s="5">
        <v>0.65500000000000003</v>
      </c>
      <c r="W765" s="2" t="s">
        <v>83</v>
      </c>
      <c r="X765" s="2"/>
      <c r="Y765" s="2" t="s">
        <v>172</v>
      </c>
      <c r="Z765" s="2" t="s">
        <v>173</v>
      </c>
      <c r="AA765" s="2" t="s">
        <v>174</v>
      </c>
      <c r="AB765" s="2">
        <f>IF(INPUT_RAW!B765="","",YEAR(INPUT_RAW!B765))</f>
        <v>2023</v>
      </c>
      <c r="AC765" s="2">
        <f>IF(OR(INPUT_RAW!Q765="",INPUT_RAW!T765=""),"",INPUT_RAW!Q765+INPUT_RAW!T765)</f>
        <v>4421252.42</v>
      </c>
      <c r="AD765" s="2">
        <f>IF(INPUT_RAW!Q765="","",IF(INPUT_RAW!Q765=0,0,INPUT_RAW!T765/INPUT_RAW!Q765))</f>
        <v>0.36639999209814061</v>
      </c>
    </row>
    <row r="766" spans="1:30" ht="86.4" x14ac:dyDescent="0.3">
      <c r="A766" s="7" t="s">
        <v>196</v>
      </c>
      <c r="B766" s="2" t="s">
        <v>1216</v>
      </c>
      <c r="C766" s="5" t="s">
        <v>198</v>
      </c>
      <c r="D766" s="5" t="s">
        <v>171</v>
      </c>
      <c r="E766" s="2" t="s">
        <v>1217</v>
      </c>
      <c r="F766" s="2"/>
      <c r="G766" s="2"/>
      <c r="H766" s="2"/>
      <c r="I766" s="2"/>
      <c r="J766" s="2"/>
      <c r="K766" s="2"/>
      <c r="L766" s="2"/>
      <c r="M766" s="2"/>
      <c r="N766" s="5">
        <v>5785.5</v>
      </c>
      <c r="O766" s="2" t="s">
        <v>200</v>
      </c>
      <c r="P766" s="5">
        <v>573.32752740000001</v>
      </c>
      <c r="Q766" s="5">
        <v>3316986.41</v>
      </c>
      <c r="R766" s="5">
        <v>6.9663126059999998</v>
      </c>
      <c r="S766" s="5">
        <v>40303.601580000002</v>
      </c>
      <c r="T766" s="5">
        <v>1215343.8</v>
      </c>
      <c r="U766" s="5">
        <v>36540</v>
      </c>
      <c r="V766" s="5">
        <v>1.0660000000000001</v>
      </c>
      <c r="W766" s="2" t="s">
        <v>66</v>
      </c>
      <c r="X766" s="2" t="s">
        <v>2940</v>
      </c>
      <c r="Y766" s="2" t="s">
        <v>172</v>
      </c>
      <c r="Z766" s="2" t="s">
        <v>173</v>
      </c>
      <c r="AA766" s="2" t="s">
        <v>2940</v>
      </c>
      <c r="AB766" s="2">
        <f>IF(INPUT_RAW!B766="","",YEAR(INPUT_RAW!B766))</f>
        <v>2023</v>
      </c>
      <c r="AC766" s="2">
        <f>IF(OR(INPUT_RAW!Q766="",INPUT_RAW!T766=""),"",INPUT_RAW!Q766+INPUT_RAW!T766)</f>
        <v>4532330.21</v>
      </c>
      <c r="AD766" s="2">
        <f>IF(INPUT_RAW!Q766="","",IF(INPUT_RAW!Q766=0,0,INPUT_RAW!T766/INPUT_RAW!Q766))</f>
        <v>0.36639999378230798</v>
      </c>
    </row>
    <row r="767" spans="1:30" ht="72" x14ac:dyDescent="0.3">
      <c r="A767" s="7" t="s">
        <v>196</v>
      </c>
      <c r="B767" s="2" t="s">
        <v>1216</v>
      </c>
      <c r="C767" s="5" t="s">
        <v>198</v>
      </c>
      <c r="D767" s="5" t="s">
        <v>171</v>
      </c>
      <c r="E767" s="2" t="s">
        <v>1218</v>
      </c>
      <c r="F767" s="2"/>
      <c r="G767" s="2"/>
      <c r="H767" s="2"/>
      <c r="I767" s="2"/>
      <c r="J767" s="2"/>
      <c r="K767" s="2"/>
      <c r="L767" s="2"/>
      <c r="M767" s="2"/>
      <c r="N767" s="5">
        <v>672</v>
      </c>
      <c r="O767" s="2" t="s">
        <v>200</v>
      </c>
      <c r="P767" s="5">
        <v>473.25736610000001</v>
      </c>
      <c r="Q767" s="5">
        <v>318028.95</v>
      </c>
      <c r="R767" s="5">
        <v>5.7503932689999999</v>
      </c>
      <c r="S767" s="5">
        <v>3864.2642770000002</v>
      </c>
      <c r="T767" s="5">
        <v>116525.8</v>
      </c>
      <c r="U767" s="5">
        <v>3780</v>
      </c>
      <c r="V767" s="5">
        <v>0.98799999999999999</v>
      </c>
      <c r="W767" s="2" t="s">
        <v>61</v>
      </c>
      <c r="X767" s="2" t="s">
        <v>2940</v>
      </c>
      <c r="Y767" s="2" t="s">
        <v>172</v>
      </c>
      <c r="Z767" s="2" t="s">
        <v>173</v>
      </c>
      <c r="AA767" s="2" t="s">
        <v>2940</v>
      </c>
      <c r="AB767" s="2">
        <f>IF(INPUT_RAW!B767="","",YEAR(INPUT_RAW!B767))</f>
        <v>2023</v>
      </c>
      <c r="AC767" s="2">
        <f>IF(OR(INPUT_RAW!Q767="",INPUT_RAW!T767=""),"",INPUT_RAW!Q767+INPUT_RAW!T767)</f>
        <v>434554.75</v>
      </c>
      <c r="AD767" s="2">
        <f>IF(INPUT_RAW!Q767="","",IF(INPUT_RAW!Q767=0,0,INPUT_RAW!T767/INPUT_RAW!Q767))</f>
        <v>0.36639997710900218</v>
      </c>
    </row>
    <row r="768" spans="1:30" ht="72" x14ac:dyDescent="0.3">
      <c r="A768" s="7" t="s">
        <v>196</v>
      </c>
      <c r="B768" s="2" t="s">
        <v>1216</v>
      </c>
      <c r="C768" s="5" t="s">
        <v>198</v>
      </c>
      <c r="D768" s="5" t="s">
        <v>171</v>
      </c>
      <c r="E768" s="2" t="s">
        <v>1219</v>
      </c>
      <c r="F768" s="2"/>
      <c r="G768" s="2"/>
      <c r="H768" s="2"/>
      <c r="I768" s="2"/>
      <c r="J768" s="2"/>
      <c r="K768" s="2"/>
      <c r="L768" s="2"/>
      <c r="M768" s="2"/>
      <c r="N768" s="5">
        <v>842.4</v>
      </c>
      <c r="O768" s="2" t="s">
        <v>200</v>
      </c>
      <c r="P768" s="5">
        <v>573.38722700000005</v>
      </c>
      <c r="Q768" s="5">
        <v>483021.4</v>
      </c>
      <c r="R768" s="5">
        <v>6.9670379950000001</v>
      </c>
      <c r="S768" s="5">
        <v>5869.0328069999996</v>
      </c>
      <c r="T768" s="5">
        <v>176979</v>
      </c>
      <c r="U768" s="5">
        <v>5616</v>
      </c>
      <c r="V768" s="5">
        <v>1.01</v>
      </c>
      <c r="W768" s="2" t="s">
        <v>53</v>
      </c>
      <c r="X768" s="2" t="s">
        <v>2940</v>
      </c>
      <c r="Y768" s="2" t="s">
        <v>172</v>
      </c>
      <c r="Z768" s="2" t="s">
        <v>173</v>
      </c>
      <c r="AA768" s="2" t="s">
        <v>2940</v>
      </c>
      <c r="AB768" s="2">
        <f>IF(INPUT_RAW!B768="","",YEAR(INPUT_RAW!B768))</f>
        <v>2023</v>
      </c>
      <c r="AC768" s="2">
        <f>IF(OR(INPUT_RAW!Q768="",INPUT_RAW!T768=""),"",INPUT_RAW!Q768+INPUT_RAW!T768)</f>
        <v>660000.4</v>
      </c>
      <c r="AD768" s="2">
        <f>IF(INPUT_RAW!Q768="","",IF(INPUT_RAW!Q768=0,0,INPUT_RAW!T768/INPUT_RAW!Q768))</f>
        <v>0.36639991520044451</v>
      </c>
    </row>
    <row r="769" spans="1:30" ht="57.6" x14ac:dyDescent="0.3">
      <c r="A769" s="7" t="s">
        <v>196</v>
      </c>
      <c r="B769" s="2" t="s">
        <v>1216</v>
      </c>
      <c r="C769" s="5" t="s">
        <v>198</v>
      </c>
      <c r="D769" s="5" t="s">
        <v>171</v>
      </c>
      <c r="E769" s="2" t="s">
        <v>1220</v>
      </c>
      <c r="F769" s="2"/>
      <c r="G769" s="2"/>
      <c r="H769" s="2"/>
      <c r="I769" s="2"/>
      <c r="J769" s="2"/>
      <c r="K769" s="2"/>
      <c r="L769" s="2"/>
      <c r="M769" s="2"/>
      <c r="N769" s="5">
        <v>6850</v>
      </c>
      <c r="O769" s="2" t="s">
        <v>200</v>
      </c>
      <c r="P769" s="5">
        <v>486.24198100000001</v>
      </c>
      <c r="Q769" s="5">
        <v>3330757.57</v>
      </c>
      <c r="R769" s="5">
        <v>5.908165018</v>
      </c>
      <c r="S769" s="5">
        <v>40470.930379999998</v>
      </c>
      <c r="T769" s="5">
        <v>1220389.6000000001</v>
      </c>
      <c r="U769" s="5">
        <v>26508</v>
      </c>
      <c r="V769" s="5">
        <v>1.5</v>
      </c>
      <c r="W769" s="2" t="s">
        <v>15</v>
      </c>
      <c r="X769" s="2"/>
      <c r="Y769" s="2" t="s">
        <v>172</v>
      </c>
      <c r="Z769" s="2" t="s">
        <v>173</v>
      </c>
      <c r="AA769" s="2" t="s">
        <v>174</v>
      </c>
      <c r="AB769" s="2">
        <f>IF(INPUT_RAW!B769="","",YEAR(INPUT_RAW!B769))</f>
        <v>2023</v>
      </c>
      <c r="AC769" s="2">
        <f>IF(OR(INPUT_RAW!Q769="",INPUT_RAW!T769=""),"",INPUT_RAW!Q769+INPUT_RAW!T769)</f>
        <v>4551147.17</v>
      </c>
      <c r="AD769" s="2">
        <f>IF(INPUT_RAW!Q769="","",IF(INPUT_RAW!Q769=0,0,INPUT_RAW!T769/INPUT_RAW!Q769))</f>
        <v>0.36640000791171368</v>
      </c>
    </row>
    <row r="770" spans="1:30" ht="72" x14ac:dyDescent="0.3">
      <c r="A770" s="7" t="s">
        <v>196</v>
      </c>
      <c r="B770" s="2" t="s">
        <v>1221</v>
      </c>
      <c r="C770" s="5" t="s">
        <v>198</v>
      </c>
      <c r="D770" s="5" t="s">
        <v>171</v>
      </c>
      <c r="E770" s="2" t="s">
        <v>1222</v>
      </c>
      <c r="F770" s="2"/>
      <c r="G770" s="2"/>
      <c r="H770" s="2"/>
      <c r="I770" s="2"/>
      <c r="J770" s="2"/>
      <c r="K770" s="2"/>
      <c r="L770" s="2"/>
      <c r="M770" s="2"/>
      <c r="N770" s="5">
        <v>45576</v>
      </c>
      <c r="O770" s="2" t="s">
        <v>1162</v>
      </c>
      <c r="P770" s="5">
        <v>125.61752300000001</v>
      </c>
      <c r="Q770" s="5">
        <v>5725144.2300000004</v>
      </c>
      <c r="R770" s="5">
        <v>1.5263368530000001</v>
      </c>
      <c r="S770" s="5">
        <v>69564.328429999994</v>
      </c>
      <c r="T770" s="5">
        <v>2097692.7999999998</v>
      </c>
      <c r="U770" s="5">
        <v>45576</v>
      </c>
      <c r="V770" s="5">
        <v>1.5</v>
      </c>
      <c r="W770" s="5" t="s">
        <v>77</v>
      </c>
      <c r="X770" s="2" t="s">
        <v>2941</v>
      </c>
      <c r="Y770" s="2" t="s">
        <v>172</v>
      </c>
      <c r="Z770" s="2" t="s">
        <v>173</v>
      </c>
      <c r="AA770" s="2" t="s">
        <v>2941</v>
      </c>
      <c r="AB770" s="2">
        <f>IF(INPUT_RAW!B770="","",YEAR(INPUT_RAW!B770))</f>
        <v>2023</v>
      </c>
      <c r="AC770" s="2">
        <f>IF(OR(INPUT_RAW!Q770="",INPUT_RAW!T770=""),"",INPUT_RAW!Q770+INPUT_RAW!T770)</f>
        <v>7822837.0300000003</v>
      </c>
      <c r="AD770" s="2">
        <f>IF(INPUT_RAW!Q770="","",IF(INPUT_RAW!Q770=0,0,INPUT_RAW!T770/INPUT_RAW!Q770))</f>
        <v>0.36639999198762535</v>
      </c>
    </row>
    <row r="771" spans="1:30" ht="57.6" x14ac:dyDescent="0.3">
      <c r="A771" s="7" t="s">
        <v>196</v>
      </c>
      <c r="B771" s="2" t="s">
        <v>1221</v>
      </c>
      <c r="C771" s="5" t="s">
        <v>198</v>
      </c>
      <c r="D771" s="5" t="s">
        <v>171</v>
      </c>
      <c r="E771" s="2" t="s">
        <v>1223</v>
      </c>
      <c r="F771" s="2"/>
      <c r="G771" s="2"/>
      <c r="H771" s="2"/>
      <c r="I771" s="2"/>
      <c r="J771" s="2"/>
      <c r="K771" s="2"/>
      <c r="L771" s="2"/>
      <c r="M771" s="2"/>
      <c r="N771" s="5">
        <v>88800</v>
      </c>
      <c r="O771" s="2" t="s">
        <v>1162</v>
      </c>
      <c r="P771" s="5">
        <v>77.04541408</v>
      </c>
      <c r="Q771" s="5">
        <v>6841632.7699999996</v>
      </c>
      <c r="R771" s="5">
        <v>0.93615326899999995</v>
      </c>
      <c r="S771" s="5">
        <v>83130.410329999999</v>
      </c>
      <c r="T771" s="5">
        <v>2506774.2999999998</v>
      </c>
      <c r="U771" s="5">
        <v>88800</v>
      </c>
      <c r="V771" s="5">
        <v>0.92</v>
      </c>
      <c r="W771" s="5" t="s">
        <v>73</v>
      </c>
      <c r="X771" s="2" t="s">
        <v>2941</v>
      </c>
      <c r="Y771" s="2" t="s">
        <v>172</v>
      </c>
      <c r="Z771" s="2" t="s">
        <v>173</v>
      </c>
      <c r="AA771" s="2" t="s">
        <v>2941</v>
      </c>
      <c r="AB771" s="2">
        <f>IF(INPUT_RAW!B771="","",YEAR(INPUT_RAW!B771))</f>
        <v>2023</v>
      </c>
      <c r="AC771" s="2">
        <f>IF(OR(INPUT_RAW!Q771="",INPUT_RAW!T771=""),"",INPUT_RAW!Q771+INPUT_RAW!T771)</f>
        <v>9348407.0700000003</v>
      </c>
      <c r="AD771" s="2">
        <f>IF(INPUT_RAW!Q771="","",IF(INPUT_RAW!Q771=0,0,INPUT_RAW!T771/INPUT_RAW!Q771))</f>
        <v>0.3664000077572126</v>
      </c>
    </row>
    <row r="772" spans="1:30" ht="72" x14ac:dyDescent="0.3">
      <c r="A772" s="7" t="s">
        <v>196</v>
      </c>
      <c r="B772" s="2" t="s">
        <v>1221</v>
      </c>
      <c r="C772" s="5" t="s">
        <v>198</v>
      </c>
      <c r="D772" s="5" t="s">
        <v>171</v>
      </c>
      <c r="E772" s="2" t="s">
        <v>1224</v>
      </c>
      <c r="F772" s="2"/>
      <c r="G772" s="2"/>
      <c r="H772" s="2"/>
      <c r="I772" s="2"/>
      <c r="J772" s="2"/>
      <c r="K772" s="2"/>
      <c r="L772" s="2"/>
      <c r="M772" s="2"/>
      <c r="N772" s="5">
        <v>55200</v>
      </c>
      <c r="O772" s="2" t="s">
        <v>1162</v>
      </c>
      <c r="P772" s="5">
        <v>81.23266486</v>
      </c>
      <c r="Q772" s="5">
        <v>4484043.0999999996</v>
      </c>
      <c r="R772" s="5">
        <v>0.98703116499999999</v>
      </c>
      <c r="S772" s="5">
        <v>54484.120289999999</v>
      </c>
      <c r="T772" s="5">
        <v>1642953.4</v>
      </c>
      <c r="U772" s="5">
        <v>55200</v>
      </c>
      <c r="V772" s="5">
        <v>0.97</v>
      </c>
      <c r="W772" s="5" t="s">
        <v>79</v>
      </c>
      <c r="X772" s="2" t="s">
        <v>2941</v>
      </c>
      <c r="Y772" s="2" t="s">
        <v>172</v>
      </c>
      <c r="Z772" s="2" t="s">
        <v>173</v>
      </c>
      <c r="AA772" s="2" t="s">
        <v>2941</v>
      </c>
      <c r="AB772" s="2">
        <f>IF(INPUT_RAW!B772="","",YEAR(INPUT_RAW!B772))</f>
        <v>2023</v>
      </c>
      <c r="AC772" s="2">
        <f>IF(OR(INPUT_RAW!Q772="",INPUT_RAW!T772=""),"",INPUT_RAW!Q772+INPUT_RAW!T772)</f>
        <v>6126996.5</v>
      </c>
      <c r="AD772" s="2">
        <f>IF(INPUT_RAW!Q772="","",IF(INPUT_RAW!Q772=0,0,INPUT_RAW!T772/INPUT_RAW!Q772))</f>
        <v>0.36640000181978627</v>
      </c>
    </row>
    <row r="773" spans="1:30" ht="57.6" x14ac:dyDescent="0.3">
      <c r="A773" s="7" t="s">
        <v>196</v>
      </c>
      <c r="B773" s="2" t="s">
        <v>1221</v>
      </c>
      <c r="C773" s="5" t="s">
        <v>198</v>
      </c>
      <c r="D773" s="5" t="s">
        <v>171</v>
      </c>
      <c r="E773" s="2" t="s">
        <v>1225</v>
      </c>
      <c r="F773" s="2"/>
      <c r="G773" s="2"/>
      <c r="H773" s="2"/>
      <c r="I773" s="2"/>
      <c r="J773" s="2"/>
      <c r="K773" s="2"/>
      <c r="L773" s="2"/>
      <c r="M773" s="2"/>
      <c r="N773" s="5">
        <v>70560</v>
      </c>
      <c r="O773" s="2" t="s">
        <v>1162</v>
      </c>
      <c r="P773" s="5">
        <v>63.646211729999997</v>
      </c>
      <c r="Q773" s="5">
        <v>4490876.7</v>
      </c>
      <c r="R773" s="5">
        <v>0.77334400599999997</v>
      </c>
      <c r="S773" s="5">
        <v>54567.153100000003</v>
      </c>
      <c r="T773" s="5">
        <v>1645457.2</v>
      </c>
      <c r="U773" s="5">
        <v>70560</v>
      </c>
      <c r="V773" s="5">
        <v>0.76</v>
      </c>
      <c r="W773" s="5" t="s">
        <v>76</v>
      </c>
      <c r="X773" s="2" t="s">
        <v>2941</v>
      </c>
      <c r="Y773" s="2" t="s">
        <v>172</v>
      </c>
      <c r="Z773" s="2" t="s">
        <v>173</v>
      </c>
      <c r="AA773" s="2" t="s">
        <v>2941</v>
      </c>
      <c r="AB773" s="2">
        <f>IF(INPUT_RAW!B773="","",YEAR(INPUT_RAW!B773))</f>
        <v>2023</v>
      </c>
      <c r="AC773" s="2">
        <f>IF(OR(INPUT_RAW!Q773="",INPUT_RAW!T773=""),"",INPUT_RAW!Q773+INPUT_RAW!T773)</f>
        <v>6136333.9000000004</v>
      </c>
      <c r="AD773" s="2">
        <f>IF(INPUT_RAW!Q773="","",IF(INPUT_RAW!Q773=0,0,INPUT_RAW!T773/INPUT_RAW!Q773))</f>
        <v>0.3663999949052264</v>
      </c>
    </row>
    <row r="774" spans="1:30" ht="57.6" x14ac:dyDescent="0.3">
      <c r="A774" s="7" t="s">
        <v>196</v>
      </c>
      <c r="B774" s="2" t="s">
        <v>1221</v>
      </c>
      <c r="C774" s="5" t="s">
        <v>198</v>
      </c>
      <c r="D774" s="5" t="s">
        <v>171</v>
      </c>
      <c r="E774" s="2" t="s">
        <v>1226</v>
      </c>
      <c r="F774" s="2"/>
      <c r="G774" s="2"/>
      <c r="H774" s="2"/>
      <c r="I774" s="2"/>
      <c r="J774" s="2"/>
      <c r="K774" s="2"/>
      <c r="L774" s="2"/>
      <c r="M774" s="2"/>
      <c r="N774" s="5">
        <v>25680</v>
      </c>
      <c r="O774" s="2" t="s">
        <v>1162</v>
      </c>
      <c r="P774" s="5">
        <v>159.1155292</v>
      </c>
      <c r="Q774" s="5">
        <v>4086086.79</v>
      </c>
      <c r="R774" s="5">
        <v>1.9333600150000001</v>
      </c>
      <c r="S774" s="5">
        <v>49648.68518</v>
      </c>
      <c r="T774" s="5">
        <v>1497142.2</v>
      </c>
      <c r="U774" s="5">
        <v>25680</v>
      </c>
      <c r="V774" s="5">
        <v>1.9</v>
      </c>
      <c r="W774" s="5" t="s">
        <v>70</v>
      </c>
      <c r="X774" s="2"/>
      <c r="Y774" s="2" t="s">
        <v>172</v>
      </c>
      <c r="Z774" s="2" t="s">
        <v>173</v>
      </c>
      <c r="AA774" s="2" t="s">
        <v>174</v>
      </c>
      <c r="AB774" s="2">
        <f>IF(INPUT_RAW!B774="","",YEAR(INPUT_RAW!B774))</f>
        <v>2023</v>
      </c>
      <c r="AC774" s="2">
        <f>IF(OR(INPUT_RAW!Q774="",INPUT_RAW!T774=""),"",INPUT_RAW!Q774+INPUT_RAW!T774)</f>
        <v>5583228.9900000002</v>
      </c>
      <c r="AD774" s="2">
        <f>IF(INPUT_RAW!Q774="","",IF(INPUT_RAW!Q774=0,0,INPUT_RAW!T774/INPUT_RAW!Q774))</f>
        <v>0.36640000003524154</v>
      </c>
    </row>
    <row r="775" spans="1:30" ht="57.6" x14ac:dyDescent="0.3">
      <c r="A775" s="7" t="s">
        <v>196</v>
      </c>
      <c r="B775" s="2" t="s">
        <v>1221</v>
      </c>
      <c r="C775" s="5" t="s">
        <v>198</v>
      </c>
      <c r="D775" s="5" t="s">
        <v>171</v>
      </c>
      <c r="E775" s="2" t="s">
        <v>1227</v>
      </c>
      <c r="F775" s="2"/>
      <c r="G775" s="2"/>
      <c r="H775" s="2"/>
      <c r="I775" s="2"/>
      <c r="J775" s="2"/>
      <c r="K775" s="2"/>
      <c r="L775" s="2"/>
      <c r="M775" s="2"/>
      <c r="N775" s="5">
        <v>16800</v>
      </c>
      <c r="O775" s="2" t="s">
        <v>1162</v>
      </c>
      <c r="P775" s="5">
        <v>288.92030299999999</v>
      </c>
      <c r="Q775" s="5">
        <v>4853861.09</v>
      </c>
      <c r="R775" s="5">
        <v>3.5105747630000002</v>
      </c>
      <c r="S775" s="5">
        <v>58977.656009999999</v>
      </c>
      <c r="T775" s="5">
        <v>1778454.7</v>
      </c>
      <c r="U775" s="5">
        <v>16800</v>
      </c>
      <c r="V775" s="5">
        <v>3.45</v>
      </c>
      <c r="W775" s="5" t="s">
        <v>52</v>
      </c>
      <c r="X775" s="2"/>
      <c r="Y775" s="2" t="s">
        <v>172</v>
      </c>
      <c r="Z775" s="2" t="s">
        <v>173</v>
      </c>
      <c r="AA775" s="2" t="s">
        <v>174</v>
      </c>
      <c r="AB775" s="2">
        <f>IF(INPUT_RAW!B775="","",YEAR(INPUT_RAW!B775))</f>
        <v>2023</v>
      </c>
      <c r="AC775" s="2">
        <f>IF(OR(INPUT_RAW!Q775="",INPUT_RAW!T775=""),"",INPUT_RAW!Q775+INPUT_RAW!T775)</f>
        <v>6632315.79</v>
      </c>
      <c r="AD775" s="2">
        <f>IF(INPUT_RAW!Q775="","",IF(INPUT_RAW!Q775=0,0,INPUT_RAW!T775/INPUT_RAW!Q775))</f>
        <v>0.36639999930447126</v>
      </c>
    </row>
    <row r="776" spans="1:30" ht="72" x14ac:dyDescent="0.3">
      <c r="A776" s="7" t="s">
        <v>196</v>
      </c>
      <c r="B776" s="2" t="s">
        <v>1228</v>
      </c>
      <c r="C776" s="5" t="s">
        <v>198</v>
      </c>
      <c r="D776" s="5" t="s">
        <v>171</v>
      </c>
      <c r="E776" s="2" t="s">
        <v>1229</v>
      </c>
      <c r="F776" s="2"/>
      <c r="G776" s="2"/>
      <c r="H776" s="2"/>
      <c r="I776" s="2"/>
      <c r="J776" s="2"/>
      <c r="K776" s="2"/>
      <c r="L776" s="2"/>
      <c r="M776" s="2"/>
      <c r="N776" s="5">
        <v>6930</v>
      </c>
      <c r="O776" s="2" t="s">
        <v>200</v>
      </c>
      <c r="P776" s="5">
        <v>567.97303460000001</v>
      </c>
      <c r="Q776" s="5">
        <v>3936053.13</v>
      </c>
      <c r="R776" s="5">
        <v>6.7858188129999997</v>
      </c>
      <c r="S776" s="5">
        <v>47025.724370000004</v>
      </c>
      <c r="T776" s="5">
        <v>1442169.9</v>
      </c>
      <c r="U776" s="5">
        <v>151200</v>
      </c>
      <c r="V776" s="5">
        <v>0.29730000000000001</v>
      </c>
      <c r="W776" s="2" t="s">
        <v>63</v>
      </c>
      <c r="X776" s="2" t="s">
        <v>2936</v>
      </c>
      <c r="Y776" s="2" t="s">
        <v>172</v>
      </c>
      <c r="Z776" s="2" t="s">
        <v>173</v>
      </c>
      <c r="AA776" s="2" t="s">
        <v>2936</v>
      </c>
      <c r="AB776" s="2">
        <f>IF(INPUT_RAW!B776="","",YEAR(INPUT_RAW!B776))</f>
        <v>2023</v>
      </c>
      <c r="AC776" s="2">
        <f>IF(OR(INPUT_RAW!Q776="",INPUT_RAW!T776=""),"",INPUT_RAW!Q776+INPUT_RAW!T776)</f>
        <v>5378223.0299999993</v>
      </c>
      <c r="AD776" s="2">
        <f>IF(INPUT_RAW!Q776="","",IF(INPUT_RAW!Q776=0,0,INPUT_RAW!T776/INPUT_RAW!Q776))</f>
        <v>0.3664000084267155</v>
      </c>
    </row>
    <row r="777" spans="1:30" ht="57.6" x14ac:dyDescent="0.3">
      <c r="A777" s="7" t="s">
        <v>196</v>
      </c>
      <c r="B777" s="2" t="s">
        <v>1228</v>
      </c>
      <c r="C777" s="5" t="s">
        <v>198</v>
      </c>
      <c r="D777" s="5" t="s">
        <v>171</v>
      </c>
      <c r="E777" s="2" t="s">
        <v>1230</v>
      </c>
      <c r="F777" s="2"/>
      <c r="G777" s="2"/>
      <c r="H777" s="2"/>
      <c r="I777" s="2"/>
      <c r="J777" s="2"/>
      <c r="K777" s="2"/>
      <c r="L777" s="2"/>
      <c r="M777" s="2"/>
      <c r="N777" s="5">
        <v>535.79999999999995</v>
      </c>
      <c r="O777" s="2" t="s">
        <v>200</v>
      </c>
      <c r="P777" s="5">
        <v>402.96857039999998</v>
      </c>
      <c r="Q777" s="5">
        <v>215910.56</v>
      </c>
      <c r="R777" s="5">
        <v>4.8144393110000001</v>
      </c>
      <c r="S777" s="5">
        <v>2579.576583</v>
      </c>
      <c r="T777" s="5">
        <v>79109.600000000006</v>
      </c>
      <c r="U777" s="5">
        <v>2256</v>
      </c>
      <c r="V777" s="5">
        <v>1.093</v>
      </c>
      <c r="W777" s="2" t="s">
        <v>67</v>
      </c>
      <c r="X777" s="2" t="s">
        <v>2936</v>
      </c>
      <c r="Y777" s="2" t="s">
        <v>172</v>
      </c>
      <c r="Z777" s="2" t="s">
        <v>173</v>
      </c>
      <c r="AA777" s="2" t="s">
        <v>2936</v>
      </c>
      <c r="AB777" s="2">
        <f>IF(INPUT_RAW!B777="","",YEAR(INPUT_RAW!B777))</f>
        <v>2023</v>
      </c>
      <c r="AC777" s="2">
        <f>IF(OR(INPUT_RAW!Q777="",INPUT_RAW!T777=""),"",INPUT_RAW!Q777+INPUT_RAW!T777)</f>
        <v>295020.16000000003</v>
      </c>
      <c r="AD777" s="2">
        <f>IF(INPUT_RAW!Q777="","",IF(INPUT_RAW!Q777=0,0,INPUT_RAW!T777/INPUT_RAW!Q777))</f>
        <v>0.36639986483291975</v>
      </c>
    </row>
    <row r="778" spans="1:30" ht="57.6" x14ac:dyDescent="0.3">
      <c r="A778" s="7" t="s">
        <v>196</v>
      </c>
      <c r="B778" s="2" t="s">
        <v>1231</v>
      </c>
      <c r="C778" s="5" t="s">
        <v>198</v>
      </c>
      <c r="D778" s="5" t="s">
        <v>171</v>
      </c>
      <c r="E778" s="2" t="s">
        <v>1232</v>
      </c>
      <c r="F778" s="2"/>
      <c r="G778" s="2"/>
      <c r="H778" s="2"/>
      <c r="I778" s="2"/>
      <c r="J778" s="2"/>
      <c r="K778" s="2"/>
      <c r="L778" s="2"/>
      <c r="M778" s="2"/>
      <c r="N778" s="5">
        <v>11434.2</v>
      </c>
      <c r="O778" s="2" t="s">
        <v>200</v>
      </c>
      <c r="P778" s="5">
        <v>417.01525509999999</v>
      </c>
      <c r="Q778" s="5">
        <v>4768235.83</v>
      </c>
      <c r="R778" s="5">
        <v>4.9822611119999998</v>
      </c>
      <c r="S778" s="5">
        <v>56968.170010000002</v>
      </c>
      <c r="T778" s="5">
        <v>1747081.6</v>
      </c>
      <c r="U778" s="5">
        <v>48144</v>
      </c>
      <c r="V778" s="5">
        <v>1.097</v>
      </c>
      <c r="W778" s="2" t="s">
        <v>67</v>
      </c>
      <c r="X778" s="2" t="s">
        <v>2936</v>
      </c>
      <c r="Y778" s="2" t="s">
        <v>172</v>
      </c>
      <c r="Z778" s="2" t="s">
        <v>173</v>
      </c>
      <c r="AA778" s="2" t="s">
        <v>2936</v>
      </c>
      <c r="AB778" s="2">
        <f>IF(INPUT_RAW!B778="","",YEAR(INPUT_RAW!B778))</f>
        <v>2023</v>
      </c>
      <c r="AC778" s="2">
        <f>IF(OR(INPUT_RAW!Q778="",INPUT_RAW!T778=""),"",INPUT_RAW!Q778+INPUT_RAW!T778)</f>
        <v>6515317.4299999997</v>
      </c>
      <c r="AD778" s="2">
        <f>IF(INPUT_RAW!Q778="","",IF(INPUT_RAW!Q778=0,0,INPUT_RAW!T778/INPUT_RAW!Q778))</f>
        <v>0.36639999829874187</v>
      </c>
    </row>
    <row r="779" spans="1:30" ht="72" x14ac:dyDescent="0.3">
      <c r="A779" s="7" t="s">
        <v>196</v>
      </c>
      <c r="B779" s="2" t="s">
        <v>1231</v>
      </c>
      <c r="C779" s="5" t="s">
        <v>198</v>
      </c>
      <c r="D779" s="5" t="s">
        <v>171</v>
      </c>
      <c r="E779" s="2" t="s">
        <v>1233</v>
      </c>
      <c r="F779" s="2"/>
      <c r="G779" s="2"/>
      <c r="H779" s="2"/>
      <c r="I779" s="2"/>
      <c r="J779" s="2"/>
      <c r="K779" s="2"/>
      <c r="L779" s="2"/>
      <c r="M779" s="2"/>
      <c r="N779" s="5">
        <v>7875</v>
      </c>
      <c r="O779" s="2" t="s">
        <v>200</v>
      </c>
      <c r="P779" s="5">
        <v>522.35045079999998</v>
      </c>
      <c r="Q779" s="5">
        <v>4113509.8</v>
      </c>
      <c r="R779" s="5">
        <v>6.2407461270000004</v>
      </c>
      <c r="S779" s="5">
        <v>49145.875749999999</v>
      </c>
      <c r="T779" s="5">
        <v>1507190</v>
      </c>
      <c r="U779" s="5">
        <v>50400</v>
      </c>
      <c r="V779" s="5">
        <v>0.96</v>
      </c>
      <c r="W779" s="2" t="s">
        <v>14</v>
      </c>
      <c r="X779" s="2" t="s">
        <v>2940</v>
      </c>
      <c r="Y779" s="2" t="s">
        <v>172</v>
      </c>
      <c r="Z779" s="2" t="s">
        <v>173</v>
      </c>
      <c r="AA779" s="2" t="s">
        <v>2940</v>
      </c>
      <c r="AB779" s="2">
        <f>IF(INPUT_RAW!B779="","",YEAR(INPUT_RAW!B779))</f>
        <v>2023</v>
      </c>
      <c r="AC779" s="2">
        <f>IF(OR(INPUT_RAW!Q779="",INPUT_RAW!T779=""),"",INPUT_RAW!Q779+INPUT_RAW!T779)</f>
        <v>5620699.7999999998</v>
      </c>
      <c r="AD779" s="2">
        <f>IF(INPUT_RAW!Q779="","",IF(INPUT_RAW!Q779=0,0,INPUT_RAW!T779/INPUT_RAW!Q779))</f>
        <v>0.36640000225598102</v>
      </c>
    </row>
    <row r="780" spans="1:30" ht="72" x14ac:dyDescent="0.3">
      <c r="A780" s="7" t="s">
        <v>196</v>
      </c>
      <c r="B780" s="2" t="s">
        <v>1234</v>
      </c>
      <c r="C780" s="5" t="s">
        <v>198</v>
      </c>
      <c r="D780" s="5" t="s">
        <v>171</v>
      </c>
      <c r="E780" s="2" t="s">
        <v>1235</v>
      </c>
      <c r="F780" s="2"/>
      <c r="G780" s="2"/>
      <c r="H780" s="2"/>
      <c r="I780" s="2"/>
      <c r="J780" s="2"/>
      <c r="K780" s="2"/>
      <c r="L780" s="2"/>
      <c r="M780" s="2"/>
      <c r="N780" s="5">
        <v>2500</v>
      </c>
      <c r="O780" s="2" t="s">
        <v>200</v>
      </c>
      <c r="P780" s="5">
        <v>559.02210000000002</v>
      </c>
      <c r="Q780" s="5">
        <v>1397555.25</v>
      </c>
      <c r="R780" s="5">
        <v>6.6788781359999998</v>
      </c>
      <c r="S780" s="5">
        <v>16697.195339999998</v>
      </c>
      <c r="T780" s="5">
        <v>512064.2</v>
      </c>
      <c r="U780" s="5">
        <v>75000</v>
      </c>
      <c r="V780" s="5">
        <v>0.21299999999999999</v>
      </c>
      <c r="W780" s="2" t="s">
        <v>56</v>
      </c>
      <c r="X780" s="2"/>
      <c r="Y780" s="2" t="s">
        <v>172</v>
      </c>
      <c r="Z780" s="2" t="s">
        <v>173</v>
      </c>
      <c r="AA780" s="2" t="s">
        <v>174</v>
      </c>
      <c r="AB780" s="2">
        <f>IF(INPUT_RAW!B780="","",YEAR(INPUT_RAW!B780))</f>
        <v>2023</v>
      </c>
      <c r="AC780" s="2">
        <f>IF(OR(INPUT_RAW!Q780="",INPUT_RAW!T780=""),"",INPUT_RAW!Q780+INPUT_RAW!T780)</f>
        <v>1909619.45</v>
      </c>
      <c r="AD780" s="2">
        <f>IF(INPUT_RAW!Q780="","",IF(INPUT_RAW!Q780=0,0,INPUT_RAW!T780/INPUT_RAW!Q780))</f>
        <v>0.36639996880266451</v>
      </c>
    </row>
    <row r="781" spans="1:30" ht="57.6" x14ac:dyDescent="0.3">
      <c r="A781" s="7" t="s">
        <v>196</v>
      </c>
      <c r="B781" s="2" t="s">
        <v>1236</v>
      </c>
      <c r="C781" s="5" t="s">
        <v>198</v>
      </c>
      <c r="D781" s="5" t="s">
        <v>163</v>
      </c>
      <c r="E781" s="2" t="s">
        <v>1237</v>
      </c>
      <c r="F781" s="2"/>
      <c r="G781" s="2"/>
      <c r="H781" s="2"/>
      <c r="I781" s="2"/>
      <c r="J781" s="2"/>
      <c r="K781" s="2"/>
      <c r="L781" s="2"/>
      <c r="M781" s="2"/>
      <c r="N781" s="5">
        <v>7207.2</v>
      </c>
      <c r="O781" s="2" t="s">
        <v>200</v>
      </c>
      <c r="P781" s="5">
        <v>231.5006521</v>
      </c>
      <c r="Q781" s="5">
        <v>1668471.5</v>
      </c>
      <c r="R781" s="5">
        <v>2.770803736</v>
      </c>
      <c r="S781" s="5">
        <v>19969.736680000002</v>
      </c>
      <c r="T781" s="5">
        <v>733460</v>
      </c>
      <c r="U781" s="5">
        <v>3</v>
      </c>
      <c r="V781" s="5">
        <v>0.17</v>
      </c>
      <c r="W781" s="2" t="s">
        <v>88</v>
      </c>
      <c r="X781" s="2" t="s">
        <v>166</v>
      </c>
      <c r="Y781" s="2" t="s">
        <v>164</v>
      </c>
      <c r="Z781" s="2" t="s">
        <v>165</v>
      </c>
      <c r="AA781" s="2" t="s">
        <v>166</v>
      </c>
      <c r="AB781" s="2">
        <f>IF(INPUT_RAW!B781="","",YEAR(INPUT_RAW!B781))</f>
        <v>2022</v>
      </c>
      <c r="AC781" s="2">
        <f>IF(OR(INPUT_RAW!Q781="",INPUT_RAW!T781=""),"",INPUT_RAW!Q781+INPUT_RAW!T781)</f>
        <v>2401931.5</v>
      </c>
      <c r="AD781" s="2">
        <f>IF(INPUT_RAW!Q781="","",IF(INPUT_RAW!Q781=0,0,INPUT_RAW!T781/INPUT_RAW!Q781))</f>
        <v>0.43959995720634126</v>
      </c>
    </row>
    <row r="782" spans="1:30" ht="72" x14ac:dyDescent="0.3">
      <c r="A782" s="7" t="s">
        <v>196</v>
      </c>
      <c r="B782" s="2" t="s">
        <v>1236</v>
      </c>
      <c r="C782" s="5" t="s">
        <v>198</v>
      </c>
      <c r="D782" s="5" t="s">
        <v>171</v>
      </c>
      <c r="E782" s="2" t="s">
        <v>1238</v>
      </c>
      <c r="F782" s="2"/>
      <c r="G782" s="2"/>
      <c r="H782" s="2"/>
      <c r="I782" s="2"/>
      <c r="J782" s="2"/>
      <c r="K782" s="2"/>
      <c r="L782" s="2"/>
      <c r="M782" s="2"/>
      <c r="N782" s="5">
        <v>2057.6999999999998</v>
      </c>
      <c r="O782" s="2" t="s">
        <v>200</v>
      </c>
      <c r="P782" s="5">
        <v>583.61319430000003</v>
      </c>
      <c r="Q782" s="5">
        <v>1200900.8700000001</v>
      </c>
      <c r="R782" s="5">
        <v>6.9851968199999996</v>
      </c>
      <c r="S782" s="5">
        <v>14373.4395</v>
      </c>
      <c r="T782" s="5">
        <v>440010.1</v>
      </c>
      <c r="U782" s="5">
        <v>12996</v>
      </c>
      <c r="V782" s="5">
        <v>1.0660000000000001</v>
      </c>
      <c r="W782" s="2" t="s">
        <v>66</v>
      </c>
      <c r="X782" s="2" t="s">
        <v>2940</v>
      </c>
      <c r="Y782" s="2" t="s">
        <v>172</v>
      </c>
      <c r="Z782" s="2" t="s">
        <v>173</v>
      </c>
      <c r="AA782" s="2" t="s">
        <v>2940</v>
      </c>
      <c r="AB782" s="2">
        <f>IF(INPUT_RAW!B782="","",YEAR(INPUT_RAW!B782))</f>
        <v>2022</v>
      </c>
      <c r="AC782" s="2">
        <f>IF(OR(INPUT_RAW!Q782="",INPUT_RAW!T782=""),"",INPUT_RAW!Q782+INPUT_RAW!T782)</f>
        <v>1640910.9700000002</v>
      </c>
      <c r="AD782" s="2">
        <f>IF(INPUT_RAW!Q782="","",IF(INPUT_RAW!Q782=0,0,INPUT_RAW!T782/INPUT_RAW!Q782))</f>
        <v>0.36640001768006042</v>
      </c>
    </row>
    <row r="783" spans="1:30" ht="72" x14ac:dyDescent="0.3">
      <c r="A783" s="7" t="s">
        <v>196</v>
      </c>
      <c r="B783" s="2" t="s">
        <v>1236</v>
      </c>
      <c r="C783" s="5" t="s">
        <v>198</v>
      </c>
      <c r="D783" s="5" t="s">
        <v>171</v>
      </c>
      <c r="E783" s="2" t="s">
        <v>1239</v>
      </c>
      <c r="F783" s="2"/>
      <c r="G783" s="2"/>
      <c r="H783" s="2"/>
      <c r="I783" s="2"/>
      <c r="J783" s="2"/>
      <c r="K783" s="2"/>
      <c r="L783" s="2"/>
      <c r="M783" s="2"/>
      <c r="N783" s="5">
        <v>5075.2</v>
      </c>
      <c r="O783" s="2" t="s">
        <v>200</v>
      </c>
      <c r="P783" s="5">
        <v>505.44014229999999</v>
      </c>
      <c r="Q783" s="5">
        <v>2565209.81</v>
      </c>
      <c r="R783" s="5">
        <v>6.0495528700000003</v>
      </c>
      <c r="S783" s="5">
        <v>30702.690719999999</v>
      </c>
      <c r="T783" s="5">
        <v>939892.9</v>
      </c>
      <c r="U783" s="5">
        <v>29952</v>
      </c>
      <c r="V783" s="5">
        <v>0.98799999999999999</v>
      </c>
      <c r="W783" s="2" t="s">
        <v>61</v>
      </c>
      <c r="X783" s="2" t="s">
        <v>2940</v>
      </c>
      <c r="Y783" s="2" t="s">
        <v>172</v>
      </c>
      <c r="Z783" s="2" t="s">
        <v>173</v>
      </c>
      <c r="AA783" s="2" t="s">
        <v>2940</v>
      </c>
      <c r="AB783" s="2">
        <f>IF(INPUT_RAW!B783="","",YEAR(INPUT_RAW!B783))</f>
        <v>2022</v>
      </c>
      <c r="AC783" s="2">
        <f>IF(OR(INPUT_RAW!Q783="",INPUT_RAW!T783=""),"",INPUT_RAW!Q783+INPUT_RAW!T783)</f>
        <v>3505102.71</v>
      </c>
      <c r="AD783" s="2">
        <f>IF(INPUT_RAW!Q783="","",IF(INPUT_RAW!Q783=0,0,INPUT_RAW!T783/INPUT_RAW!Q783))</f>
        <v>0.36640000998592781</v>
      </c>
    </row>
    <row r="784" spans="1:30" ht="72" x14ac:dyDescent="0.3">
      <c r="A784" s="7" t="s">
        <v>196</v>
      </c>
      <c r="B784" s="2" t="s">
        <v>1236</v>
      </c>
      <c r="C784" s="5" t="s">
        <v>198</v>
      </c>
      <c r="D784" s="5" t="s">
        <v>171</v>
      </c>
      <c r="E784" s="2" t="s">
        <v>1233</v>
      </c>
      <c r="F784" s="2"/>
      <c r="G784" s="2"/>
      <c r="H784" s="2"/>
      <c r="I784" s="2"/>
      <c r="J784" s="2"/>
      <c r="K784" s="2"/>
      <c r="L784" s="2"/>
      <c r="M784" s="2"/>
      <c r="N784" s="5">
        <v>7875</v>
      </c>
      <c r="O784" s="2" t="s">
        <v>200</v>
      </c>
      <c r="P784" s="5">
        <v>521.4145651</v>
      </c>
      <c r="Q784" s="5">
        <v>4106139.7</v>
      </c>
      <c r="R784" s="5">
        <v>6.2407488339999997</v>
      </c>
      <c r="S784" s="5">
        <v>49145.897069999999</v>
      </c>
      <c r="T784" s="5">
        <v>1504489.6</v>
      </c>
      <c r="U784" s="5">
        <v>50400</v>
      </c>
      <c r="V784" s="5">
        <v>0.96</v>
      </c>
      <c r="W784" s="2" t="s">
        <v>14</v>
      </c>
      <c r="X784" s="2" t="s">
        <v>2940</v>
      </c>
      <c r="Y784" s="2" t="s">
        <v>172</v>
      </c>
      <c r="Z784" s="2" t="s">
        <v>173</v>
      </c>
      <c r="AA784" s="2" t="s">
        <v>2940</v>
      </c>
      <c r="AB784" s="2">
        <f>IF(INPUT_RAW!B784="","",YEAR(INPUT_RAW!B784))</f>
        <v>2022</v>
      </c>
      <c r="AC784" s="2">
        <f>IF(OR(INPUT_RAW!Q784="",INPUT_RAW!T784=""),"",INPUT_RAW!Q784+INPUT_RAW!T784)</f>
        <v>5610629.3000000007</v>
      </c>
      <c r="AD784" s="2">
        <f>IF(INPUT_RAW!Q784="","",IF(INPUT_RAW!Q784=0,0,INPUT_RAW!T784/INPUT_RAW!Q784))</f>
        <v>0.36640000339004541</v>
      </c>
    </row>
    <row r="785" spans="1:30" ht="57.6" x14ac:dyDescent="0.3">
      <c r="A785" s="7" t="s">
        <v>196</v>
      </c>
      <c r="B785" s="2" t="s">
        <v>1236</v>
      </c>
      <c r="C785" s="5" t="s">
        <v>198</v>
      </c>
      <c r="D785" s="5" t="s">
        <v>163</v>
      </c>
      <c r="E785" s="2" t="s">
        <v>1240</v>
      </c>
      <c r="F785" s="2"/>
      <c r="G785" s="2"/>
      <c r="H785" s="2"/>
      <c r="I785" s="2"/>
      <c r="J785" s="2"/>
      <c r="K785" s="2"/>
      <c r="L785" s="2"/>
      <c r="M785" s="2"/>
      <c r="N785" s="5">
        <v>223.3</v>
      </c>
      <c r="O785" s="2" t="s">
        <v>200</v>
      </c>
      <c r="P785" s="5">
        <v>251.92713839999999</v>
      </c>
      <c r="Q785" s="5">
        <v>56255.33</v>
      </c>
      <c r="R785" s="5">
        <v>3.0152859169999999</v>
      </c>
      <c r="S785" s="5">
        <v>673.31334530000004</v>
      </c>
      <c r="T785" s="5">
        <v>24729.9</v>
      </c>
      <c r="U785" s="5">
        <v>3</v>
      </c>
      <c r="V785" s="5">
        <v>0.185</v>
      </c>
      <c r="W785" s="2" t="s">
        <v>89</v>
      </c>
      <c r="X785" s="2" t="s">
        <v>166</v>
      </c>
      <c r="Y785" s="2" t="s">
        <v>164</v>
      </c>
      <c r="Z785" s="2" t="s">
        <v>165</v>
      </c>
      <c r="AA785" s="2" t="s">
        <v>166</v>
      </c>
      <c r="AB785" s="2">
        <f>IF(INPUT_RAW!B785="","",YEAR(INPUT_RAW!B785))</f>
        <v>2022</v>
      </c>
      <c r="AC785" s="2">
        <f>IF(OR(INPUT_RAW!Q785="",INPUT_RAW!T785=""),"",INPUT_RAW!Q785+INPUT_RAW!T785)</f>
        <v>80985.23000000001</v>
      </c>
      <c r="AD785" s="2">
        <f>IF(INPUT_RAW!Q785="","",IF(INPUT_RAW!Q785=0,0,INPUT_RAW!T785/INPUT_RAW!Q785))</f>
        <v>0.43960101202854912</v>
      </c>
    </row>
    <row r="786" spans="1:30" ht="86.4" x14ac:dyDescent="0.3">
      <c r="A786" s="7" t="s">
        <v>196</v>
      </c>
      <c r="B786" s="2" t="s">
        <v>1241</v>
      </c>
      <c r="C786" s="5" t="s">
        <v>198</v>
      </c>
      <c r="D786" s="5" t="s">
        <v>171</v>
      </c>
      <c r="E786" s="2" t="s">
        <v>1242</v>
      </c>
      <c r="F786" s="2"/>
      <c r="G786" s="2"/>
      <c r="H786" s="2"/>
      <c r="I786" s="2"/>
      <c r="J786" s="2"/>
      <c r="K786" s="2"/>
      <c r="L786" s="2"/>
      <c r="M786" s="2"/>
      <c r="N786" s="5">
        <v>427.5</v>
      </c>
      <c r="O786" s="2" t="s">
        <v>200</v>
      </c>
      <c r="P786" s="5">
        <v>583.34264329999996</v>
      </c>
      <c r="Q786" s="5">
        <v>249378.98</v>
      </c>
      <c r="R786" s="5">
        <v>6.981958627</v>
      </c>
      <c r="S786" s="5">
        <v>2984.7873129999998</v>
      </c>
      <c r="T786" s="5">
        <v>91372.5</v>
      </c>
      <c r="U786" s="5">
        <v>2700</v>
      </c>
      <c r="V786" s="5">
        <v>1.0660000000000001</v>
      </c>
      <c r="W786" s="2" t="s">
        <v>66</v>
      </c>
      <c r="X786" s="2" t="s">
        <v>2940</v>
      </c>
      <c r="Y786" s="2" t="s">
        <v>172</v>
      </c>
      <c r="Z786" s="2" t="s">
        <v>173</v>
      </c>
      <c r="AA786" s="2" t="s">
        <v>2940</v>
      </c>
      <c r="AB786" s="2">
        <f>IF(INPUT_RAW!B786="","",YEAR(INPUT_RAW!B786))</f>
        <v>2022</v>
      </c>
      <c r="AC786" s="2">
        <f>IF(OR(INPUT_RAW!Q786="",INPUT_RAW!T786=""),"",INPUT_RAW!Q786+INPUT_RAW!T786)</f>
        <v>340751.48</v>
      </c>
      <c r="AD786" s="2">
        <f>IF(INPUT_RAW!Q786="","",IF(INPUT_RAW!Q786=0,0,INPUT_RAW!T786/INPUT_RAW!Q786))</f>
        <v>0.36640016732765529</v>
      </c>
    </row>
    <row r="787" spans="1:30" ht="72" x14ac:dyDescent="0.3">
      <c r="A787" s="7" t="s">
        <v>196</v>
      </c>
      <c r="B787" s="2" t="s">
        <v>1241</v>
      </c>
      <c r="C787" s="5" t="s">
        <v>198</v>
      </c>
      <c r="D787" s="5" t="s">
        <v>171</v>
      </c>
      <c r="E787" s="2" t="s">
        <v>1243</v>
      </c>
      <c r="F787" s="2"/>
      <c r="G787" s="2"/>
      <c r="H787" s="2"/>
      <c r="I787" s="2"/>
      <c r="J787" s="2"/>
      <c r="K787" s="2"/>
      <c r="L787" s="2"/>
      <c r="M787" s="2"/>
      <c r="N787" s="5">
        <v>3801.6</v>
      </c>
      <c r="O787" s="2" t="s">
        <v>200</v>
      </c>
      <c r="P787" s="5">
        <v>493.87119630000001</v>
      </c>
      <c r="Q787" s="5">
        <v>1877500.74</v>
      </c>
      <c r="R787" s="5">
        <v>5.9110855339999997</v>
      </c>
      <c r="S787" s="5">
        <v>22471.582760000001</v>
      </c>
      <c r="T787" s="5">
        <v>687916.2</v>
      </c>
      <c r="U787" s="5">
        <v>19008</v>
      </c>
      <c r="V787" s="5">
        <v>1.1399999999999999</v>
      </c>
      <c r="W787" s="2" t="s">
        <v>68</v>
      </c>
      <c r="X787" s="2" t="s">
        <v>2940</v>
      </c>
      <c r="Y787" s="2" t="s">
        <v>172</v>
      </c>
      <c r="Z787" s="2" t="s">
        <v>173</v>
      </c>
      <c r="AA787" s="2" t="s">
        <v>2940</v>
      </c>
      <c r="AB787" s="2">
        <f>IF(INPUT_RAW!B787="","",YEAR(INPUT_RAW!B787))</f>
        <v>2022</v>
      </c>
      <c r="AC787" s="2">
        <f>IF(OR(INPUT_RAW!Q787="",INPUT_RAW!T787=""),"",INPUT_RAW!Q787+INPUT_RAW!T787)</f>
        <v>2565416.94</v>
      </c>
      <c r="AD787" s="2">
        <f>IF(INPUT_RAW!Q787="","",IF(INPUT_RAW!Q787=0,0,INPUT_RAW!T787/INPUT_RAW!Q787))</f>
        <v>0.36639996211133313</v>
      </c>
    </row>
    <row r="788" spans="1:30" ht="86.4" x14ac:dyDescent="0.3">
      <c r="A788" s="7" t="s">
        <v>196</v>
      </c>
      <c r="B788" s="2" t="s">
        <v>1241</v>
      </c>
      <c r="C788" s="5" t="s">
        <v>198</v>
      </c>
      <c r="D788" s="5" t="s">
        <v>171</v>
      </c>
      <c r="E788" s="2" t="s">
        <v>1244</v>
      </c>
      <c r="F788" s="2"/>
      <c r="G788" s="2"/>
      <c r="H788" s="2"/>
      <c r="I788" s="2"/>
      <c r="J788" s="2"/>
      <c r="K788" s="2"/>
      <c r="L788" s="2"/>
      <c r="M788" s="2"/>
      <c r="N788" s="5">
        <v>3545.6</v>
      </c>
      <c r="O788" s="2" t="s">
        <v>200</v>
      </c>
      <c r="P788" s="5">
        <v>492.24662119999999</v>
      </c>
      <c r="Q788" s="5">
        <v>1745309.62</v>
      </c>
      <c r="R788" s="5">
        <v>5.8916411870000003</v>
      </c>
      <c r="S788" s="5">
        <v>20889.402989999999</v>
      </c>
      <c r="T788" s="5">
        <v>639481.4</v>
      </c>
      <c r="U788" s="5">
        <v>19944</v>
      </c>
      <c r="V788" s="5">
        <v>1.01</v>
      </c>
      <c r="W788" s="2" t="s">
        <v>62</v>
      </c>
      <c r="X788" s="2" t="s">
        <v>2940</v>
      </c>
      <c r="Y788" s="2" t="s">
        <v>172</v>
      </c>
      <c r="Z788" s="2" t="s">
        <v>173</v>
      </c>
      <c r="AA788" s="2" t="s">
        <v>2940</v>
      </c>
      <c r="AB788" s="2">
        <f>IF(INPUT_RAW!B788="","",YEAR(INPUT_RAW!B788))</f>
        <v>2022</v>
      </c>
      <c r="AC788" s="2">
        <f>IF(OR(INPUT_RAW!Q788="",INPUT_RAW!T788=""),"",INPUT_RAW!Q788+INPUT_RAW!T788)</f>
        <v>2384791.02</v>
      </c>
      <c r="AD788" s="2">
        <f>IF(INPUT_RAW!Q788="","",IF(INPUT_RAW!Q788=0,0,INPUT_RAW!T788/INPUT_RAW!Q788))</f>
        <v>0.36639997434953692</v>
      </c>
    </row>
    <row r="789" spans="1:30" ht="57.6" x14ac:dyDescent="0.3">
      <c r="A789" s="7" t="s">
        <v>196</v>
      </c>
      <c r="B789" s="2" t="s">
        <v>1245</v>
      </c>
      <c r="C789" s="5" t="s">
        <v>198</v>
      </c>
      <c r="D789" s="5" t="s">
        <v>171</v>
      </c>
      <c r="E789" s="2" t="s">
        <v>1246</v>
      </c>
      <c r="F789" s="2"/>
      <c r="G789" s="2"/>
      <c r="H789" s="2"/>
      <c r="I789" s="2"/>
      <c r="J789" s="2"/>
      <c r="K789" s="2"/>
      <c r="L789" s="2"/>
      <c r="M789" s="2"/>
      <c r="N789" s="5">
        <v>8232</v>
      </c>
      <c r="O789" s="2" t="s">
        <v>200</v>
      </c>
      <c r="P789" s="5">
        <v>562.4123141</v>
      </c>
      <c r="Q789" s="5">
        <v>4629778.17</v>
      </c>
      <c r="R789" s="5">
        <v>6.73144601</v>
      </c>
      <c r="S789" s="5">
        <v>55413.263550000003</v>
      </c>
      <c r="T789" s="5">
        <v>1696350.7</v>
      </c>
      <c r="U789" s="5">
        <v>21600</v>
      </c>
      <c r="V789" s="5">
        <v>2.5</v>
      </c>
      <c r="W789" s="5" t="s">
        <v>71</v>
      </c>
      <c r="X789" s="2"/>
      <c r="Y789" s="2" t="s">
        <v>172</v>
      </c>
      <c r="Z789" s="2" t="s">
        <v>173</v>
      </c>
      <c r="AA789" s="2" t="s">
        <v>174</v>
      </c>
      <c r="AB789" s="2">
        <f>IF(INPUT_RAW!B789="","",YEAR(INPUT_RAW!B789))</f>
        <v>2022</v>
      </c>
      <c r="AC789" s="2">
        <f>IF(OR(INPUT_RAW!Q789="",INPUT_RAW!T789=""),"",INPUT_RAW!Q789+INPUT_RAW!T789)</f>
        <v>6326128.8700000001</v>
      </c>
      <c r="AD789" s="2">
        <f>IF(INPUT_RAW!Q789="","",IF(INPUT_RAW!Q789=0,0,INPUT_RAW!T789/INPUT_RAW!Q789))</f>
        <v>0.3663999953587409</v>
      </c>
    </row>
    <row r="790" spans="1:30" ht="57.6" x14ac:dyDescent="0.3">
      <c r="A790" s="7" t="s">
        <v>1247</v>
      </c>
      <c r="B790" s="2" t="s">
        <v>1248</v>
      </c>
      <c r="C790" s="5" t="s">
        <v>198</v>
      </c>
      <c r="D790" s="5" t="s">
        <v>171</v>
      </c>
      <c r="E790" s="2" t="s">
        <v>1249</v>
      </c>
      <c r="F790" s="2"/>
      <c r="G790" s="2"/>
      <c r="H790" s="2"/>
      <c r="I790" s="2"/>
      <c r="J790" s="2"/>
      <c r="K790" s="2"/>
      <c r="L790" s="2"/>
      <c r="M790" s="2"/>
      <c r="N790" s="5">
        <v>22080</v>
      </c>
      <c r="O790" s="2" t="s">
        <v>1250</v>
      </c>
      <c r="P790" s="5">
        <v>214.16401680000001</v>
      </c>
      <c r="Q790" s="5">
        <v>4728741.49</v>
      </c>
      <c r="R790" s="5">
        <v>2.5633036119999999</v>
      </c>
      <c r="S790" s="5">
        <v>56597.743750000001</v>
      </c>
      <c r="T790" s="5">
        <v>1732610.9</v>
      </c>
      <c r="U790" s="2"/>
      <c r="V790" s="2"/>
      <c r="W790" s="2" t="s">
        <v>23</v>
      </c>
      <c r="X790" s="2"/>
      <c r="Y790" s="2" t="s">
        <v>172</v>
      </c>
      <c r="Z790" s="2" t="s">
        <v>173</v>
      </c>
      <c r="AA790" s="2" t="s">
        <v>174</v>
      </c>
      <c r="AB790" s="2">
        <f>IF(INPUT_RAW!B790="","",YEAR(INPUT_RAW!B790))</f>
        <v>2022</v>
      </c>
      <c r="AC790" s="2">
        <f>IF(OR(INPUT_RAW!Q790="",INPUT_RAW!T790=""),"",INPUT_RAW!Q790+INPUT_RAW!T790)</f>
        <v>6461352.3900000006</v>
      </c>
      <c r="AD790" s="2">
        <f>IF(INPUT_RAW!Q790="","",IF(INPUT_RAW!Q790=0,0,INPUT_RAW!T790/INPUT_RAW!Q790))</f>
        <v>0.36640000382004384</v>
      </c>
    </row>
    <row r="791" spans="1:30" ht="57.6" x14ac:dyDescent="0.3">
      <c r="A791" s="7" t="s">
        <v>1247</v>
      </c>
      <c r="B791" s="2" t="s">
        <v>1248</v>
      </c>
      <c r="C791" s="5" t="s">
        <v>198</v>
      </c>
      <c r="D791" s="5" t="s">
        <v>171</v>
      </c>
      <c r="E791" s="2" t="s">
        <v>1251</v>
      </c>
      <c r="F791" s="2"/>
      <c r="G791" s="2"/>
      <c r="H791" s="2"/>
      <c r="I791" s="2"/>
      <c r="J791" s="2"/>
      <c r="K791" s="2"/>
      <c r="L791" s="2"/>
      <c r="M791" s="2"/>
      <c r="N791" s="5">
        <v>16800</v>
      </c>
      <c r="O791" s="2" t="s">
        <v>1250</v>
      </c>
      <c r="P791" s="5">
        <v>297.92978149999999</v>
      </c>
      <c r="Q791" s="5">
        <v>5005220.33</v>
      </c>
      <c r="R791" s="5">
        <v>3.5658860749999999</v>
      </c>
      <c r="S791" s="5">
        <v>59906.886059999997</v>
      </c>
      <c r="T791" s="5">
        <v>1833912.8</v>
      </c>
      <c r="U791" s="2"/>
      <c r="V791" s="2"/>
      <c r="W791" s="2" t="s">
        <v>23</v>
      </c>
      <c r="X791" s="2"/>
      <c r="Y791" s="2" t="s">
        <v>172</v>
      </c>
      <c r="Z791" s="2" t="s">
        <v>173</v>
      </c>
      <c r="AA791" s="2" t="s">
        <v>174</v>
      </c>
      <c r="AB791" s="2">
        <f>IF(INPUT_RAW!B791="","",YEAR(INPUT_RAW!B791))</f>
        <v>2022</v>
      </c>
      <c r="AC791" s="2">
        <f>IF(OR(INPUT_RAW!Q791="",INPUT_RAW!T791=""),"",INPUT_RAW!Q791+INPUT_RAW!T791)</f>
        <v>6839133.1299999999</v>
      </c>
      <c r="AD791" s="2">
        <f>IF(INPUT_RAW!Q791="","",IF(INPUT_RAW!Q791=0,0,INPUT_RAW!T791/INPUT_RAW!Q791))</f>
        <v>0.36640001420277135</v>
      </c>
    </row>
    <row r="792" spans="1:30" ht="72" x14ac:dyDescent="0.3">
      <c r="A792" s="7" t="s">
        <v>196</v>
      </c>
      <c r="B792" s="2" t="s">
        <v>1252</v>
      </c>
      <c r="C792" s="5" t="s">
        <v>198</v>
      </c>
      <c r="D792" s="5" t="s">
        <v>171</v>
      </c>
      <c r="E792" s="2" t="s">
        <v>1253</v>
      </c>
      <c r="F792" s="2"/>
      <c r="G792" s="2"/>
      <c r="H792" s="2"/>
      <c r="I792" s="2"/>
      <c r="J792" s="2"/>
      <c r="K792" s="2"/>
      <c r="L792" s="2"/>
      <c r="M792" s="2"/>
      <c r="N792" s="5">
        <v>5108.3999999999996</v>
      </c>
      <c r="O792" s="2" t="s">
        <v>200</v>
      </c>
      <c r="P792" s="5">
        <v>583.02243169999997</v>
      </c>
      <c r="Q792" s="5">
        <v>2978311.79</v>
      </c>
      <c r="R792" s="5">
        <v>6.9781260520000004</v>
      </c>
      <c r="S792" s="5">
        <v>35647.059130000001</v>
      </c>
      <c r="T792" s="5">
        <v>1091253.5</v>
      </c>
      <c r="U792" s="5">
        <v>34056</v>
      </c>
      <c r="V792" s="5">
        <v>1.01</v>
      </c>
      <c r="W792" s="2" t="s">
        <v>53</v>
      </c>
      <c r="X792" s="2" t="s">
        <v>2940</v>
      </c>
      <c r="Y792" s="2" t="s">
        <v>172</v>
      </c>
      <c r="Z792" s="2" t="s">
        <v>173</v>
      </c>
      <c r="AA792" s="2" t="s">
        <v>2940</v>
      </c>
      <c r="AB792" s="2">
        <f>IF(INPUT_RAW!B792="","",YEAR(INPUT_RAW!B792))</f>
        <v>2022</v>
      </c>
      <c r="AC792" s="2">
        <f>IF(OR(INPUT_RAW!Q792="",INPUT_RAW!T792=""),"",INPUT_RAW!Q792+INPUT_RAW!T792)</f>
        <v>4069565.29</v>
      </c>
      <c r="AD792" s="2">
        <f>IF(INPUT_RAW!Q792="","",IF(INPUT_RAW!Q792=0,0,INPUT_RAW!T792/INPUT_RAW!Q792))</f>
        <v>0.36640002019399048</v>
      </c>
    </row>
    <row r="793" spans="1:30" ht="86.4" x14ac:dyDescent="0.3">
      <c r="A793" s="7" t="s">
        <v>196</v>
      </c>
      <c r="B793" s="2" t="s">
        <v>1252</v>
      </c>
      <c r="C793" s="5" t="s">
        <v>198</v>
      </c>
      <c r="D793" s="5" t="s">
        <v>171</v>
      </c>
      <c r="E793" s="2" t="s">
        <v>1254</v>
      </c>
      <c r="F793" s="2"/>
      <c r="G793" s="2"/>
      <c r="H793" s="2"/>
      <c r="I793" s="2"/>
      <c r="J793" s="2"/>
      <c r="K793" s="2"/>
      <c r="L793" s="2"/>
      <c r="M793" s="2"/>
      <c r="N793" s="5">
        <v>2166</v>
      </c>
      <c r="O793" s="2" t="s">
        <v>200</v>
      </c>
      <c r="P793" s="5">
        <v>582.96173590000001</v>
      </c>
      <c r="Q793" s="5">
        <v>1262695.1200000001</v>
      </c>
      <c r="R793" s="5">
        <v>6.9773995920000003</v>
      </c>
      <c r="S793" s="5">
        <v>15113.04752</v>
      </c>
      <c r="T793" s="5">
        <v>462651.5</v>
      </c>
      <c r="U793" s="5">
        <v>13680</v>
      </c>
      <c r="V793" s="5">
        <v>1.0660000000000001</v>
      </c>
      <c r="W793" s="2" t="s">
        <v>66</v>
      </c>
      <c r="X793" s="2" t="s">
        <v>2940</v>
      </c>
      <c r="Y793" s="2" t="s">
        <v>172</v>
      </c>
      <c r="Z793" s="2" t="s">
        <v>173</v>
      </c>
      <c r="AA793" s="2" t="s">
        <v>2940</v>
      </c>
      <c r="AB793" s="2">
        <f>IF(INPUT_RAW!B793="","",YEAR(INPUT_RAW!B793))</f>
        <v>2022</v>
      </c>
      <c r="AC793" s="2">
        <f>IF(OR(INPUT_RAW!Q793="",INPUT_RAW!T793=""),"",INPUT_RAW!Q793+INPUT_RAW!T793)</f>
        <v>1725346.62</v>
      </c>
      <c r="AD793" s="2">
        <f>IF(INPUT_RAW!Q793="","",IF(INPUT_RAW!Q793=0,0,INPUT_RAW!T793/INPUT_RAW!Q793))</f>
        <v>0.36640000636099707</v>
      </c>
    </row>
    <row r="794" spans="1:30" ht="72" x14ac:dyDescent="0.3">
      <c r="A794" s="7" t="s">
        <v>196</v>
      </c>
      <c r="B794" s="2" t="s">
        <v>1252</v>
      </c>
      <c r="C794" s="5" t="s">
        <v>198</v>
      </c>
      <c r="D794" s="5" t="s">
        <v>171</v>
      </c>
      <c r="E794" s="2" t="s">
        <v>1255</v>
      </c>
      <c r="F794" s="2"/>
      <c r="G794" s="2"/>
      <c r="H794" s="2"/>
      <c r="I794" s="2"/>
      <c r="J794" s="2"/>
      <c r="K794" s="2"/>
      <c r="L794" s="2"/>
      <c r="M794" s="2"/>
      <c r="N794" s="5">
        <v>7747.2</v>
      </c>
      <c r="O794" s="2" t="s">
        <v>200</v>
      </c>
      <c r="P794" s="5">
        <v>493.54871700000001</v>
      </c>
      <c r="Q794" s="5">
        <v>3823620.62</v>
      </c>
      <c r="R794" s="5">
        <v>5.9072258160000004</v>
      </c>
      <c r="S794" s="5">
        <v>45764.459840000003</v>
      </c>
      <c r="T794" s="5">
        <v>1400974.6</v>
      </c>
      <c r="U794" s="5">
        <v>38736</v>
      </c>
      <c r="V794" s="5">
        <v>1.1399999999999999</v>
      </c>
      <c r="W794" s="2" t="s">
        <v>68</v>
      </c>
      <c r="X794" s="2" t="s">
        <v>2940</v>
      </c>
      <c r="Y794" s="2" t="s">
        <v>172</v>
      </c>
      <c r="Z794" s="2" t="s">
        <v>173</v>
      </c>
      <c r="AA794" s="2" t="s">
        <v>2940</v>
      </c>
      <c r="AB794" s="2">
        <f>IF(INPUT_RAW!B794="","",YEAR(INPUT_RAW!B794))</f>
        <v>2022</v>
      </c>
      <c r="AC794" s="2">
        <f>IF(OR(INPUT_RAW!Q794="",INPUT_RAW!T794=""),"",INPUT_RAW!Q794+INPUT_RAW!T794)</f>
        <v>5224595.2200000007</v>
      </c>
      <c r="AD794" s="2">
        <f>IF(INPUT_RAW!Q794="","",IF(INPUT_RAW!Q794=0,0,INPUT_RAW!T794/INPUT_RAW!Q794))</f>
        <v>0.36640000126372374</v>
      </c>
    </row>
    <row r="795" spans="1:30" ht="57.6" x14ac:dyDescent="0.3">
      <c r="A795" s="7" t="s">
        <v>196</v>
      </c>
      <c r="B795" s="2" t="s">
        <v>1256</v>
      </c>
      <c r="C795" s="5" t="s">
        <v>198</v>
      </c>
      <c r="D795" s="5" t="s">
        <v>171</v>
      </c>
      <c r="E795" s="2" t="s">
        <v>1257</v>
      </c>
      <c r="F795" s="2"/>
      <c r="G795" s="2"/>
      <c r="H795" s="2"/>
      <c r="I795" s="2"/>
      <c r="J795" s="2"/>
      <c r="K795" s="2"/>
      <c r="L795" s="2"/>
      <c r="M795" s="2"/>
      <c r="N795" s="5">
        <v>7875</v>
      </c>
      <c r="O795" s="2" t="s">
        <v>200</v>
      </c>
      <c r="P795" s="5">
        <v>260.89232509999999</v>
      </c>
      <c r="Q795" s="5">
        <v>2054527.06</v>
      </c>
      <c r="R795" s="5">
        <v>3.1225891689999998</v>
      </c>
      <c r="S795" s="5">
        <v>24590.389709999999</v>
      </c>
      <c r="T795" s="5">
        <v>752778.7</v>
      </c>
      <c r="U795" s="5">
        <v>50400</v>
      </c>
      <c r="V795" s="5">
        <v>0.46100000000000002</v>
      </c>
      <c r="W795" s="2" t="s">
        <v>60</v>
      </c>
      <c r="X795" s="2" t="s">
        <v>2940</v>
      </c>
      <c r="Y795" s="2" t="s">
        <v>172</v>
      </c>
      <c r="Z795" s="2" t="s">
        <v>173</v>
      </c>
      <c r="AA795" s="2" t="s">
        <v>2940</v>
      </c>
      <c r="AB795" s="2">
        <f>IF(INPUT_RAW!B795="","",YEAR(INPUT_RAW!B795))</f>
        <v>2022</v>
      </c>
      <c r="AC795" s="2">
        <f>IF(OR(INPUT_RAW!Q795="",INPUT_RAW!T795=""),"",INPUT_RAW!Q795+INPUT_RAW!T795)</f>
        <v>2807305.76</v>
      </c>
      <c r="AD795" s="2">
        <f>IF(INPUT_RAW!Q795="","",IF(INPUT_RAW!Q795=0,0,INPUT_RAW!T795/INPUT_RAW!Q795))</f>
        <v>0.36639999280418334</v>
      </c>
    </row>
    <row r="796" spans="1:30" ht="86.4" x14ac:dyDescent="0.3">
      <c r="A796" s="7" t="s">
        <v>196</v>
      </c>
      <c r="B796" s="2" t="s">
        <v>1256</v>
      </c>
      <c r="C796" s="5" t="s">
        <v>198</v>
      </c>
      <c r="D796" s="5" t="s">
        <v>171</v>
      </c>
      <c r="E796" s="2" t="s">
        <v>1258</v>
      </c>
      <c r="F796" s="2"/>
      <c r="G796" s="2"/>
      <c r="H796" s="2"/>
      <c r="I796" s="2"/>
      <c r="J796" s="2"/>
      <c r="K796" s="2"/>
      <c r="L796" s="2"/>
      <c r="M796" s="2"/>
      <c r="N796" s="5">
        <v>3819</v>
      </c>
      <c r="O796" s="2" t="s">
        <v>200</v>
      </c>
      <c r="P796" s="5">
        <v>583.88999739999997</v>
      </c>
      <c r="Q796" s="5">
        <v>2229875.9</v>
      </c>
      <c r="R796" s="5">
        <v>6.9885098430000001</v>
      </c>
      <c r="S796" s="5">
        <v>26689.11909</v>
      </c>
      <c r="T796" s="5">
        <v>817026.5</v>
      </c>
      <c r="U796" s="5">
        <v>24120</v>
      </c>
      <c r="V796" s="5">
        <v>1.0660000000000001</v>
      </c>
      <c r="W796" s="2" t="s">
        <v>66</v>
      </c>
      <c r="X796" s="2" t="s">
        <v>2940</v>
      </c>
      <c r="Y796" s="2" t="s">
        <v>172</v>
      </c>
      <c r="Z796" s="2" t="s">
        <v>173</v>
      </c>
      <c r="AA796" s="2" t="s">
        <v>2940</v>
      </c>
      <c r="AB796" s="2">
        <f>IF(INPUT_RAW!B796="","",YEAR(INPUT_RAW!B796))</f>
        <v>2022</v>
      </c>
      <c r="AC796" s="2">
        <f>IF(OR(INPUT_RAW!Q796="",INPUT_RAW!T796=""),"",INPUT_RAW!Q796+INPUT_RAW!T796)</f>
        <v>3046902.4</v>
      </c>
      <c r="AD796" s="2">
        <f>IF(INPUT_RAW!Q796="","",IF(INPUT_RAW!Q796=0,0,INPUT_RAW!T796/INPUT_RAW!Q796))</f>
        <v>0.36639998665396584</v>
      </c>
    </row>
    <row r="797" spans="1:30" ht="72" x14ac:dyDescent="0.3">
      <c r="A797" s="7" t="s">
        <v>196</v>
      </c>
      <c r="B797" s="2" t="s">
        <v>1256</v>
      </c>
      <c r="C797" s="5" t="s">
        <v>198</v>
      </c>
      <c r="D797" s="5" t="s">
        <v>171</v>
      </c>
      <c r="E797" s="2" t="s">
        <v>1259</v>
      </c>
      <c r="F797" s="2"/>
      <c r="G797" s="2"/>
      <c r="H797" s="2"/>
      <c r="I797" s="2"/>
      <c r="J797" s="2"/>
      <c r="K797" s="2"/>
      <c r="L797" s="2"/>
      <c r="M797" s="2"/>
      <c r="N797" s="5">
        <v>3888</v>
      </c>
      <c r="O797" s="2" t="s">
        <v>200</v>
      </c>
      <c r="P797" s="5">
        <v>494.33460650000001</v>
      </c>
      <c r="Q797" s="5">
        <v>1921972.95</v>
      </c>
      <c r="R797" s="5">
        <v>5.916632034</v>
      </c>
      <c r="S797" s="5">
        <v>23003.86535</v>
      </c>
      <c r="T797" s="5">
        <v>704210.9</v>
      </c>
      <c r="U797" s="5">
        <v>19440</v>
      </c>
      <c r="V797" s="5">
        <v>1.1399999999999999</v>
      </c>
      <c r="W797" s="2" t="s">
        <v>68</v>
      </c>
      <c r="X797" s="2" t="s">
        <v>2940</v>
      </c>
      <c r="Y797" s="2" t="s">
        <v>172</v>
      </c>
      <c r="Z797" s="2" t="s">
        <v>173</v>
      </c>
      <c r="AA797" s="2" t="s">
        <v>2940</v>
      </c>
      <c r="AB797" s="2">
        <f>IF(INPUT_RAW!B797="","",YEAR(INPUT_RAW!B797))</f>
        <v>2022</v>
      </c>
      <c r="AC797" s="2">
        <f>IF(OR(INPUT_RAW!Q797="",INPUT_RAW!T797=""),"",INPUT_RAW!Q797+INPUT_RAW!T797)</f>
        <v>2626183.85</v>
      </c>
      <c r="AD797" s="2">
        <f>IF(INPUT_RAW!Q797="","",IF(INPUT_RAW!Q797=0,0,INPUT_RAW!T797/INPUT_RAW!Q797))</f>
        <v>0.36640000578572141</v>
      </c>
    </row>
    <row r="798" spans="1:30" ht="72" x14ac:dyDescent="0.3">
      <c r="A798" s="7" t="s">
        <v>196</v>
      </c>
      <c r="B798" s="2" t="s">
        <v>1260</v>
      </c>
      <c r="C798" s="5" t="s">
        <v>198</v>
      </c>
      <c r="D798" s="5" t="s">
        <v>171</v>
      </c>
      <c r="E798" s="2" t="s">
        <v>1261</v>
      </c>
      <c r="F798" s="2"/>
      <c r="G798" s="2"/>
      <c r="H798" s="2"/>
      <c r="I798" s="2"/>
      <c r="J798" s="2"/>
      <c r="K798" s="2"/>
      <c r="L798" s="2"/>
      <c r="M798" s="2"/>
      <c r="N798" s="5">
        <v>2931.2</v>
      </c>
      <c r="O798" s="2" t="s">
        <v>200</v>
      </c>
      <c r="P798" s="5">
        <v>472.86017670000001</v>
      </c>
      <c r="Q798" s="5">
        <v>1386047.75</v>
      </c>
      <c r="R798" s="5">
        <v>5.7665875209999999</v>
      </c>
      <c r="S798" s="5">
        <v>16903.021339999999</v>
      </c>
      <c r="T798" s="5">
        <v>507848</v>
      </c>
      <c r="U798" s="5">
        <v>16488</v>
      </c>
      <c r="V798" s="5">
        <v>0.98799999999999999</v>
      </c>
      <c r="W798" s="2" t="s">
        <v>61</v>
      </c>
      <c r="X798" s="2" t="s">
        <v>2940</v>
      </c>
      <c r="Y798" s="2" t="s">
        <v>172</v>
      </c>
      <c r="Z798" s="2" t="s">
        <v>173</v>
      </c>
      <c r="AA798" s="2" t="s">
        <v>2940</v>
      </c>
      <c r="AB798" s="2">
        <f>IF(INPUT_RAW!B798="","",YEAR(INPUT_RAW!B798))</f>
        <v>2022</v>
      </c>
      <c r="AC798" s="2">
        <f>IF(OR(INPUT_RAW!Q798="",INPUT_RAW!T798=""),"",INPUT_RAW!Q798+INPUT_RAW!T798)</f>
        <v>1893895.75</v>
      </c>
      <c r="AD798" s="2">
        <f>IF(INPUT_RAW!Q798="","",IF(INPUT_RAW!Q798=0,0,INPUT_RAW!T798/INPUT_RAW!Q798))</f>
        <v>0.36640007532208035</v>
      </c>
    </row>
    <row r="799" spans="1:30" ht="72" x14ac:dyDescent="0.3">
      <c r="A799" s="7" t="s">
        <v>196</v>
      </c>
      <c r="B799" s="2" t="s">
        <v>1260</v>
      </c>
      <c r="C799" s="5" t="s">
        <v>198</v>
      </c>
      <c r="D799" s="5" t="s">
        <v>171</v>
      </c>
      <c r="E799" s="2" t="s">
        <v>1262</v>
      </c>
      <c r="F799" s="2"/>
      <c r="G799" s="2"/>
      <c r="H799" s="2"/>
      <c r="I799" s="2"/>
      <c r="J799" s="2"/>
      <c r="K799" s="2"/>
      <c r="L799" s="2"/>
      <c r="M799" s="2"/>
      <c r="N799" s="5">
        <v>43.2</v>
      </c>
      <c r="O799" s="2" t="s">
        <v>200</v>
      </c>
      <c r="P799" s="5">
        <v>572.90601849999996</v>
      </c>
      <c r="Q799" s="5">
        <v>24749.54</v>
      </c>
      <c r="R799" s="5">
        <v>6.9866587620000002</v>
      </c>
      <c r="S799" s="5">
        <v>301.82365850000002</v>
      </c>
      <c r="T799" s="5">
        <v>9068.2000000000007</v>
      </c>
      <c r="U799" s="5">
        <v>288</v>
      </c>
      <c r="V799" s="5">
        <v>1.01</v>
      </c>
      <c r="W799" s="2" t="s">
        <v>53</v>
      </c>
      <c r="X799" s="2" t="s">
        <v>2940</v>
      </c>
      <c r="Y799" s="2" t="s">
        <v>172</v>
      </c>
      <c r="Z799" s="2" t="s">
        <v>173</v>
      </c>
      <c r="AA799" s="2" t="s">
        <v>2940</v>
      </c>
      <c r="AB799" s="2">
        <f>IF(INPUT_RAW!B799="","",YEAR(INPUT_RAW!B799))</f>
        <v>2022</v>
      </c>
      <c r="AC799" s="2">
        <f>IF(OR(INPUT_RAW!Q799="",INPUT_RAW!T799=""),"",INPUT_RAW!Q799+INPUT_RAW!T799)</f>
        <v>33817.740000000005</v>
      </c>
      <c r="AD799" s="2">
        <f>IF(INPUT_RAW!Q799="","",IF(INPUT_RAW!Q799=0,0,INPUT_RAW!T799/INPUT_RAW!Q799))</f>
        <v>0.36639872902688292</v>
      </c>
    </row>
    <row r="800" spans="1:30" ht="86.4" x14ac:dyDescent="0.3">
      <c r="A800" s="7" t="s">
        <v>196</v>
      </c>
      <c r="B800" s="2" t="s">
        <v>1260</v>
      </c>
      <c r="C800" s="5" t="s">
        <v>198</v>
      </c>
      <c r="D800" s="5" t="s">
        <v>171</v>
      </c>
      <c r="E800" s="2" t="s">
        <v>1263</v>
      </c>
      <c r="F800" s="2"/>
      <c r="G800" s="2"/>
      <c r="H800" s="2"/>
      <c r="I800" s="2"/>
      <c r="J800" s="2"/>
      <c r="K800" s="2"/>
      <c r="L800" s="2"/>
      <c r="M800" s="2"/>
      <c r="N800" s="5">
        <v>889.2</v>
      </c>
      <c r="O800" s="2" t="s">
        <v>200</v>
      </c>
      <c r="P800" s="5">
        <v>572.84678359999998</v>
      </c>
      <c r="Q800" s="5">
        <v>509375.36</v>
      </c>
      <c r="R800" s="5">
        <v>6.9859363859999997</v>
      </c>
      <c r="S800" s="5">
        <v>6211.8946340000002</v>
      </c>
      <c r="T800" s="5">
        <v>186635.2</v>
      </c>
      <c r="U800" s="5">
        <v>5616</v>
      </c>
      <c r="V800" s="5">
        <v>1.0660000000000001</v>
      </c>
      <c r="W800" s="2" t="s">
        <v>66</v>
      </c>
      <c r="X800" s="2" t="s">
        <v>2940</v>
      </c>
      <c r="Y800" s="2" t="s">
        <v>172</v>
      </c>
      <c r="Z800" s="2" t="s">
        <v>173</v>
      </c>
      <c r="AA800" s="2" t="s">
        <v>2940</v>
      </c>
      <c r="AB800" s="2">
        <f>IF(INPUT_RAW!B800="","",YEAR(INPUT_RAW!B800))</f>
        <v>2022</v>
      </c>
      <c r="AC800" s="2">
        <f>IF(OR(INPUT_RAW!Q800="",INPUT_RAW!T800=""),"",INPUT_RAW!Q800+INPUT_RAW!T800)</f>
        <v>696010.56</v>
      </c>
      <c r="AD800" s="2">
        <f>IF(INPUT_RAW!Q800="","",IF(INPUT_RAW!Q800=0,0,INPUT_RAW!T800/INPUT_RAW!Q800))</f>
        <v>0.36640013368530433</v>
      </c>
    </row>
    <row r="801" spans="1:30" ht="72" x14ac:dyDescent="0.3">
      <c r="A801" s="7" t="s">
        <v>196</v>
      </c>
      <c r="B801" s="2" t="s">
        <v>1260</v>
      </c>
      <c r="C801" s="5" t="s">
        <v>198</v>
      </c>
      <c r="D801" s="5" t="s">
        <v>171</v>
      </c>
      <c r="E801" s="2" t="s">
        <v>1264</v>
      </c>
      <c r="F801" s="2"/>
      <c r="G801" s="2"/>
      <c r="H801" s="2"/>
      <c r="I801" s="2"/>
      <c r="J801" s="2"/>
      <c r="K801" s="2"/>
      <c r="L801" s="2"/>
      <c r="M801" s="2"/>
      <c r="N801" s="5">
        <v>3628.8</v>
      </c>
      <c r="O801" s="2" t="s">
        <v>200</v>
      </c>
      <c r="P801" s="5">
        <v>483.3895392</v>
      </c>
      <c r="Q801" s="5">
        <v>1754123.96</v>
      </c>
      <c r="R801" s="5">
        <v>5.8949943810000001</v>
      </c>
      <c r="S801" s="5">
        <v>21391.75561</v>
      </c>
      <c r="T801" s="5">
        <v>642711.1</v>
      </c>
      <c r="U801" s="5">
        <v>20412</v>
      </c>
      <c r="V801" s="5">
        <v>1.01</v>
      </c>
      <c r="W801" s="2" t="s">
        <v>62</v>
      </c>
      <c r="X801" s="2" t="s">
        <v>2940</v>
      </c>
      <c r="Y801" s="2" t="s">
        <v>172</v>
      </c>
      <c r="Z801" s="2" t="s">
        <v>173</v>
      </c>
      <c r="AA801" s="2" t="s">
        <v>2940</v>
      </c>
      <c r="AB801" s="2">
        <f>IF(INPUT_RAW!B801="","",YEAR(INPUT_RAW!B801))</f>
        <v>2022</v>
      </c>
      <c r="AC801" s="2">
        <f>IF(OR(INPUT_RAW!Q801="",INPUT_RAW!T801=""),"",INPUT_RAW!Q801+INPUT_RAW!T801)</f>
        <v>2396835.06</v>
      </c>
      <c r="AD801" s="2">
        <f>IF(INPUT_RAW!Q801="","",IF(INPUT_RAW!Q801=0,0,INPUT_RAW!T801/INPUT_RAW!Q801))</f>
        <v>0.36640004620882094</v>
      </c>
    </row>
    <row r="802" spans="1:30" ht="57.6" x14ac:dyDescent="0.3">
      <c r="A802" s="7" t="s">
        <v>196</v>
      </c>
      <c r="B802" s="2" t="s">
        <v>1265</v>
      </c>
      <c r="C802" s="5" t="s">
        <v>198</v>
      </c>
      <c r="D802" s="5" t="s">
        <v>163</v>
      </c>
      <c r="E802" s="2" t="s">
        <v>1266</v>
      </c>
      <c r="F802" s="2"/>
      <c r="G802" s="2"/>
      <c r="H802" s="2"/>
      <c r="I802" s="2"/>
      <c r="J802" s="2"/>
      <c r="K802" s="2"/>
      <c r="L802" s="2"/>
      <c r="M802" s="2"/>
      <c r="N802" s="5">
        <v>7653.8</v>
      </c>
      <c r="O802" s="2" t="s">
        <v>200</v>
      </c>
      <c r="P802" s="5">
        <v>247.18841359999999</v>
      </c>
      <c r="Q802" s="5">
        <v>1891930.68</v>
      </c>
      <c r="R802" s="5">
        <v>3.0144928489999998</v>
      </c>
      <c r="S802" s="5">
        <v>23072.325369999999</v>
      </c>
      <c r="T802" s="5">
        <v>831692.7</v>
      </c>
      <c r="U802" s="5">
        <v>3</v>
      </c>
      <c r="V802" s="5">
        <v>0.185</v>
      </c>
      <c r="W802" s="2" t="s">
        <v>69</v>
      </c>
      <c r="X802" s="2" t="s">
        <v>166</v>
      </c>
      <c r="Y802" s="2" t="s">
        <v>164</v>
      </c>
      <c r="Z802" s="2" t="s">
        <v>165</v>
      </c>
      <c r="AA802" s="2" t="s">
        <v>166</v>
      </c>
      <c r="AB802" s="2">
        <f>IF(INPUT_RAW!B802="","",YEAR(INPUT_RAW!B802))</f>
        <v>2022</v>
      </c>
      <c r="AC802" s="2">
        <f>IF(OR(INPUT_RAW!Q802="",INPUT_RAW!T802=""),"",INPUT_RAW!Q802+INPUT_RAW!T802)</f>
        <v>2723623.38</v>
      </c>
      <c r="AD802" s="2">
        <f>IF(INPUT_RAW!Q802="","",IF(INPUT_RAW!Q802=0,0,INPUT_RAW!T802/INPUT_RAW!Q802))</f>
        <v>0.43959998576692039</v>
      </c>
    </row>
    <row r="803" spans="1:30" ht="57.6" x14ac:dyDescent="0.3">
      <c r="A803" s="7" t="s">
        <v>196</v>
      </c>
      <c r="B803" s="2" t="s">
        <v>1265</v>
      </c>
      <c r="C803" s="5" t="s">
        <v>198</v>
      </c>
      <c r="D803" s="5" t="s">
        <v>163</v>
      </c>
      <c r="E803" s="2" t="s">
        <v>1267</v>
      </c>
      <c r="F803" s="2"/>
      <c r="G803" s="2"/>
      <c r="H803" s="2"/>
      <c r="I803" s="2"/>
      <c r="J803" s="2"/>
      <c r="K803" s="2"/>
      <c r="L803" s="2"/>
      <c r="M803" s="2"/>
      <c r="N803" s="5">
        <v>8677.15</v>
      </c>
      <c r="O803" s="2" t="s">
        <v>200</v>
      </c>
      <c r="P803" s="5">
        <v>252.8131898</v>
      </c>
      <c r="Q803" s="5">
        <v>2193697.9700000002</v>
      </c>
      <c r="R803" s="5">
        <v>3.0830876809999999</v>
      </c>
      <c r="S803" s="5">
        <v>26752.414270000001</v>
      </c>
      <c r="T803" s="5">
        <v>964349.7</v>
      </c>
      <c r="U803" s="5">
        <v>99600</v>
      </c>
      <c r="V803" s="5">
        <v>0.26</v>
      </c>
      <c r="W803" s="2" t="s">
        <v>64</v>
      </c>
      <c r="X803" s="2" t="s">
        <v>166</v>
      </c>
      <c r="Y803" s="2" t="s">
        <v>164</v>
      </c>
      <c r="Z803" s="2" t="s">
        <v>165</v>
      </c>
      <c r="AA803" s="2" t="s">
        <v>166</v>
      </c>
      <c r="AB803" s="2">
        <f>IF(INPUT_RAW!B803="","",YEAR(INPUT_RAW!B803))</f>
        <v>2022</v>
      </c>
      <c r="AC803" s="2">
        <f>IF(OR(INPUT_RAW!Q803="",INPUT_RAW!T803=""),"",INPUT_RAW!Q803+INPUT_RAW!T803)</f>
        <v>3158047.67</v>
      </c>
      <c r="AD803" s="2">
        <f>IF(INPUT_RAW!Q803="","",IF(INPUT_RAW!Q803=0,0,INPUT_RAW!T803/INPUT_RAW!Q803))</f>
        <v>0.43960003299816147</v>
      </c>
    </row>
    <row r="804" spans="1:30" ht="57.6" x14ac:dyDescent="0.3">
      <c r="A804" s="7" t="s">
        <v>196</v>
      </c>
      <c r="B804" s="2" t="s">
        <v>1268</v>
      </c>
      <c r="C804" s="5" t="s">
        <v>198</v>
      </c>
      <c r="D804" s="5" t="s">
        <v>171</v>
      </c>
      <c r="E804" s="2" t="s">
        <v>1269</v>
      </c>
      <c r="F804" s="2"/>
      <c r="G804" s="2"/>
      <c r="H804" s="2"/>
      <c r="I804" s="2"/>
      <c r="J804" s="2"/>
      <c r="K804" s="2"/>
      <c r="L804" s="2"/>
      <c r="M804" s="2"/>
      <c r="N804" s="5">
        <v>6975</v>
      </c>
      <c r="O804" s="2" t="s">
        <v>200</v>
      </c>
      <c r="P804" s="5">
        <v>502.11598570000001</v>
      </c>
      <c r="Q804" s="5">
        <v>3502259</v>
      </c>
      <c r="R804" s="5">
        <v>6.123365679</v>
      </c>
      <c r="S804" s="5">
        <v>42710.475610000001</v>
      </c>
      <c r="T804" s="5">
        <v>1283227.7</v>
      </c>
      <c r="U804" s="5">
        <v>27000</v>
      </c>
      <c r="V804" s="5">
        <v>1.55</v>
      </c>
      <c r="W804" s="2" t="s">
        <v>15</v>
      </c>
      <c r="X804" s="2"/>
      <c r="Y804" s="2" t="s">
        <v>172</v>
      </c>
      <c r="Z804" s="2" t="s">
        <v>173</v>
      </c>
      <c r="AA804" s="2" t="s">
        <v>174</v>
      </c>
      <c r="AB804" s="2">
        <f>IF(INPUT_RAW!B804="","",YEAR(INPUT_RAW!B804))</f>
        <v>2022</v>
      </c>
      <c r="AC804" s="2">
        <f>IF(OR(INPUT_RAW!Q804="",INPUT_RAW!T804=""),"",INPUT_RAW!Q804+INPUT_RAW!T804)</f>
        <v>4785486.7</v>
      </c>
      <c r="AD804" s="2">
        <f>IF(INPUT_RAW!Q804="","",IF(INPUT_RAW!Q804=0,0,INPUT_RAW!T804/INPUT_RAW!Q804))</f>
        <v>0.36640000068527195</v>
      </c>
    </row>
    <row r="805" spans="1:30" ht="72" x14ac:dyDescent="0.3">
      <c r="A805" s="7" t="s">
        <v>196</v>
      </c>
      <c r="B805" s="2" t="s">
        <v>1270</v>
      </c>
      <c r="C805" s="5" t="s">
        <v>198</v>
      </c>
      <c r="D805" s="5" t="s">
        <v>171</v>
      </c>
      <c r="E805" s="2" t="s">
        <v>1271</v>
      </c>
      <c r="F805" s="2"/>
      <c r="G805" s="2"/>
      <c r="H805" s="2"/>
      <c r="I805" s="2"/>
      <c r="J805" s="2"/>
      <c r="K805" s="2"/>
      <c r="L805" s="2"/>
      <c r="M805" s="2"/>
      <c r="N805" s="5">
        <v>5709.6</v>
      </c>
      <c r="O805" s="2" t="s">
        <v>200</v>
      </c>
      <c r="P805" s="5">
        <v>1041.5809690000001</v>
      </c>
      <c r="Q805" s="5">
        <v>5947010.7000000002</v>
      </c>
      <c r="R805" s="5">
        <v>12.609939089999999</v>
      </c>
      <c r="S805" s="5">
        <v>71997.708230000004</v>
      </c>
      <c r="T805" s="5">
        <v>2178984.7000000002</v>
      </c>
      <c r="U805" s="5">
        <v>168480</v>
      </c>
      <c r="V805" s="5">
        <v>0.42099999999999999</v>
      </c>
      <c r="W805" s="5" t="s">
        <v>48</v>
      </c>
      <c r="X805" s="2" t="s">
        <v>2939</v>
      </c>
      <c r="Y805" s="2" t="s">
        <v>172</v>
      </c>
      <c r="Z805" s="2" t="s">
        <v>173</v>
      </c>
      <c r="AA805" s="2" t="s">
        <v>2939</v>
      </c>
      <c r="AB805" s="2">
        <f>IF(INPUT_RAW!B805="","",YEAR(INPUT_RAW!B805))</f>
        <v>2022</v>
      </c>
      <c r="AC805" s="2">
        <f>IF(OR(INPUT_RAW!Q805="",INPUT_RAW!T805=""),"",INPUT_RAW!Q805+INPUT_RAW!T805)</f>
        <v>8125995.4000000004</v>
      </c>
      <c r="AD805" s="2">
        <f>IF(INPUT_RAW!Q805="","",IF(INPUT_RAW!Q805=0,0,INPUT_RAW!T805/INPUT_RAW!Q805))</f>
        <v>0.36639999655625305</v>
      </c>
    </row>
    <row r="806" spans="1:30" ht="57.6" x14ac:dyDescent="0.3">
      <c r="A806" s="7" t="s">
        <v>196</v>
      </c>
      <c r="B806" s="2" t="s">
        <v>1272</v>
      </c>
      <c r="C806" s="5" t="s">
        <v>198</v>
      </c>
      <c r="D806" s="5" t="s">
        <v>171</v>
      </c>
      <c r="E806" s="2" t="s">
        <v>1273</v>
      </c>
      <c r="F806" s="2"/>
      <c r="G806" s="2"/>
      <c r="H806" s="2"/>
      <c r="I806" s="2"/>
      <c r="J806" s="2"/>
      <c r="K806" s="2"/>
      <c r="L806" s="2"/>
      <c r="M806" s="2"/>
      <c r="N806" s="5">
        <v>8232</v>
      </c>
      <c r="O806" s="2" t="s">
        <v>200</v>
      </c>
      <c r="P806" s="5">
        <v>556.0189699</v>
      </c>
      <c r="Q806" s="5">
        <v>4577148.16</v>
      </c>
      <c r="R806" s="5">
        <v>6.7314645259999999</v>
      </c>
      <c r="S806" s="5">
        <v>55413.415979999998</v>
      </c>
      <c r="T806" s="5">
        <v>1677067.1</v>
      </c>
      <c r="U806" s="5">
        <v>21600</v>
      </c>
      <c r="V806" s="5">
        <v>2.5</v>
      </c>
      <c r="W806" s="5" t="s">
        <v>71</v>
      </c>
      <c r="X806" s="2"/>
      <c r="Y806" s="2" t="s">
        <v>172</v>
      </c>
      <c r="Z806" s="2" t="s">
        <v>173</v>
      </c>
      <c r="AA806" s="2" t="s">
        <v>174</v>
      </c>
      <c r="AB806" s="2">
        <f>IF(INPUT_RAW!B806="","",YEAR(INPUT_RAW!B806))</f>
        <v>2022</v>
      </c>
      <c r="AC806" s="2">
        <f>IF(OR(INPUT_RAW!Q806="",INPUT_RAW!T806=""),"",INPUT_RAW!Q806+INPUT_RAW!T806)</f>
        <v>6254215.2599999998</v>
      </c>
      <c r="AD806" s="2">
        <f>IF(INPUT_RAW!Q806="","",IF(INPUT_RAW!Q806=0,0,INPUT_RAW!T806/INPUT_RAW!Q806))</f>
        <v>0.366400003097125</v>
      </c>
    </row>
    <row r="807" spans="1:30" ht="57.6" x14ac:dyDescent="0.3">
      <c r="A807" s="7" t="s">
        <v>196</v>
      </c>
      <c r="B807" s="2" t="s">
        <v>1272</v>
      </c>
      <c r="C807" s="5" t="s">
        <v>198</v>
      </c>
      <c r="D807" s="5" t="s">
        <v>171</v>
      </c>
      <c r="E807" s="2" t="s">
        <v>1274</v>
      </c>
      <c r="F807" s="2"/>
      <c r="G807" s="2"/>
      <c r="H807" s="2"/>
      <c r="I807" s="2"/>
      <c r="J807" s="2"/>
      <c r="K807" s="2"/>
      <c r="L807" s="2"/>
      <c r="M807" s="2"/>
      <c r="N807" s="5">
        <v>4620</v>
      </c>
      <c r="O807" s="2" t="s">
        <v>200</v>
      </c>
      <c r="P807" s="5">
        <v>563.20335709999995</v>
      </c>
      <c r="Q807" s="5">
        <v>2601999.5099999998</v>
      </c>
      <c r="R807" s="5">
        <v>6.8184425800000001</v>
      </c>
      <c r="S807" s="5">
        <v>31501.204720000002</v>
      </c>
      <c r="T807" s="5">
        <v>953372.6</v>
      </c>
      <c r="U807" s="5">
        <v>100800</v>
      </c>
      <c r="V807" s="5">
        <v>0.29699999999999999</v>
      </c>
      <c r="W807" s="2" t="s">
        <v>63</v>
      </c>
      <c r="X807" s="2" t="s">
        <v>2936</v>
      </c>
      <c r="Y807" s="2" t="s">
        <v>172</v>
      </c>
      <c r="Z807" s="2" t="s">
        <v>173</v>
      </c>
      <c r="AA807" s="2" t="s">
        <v>2936</v>
      </c>
      <c r="AB807" s="2">
        <f>IF(INPUT_RAW!B807="","",YEAR(INPUT_RAW!B807))</f>
        <v>2022</v>
      </c>
      <c r="AC807" s="2">
        <f>IF(OR(INPUT_RAW!Q807="",INPUT_RAW!T807=""),"",INPUT_RAW!Q807+INPUT_RAW!T807)</f>
        <v>3555372.11</v>
      </c>
      <c r="AD807" s="2">
        <f>IF(INPUT_RAW!Q807="","",IF(INPUT_RAW!Q807=0,0,INPUT_RAW!T807/INPUT_RAW!Q807))</f>
        <v>0.36639999213527907</v>
      </c>
    </row>
    <row r="808" spans="1:30" ht="86.4" x14ac:dyDescent="0.3">
      <c r="A808" s="7" t="s">
        <v>196</v>
      </c>
      <c r="B808" s="2" t="s">
        <v>1275</v>
      </c>
      <c r="C808" s="5" t="s">
        <v>198</v>
      </c>
      <c r="D808" s="5" t="s">
        <v>171</v>
      </c>
      <c r="E808" s="2" t="s">
        <v>1276</v>
      </c>
      <c r="F808" s="2"/>
      <c r="G808" s="2"/>
      <c r="H808" s="2"/>
      <c r="I808" s="2"/>
      <c r="J808" s="2"/>
      <c r="K808" s="2"/>
      <c r="L808" s="2"/>
      <c r="M808" s="2"/>
      <c r="N808" s="5">
        <v>8153</v>
      </c>
      <c r="O808" s="2" t="s">
        <v>200</v>
      </c>
      <c r="P808" s="5">
        <v>517.3384092</v>
      </c>
      <c r="Q808" s="5">
        <v>4217860.05</v>
      </c>
      <c r="R808" s="5">
        <v>6.2631768670000003</v>
      </c>
      <c r="S808" s="5">
        <v>51063.680990000001</v>
      </c>
      <c r="T808" s="5">
        <v>1545423.9</v>
      </c>
      <c r="U808" s="5">
        <v>47340</v>
      </c>
      <c r="V808" s="5">
        <v>1.0275000000000001</v>
      </c>
      <c r="W808" s="2" t="s">
        <v>61</v>
      </c>
      <c r="X808" s="2" t="s">
        <v>2940</v>
      </c>
      <c r="Y808" s="2" t="s">
        <v>172</v>
      </c>
      <c r="Z808" s="2" t="s">
        <v>173</v>
      </c>
      <c r="AA808" s="2" t="s">
        <v>2940</v>
      </c>
      <c r="AB808" s="2">
        <f>IF(INPUT_RAW!B808="","",YEAR(INPUT_RAW!B808))</f>
        <v>2022</v>
      </c>
      <c r="AC808" s="2">
        <f>IF(OR(INPUT_RAW!Q808="",INPUT_RAW!T808=""),"",INPUT_RAW!Q808+INPUT_RAW!T808)</f>
        <v>5763283.9499999993</v>
      </c>
      <c r="AD808" s="2">
        <f>IF(INPUT_RAW!Q808="","",IF(INPUT_RAW!Q808=0,0,INPUT_RAW!T808/INPUT_RAW!Q808))</f>
        <v>0.36639999470821705</v>
      </c>
    </row>
    <row r="809" spans="1:30" ht="72" x14ac:dyDescent="0.3">
      <c r="A809" s="7" t="s">
        <v>196</v>
      </c>
      <c r="B809" s="2" t="s">
        <v>1275</v>
      </c>
      <c r="C809" s="5" t="s">
        <v>198</v>
      </c>
      <c r="D809" s="5" t="s">
        <v>171</v>
      </c>
      <c r="E809" s="2" t="s">
        <v>1277</v>
      </c>
      <c r="F809" s="2"/>
      <c r="G809" s="2"/>
      <c r="H809" s="2"/>
      <c r="I809" s="2"/>
      <c r="J809" s="2"/>
      <c r="K809" s="2"/>
      <c r="L809" s="2"/>
      <c r="M809" s="2"/>
      <c r="N809" s="5">
        <v>5766.4</v>
      </c>
      <c r="O809" s="2" t="s">
        <v>200</v>
      </c>
      <c r="P809" s="5">
        <v>512.14614659999995</v>
      </c>
      <c r="Q809" s="5">
        <v>2953239.54</v>
      </c>
      <c r="R809" s="5">
        <v>6.2003165449999997</v>
      </c>
      <c r="S809" s="5">
        <v>35753.50533</v>
      </c>
      <c r="T809" s="5">
        <v>1082067</v>
      </c>
      <c r="U809" s="5">
        <v>32436</v>
      </c>
      <c r="V809" s="5">
        <v>1.05</v>
      </c>
      <c r="W809" s="2" t="s">
        <v>62</v>
      </c>
      <c r="X809" s="2" t="s">
        <v>2940</v>
      </c>
      <c r="Y809" s="2" t="s">
        <v>172</v>
      </c>
      <c r="Z809" s="2" t="s">
        <v>173</v>
      </c>
      <c r="AA809" s="2" t="s">
        <v>2940</v>
      </c>
      <c r="AB809" s="2">
        <f>IF(INPUT_RAW!B809="","",YEAR(INPUT_RAW!B809))</f>
        <v>2022</v>
      </c>
      <c r="AC809" s="2">
        <f>IF(OR(INPUT_RAW!Q809="",INPUT_RAW!T809=""),"",INPUT_RAW!Q809+INPUT_RAW!T809)</f>
        <v>4035306.54</v>
      </c>
      <c r="AD809" s="2">
        <f>IF(INPUT_RAW!Q809="","",IF(INPUT_RAW!Q809=0,0,INPUT_RAW!T809/INPUT_RAW!Q809))</f>
        <v>0.36640001101976305</v>
      </c>
    </row>
    <row r="810" spans="1:30" ht="86.4" x14ac:dyDescent="0.3">
      <c r="A810" s="7" t="s">
        <v>196</v>
      </c>
      <c r="B810" s="2" t="s">
        <v>1275</v>
      </c>
      <c r="C810" s="5" t="s">
        <v>198</v>
      </c>
      <c r="D810" s="5" t="s">
        <v>171</v>
      </c>
      <c r="E810" s="2" t="s">
        <v>1278</v>
      </c>
      <c r="F810" s="2"/>
      <c r="G810" s="2"/>
      <c r="H810" s="2"/>
      <c r="I810" s="2"/>
      <c r="J810" s="2"/>
      <c r="K810" s="2"/>
      <c r="L810" s="2"/>
      <c r="M810" s="2"/>
      <c r="N810" s="5">
        <v>570</v>
      </c>
      <c r="O810" s="2" t="s">
        <v>200</v>
      </c>
      <c r="P810" s="5">
        <v>607.90075439999998</v>
      </c>
      <c r="Q810" s="5">
        <v>346503.43</v>
      </c>
      <c r="R810" s="5">
        <v>7.3595732979999999</v>
      </c>
      <c r="S810" s="5">
        <v>4194.9567800000004</v>
      </c>
      <c r="T810" s="5">
        <v>126958.9</v>
      </c>
      <c r="U810" s="5">
        <v>3600</v>
      </c>
      <c r="V810" s="5">
        <v>1.1100000000000001</v>
      </c>
      <c r="W810" s="2" t="s">
        <v>66</v>
      </c>
      <c r="X810" s="2" t="s">
        <v>2940</v>
      </c>
      <c r="Y810" s="2" t="s">
        <v>172</v>
      </c>
      <c r="Z810" s="2" t="s">
        <v>173</v>
      </c>
      <c r="AA810" s="2" t="s">
        <v>2940</v>
      </c>
      <c r="AB810" s="2">
        <f>IF(INPUT_RAW!B810="","",YEAR(INPUT_RAW!B810))</f>
        <v>2022</v>
      </c>
      <c r="AC810" s="2">
        <f>IF(OR(INPUT_RAW!Q810="",INPUT_RAW!T810=""),"",INPUT_RAW!Q810+INPUT_RAW!T810)</f>
        <v>473462.32999999996</v>
      </c>
      <c r="AD810" s="2">
        <f>IF(INPUT_RAW!Q810="","",IF(INPUT_RAW!Q810=0,0,INPUT_RAW!T810/INPUT_RAW!Q810))</f>
        <v>0.3664001248126173</v>
      </c>
    </row>
    <row r="811" spans="1:30" ht="86.4" x14ac:dyDescent="0.3">
      <c r="A811" s="7" t="s">
        <v>196</v>
      </c>
      <c r="B811" s="2" t="s">
        <v>1275</v>
      </c>
      <c r="C811" s="5" t="s">
        <v>198</v>
      </c>
      <c r="D811" s="5" t="s">
        <v>171</v>
      </c>
      <c r="E811" s="2" t="s">
        <v>1279</v>
      </c>
      <c r="F811" s="2"/>
      <c r="G811" s="2"/>
      <c r="H811" s="2"/>
      <c r="I811" s="2"/>
      <c r="J811" s="2"/>
      <c r="K811" s="2"/>
      <c r="L811" s="2"/>
      <c r="M811" s="2"/>
      <c r="N811" s="5">
        <v>90</v>
      </c>
      <c r="O811" s="2" t="s">
        <v>200</v>
      </c>
      <c r="P811" s="5">
        <v>608.72222220000003</v>
      </c>
      <c r="Q811" s="5">
        <v>54785</v>
      </c>
      <c r="R811" s="5">
        <v>7.3695184290000002</v>
      </c>
      <c r="S811" s="5">
        <v>663.25665860000004</v>
      </c>
      <c r="T811" s="5">
        <v>20073.2</v>
      </c>
      <c r="U811" s="5">
        <v>540</v>
      </c>
      <c r="V811" s="5">
        <v>1.17</v>
      </c>
      <c r="W811" s="2" t="s">
        <v>82</v>
      </c>
      <c r="X811" s="2" t="s">
        <v>2940</v>
      </c>
      <c r="Y811" s="2" t="s">
        <v>172</v>
      </c>
      <c r="Z811" s="2" t="s">
        <v>173</v>
      </c>
      <c r="AA811" s="2" t="s">
        <v>2940</v>
      </c>
      <c r="AB811" s="2">
        <f>IF(INPUT_RAW!B811="","",YEAR(INPUT_RAW!B811))</f>
        <v>2022</v>
      </c>
      <c r="AC811" s="2">
        <f>IF(OR(INPUT_RAW!Q811="",INPUT_RAW!T811=""),"",INPUT_RAW!Q811+INPUT_RAW!T811)</f>
        <v>74858.2</v>
      </c>
      <c r="AD811" s="2">
        <f>IF(INPUT_RAW!Q811="","",IF(INPUT_RAW!Q811=0,0,INPUT_RAW!T811/INPUT_RAW!Q811))</f>
        <v>0.36639956192388429</v>
      </c>
    </row>
    <row r="812" spans="1:30" ht="86.4" x14ac:dyDescent="0.3">
      <c r="A812" s="7" t="s">
        <v>196</v>
      </c>
      <c r="B812" s="2" t="s">
        <v>1275</v>
      </c>
      <c r="C812" s="5" t="s">
        <v>198</v>
      </c>
      <c r="D812" s="5" t="s">
        <v>171</v>
      </c>
      <c r="E812" s="2" t="s">
        <v>1280</v>
      </c>
      <c r="F812" s="2"/>
      <c r="G812" s="2"/>
      <c r="H812" s="2"/>
      <c r="I812" s="2"/>
      <c r="J812" s="2"/>
      <c r="K812" s="2"/>
      <c r="L812" s="2"/>
      <c r="M812" s="2"/>
      <c r="N812" s="5">
        <v>96</v>
      </c>
      <c r="O812" s="2" t="s">
        <v>200</v>
      </c>
      <c r="P812" s="5">
        <v>634.08572919999995</v>
      </c>
      <c r="Q812" s="5">
        <v>60872.23</v>
      </c>
      <c r="R812" s="5">
        <v>7.6765826779999999</v>
      </c>
      <c r="S812" s="5">
        <v>736.95193700000004</v>
      </c>
      <c r="T812" s="5">
        <v>22303.5</v>
      </c>
      <c r="U812" s="5">
        <v>540</v>
      </c>
      <c r="V812" s="5">
        <v>1.3</v>
      </c>
      <c r="W812" s="2" t="s">
        <v>92</v>
      </c>
      <c r="X812" s="2" t="s">
        <v>2940</v>
      </c>
      <c r="Y812" s="2" t="s">
        <v>172</v>
      </c>
      <c r="Z812" s="2" t="s">
        <v>173</v>
      </c>
      <c r="AA812" s="2" t="s">
        <v>2940</v>
      </c>
      <c r="AB812" s="2">
        <f>IF(INPUT_RAW!B812="","",YEAR(INPUT_RAW!B812))</f>
        <v>2022</v>
      </c>
      <c r="AC812" s="2">
        <f>IF(OR(INPUT_RAW!Q812="",INPUT_RAW!T812=""),"",INPUT_RAW!Q812+INPUT_RAW!T812)</f>
        <v>83175.73000000001</v>
      </c>
      <c r="AD812" s="2">
        <f>IF(INPUT_RAW!Q812="","",IF(INPUT_RAW!Q812=0,0,INPUT_RAW!T812/INPUT_RAW!Q812))</f>
        <v>0.36639860244975414</v>
      </c>
    </row>
    <row r="813" spans="1:30" ht="72" x14ac:dyDescent="0.3">
      <c r="A813" s="7" t="s">
        <v>196</v>
      </c>
      <c r="B813" s="2" t="s">
        <v>1275</v>
      </c>
      <c r="C813" s="5" t="s">
        <v>198</v>
      </c>
      <c r="D813" s="5" t="s">
        <v>163</v>
      </c>
      <c r="E813" s="2" t="s">
        <v>1281</v>
      </c>
      <c r="F813" s="2"/>
      <c r="G813" s="2"/>
      <c r="H813" s="2"/>
      <c r="I813" s="2"/>
      <c r="J813" s="2"/>
      <c r="K813" s="2"/>
      <c r="L813" s="2"/>
      <c r="M813" s="2"/>
      <c r="N813" s="5">
        <v>4900</v>
      </c>
      <c r="O813" s="2" t="s">
        <v>200</v>
      </c>
      <c r="P813" s="5">
        <v>491.76076330000001</v>
      </c>
      <c r="Q813" s="5">
        <v>2409627.7400000002</v>
      </c>
      <c r="R813" s="5">
        <v>5.9535201359999999</v>
      </c>
      <c r="S813" s="5">
        <v>29172.248670000001</v>
      </c>
      <c r="T813" s="5">
        <v>1059272.3999999999</v>
      </c>
      <c r="U813" s="5">
        <v>2</v>
      </c>
      <c r="V813" s="5">
        <v>0.16400000000000001</v>
      </c>
      <c r="W813" s="2" t="s">
        <v>29</v>
      </c>
      <c r="X813" s="2" t="s">
        <v>166</v>
      </c>
      <c r="Y813" s="2" t="s">
        <v>164</v>
      </c>
      <c r="Z813" s="2" t="s">
        <v>165</v>
      </c>
      <c r="AA813" s="2" t="s">
        <v>166</v>
      </c>
      <c r="AB813" s="2">
        <f>IF(INPUT_RAW!B813="","",YEAR(INPUT_RAW!B813))</f>
        <v>2022</v>
      </c>
      <c r="AC813" s="2">
        <f>IF(OR(INPUT_RAW!Q813="",INPUT_RAW!T813=""),"",INPUT_RAW!Q813+INPUT_RAW!T813)</f>
        <v>3468900.14</v>
      </c>
      <c r="AD813" s="2">
        <f>IF(INPUT_RAW!Q813="","",IF(INPUT_RAW!Q813=0,0,INPUT_RAW!T813/INPUT_RAW!Q813))</f>
        <v>0.43960001888092465</v>
      </c>
    </row>
    <row r="814" spans="1:30" ht="57.6" x14ac:dyDescent="0.3">
      <c r="A814" s="7" t="s">
        <v>196</v>
      </c>
      <c r="B814" s="2" t="s">
        <v>1282</v>
      </c>
      <c r="C814" s="5" t="s">
        <v>198</v>
      </c>
      <c r="D814" s="5" t="s">
        <v>171</v>
      </c>
      <c r="E814" s="2" t="s">
        <v>1283</v>
      </c>
      <c r="F814" s="2"/>
      <c r="G814" s="2"/>
      <c r="H814" s="2"/>
      <c r="I814" s="2"/>
      <c r="J814" s="2"/>
      <c r="K814" s="2"/>
      <c r="L814" s="2"/>
      <c r="M814" s="2"/>
      <c r="N814" s="5">
        <v>10561.6</v>
      </c>
      <c r="O814" s="2" t="s">
        <v>200</v>
      </c>
      <c r="P814" s="5">
        <v>442.4214447</v>
      </c>
      <c r="Q814" s="5">
        <v>4672678.33</v>
      </c>
      <c r="R814" s="5">
        <v>5.3561918239999997</v>
      </c>
      <c r="S814" s="5">
        <v>56569.955569999998</v>
      </c>
      <c r="T814" s="5">
        <v>1712069.4</v>
      </c>
      <c r="U814" s="5">
        <v>22080</v>
      </c>
      <c r="V814" s="5">
        <v>2.48</v>
      </c>
      <c r="W814" s="5" t="s">
        <v>80</v>
      </c>
      <c r="X814" s="2"/>
      <c r="Y814" s="2" t="s">
        <v>172</v>
      </c>
      <c r="Z814" s="2" t="s">
        <v>173</v>
      </c>
      <c r="AA814" s="2" t="s">
        <v>174</v>
      </c>
      <c r="AB814" s="2">
        <f>IF(INPUT_RAW!B814="","",YEAR(INPUT_RAW!B814))</f>
        <v>2022</v>
      </c>
      <c r="AC814" s="2">
        <f>IF(OR(INPUT_RAW!Q814="",INPUT_RAW!T814=""),"",INPUT_RAW!Q814+INPUT_RAW!T814)</f>
        <v>6384747.7300000004</v>
      </c>
      <c r="AD814" s="2">
        <f>IF(INPUT_RAW!Q814="","",IF(INPUT_RAW!Q814=0,0,INPUT_RAW!T814/INPUT_RAW!Q814))</f>
        <v>0.36640001281663226</v>
      </c>
    </row>
    <row r="815" spans="1:30" ht="57.6" x14ac:dyDescent="0.3">
      <c r="A815" s="7" t="s">
        <v>196</v>
      </c>
      <c r="B815" s="2" t="s">
        <v>1282</v>
      </c>
      <c r="C815" s="5" t="s">
        <v>198</v>
      </c>
      <c r="D815" s="5" t="s">
        <v>171</v>
      </c>
      <c r="E815" s="2" t="s">
        <v>1284</v>
      </c>
      <c r="F815" s="2"/>
      <c r="G815" s="2"/>
      <c r="H815" s="2"/>
      <c r="I815" s="2"/>
      <c r="J815" s="2"/>
      <c r="K815" s="2"/>
      <c r="L815" s="2"/>
      <c r="M815" s="2"/>
      <c r="N815" s="5">
        <v>8945.2000000000007</v>
      </c>
      <c r="O815" s="2" t="s">
        <v>200</v>
      </c>
      <c r="P815" s="5">
        <v>465.45067410000001</v>
      </c>
      <c r="Q815" s="5">
        <v>4163549.37</v>
      </c>
      <c r="R815" s="5">
        <v>5.6349960550000002</v>
      </c>
      <c r="S815" s="5">
        <v>50406.166709999998</v>
      </c>
      <c r="T815" s="5">
        <v>1525524.5</v>
      </c>
      <c r="U815" s="5">
        <v>25680</v>
      </c>
      <c r="V815" s="5">
        <v>1.9</v>
      </c>
      <c r="W815" s="5" t="s">
        <v>70</v>
      </c>
      <c r="X815" s="2"/>
      <c r="Y815" s="2" t="s">
        <v>172</v>
      </c>
      <c r="Z815" s="2" t="s">
        <v>173</v>
      </c>
      <c r="AA815" s="2" t="s">
        <v>174</v>
      </c>
      <c r="AB815" s="2">
        <f>IF(INPUT_RAW!B815="","",YEAR(INPUT_RAW!B815))</f>
        <v>2022</v>
      </c>
      <c r="AC815" s="2">
        <f>IF(OR(INPUT_RAW!Q815="",INPUT_RAW!T815=""),"",INPUT_RAW!Q815+INPUT_RAW!T815)</f>
        <v>5689073.8700000001</v>
      </c>
      <c r="AD815" s="2">
        <f>IF(INPUT_RAW!Q815="","",IF(INPUT_RAW!Q815=0,0,INPUT_RAW!T815/INPUT_RAW!Q815))</f>
        <v>0.36640000260162642</v>
      </c>
    </row>
    <row r="816" spans="1:30" ht="72" x14ac:dyDescent="0.3">
      <c r="A816" s="7" t="s">
        <v>196</v>
      </c>
      <c r="B816" s="2" t="s">
        <v>1285</v>
      </c>
      <c r="C816" s="5" t="s">
        <v>198</v>
      </c>
      <c r="D816" s="5" t="s">
        <v>171</v>
      </c>
      <c r="E816" s="2" t="s">
        <v>1286</v>
      </c>
      <c r="F816" s="2"/>
      <c r="G816" s="2"/>
      <c r="H816" s="2"/>
      <c r="I816" s="2"/>
      <c r="J816" s="2"/>
      <c r="K816" s="2"/>
      <c r="L816" s="2"/>
      <c r="M816" s="2"/>
      <c r="N816" s="5">
        <v>6310.4</v>
      </c>
      <c r="O816" s="2" t="s">
        <v>200</v>
      </c>
      <c r="P816" s="5">
        <v>518.70852239999999</v>
      </c>
      <c r="Q816" s="5">
        <v>3273258.26</v>
      </c>
      <c r="R816" s="5">
        <v>6.1898391699999999</v>
      </c>
      <c r="S816" s="5">
        <v>39060.361100000002</v>
      </c>
      <c r="T816" s="5">
        <v>1199321.8999999999</v>
      </c>
      <c r="U816" s="5">
        <v>35496</v>
      </c>
      <c r="V816" s="5">
        <v>1.05</v>
      </c>
      <c r="W816" s="2" t="s">
        <v>62</v>
      </c>
      <c r="X816" s="2" t="s">
        <v>2940</v>
      </c>
      <c r="Y816" s="2" t="s">
        <v>172</v>
      </c>
      <c r="Z816" s="2" t="s">
        <v>173</v>
      </c>
      <c r="AA816" s="2" t="s">
        <v>2940</v>
      </c>
      <c r="AB816" s="2">
        <f>IF(INPUT_RAW!B816="","",YEAR(INPUT_RAW!B816))</f>
        <v>2022</v>
      </c>
      <c r="AC816" s="2">
        <f>IF(OR(INPUT_RAW!Q816="",INPUT_RAW!T816=""),"",INPUT_RAW!Q816+INPUT_RAW!T816)</f>
        <v>4472580.16</v>
      </c>
      <c r="AD816" s="2">
        <f>IF(INPUT_RAW!Q816="","",IF(INPUT_RAW!Q816=0,0,INPUT_RAW!T816/INPUT_RAW!Q816))</f>
        <v>0.36640002246568837</v>
      </c>
    </row>
    <row r="817" spans="1:30" ht="72" x14ac:dyDescent="0.3">
      <c r="A817" s="7" t="s">
        <v>196</v>
      </c>
      <c r="B817" s="2" t="s">
        <v>1285</v>
      </c>
      <c r="C817" s="5" t="s">
        <v>198</v>
      </c>
      <c r="D817" s="5" t="s">
        <v>171</v>
      </c>
      <c r="E817" s="2" t="s">
        <v>1287</v>
      </c>
      <c r="F817" s="2"/>
      <c r="G817" s="2"/>
      <c r="H817" s="2"/>
      <c r="I817" s="2"/>
      <c r="J817" s="2"/>
      <c r="K817" s="2"/>
      <c r="L817" s="2"/>
      <c r="M817" s="2"/>
      <c r="N817" s="5">
        <v>1362.3</v>
      </c>
      <c r="O817" s="2" t="s">
        <v>200</v>
      </c>
      <c r="P817" s="5">
        <v>615.69009029999995</v>
      </c>
      <c r="Q817" s="5">
        <v>838754.61</v>
      </c>
      <c r="R817" s="5">
        <v>7.3471371159999999</v>
      </c>
      <c r="S817" s="5">
        <v>10009.00489</v>
      </c>
      <c r="T817" s="5">
        <v>307319.7</v>
      </c>
      <c r="U817" s="5">
        <v>8604</v>
      </c>
      <c r="V817" s="5">
        <v>1.1100000000000001</v>
      </c>
      <c r="W817" s="2" t="s">
        <v>66</v>
      </c>
      <c r="X817" s="2" t="s">
        <v>2940</v>
      </c>
      <c r="Y817" s="2" t="s">
        <v>172</v>
      </c>
      <c r="Z817" s="2" t="s">
        <v>173</v>
      </c>
      <c r="AA817" s="2" t="s">
        <v>2940</v>
      </c>
      <c r="AB817" s="2">
        <f>IF(INPUT_RAW!B817="","",YEAR(INPUT_RAW!B817))</f>
        <v>2022</v>
      </c>
      <c r="AC817" s="2">
        <f>IF(OR(INPUT_RAW!Q817="",INPUT_RAW!T817=""),"",INPUT_RAW!Q817+INPUT_RAW!T817)</f>
        <v>1146074.31</v>
      </c>
      <c r="AD817" s="2">
        <f>IF(INPUT_RAW!Q817="","",IF(INPUT_RAW!Q817=0,0,INPUT_RAW!T817/INPUT_RAW!Q817))</f>
        <v>0.36640001299068869</v>
      </c>
    </row>
    <row r="818" spans="1:30" ht="57.6" x14ac:dyDescent="0.3">
      <c r="A818" s="7" t="s">
        <v>196</v>
      </c>
      <c r="B818" s="2" t="s">
        <v>1285</v>
      </c>
      <c r="C818" s="5" t="s">
        <v>198</v>
      </c>
      <c r="D818" s="5" t="s">
        <v>171</v>
      </c>
      <c r="E818" s="2" t="s">
        <v>1269</v>
      </c>
      <c r="F818" s="2"/>
      <c r="G818" s="2"/>
      <c r="H818" s="2"/>
      <c r="I818" s="2"/>
      <c r="J818" s="2"/>
      <c r="K818" s="2"/>
      <c r="L818" s="2"/>
      <c r="M818" s="2"/>
      <c r="N818" s="5">
        <v>6975</v>
      </c>
      <c r="O818" s="2" t="s">
        <v>200</v>
      </c>
      <c r="P818" s="5">
        <v>518.54179209999995</v>
      </c>
      <c r="Q818" s="5">
        <v>3616829</v>
      </c>
      <c r="R818" s="5">
        <v>6.187849548</v>
      </c>
      <c r="S818" s="5">
        <v>43160.250599999999</v>
      </c>
      <c r="T818" s="5">
        <v>1325206.2</v>
      </c>
      <c r="U818" s="5">
        <v>27000</v>
      </c>
      <c r="V818" s="5">
        <v>1.55</v>
      </c>
      <c r="W818" s="2" t="s">
        <v>15</v>
      </c>
      <c r="X818" s="2"/>
      <c r="Y818" s="2" t="s">
        <v>172</v>
      </c>
      <c r="Z818" s="2" t="s">
        <v>173</v>
      </c>
      <c r="AA818" s="2" t="s">
        <v>174</v>
      </c>
      <c r="AB818" s="2">
        <f>IF(INPUT_RAW!B818="","",YEAR(INPUT_RAW!B818))</f>
        <v>2022</v>
      </c>
      <c r="AC818" s="2">
        <f>IF(OR(INPUT_RAW!Q818="",INPUT_RAW!T818=""),"",INPUT_RAW!Q818+INPUT_RAW!T818)</f>
        <v>4942035.2</v>
      </c>
      <c r="AD818" s="2">
        <f>IF(INPUT_RAW!Q818="","",IF(INPUT_RAW!Q818=0,0,INPUT_RAW!T818/INPUT_RAW!Q818))</f>
        <v>0.36640001504079955</v>
      </c>
    </row>
    <row r="819" spans="1:30" ht="57.6" x14ac:dyDescent="0.3">
      <c r="A819" s="7" t="s">
        <v>196</v>
      </c>
      <c r="B819" s="2" t="s">
        <v>1288</v>
      </c>
      <c r="C819" s="5" t="s">
        <v>198</v>
      </c>
      <c r="D819" s="5" t="s">
        <v>171</v>
      </c>
      <c r="E819" s="2" t="s">
        <v>1289</v>
      </c>
      <c r="F819" s="2"/>
      <c r="G819" s="2"/>
      <c r="H819" s="2"/>
      <c r="I819" s="2"/>
      <c r="J819" s="2"/>
      <c r="K819" s="2"/>
      <c r="L819" s="2"/>
      <c r="M819" s="2"/>
      <c r="N819" s="5">
        <v>4050</v>
      </c>
      <c r="O819" s="2" t="s">
        <v>200</v>
      </c>
      <c r="P819" s="5">
        <v>251.55885929999999</v>
      </c>
      <c r="Q819" s="5">
        <v>1018813.38</v>
      </c>
      <c r="R819" s="5">
        <v>3.001895695</v>
      </c>
      <c r="S819" s="5">
        <v>12157.67757</v>
      </c>
      <c r="T819" s="5">
        <v>373293.3</v>
      </c>
      <c r="U819" s="5">
        <v>25920</v>
      </c>
      <c r="V819" s="5">
        <v>0.443</v>
      </c>
      <c r="W819" s="2" t="s">
        <v>60</v>
      </c>
      <c r="X819" s="2" t="s">
        <v>2940</v>
      </c>
      <c r="Y819" s="2" t="s">
        <v>172</v>
      </c>
      <c r="Z819" s="2" t="s">
        <v>173</v>
      </c>
      <c r="AA819" s="2" t="s">
        <v>2940</v>
      </c>
      <c r="AB819" s="2">
        <f>IF(INPUT_RAW!B819="","",YEAR(INPUT_RAW!B819))</f>
        <v>2022</v>
      </c>
      <c r="AC819" s="2">
        <f>IF(OR(INPUT_RAW!Q819="",INPUT_RAW!T819=""),"",INPUT_RAW!Q819+INPUT_RAW!T819)</f>
        <v>1392106.68</v>
      </c>
      <c r="AD819" s="2">
        <f>IF(INPUT_RAW!Q819="","",IF(INPUT_RAW!Q819=0,0,INPUT_RAW!T819/INPUT_RAW!Q819))</f>
        <v>0.36640007613563141</v>
      </c>
    </row>
    <row r="820" spans="1:30" ht="72" x14ac:dyDescent="0.3">
      <c r="A820" s="7" t="s">
        <v>196</v>
      </c>
      <c r="B820" s="2" t="s">
        <v>1290</v>
      </c>
      <c r="C820" s="5" t="s">
        <v>198</v>
      </c>
      <c r="D820" s="5" t="s">
        <v>171</v>
      </c>
      <c r="E820" s="2" t="s">
        <v>1291</v>
      </c>
      <c r="F820" s="2"/>
      <c r="G820" s="2"/>
      <c r="H820" s="2"/>
      <c r="I820" s="2"/>
      <c r="J820" s="2"/>
      <c r="K820" s="2"/>
      <c r="L820" s="2"/>
      <c r="M820" s="2"/>
      <c r="N820" s="5">
        <v>8451</v>
      </c>
      <c r="O820" s="2" t="s">
        <v>200</v>
      </c>
      <c r="P820" s="5">
        <v>381.44559700000002</v>
      </c>
      <c r="Q820" s="5">
        <v>3223596.74</v>
      </c>
      <c r="R820" s="5">
        <v>4.5518567660000002</v>
      </c>
      <c r="S820" s="5">
        <v>38467.741529999999</v>
      </c>
      <c r="T820" s="5">
        <v>1181125.8</v>
      </c>
      <c r="U820" s="5">
        <v>37560</v>
      </c>
      <c r="V820" s="5">
        <v>0.99</v>
      </c>
      <c r="W820" s="2" t="s">
        <v>84</v>
      </c>
      <c r="X820" s="2"/>
      <c r="Y820" s="2" t="s">
        <v>172</v>
      </c>
      <c r="Z820" s="2" t="s">
        <v>173</v>
      </c>
      <c r="AA820" s="2" t="s">
        <v>174</v>
      </c>
      <c r="AB820" s="2">
        <f>IF(INPUT_RAW!B820="","",YEAR(INPUT_RAW!B820))</f>
        <v>2022</v>
      </c>
      <c r="AC820" s="2">
        <f>IF(OR(INPUT_RAW!Q820="",INPUT_RAW!T820=""),"",INPUT_RAW!Q820+INPUT_RAW!T820)</f>
        <v>4404722.54</v>
      </c>
      <c r="AD820" s="2">
        <f>IF(INPUT_RAW!Q820="","",IF(INPUT_RAW!Q820=0,0,INPUT_RAW!T820/INPUT_RAW!Q820))</f>
        <v>0.36639998587416361</v>
      </c>
    </row>
    <row r="821" spans="1:30" ht="72" x14ac:dyDescent="0.3">
      <c r="A821" s="7" t="s">
        <v>196</v>
      </c>
      <c r="B821" s="2" t="s">
        <v>1290</v>
      </c>
      <c r="C821" s="5" t="s">
        <v>198</v>
      </c>
      <c r="D821" s="5" t="s">
        <v>171</v>
      </c>
      <c r="E821" s="2" t="s">
        <v>1292</v>
      </c>
      <c r="F821" s="2"/>
      <c r="G821" s="2"/>
      <c r="H821" s="2"/>
      <c r="I821" s="2"/>
      <c r="J821" s="2"/>
      <c r="K821" s="2"/>
      <c r="L821" s="2"/>
      <c r="M821" s="2"/>
      <c r="N821" s="5">
        <v>9512</v>
      </c>
      <c r="O821" s="2" t="s">
        <v>200</v>
      </c>
      <c r="P821" s="5">
        <v>365.90082210000003</v>
      </c>
      <c r="Q821" s="5">
        <v>3480448.62</v>
      </c>
      <c r="R821" s="5">
        <v>4.3663582590000001</v>
      </c>
      <c r="S821" s="5">
        <v>41532.799760000002</v>
      </c>
      <c r="T821" s="5">
        <v>1275236.3999999999</v>
      </c>
      <c r="U821" s="5">
        <v>59040</v>
      </c>
      <c r="V821" s="5">
        <v>0.68</v>
      </c>
      <c r="W821" s="2" t="s">
        <v>83</v>
      </c>
      <c r="X821" s="2"/>
      <c r="Y821" s="2" t="s">
        <v>172</v>
      </c>
      <c r="Z821" s="2" t="s">
        <v>173</v>
      </c>
      <c r="AA821" s="2" t="s">
        <v>174</v>
      </c>
      <c r="AB821" s="2">
        <f>IF(INPUT_RAW!B821="","",YEAR(INPUT_RAW!B821))</f>
        <v>2022</v>
      </c>
      <c r="AC821" s="2">
        <f>IF(OR(INPUT_RAW!Q821="",INPUT_RAW!T821=""),"",INPUT_RAW!Q821+INPUT_RAW!T821)</f>
        <v>4755685.0199999996</v>
      </c>
      <c r="AD821" s="2">
        <f>IF(INPUT_RAW!Q821="","",IF(INPUT_RAW!Q821=0,0,INPUT_RAW!T821/INPUT_RAW!Q821))</f>
        <v>0.36640000736456779</v>
      </c>
    </row>
    <row r="822" spans="1:30" ht="57.6" x14ac:dyDescent="0.3">
      <c r="A822" s="7" t="s">
        <v>196</v>
      </c>
      <c r="B822" s="2" t="s">
        <v>1293</v>
      </c>
      <c r="C822" s="5" t="s">
        <v>198</v>
      </c>
      <c r="D822" s="5" t="s">
        <v>163</v>
      </c>
      <c r="E822" s="2" t="s">
        <v>1267</v>
      </c>
      <c r="F822" s="2"/>
      <c r="G822" s="2"/>
      <c r="H822" s="2"/>
      <c r="I822" s="2"/>
      <c r="J822" s="2"/>
      <c r="K822" s="2"/>
      <c r="L822" s="2"/>
      <c r="M822" s="2"/>
      <c r="N822" s="5">
        <v>8677.15</v>
      </c>
      <c r="O822" s="2" t="s">
        <v>200</v>
      </c>
      <c r="P822" s="5">
        <v>260.76831329999999</v>
      </c>
      <c r="Q822" s="5">
        <v>2262725.77</v>
      </c>
      <c r="R822" s="5">
        <v>3.1117937150000001</v>
      </c>
      <c r="S822" s="5">
        <v>27001.500840000001</v>
      </c>
      <c r="T822" s="5">
        <v>994694.3</v>
      </c>
      <c r="U822" s="5">
        <v>99600</v>
      </c>
      <c r="V822" s="5">
        <v>0.26</v>
      </c>
      <c r="W822" s="2" t="s">
        <v>64</v>
      </c>
      <c r="X822" s="2" t="s">
        <v>166</v>
      </c>
      <c r="Y822" s="2" t="s">
        <v>164</v>
      </c>
      <c r="Z822" s="2" t="s">
        <v>165</v>
      </c>
      <c r="AA822" s="2" t="s">
        <v>166</v>
      </c>
      <c r="AB822" s="2">
        <f>IF(INPUT_RAW!B822="","",YEAR(INPUT_RAW!B822))</f>
        <v>2022</v>
      </c>
      <c r="AC822" s="2">
        <f>IF(OR(INPUT_RAW!Q822="",INPUT_RAW!T822=""),"",INPUT_RAW!Q822+INPUT_RAW!T822)</f>
        <v>3257420.0700000003</v>
      </c>
      <c r="AD822" s="2">
        <f>IF(INPUT_RAW!Q822="","",IF(INPUT_RAW!Q822=0,0,INPUT_RAW!T822/INPUT_RAW!Q822))</f>
        <v>0.43960002276369531</v>
      </c>
    </row>
    <row r="823" spans="1:30" ht="57.6" x14ac:dyDescent="0.3">
      <c r="A823" s="7" t="s">
        <v>196</v>
      </c>
      <c r="B823" s="2" t="s">
        <v>1294</v>
      </c>
      <c r="C823" s="5" t="s">
        <v>198</v>
      </c>
      <c r="D823" s="5" t="s">
        <v>171</v>
      </c>
      <c r="E823" s="2" t="s">
        <v>1295</v>
      </c>
      <c r="F823" s="2"/>
      <c r="G823" s="2"/>
      <c r="H823" s="2"/>
      <c r="I823" s="2"/>
      <c r="J823" s="2"/>
      <c r="K823" s="2"/>
      <c r="L823" s="2"/>
      <c r="M823" s="2"/>
      <c r="N823" s="5">
        <v>4620</v>
      </c>
      <c r="O823" s="2" t="s">
        <v>200</v>
      </c>
      <c r="P823" s="5">
        <v>554.03166880000003</v>
      </c>
      <c r="Q823" s="5">
        <v>2559626.31</v>
      </c>
      <c r="R823" s="5">
        <v>6.6113564299999998</v>
      </c>
      <c r="S823" s="5">
        <v>30544.466710000001</v>
      </c>
      <c r="T823" s="5">
        <v>937847.1</v>
      </c>
      <c r="U823" s="5">
        <v>100800</v>
      </c>
      <c r="V823" s="5">
        <v>0.28920000000000001</v>
      </c>
      <c r="W823" s="2" t="s">
        <v>63</v>
      </c>
      <c r="X823" s="2" t="s">
        <v>2936</v>
      </c>
      <c r="Y823" s="2" t="s">
        <v>172</v>
      </c>
      <c r="Z823" s="2" t="s">
        <v>173</v>
      </c>
      <c r="AA823" s="2" t="s">
        <v>2936</v>
      </c>
      <c r="AB823" s="2">
        <f>IF(INPUT_RAW!B823="","",YEAR(INPUT_RAW!B823))</f>
        <v>2022</v>
      </c>
      <c r="AC823" s="2">
        <f>IF(OR(INPUT_RAW!Q823="",INPUT_RAW!T823=""),"",INPUT_RAW!Q823+INPUT_RAW!T823)</f>
        <v>3497473.41</v>
      </c>
      <c r="AD823" s="2">
        <f>IF(INPUT_RAW!Q823="","",IF(INPUT_RAW!Q823=0,0,INPUT_RAW!T823/INPUT_RAW!Q823))</f>
        <v>0.36640000781989146</v>
      </c>
    </row>
    <row r="824" spans="1:30" ht="57.6" x14ac:dyDescent="0.3">
      <c r="A824" s="7" t="s">
        <v>196</v>
      </c>
      <c r="B824" s="2" t="s">
        <v>1294</v>
      </c>
      <c r="C824" s="5" t="s">
        <v>198</v>
      </c>
      <c r="D824" s="5" t="s">
        <v>171</v>
      </c>
      <c r="E824" s="2" t="s">
        <v>1296</v>
      </c>
      <c r="F824" s="2"/>
      <c r="G824" s="2"/>
      <c r="H824" s="2"/>
      <c r="I824" s="2"/>
      <c r="J824" s="2"/>
      <c r="K824" s="2"/>
      <c r="L824" s="2"/>
      <c r="M824" s="2"/>
      <c r="N824" s="5">
        <v>6930</v>
      </c>
      <c r="O824" s="2" t="s">
        <v>200</v>
      </c>
      <c r="P824" s="5">
        <v>250.06778209999999</v>
      </c>
      <c r="Q824" s="5">
        <v>1732969.73</v>
      </c>
      <c r="R824" s="5">
        <v>2.9841024119999999</v>
      </c>
      <c r="S824" s="5">
        <v>20679.829710000002</v>
      </c>
      <c r="T824" s="5">
        <v>634960.1</v>
      </c>
      <c r="U824" s="5">
        <v>44352</v>
      </c>
      <c r="V824" s="5">
        <v>0.44500000000000001</v>
      </c>
      <c r="W824" s="2" t="s">
        <v>60</v>
      </c>
      <c r="X824" s="2" t="s">
        <v>2940</v>
      </c>
      <c r="Y824" s="2" t="s">
        <v>172</v>
      </c>
      <c r="Z824" s="2" t="s">
        <v>173</v>
      </c>
      <c r="AA824" s="2" t="s">
        <v>2940</v>
      </c>
      <c r="AB824" s="2">
        <f>IF(INPUT_RAW!B824="","",YEAR(INPUT_RAW!B824))</f>
        <v>2022</v>
      </c>
      <c r="AC824" s="2">
        <f>IF(OR(INPUT_RAW!Q824="",INPUT_RAW!T824=""),"",INPUT_RAW!Q824+INPUT_RAW!T824)</f>
        <v>2367929.83</v>
      </c>
      <c r="AD824" s="2">
        <f>IF(INPUT_RAW!Q824="","",IF(INPUT_RAW!Q824=0,0,INPUT_RAW!T824/INPUT_RAW!Q824))</f>
        <v>0.36639999476505569</v>
      </c>
    </row>
    <row r="825" spans="1:30" ht="72" x14ac:dyDescent="0.3">
      <c r="A825" s="7" t="s">
        <v>196</v>
      </c>
      <c r="B825" s="2" t="s">
        <v>1294</v>
      </c>
      <c r="C825" s="5" t="s">
        <v>198</v>
      </c>
      <c r="D825" s="5" t="s">
        <v>163</v>
      </c>
      <c r="E825" s="2" t="s">
        <v>1297</v>
      </c>
      <c r="F825" s="2"/>
      <c r="G825" s="2"/>
      <c r="H825" s="2"/>
      <c r="I825" s="2"/>
      <c r="J825" s="2"/>
      <c r="K825" s="2"/>
      <c r="L825" s="2"/>
      <c r="M825" s="2"/>
      <c r="N825" s="5">
        <v>4942</v>
      </c>
      <c r="O825" s="2" t="s">
        <v>200</v>
      </c>
      <c r="P825" s="5">
        <v>497.44888300000002</v>
      </c>
      <c r="Q825" s="5">
        <v>2458392.38</v>
      </c>
      <c r="R825" s="5">
        <v>5.9361441890000002</v>
      </c>
      <c r="S825" s="5">
        <v>29336.424579999999</v>
      </c>
      <c r="T825" s="5">
        <v>1080709.3</v>
      </c>
      <c r="U825" s="5">
        <v>2</v>
      </c>
      <c r="V825" s="5">
        <v>0.16400000000000001</v>
      </c>
      <c r="W825" s="2" t="s">
        <v>29</v>
      </c>
      <c r="X825" s="2" t="s">
        <v>166</v>
      </c>
      <c r="Y825" s="2" t="s">
        <v>164</v>
      </c>
      <c r="Z825" s="2" t="s">
        <v>165</v>
      </c>
      <c r="AA825" s="2" t="s">
        <v>166</v>
      </c>
      <c r="AB825" s="2">
        <f>IF(INPUT_RAW!B825="","",YEAR(INPUT_RAW!B825))</f>
        <v>2022</v>
      </c>
      <c r="AC825" s="2">
        <f>IF(OR(INPUT_RAW!Q825="",INPUT_RAW!T825=""),"",INPUT_RAW!Q825+INPUT_RAW!T825)</f>
        <v>3539101.6799999997</v>
      </c>
      <c r="AD825" s="2">
        <f>IF(INPUT_RAW!Q825="","",IF(INPUT_RAW!Q825=0,0,INPUT_RAW!T825/INPUT_RAW!Q825))</f>
        <v>0.43960000396682003</v>
      </c>
    </row>
    <row r="826" spans="1:30" ht="57.6" x14ac:dyDescent="0.3">
      <c r="A826" s="7" t="s">
        <v>196</v>
      </c>
      <c r="B826" s="2" t="s">
        <v>1298</v>
      </c>
      <c r="C826" s="5" t="s">
        <v>198</v>
      </c>
      <c r="D826" s="5" t="s">
        <v>171</v>
      </c>
      <c r="E826" s="2" t="s">
        <v>1299</v>
      </c>
      <c r="F826" s="2"/>
      <c r="G826" s="2"/>
      <c r="H826" s="2"/>
      <c r="I826" s="2"/>
      <c r="J826" s="2"/>
      <c r="K826" s="2"/>
      <c r="L826" s="2"/>
      <c r="M826" s="2"/>
      <c r="N826" s="5">
        <v>2450</v>
      </c>
      <c r="O826" s="2" t="s">
        <v>200</v>
      </c>
      <c r="P826" s="5">
        <v>490.67181219999998</v>
      </c>
      <c r="Q826" s="5">
        <v>1202145.94</v>
      </c>
      <c r="R826" s="5">
        <v>5.8482933519999998</v>
      </c>
      <c r="S826" s="5">
        <v>14328.31871</v>
      </c>
      <c r="T826" s="5">
        <v>440466.3</v>
      </c>
      <c r="U826" s="5">
        <v>25200</v>
      </c>
      <c r="V826" s="5">
        <v>0.53500000000000003</v>
      </c>
      <c r="W826" s="2" t="s">
        <v>55</v>
      </c>
      <c r="X826" s="2"/>
      <c r="Y826" s="2" t="s">
        <v>172</v>
      </c>
      <c r="Z826" s="2" t="s">
        <v>173</v>
      </c>
      <c r="AA826" s="2" t="s">
        <v>174</v>
      </c>
      <c r="AB826" s="2">
        <f>IF(INPUT_RAW!B826="","",YEAR(INPUT_RAW!B826))</f>
        <v>2022</v>
      </c>
      <c r="AC826" s="2">
        <f>IF(OR(INPUT_RAW!Q826="",INPUT_RAW!T826=""),"",INPUT_RAW!Q826+INPUT_RAW!T826)</f>
        <v>1642612.24</v>
      </c>
      <c r="AD826" s="2">
        <f>IF(INPUT_RAW!Q826="","",IF(INPUT_RAW!Q826=0,0,INPUT_RAW!T826/INPUT_RAW!Q826))</f>
        <v>0.3664000229456334</v>
      </c>
    </row>
    <row r="827" spans="1:30" ht="86.4" x14ac:dyDescent="0.3">
      <c r="A827" s="7" t="s">
        <v>196</v>
      </c>
      <c r="B827" s="2" t="s">
        <v>1298</v>
      </c>
      <c r="C827" s="5" t="s">
        <v>198</v>
      </c>
      <c r="D827" s="5" t="s">
        <v>171</v>
      </c>
      <c r="E827" s="2" t="s">
        <v>1300</v>
      </c>
      <c r="F827" s="2"/>
      <c r="G827" s="2"/>
      <c r="H827" s="2"/>
      <c r="I827" s="2"/>
      <c r="J827" s="2"/>
      <c r="K827" s="2"/>
      <c r="L827" s="2"/>
      <c r="M827" s="2"/>
      <c r="N827" s="5">
        <v>4143.8999999999996</v>
      </c>
      <c r="O827" s="2" t="s">
        <v>200</v>
      </c>
      <c r="P827" s="5">
        <v>613.42199140000002</v>
      </c>
      <c r="Q827" s="5">
        <v>2541959.39</v>
      </c>
      <c r="R827" s="5">
        <v>7.3113467390000002</v>
      </c>
      <c r="S827" s="5">
        <v>30297.489750000001</v>
      </c>
      <c r="T827" s="5">
        <v>931374</v>
      </c>
      <c r="U827" s="5">
        <v>26172</v>
      </c>
      <c r="V827" s="5">
        <v>1.1100000000000001</v>
      </c>
      <c r="W827" s="2" t="s">
        <v>66</v>
      </c>
      <c r="X827" s="2" t="s">
        <v>2940</v>
      </c>
      <c r="Y827" s="2" t="s">
        <v>172</v>
      </c>
      <c r="Z827" s="2" t="s">
        <v>173</v>
      </c>
      <c r="AA827" s="2" t="s">
        <v>2940</v>
      </c>
      <c r="AB827" s="2">
        <f>IF(INPUT_RAW!B827="","",YEAR(INPUT_RAW!B827))</f>
        <v>2022</v>
      </c>
      <c r="AC827" s="2">
        <f>IF(OR(INPUT_RAW!Q827="",INPUT_RAW!T827=""),"",INPUT_RAW!Q827+INPUT_RAW!T827)</f>
        <v>3473333.39</v>
      </c>
      <c r="AD827" s="2">
        <f>IF(INPUT_RAW!Q827="","",IF(INPUT_RAW!Q827=0,0,INPUT_RAW!T827/INPUT_RAW!Q827))</f>
        <v>0.36640003127666015</v>
      </c>
    </row>
    <row r="828" spans="1:30" ht="72" x14ac:dyDescent="0.3">
      <c r="A828" s="7" t="s">
        <v>196</v>
      </c>
      <c r="B828" s="2" t="s">
        <v>1298</v>
      </c>
      <c r="C828" s="5" t="s">
        <v>198</v>
      </c>
      <c r="D828" s="5" t="s">
        <v>171</v>
      </c>
      <c r="E828" s="2" t="s">
        <v>1301</v>
      </c>
      <c r="F828" s="2"/>
      <c r="G828" s="2"/>
      <c r="H828" s="2"/>
      <c r="I828" s="2"/>
      <c r="J828" s="2"/>
      <c r="K828" s="2"/>
      <c r="L828" s="2"/>
      <c r="M828" s="2"/>
      <c r="N828" s="5">
        <v>11970</v>
      </c>
      <c r="O828" s="2" t="s">
        <v>200</v>
      </c>
      <c r="P828" s="5">
        <v>397.27424980000001</v>
      </c>
      <c r="Q828" s="5">
        <v>4755372.7699999996</v>
      </c>
      <c r="R828" s="5">
        <v>4.7350923690000002</v>
      </c>
      <c r="S828" s="5">
        <v>56679.055659999998</v>
      </c>
      <c r="T828" s="5">
        <v>1742368.7</v>
      </c>
      <c r="U828" s="5">
        <v>50400</v>
      </c>
      <c r="V828" s="5">
        <v>1.0569999999999999</v>
      </c>
      <c r="W828" s="2" t="s">
        <v>67</v>
      </c>
      <c r="X828" s="2" t="s">
        <v>2936</v>
      </c>
      <c r="Y828" s="2" t="s">
        <v>172</v>
      </c>
      <c r="Z828" s="2" t="s">
        <v>173</v>
      </c>
      <c r="AA828" s="2" t="s">
        <v>2936</v>
      </c>
      <c r="AB828" s="2">
        <f>IF(INPUT_RAW!B828="","",YEAR(INPUT_RAW!B828))</f>
        <v>2022</v>
      </c>
      <c r="AC828" s="2">
        <f>IF(OR(INPUT_RAW!Q828="",INPUT_RAW!T828=""),"",INPUT_RAW!Q828+INPUT_RAW!T828)</f>
        <v>6497741.4699999997</v>
      </c>
      <c r="AD828" s="2">
        <f>IF(INPUT_RAW!Q828="","",IF(INPUT_RAW!Q828=0,0,INPUT_RAW!T828/INPUT_RAW!Q828))</f>
        <v>0.36640002461889021</v>
      </c>
    </row>
    <row r="829" spans="1:30" ht="72" x14ac:dyDescent="0.3">
      <c r="A829" s="7" t="s">
        <v>196</v>
      </c>
      <c r="B829" s="2" t="s">
        <v>1298</v>
      </c>
      <c r="C829" s="5" t="s">
        <v>198</v>
      </c>
      <c r="D829" s="5" t="s">
        <v>171</v>
      </c>
      <c r="E829" s="2" t="s">
        <v>1302</v>
      </c>
      <c r="F829" s="2"/>
      <c r="G829" s="2"/>
      <c r="H829" s="2"/>
      <c r="I829" s="2"/>
      <c r="J829" s="2"/>
      <c r="K829" s="2"/>
      <c r="L829" s="2"/>
      <c r="M829" s="2"/>
      <c r="N829" s="5">
        <v>3251.2</v>
      </c>
      <c r="O829" s="2" t="s">
        <v>200</v>
      </c>
      <c r="P829" s="5">
        <v>522.70403539999995</v>
      </c>
      <c r="Q829" s="5">
        <v>1699415.36</v>
      </c>
      <c r="R829" s="5">
        <v>6.2300838550000002</v>
      </c>
      <c r="S829" s="5">
        <v>20255.248629999998</v>
      </c>
      <c r="T829" s="5">
        <v>622665.80000000005</v>
      </c>
      <c r="U829" s="5">
        <v>18288</v>
      </c>
      <c r="V829" s="5">
        <v>1.0620000000000001</v>
      </c>
      <c r="W829" s="2" t="s">
        <v>61</v>
      </c>
      <c r="X829" s="2" t="s">
        <v>2940</v>
      </c>
      <c r="Y829" s="2" t="s">
        <v>172</v>
      </c>
      <c r="Z829" s="2" t="s">
        <v>173</v>
      </c>
      <c r="AA829" s="2" t="s">
        <v>2940</v>
      </c>
      <c r="AB829" s="2">
        <f>IF(INPUT_RAW!B829="","",YEAR(INPUT_RAW!B829))</f>
        <v>2022</v>
      </c>
      <c r="AC829" s="2">
        <f>IF(OR(INPUT_RAW!Q829="",INPUT_RAW!T829=""),"",INPUT_RAW!Q829+INPUT_RAW!T829)</f>
        <v>2322081.16</v>
      </c>
      <c r="AD829" s="2">
        <f>IF(INPUT_RAW!Q829="","",IF(INPUT_RAW!Q829=0,0,INPUT_RAW!T829/INPUT_RAW!Q829))</f>
        <v>0.36640000711774195</v>
      </c>
    </row>
    <row r="830" spans="1:30" ht="72" x14ac:dyDescent="0.3">
      <c r="A830" s="7" t="s">
        <v>196</v>
      </c>
      <c r="B830" s="2" t="s">
        <v>1303</v>
      </c>
      <c r="C830" s="5" t="s">
        <v>198</v>
      </c>
      <c r="D830" s="5" t="s">
        <v>171</v>
      </c>
      <c r="E830" s="2" t="s">
        <v>1304</v>
      </c>
      <c r="F830" s="2"/>
      <c r="G830" s="2"/>
      <c r="H830" s="2"/>
      <c r="I830" s="2"/>
      <c r="J830" s="2"/>
      <c r="K830" s="2"/>
      <c r="L830" s="2"/>
      <c r="M830" s="2"/>
      <c r="N830" s="5">
        <v>1700</v>
      </c>
      <c r="O830" s="2" t="s">
        <v>200</v>
      </c>
      <c r="P830" s="5">
        <v>600.58861179999997</v>
      </c>
      <c r="Q830" s="5">
        <v>1021000.64</v>
      </c>
      <c r="R830" s="5">
        <v>7.1583863140000004</v>
      </c>
      <c r="S830" s="5">
        <v>12169.256729999999</v>
      </c>
      <c r="T830" s="5">
        <v>374094.6</v>
      </c>
      <c r="U830" s="5">
        <v>51000</v>
      </c>
      <c r="V830" s="5">
        <v>0.22520000000000001</v>
      </c>
      <c r="W830" s="2" t="s">
        <v>22</v>
      </c>
      <c r="X830" s="2"/>
      <c r="Y830" s="2" t="s">
        <v>172</v>
      </c>
      <c r="Z830" s="2" t="s">
        <v>173</v>
      </c>
      <c r="AA830" s="2" t="s">
        <v>174</v>
      </c>
      <c r="AB830" s="2">
        <f>IF(INPUT_RAW!B830="","",YEAR(INPUT_RAW!B830))</f>
        <v>2022</v>
      </c>
      <c r="AC830" s="2">
        <f>IF(OR(INPUT_RAW!Q830="",INPUT_RAW!T830=""),"",INPUT_RAW!Q830+INPUT_RAW!T830)</f>
        <v>1395095.24</v>
      </c>
      <c r="AD830" s="2">
        <f>IF(INPUT_RAW!Q830="","",IF(INPUT_RAW!Q830=0,0,INPUT_RAW!T830/INPUT_RAW!Q830))</f>
        <v>0.36639996621353732</v>
      </c>
    </row>
    <row r="831" spans="1:30" ht="72" x14ac:dyDescent="0.3">
      <c r="A831" s="7" t="s">
        <v>196</v>
      </c>
      <c r="B831" s="2" t="s">
        <v>1305</v>
      </c>
      <c r="C831" s="5" t="s">
        <v>198</v>
      </c>
      <c r="D831" s="5" t="s">
        <v>171</v>
      </c>
      <c r="E831" s="2" t="s">
        <v>1306</v>
      </c>
      <c r="F831" s="2"/>
      <c r="G831" s="2"/>
      <c r="H831" s="2"/>
      <c r="I831" s="2"/>
      <c r="J831" s="2"/>
      <c r="K831" s="2"/>
      <c r="L831" s="2"/>
      <c r="M831" s="2"/>
      <c r="N831" s="5">
        <v>3481.6</v>
      </c>
      <c r="O831" s="2" t="s">
        <v>200</v>
      </c>
      <c r="P831" s="5">
        <v>515.47645339999997</v>
      </c>
      <c r="Q831" s="5">
        <v>1794682.82</v>
      </c>
      <c r="R831" s="5">
        <v>6.1439386569999996</v>
      </c>
      <c r="S831" s="5">
        <v>21390.736830000002</v>
      </c>
      <c r="T831" s="5">
        <v>657571.9</v>
      </c>
      <c r="U831" s="5">
        <v>19584</v>
      </c>
      <c r="V831" s="5">
        <v>1.05</v>
      </c>
      <c r="W831" s="2" t="s">
        <v>62</v>
      </c>
      <c r="X831" s="2" t="s">
        <v>2940</v>
      </c>
      <c r="Y831" s="2" t="s">
        <v>172</v>
      </c>
      <c r="Z831" s="2" t="s">
        <v>173</v>
      </c>
      <c r="AA831" s="2" t="s">
        <v>2940</v>
      </c>
      <c r="AB831" s="2">
        <f>IF(INPUT_RAW!B831="","",YEAR(INPUT_RAW!B831))</f>
        <v>2022</v>
      </c>
      <c r="AC831" s="2">
        <f>IF(OR(INPUT_RAW!Q831="",INPUT_RAW!T831=""),"",INPUT_RAW!Q831+INPUT_RAW!T831)</f>
        <v>2452254.7200000002</v>
      </c>
      <c r="AD831" s="2">
        <f>IF(INPUT_RAW!Q831="","",IF(INPUT_RAW!Q831=0,0,INPUT_RAW!T831/INPUT_RAW!Q831))</f>
        <v>0.36640006393998914</v>
      </c>
    </row>
    <row r="832" spans="1:30" ht="57.6" x14ac:dyDescent="0.3">
      <c r="A832" s="7" t="s">
        <v>196</v>
      </c>
      <c r="B832" s="2" t="s">
        <v>1305</v>
      </c>
      <c r="C832" s="5" t="s">
        <v>198</v>
      </c>
      <c r="D832" s="5" t="s">
        <v>171</v>
      </c>
      <c r="E832" s="2" t="s">
        <v>1307</v>
      </c>
      <c r="F832" s="2"/>
      <c r="G832" s="2"/>
      <c r="H832" s="2"/>
      <c r="I832" s="2"/>
      <c r="J832" s="2"/>
      <c r="K832" s="2"/>
      <c r="L832" s="2"/>
      <c r="M832" s="2"/>
      <c r="N832" s="5">
        <v>10561.6</v>
      </c>
      <c r="O832" s="2" t="s">
        <v>200</v>
      </c>
      <c r="P832" s="5">
        <v>467.06042170000001</v>
      </c>
      <c r="Q832" s="5">
        <v>4932905.3499999996</v>
      </c>
      <c r="R832" s="5">
        <v>5.5668703419999996</v>
      </c>
      <c r="S832" s="5">
        <v>58795.057809999998</v>
      </c>
      <c r="T832" s="5">
        <v>1807416.5</v>
      </c>
      <c r="U832" s="5">
        <v>22080</v>
      </c>
      <c r="V832" s="5">
        <v>2.61</v>
      </c>
      <c r="W832" s="5" t="s">
        <v>80</v>
      </c>
      <c r="X832" s="2"/>
      <c r="Y832" s="2" t="s">
        <v>172</v>
      </c>
      <c r="Z832" s="2" t="s">
        <v>173</v>
      </c>
      <c r="AA832" s="2" t="s">
        <v>174</v>
      </c>
      <c r="AB832" s="2">
        <f>IF(INPUT_RAW!B832="","",YEAR(INPUT_RAW!B832))</f>
        <v>2022</v>
      </c>
      <c r="AC832" s="2">
        <f>IF(OR(INPUT_RAW!Q832="",INPUT_RAW!T832=""),"",INPUT_RAW!Q832+INPUT_RAW!T832)</f>
        <v>6740321.8499999996</v>
      </c>
      <c r="AD832" s="2">
        <f>IF(INPUT_RAW!Q832="","",IF(INPUT_RAW!Q832=0,0,INPUT_RAW!T832/INPUT_RAW!Q832))</f>
        <v>0.36639999589694139</v>
      </c>
    </row>
    <row r="833" spans="1:30" ht="86.4" x14ac:dyDescent="0.3">
      <c r="A833" s="7" t="s">
        <v>196</v>
      </c>
      <c r="B833" s="2" t="s">
        <v>1305</v>
      </c>
      <c r="C833" s="5" t="s">
        <v>198</v>
      </c>
      <c r="D833" s="5" t="s">
        <v>171</v>
      </c>
      <c r="E833" s="2" t="s">
        <v>1308</v>
      </c>
      <c r="F833" s="2"/>
      <c r="G833" s="2"/>
      <c r="H833" s="2"/>
      <c r="I833" s="2"/>
      <c r="J833" s="2"/>
      <c r="K833" s="2"/>
      <c r="L833" s="2"/>
      <c r="M833" s="2"/>
      <c r="N833" s="5">
        <v>3978.6</v>
      </c>
      <c r="O833" s="2" t="s">
        <v>200</v>
      </c>
      <c r="P833" s="5">
        <v>611.85372740000003</v>
      </c>
      <c r="Q833" s="5">
        <v>2434321.2400000002</v>
      </c>
      <c r="R833" s="5">
        <v>7.2926546769999998</v>
      </c>
      <c r="S833" s="5">
        <v>29014.555899999999</v>
      </c>
      <c r="T833" s="5">
        <v>891935.2</v>
      </c>
      <c r="U833" s="5">
        <v>25128</v>
      </c>
      <c r="V833" s="5">
        <v>1.1100000000000001</v>
      </c>
      <c r="W833" s="2" t="s">
        <v>66</v>
      </c>
      <c r="X833" s="2" t="s">
        <v>2940</v>
      </c>
      <c r="Y833" s="2" t="s">
        <v>172</v>
      </c>
      <c r="Z833" s="2" t="s">
        <v>173</v>
      </c>
      <c r="AA833" s="2" t="s">
        <v>2940</v>
      </c>
      <c r="AB833" s="2">
        <f>IF(INPUT_RAW!B833="","",YEAR(INPUT_RAW!B833))</f>
        <v>2022</v>
      </c>
      <c r="AC833" s="2">
        <f>IF(OR(INPUT_RAW!Q833="",INPUT_RAW!T833=""),"",INPUT_RAW!Q833+INPUT_RAW!T833)</f>
        <v>3326256.4400000004</v>
      </c>
      <c r="AD833" s="2">
        <f>IF(INPUT_RAW!Q833="","",IF(INPUT_RAW!Q833=0,0,INPUT_RAW!T833/INPUT_RAW!Q833))</f>
        <v>0.36639995796117686</v>
      </c>
    </row>
    <row r="834" spans="1:30" ht="72" x14ac:dyDescent="0.3">
      <c r="A834" s="7" t="s">
        <v>196</v>
      </c>
      <c r="B834" s="2" t="s">
        <v>1305</v>
      </c>
      <c r="C834" s="5" t="s">
        <v>198</v>
      </c>
      <c r="D834" s="5" t="s">
        <v>163</v>
      </c>
      <c r="E834" s="2" t="s">
        <v>1309</v>
      </c>
      <c r="F834" s="2"/>
      <c r="G834" s="2"/>
      <c r="H834" s="2"/>
      <c r="I834" s="2"/>
      <c r="J834" s="2"/>
      <c r="K834" s="2"/>
      <c r="L834" s="2"/>
      <c r="M834" s="2"/>
      <c r="N834" s="5">
        <v>4809</v>
      </c>
      <c r="O834" s="2" t="s">
        <v>200</v>
      </c>
      <c r="P834" s="5">
        <v>503.60677270000002</v>
      </c>
      <c r="Q834" s="5">
        <v>2421844.9700000002</v>
      </c>
      <c r="R834" s="5">
        <v>6.0024645139999997</v>
      </c>
      <c r="S834" s="5">
        <v>28865.851849999999</v>
      </c>
      <c r="T834" s="5">
        <v>1064643.1000000001</v>
      </c>
      <c r="U834" s="5">
        <v>2</v>
      </c>
      <c r="V834" s="5">
        <v>0.16400000000000001</v>
      </c>
      <c r="W834" s="2" t="s">
        <v>29</v>
      </c>
      <c r="X834" s="2" t="s">
        <v>166</v>
      </c>
      <c r="Y834" s="2" t="s">
        <v>164</v>
      </c>
      <c r="Z834" s="2" t="s">
        <v>165</v>
      </c>
      <c r="AA834" s="2" t="s">
        <v>166</v>
      </c>
      <c r="AB834" s="2">
        <f>IF(INPUT_RAW!B834="","",YEAR(INPUT_RAW!B834))</f>
        <v>2022</v>
      </c>
      <c r="AC834" s="2">
        <f>IF(OR(INPUT_RAW!Q834="",INPUT_RAW!T834=""),"",INPUT_RAW!Q834+INPUT_RAW!T834)</f>
        <v>3486488.0700000003</v>
      </c>
      <c r="AD834" s="2">
        <f>IF(INPUT_RAW!Q834="","",IF(INPUT_RAW!Q834=0,0,INPUT_RAW!T834/INPUT_RAW!Q834))</f>
        <v>0.43960002113595242</v>
      </c>
    </row>
    <row r="835" spans="1:30" ht="57.6" x14ac:dyDescent="0.3">
      <c r="A835" s="7" t="s">
        <v>196</v>
      </c>
      <c r="B835" s="2" t="s">
        <v>1305</v>
      </c>
      <c r="C835" s="5" t="s">
        <v>198</v>
      </c>
      <c r="D835" s="5" t="s">
        <v>171</v>
      </c>
      <c r="E835" s="2" t="s">
        <v>1310</v>
      </c>
      <c r="F835" s="2"/>
      <c r="G835" s="2"/>
      <c r="H835" s="2"/>
      <c r="I835" s="2"/>
      <c r="J835" s="2"/>
      <c r="K835" s="2"/>
      <c r="L835" s="2"/>
      <c r="M835" s="2"/>
      <c r="N835" s="5">
        <v>8945.2000000000007</v>
      </c>
      <c r="O835" s="2" t="s">
        <v>200</v>
      </c>
      <c r="P835" s="5">
        <v>491.47132199999999</v>
      </c>
      <c r="Q835" s="5">
        <v>4396309.2699999996</v>
      </c>
      <c r="R835" s="5">
        <v>5.85782267</v>
      </c>
      <c r="S835" s="5">
        <v>52399.395349999999</v>
      </c>
      <c r="T835" s="5">
        <v>1610807.8</v>
      </c>
      <c r="U835" s="5">
        <v>25680</v>
      </c>
      <c r="V835" s="5">
        <v>2</v>
      </c>
      <c r="W835" s="5" t="s">
        <v>70</v>
      </c>
      <c r="X835" s="2"/>
      <c r="Y835" s="2" t="s">
        <v>172</v>
      </c>
      <c r="Z835" s="2" t="s">
        <v>173</v>
      </c>
      <c r="AA835" s="2" t="s">
        <v>174</v>
      </c>
      <c r="AB835" s="2">
        <f>IF(INPUT_RAW!B835="","",YEAR(INPUT_RAW!B835))</f>
        <v>2022</v>
      </c>
      <c r="AC835" s="2">
        <f>IF(OR(INPUT_RAW!Q835="",INPUT_RAW!T835=""),"",INPUT_RAW!Q835+INPUT_RAW!T835)</f>
        <v>6007117.0699999994</v>
      </c>
      <c r="AD835" s="2">
        <f>IF(INPUT_RAW!Q835="","",IF(INPUT_RAW!Q835=0,0,INPUT_RAW!T835/INPUT_RAW!Q835))</f>
        <v>0.36640001898683533</v>
      </c>
    </row>
    <row r="836" spans="1:30" ht="72" x14ac:dyDescent="0.3">
      <c r="A836" s="7" t="s">
        <v>196</v>
      </c>
      <c r="B836" s="2" t="s">
        <v>1305</v>
      </c>
      <c r="C836" s="5" t="s">
        <v>198</v>
      </c>
      <c r="D836" s="5" t="s">
        <v>171</v>
      </c>
      <c r="E836" s="2" t="s">
        <v>1311</v>
      </c>
      <c r="F836" s="2"/>
      <c r="G836" s="2"/>
      <c r="H836" s="2"/>
      <c r="I836" s="2"/>
      <c r="J836" s="2"/>
      <c r="K836" s="2"/>
      <c r="L836" s="2"/>
      <c r="M836" s="2"/>
      <c r="N836" s="5">
        <v>6987.6</v>
      </c>
      <c r="O836" s="2" t="s">
        <v>200</v>
      </c>
      <c r="P836" s="5">
        <v>610.93505640000001</v>
      </c>
      <c r="Q836" s="5">
        <v>4268969.8</v>
      </c>
      <c r="R836" s="5">
        <v>7.2817050820000002</v>
      </c>
      <c r="S836" s="5">
        <v>50881.64243</v>
      </c>
      <c r="T836" s="5">
        <v>1564150.6</v>
      </c>
      <c r="U836" s="5">
        <v>46584</v>
      </c>
      <c r="V836" s="5">
        <v>1.05</v>
      </c>
      <c r="W836" s="2" t="s">
        <v>53</v>
      </c>
      <c r="X836" s="2" t="s">
        <v>2940</v>
      </c>
      <c r="Y836" s="2" t="s">
        <v>172</v>
      </c>
      <c r="Z836" s="2" t="s">
        <v>173</v>
      </c>
      <c r="AA836" s="2" t="s">
        <v>2940</v>
      </c>
      <c r="AB836" s="2">
        <f>IF(INPUT_RAW!B836="","",YEAR(INPUT_RAW!B836))</f>
        <v>2022</v>
      </c>
      <c r="AC836" s="2">
        <f>IF(OR(INPUT_RAW!Q836="",INPUT_RAW!T836=""),"",INPUT_RAW!Q836+INPUT_RAW!T836)</f>
        <v>5833120.4000000004</v>
      </c>
      <c r="AD836" s="2">
        <f>IF(INPUT_RAW!Q836="","",IF(INPUT_RAW!Q836=0,0,INPUT_RAW!T836/INPUT_RAW!Q836))</f>
        <v>0.3664000152917456</v>
      </c>
    </row>
    <row r="837" spans="1:30" ht="57.6" x14ac:dyDescent="0.3">
      <c r="A837" s="7" t="s">
        <v>196</v>
      </c>
      <c r="B837" s="2" t="s">
        <v>1305</v>
      </c>
      <c r="C837" s="5" t="s">
        <v>198</v>
      </c>
      <c r="D837" s="5" t="s">
        <v>171</v>
      </c>
      <c r="E837" s="2" t="s">
        <v>1312</v>
      </c>
      <c r="F837" s="2"/>
      <c r="G837" s="2"/>
      <c r="H837" s="2"/>
      <c r="I837" s="2"/>
      <c r="J837" s="2"/>
      <c r="K837" s="2"/>
      <c r="L837" s="2"/>
      <c r="M837" s="2"/>
      <c r="N837" s="5">
        <v>5568</v>
      </c>
      <c r="O837" s="2" t="s">
        <v>200</v>
      </c>
      <c r="P837" s="5">
        <v>701.31256470000005</v>
      </c>
      <c r="Q837" s="5">
        <v>3904908.36</v>
      </c>
      <c r="R837" s="5">
        <v>8.3589101869999993</v>
      </c>
      <c r="S837" s="5">
        <v>46542.411919999999</v>
      </c>
      <c r="T837" s="5">
        <v>1430758.5</v>
      </c>
      <c r="U837" s="5">
        <v>46080</v>
      </c>
      <c r="V837" s="5">
        <v>0.99</v>
      </c>
      <c r="W837" s="5" t="s">
        <v>73</v>
      </c>
      <c r="X837" s="2" t="s">
        <v>2941</v>
      </c>
      <c r="Y837" s="2" t="s">
        <v>172</v>
      </c>
      <c r="Z837" s="2" t="s">
        <v>173</v>
      </c>
      <c r="AA837" s="2" t="s">
        <v>2941</v>
      </c>
      <c r="AB837" s="2">
        <f>IF(INPUT_RAW!B837="","",YEAR(INPUT_RAW!B837))</f>
        <v>2022</v>
      </c>
      <c r="AC837" s="2">
        <f>IF(OR(INPUT_RAW!Q837="",INPUT_RAW!T837=""),"",INPUT_RAW!Q837+INPUT_RAW!T837)</f>
        <v>5335666.8599999994</v>
      </c>
      <c r="AD837" s="2">
        <f>IF(INPUT_RAW!Q837="","",IF(INPUT_RAW!Q837=0,0,INPUT_RAW!T837/INPUT_RAW!Q837))</f>
        <v>0.36640001969213948</v>
      </c>
    </row>
    <row r="838" spans="1:30" ht="86.4" x14ac:dyDescent="0.3">
      <c r="A838" s="7" t="s">
        <v>196</v>
      </c>
      <c r="B838" s="2" t="s">
        <v>1305</v>
      </c>
      <c r="C838" s="5" t="s">
        <v>198</v>
      </c>
      <c r="D838" s="5" t="s">
        <v>171</v>
      </c>
      <c r="E838" s="2" t="s">
        <v>1313</v>
      </c>
      <c r="F838" s="2"/>
      <c r="G838" s="2"/>
      <c r="H838" s="2"/>
      <c r="I838" s="2"/>
      <c r="J838" s="2"/>
      <c r="K838" s="2"/>
      <c r="L838" s="2"/>
      <c r="M838" s="2"/>
      <c r="N838" s="5">
        <v>5760</v>
      </c>
      <c r="O838" s="2" t="s">
        <v>200</v>
      </c>
      <c r="P838" s="5">
        <v>540.97884720000002</v>
      </c>
      <c r="Q838" s="5">
        <v>3116038.16</v>
      </c>
      <c r="R838" s="5">
        <v>6.4479004440000001</v>
      </c>
      <c r="S838" s="5">
        <v>37139.906560000003</v>
      </c>
      <c r="T838" s="5">
        <v>1141716.3999999999</v>
      </c>
      <c r="U838" s="5">
        <v>23040</v>
      </c>
      <c r="V838" s="5">
        <v>1.58</v>
      </c>
      <c r="W838" s="5" t="s">
        <v>77</v>
      </c>
      <c r="X838" s="2" t="s">
        <v>2941</v>
      </c>
      <c r="Y838" s="2" t="s">
        <v>172</v>
      </c>
      <c r="Z838" s="2" t="s">
        <v>173</v>
      </c>
      <c r="AA838" s="2" t="s">
        <v>2941</v>
      </c>
      <c r="AB838" s="2">
        <f>IF(INPUT_RAW!B838="","",YEAR(INPUT_RAW!B838))</f>
        <v>2022</v>
      </c>
      <c r="AC838" s="2">
        <f>IF(OR(INPUT_RAW!Q838="",INPUT_RAW!T838=""),"",INPUT_RAW!Q838+INPUT_RAW!T838)</f>
        <v>4257754.5600000005</v>
      </c>
      <c r="AD838" s="2">
        <f>IF(INPUT_RAW!Q838="","",IF(INPUT_RAW!Q838=0,0,INPUT_RAW!T838/INPUT_RAW!Q838))</f>
        <v>0.36640000583304788</v>
      </c>
    </row>
    <row r="839" spans="1:30" ht="72" x14ac:dyDescent="0.3">
      <c r="A839" s="7" t="s">
        <v>196</v>
      </c>
      <c r="B839" s="2" t="s">
        <v>1314</v>
      </c>
      <c r="C839" s="5" t="s">
        <v>198</v>
      </c>
      <c r="D839" s="5" t="s">
        <v>171</v>
      </c>
      <c r="E839" s="2" t="s">
        <v>1315</v>
      </c>
      <c r="F839" s="2"/>
      <c r="G839" s="2"/>
      <c r="H839" s="2"/>
      <c r="I839" s="2"/>
      <c r="J839" s="2"/>
      <c r="K839" s="2"/>
      <c r="L839" s="2"/>
      <c r="M839" s="2"/>
      <c r="N839" s="5">
        <v>4363.2</v>
      </c>
      <c r="O839" s="2" t="s">
        <v>200</v>
      </c>
      <c r="P839" s="5">
        <v>530.45877340000004</v>
      </c>
      <c r="Q839" s="5">
        <v>2314497.7200000002</v>
      </c>
      <c r="R839" s="5">
        <v>6.4337025270000003</v>
      </c>
      <c r="S839" s="5">
        <v>28071.530869999999</v>
      </c>
      <c r="T839" s="5">
        <v>848032</v>
      </c>
      <c r="U839" s="5">
        <v>21816</v>
      </c>
      <c r="V839" s="5">
        <v>1.24</v>
      </c>
      <c r="W839" s="2" t="s">
        <v>68</v>
      </c>
      <c r="X839" s="2" t="s">
        <v>2940</v>
      </c>
      <c r="Y839" s="2" t="s">
        <v>172</v>
      </c>
      <c r="Z839" s="2" t="s">
        <v>173</v>
      </c>
      <c r="AA839" s="2" t="s">
        <v>2940</v>
      </c>
      <c r="AB839" s="2">
        <f>IF(INPUT_RAW!B839="","",YEAR(INPUT_RAW!B839))</f>
        <v>2022</v>
      </c>
      <c r="AC839" s="2">
        <f>IF(OR(INPUT_RAW!Q839="",INPUT_RAW!T839=""),"",INPUT_RAW!Q839+INPUT_RAW!T839)</f>
        <v>3162529.72</v>
      </c>
      <c r="AD839" s="2">
        <f>IF(INPUT_RAW!Q839="","",IF(INPUT_RAW!Q839=0,0,INPUT_RAW!T839/INPUT_RAW!Q839))</f>
        <v>0.36640001529143867</v>
      </c>
    </row>
    <row r="840" spans="1:30" ht="72" x14ac:dyDescent="0.3">
      <c r="A840" s="7" t="s">
        <v>196</v>
      </c>
      <c r="B840" s="2" t="s">
        <v>1314</v>
      </c>
      <c r="C840" s="5" t="s">
        <v>198</v>
      </c>
      <c r="D840" s="5" t="s">
        <v>171</v>
      </c>
      <c r="E840" s="2" t="s">
        <v>1316</v>
      </c>
      <c r="F840" s="2"/>
      <c r="G840" s="2"/>
      <c r="H840" s="2"/>
      <c r="I840" s="2"/>
      <c r="J840" s="2"/>
      <c r="K840" s="2"/>
      <c r="L840" s="2"/>
      <c r="M840" s="2"/>
      <c r="N840" s="5">
        <v>3526.4</v>
      </c>
      <c r="O840" s="2" t="s">
        <v>200</v>
      </c>
      <c r="P840" s="5">
        <v>511.10121939999999</v>
      </c>
      <c r="Q840" s="5">
        <v>1802347.34</v>
      </c>
      <c r="R840" s="5">
        <v>6.1989232190000001</v>
      </c>
      <c r="S840" s="5">
        <v>21859.882839999998</v>
      </c>
      <c r="T840" s="5">
        <v>660380.1</v>
      </c>
      <c r="U840" s="5">
        <v>19836</v>
      </c>
      <c r="V840" s="5">
        <v>1.0620000000000001</v>
      </c>
      <c r="W840" s="2" t="s">
        <v>61</v>
      </c>
      <c r="X840" s="2" t="s">
        <v>2940</v>
      </c>
      <c r="Y840" s="2" t="s">
        <v>172</v>
      </c>
      <c r="Z840" s="2" t="s">
        <v>173</v>
      </c>
      <c r="AA840" s="2" t="s">
        <v>2940</v>
      </c>
      <c r="AB840" s="2">
        <f>IF(INPUT_RAW!B840="","",YEAR(INPUT_RAW!B840))</f>
        <v>2022</v>
      </c>
      <c r="AC840" s="2">
        <f>IF(OR(INPUT_RAW!Q840="",INPUT_RAW!T840=""),"",INPUT_RAW!Q840+INPUT_RAW!T840)</f>
        <v>2462727.44</v>
      </c>
      <c r="AD840" s="2">
        <f>IF(INPUT_RAW!Q840="","",IF(INPUT_RAW!Q840=0,0,INPUT_RAW!T840/INPUT_RAW!Q840))</f>
        <v>0.36640001921050352</v>
      </c>
    </row>
    <row r="841" spans="1:30" ht="86.4" x14ac:dyDescent="0.3">
      <c r="A841" s="7" t="s">
        <v>196</v>
      </c>
      <c r="B841" s="2" t="s">
        <v>1314</v>
      </c>
      <c r="C841" s="5" t="s">
        <v>198</v>
      </c>
      <c r="D841" s="5" t="s">
        <v>171</v>
      </c>
      <c r="E841" s="2" t="s">
        <v>1317</v>
      </c>
      <c r="F841" s="2"/>
      <c r="G841" s="2"/>
      <c r="H841" s="2"/>
      <c r="I841" s="2"/>
      <c r="J841" s="2"/>
      <c r="K841" s="2"/>
      <c r="L841" s="2"/>
      <c r="M841" s="2"/>
      <c r="N841" s="5">
        <v>7318.8</v>
      </c>
      <c r="O841" s="2" t="s">
        <v>200</v>
      </c>
      <c r="P841" s="5">
        <v>608.28948049999997</v>
      </c>
      <c r="Q841" s="5">
        <v>4451949.05</v>
      </c>
      <c r="R841" s="5">
        <v>7.3776771439999997</v>
      </c>
      <c r="S841" s="5">
        <v>53995.743479999997</v>
      </c>
      <c r="T841" s="5">
        <v>1631194.1</v>
      </c>
      <c r="U841" s="5">
        <v>46224</v>
      </c>
      <c r="V841" s="5">
        <v>1.1256999999999999</v>
      </c>
      <c r="W841" s="2" t="s">
        <v>66</v>
      </c>
      <c r="X841" s="2" t="s">
        <v>2940</v>
      </c>
      <c r="Y841" s="2" t="s">
        <v>172</v>
      </c>
      <c r="Z841" s="2" t="s">
        <v>173</v>
      </c>
      <c r="AA841" s="2" t="s">
        <v>2940</v>
      </c>
      <c r="AB841" s="2">
        <f>IF(INPUT_RAW!B841="","",YEAR(INPUT_RAW!B841))</f>
        <v>2022</v>
      </c>
      <c r="AC841" s="2">
        <f>IF(OR(INPUT_RAW!Q841="",INPUT_RAW!T841=""),"",INPUT_RAW!Q841+INPUT_RAW!T841)</f>
        <v>6083143.1500000004</v>
      </c>
      <c r="AD841" s="2">
        <f>IF(INPUT_RAW!Q841="","",IF(INPUT_RAW!Q841=0,0,INPUT_RAW!T841/INPUT_RAW!Q841))</f>
        <v>0.36639999283010666</v>
      </c>
    </row>
    <row r="842" spans="1:30" ht="72" x14ac:dyDescent="0.3">
      <c r="A842" s="7" t="s">
        <v>196</v>
      </c>
      <c r="B842" s="2" t="s">
        <v>1318</v>
      </c>
      <c r="C842" s="5" t="s">
        <v>198</v>
      </c>
      <c r="D842" s="5" t="s">
        <v>171</v>
      </c>
      <c r="E842" s="2" t="s">
        <v>1319</v>
      </c>
      <c r="F842" s="2"/>
      <c r="G842" s="2"/>
      <c r="H842" s="2"/>
      <c r="I842" s="2"/>
      <c r="J842" s="2"/>
      <c r="K842" s="2"/>
      <c r="L842" s="2"/>
      <c r="M842" s="2"/>
      <c r="N842" s="5">
        <v>3355.2</v>
      </c>
      <c r="O842" s="2" t="s">
        <v>200</v>
      </c>
      <c r="P842" s="5">
        <v>531.08127379999996</v>
      </c>
      <c r="Q842" s="5">
        <v>1781883.89</v>
      </c>
      <c r="R842" s="5">
        <v>6.4412525629999999</v>
      </c>
      <c r="S842" s="5">
        <v>21611.690600000002</v>
      </c>
      <c r="T842" s="5">
        <v>652882.30000000005</v>
      </c>
      <c r="U842" s="5">
        <v>16776</v>
      </c>
      <c r="V842" s="5">
        <v>1.24</v>
      </c>
      <c r="W842" s="2" t="s">
        <v>68</v>
      </c>
      <c r="X842" s="2" t="s">
        <v>2940</v>
      </c>
      <c r="Y842" s="2" t="s">
        <v>172</v>
      </c>
      <c r="Z842" s="2" t="s">
        <v>173</v>
      </c>
      <c r="AA842" s="2" t="s">
        <v>2940</v>
      </c>
      <c r="AB842" s="2">
        <f>IF(INPUT_RAW!B842="","",YEAR(INPUT_RAW!B842))</f>
        <v>2022</v>
      </c>
      <c r="AC842" s="2">
        <f>IF(OR(INPUT_RAW!Q842="",INPUT_RAW!T842=""),"",INPUT_RAW!Q842+INPUT_RAW!T842)</f>
        <v>2434766.19</v>
      </c>
      <c r="AD842" s="2">
        <f>IF(INPUT_RAW!Q842="","",IF(INPUT_RAW!Q842=0,0,INPUT_RAW!T842/INPUT_RAW!Q842))</f>
        <v>0.36640002396564686</v>
      </c>
    </row>
    <row r="843" spans="1:30" ht="86.4" x14ac:dyDescent="0.3">
      <c r="A843" s="7" t="s">
        <v>196</v>
      </c>
      <c r="B843" s="2" t="s">
        <v>1318</v>
      </c>
      <c r="C843" s="5" t="s">
        <v>198</v>
      </c>
      <c r="D843" s="5" t="s">
        <v>171</v>
      </c>
      <c r="E843" s="2" t="s">
        <v>1320</v>
      </c>
      <c r="F843" s="2"/>
      <c r="G843" s="2"/>
      <c r="H843" s="2"/>
      <c r="I843" s="2"/>
      <c r="J843" s="2"/>
      <c r="K843" s="2"/>
      <c r="L843" s="2"/>
      <c r="M843" s="2"/>
      <c r="N843" s="5">
        <v>4280.7</v>
      </c>
      <c r="O843" s="2" t="s">
        <v>200</v>
      </c>
      <c r="P843" s="5">
        <v>627.55955329999995</v>
      </c>
      <c r="Q843" s="5">
        <v>2686394.18</v>
      </c>
      <c r="R843" s="5">
        <v>7.6113954320000001</v>
      </c>
      <c r="S843" s="5">
        <v>32582.100419999999</v>
      </c>
      <c r="T843" s="5">
        <v>984294.8</v>
      </c>
      <c r="U843" s="5">
        <v>27036</v>
      </c>
      <c r="V843" s="5">
        <v>1.1599999999999999</v>
      </c>
      <c r="W843" s="2" t="s">
        <v>85</v>
      </c>
      <c r="X843" s="2" t="s">
        <v>2940</v>
      </c>
      <c r="Y843" s="2" t="s">
        <v>172</v>
      </c>
      <c r="Z843" s="2" t="s">
        <v>173</v>
      </c>
      <c r="AA843" s="2" t="s">
        <v>2940</v>
      </c>
      <c r="AB843" s="2">
        <f>IF(INPUT_RAW!B843="","",YEAR(INPUT_RAW!B843))</f>
        <v>2022</v>
      </c>
      <c r="AC843" s="2">
        <f>IF(OR(INPUT_RAW!Q843="",INPUT_RAW!T843=""),"",INPUT_RAW!Q843+INPUT_RAW!T843)</f>
        <v>3670688.9800000004</v>
      </c>
      <c r="AD843" s="2">
        <f>IF(INPUT_RAW!Q843="","",IF(INPUT_RAW!Q843=0,0,INPUT_RAW!T843/INPUT_RAW!Q843))</f>
        <v>0.36639998974387294</v>
      </c>
    </row>
    <row r="844" spans="1:30" ht="57.6" x14ac:dyDescent="0.3">
      <c r="A844" s="7" t="s">
        <v>196</v>
      </c>
      <c r="B844" s="2" t="s">
        <v>1321</v>
      </c>
      <c r="C844" s="5" t="s">
        <v>198</v>
      </c>
      <c r="D844" s="5" t="s">
        <v>163</v>
      </c>
      <c r="E844" s="2" t="s">
        <v>1322</v>
      </c>
      <c r="F844" s="2"/>
      <c r="G844" s="2"/>
      <c r="H844" s="2"/>
      <c r="I844" s="2"/>
      <c r="J844" s="2"/>
      <c r="K844" s="2"/>
      <c r="L844" s="2"/>
      <c r="M844" s="2"/>
      <c r="N844" s="5">
        <v>8677.15</v>
      </c>
      <c r="O844" s="2" t="s">
        <v>200</v>
      </c>
      <c r="P844" s="5">
        <v>255.3805017</v>
      </c>
      <c r="Q844" s="5">
        <v>2215974.92</v>
      </c>
      <c r="R844" s="5">
        <v>3.0973984429999999</v>
      </c>
      <c r="S844" s="5">
        <v>26876.590899999999</v>
      </c>
      <c r="T844" s="5">
        <v>974142.6</v>
      </c>
      <c r="U844" s="5">
        <v>99600</v>
      </c>
      <c r="V844" s="5">
        <v>0.26</v>
      </c>
      <c r="W844" s="2" t="s">
        <v>64</v>
      </c>
      <c r="X844" s="2" t="s">
        <v>166</v>
      </c>
      <c r="Y844" s="2" t="s">
        <v>164</v>
      </c>
      <c r="Z844" s="2" t="s">
        <v>165</v>
      </c>
      <c r="AA844" s="2" t="s">
        <v>166</v>
      </c>
      <c r="AB844" s="2">
        <f>IF(INPUT_RAW!B844="","",YEAR(INPUT_RAW!B844))</f>
        <v>2022</v>
      </c>
      <c r="AC844" s="2">
        <f>IF(OR(INPUT_RAW!Q844="",INPUT_RAW!T844=""),"",INPUT_RAW!Q844+INPUT_RAW!T844)</f>
        <v>3190117.52</v>
      </c>
      <c r="AD844" s="2">
        <f>IF(INPUT_RAW!Q844="","",IF(INPUT_RAW!Q844=0,0,INPUT_RAW!T844/INPUT_RAW!Q844))</f>
        <v>0.43960001135752924</v>
      </c>
    </row>
    <row r="845" spans="1:30" ht="72" x14ac:dyDescent="0.3">
      <c r="A845" s="7" t="s">
        <v>196</v>
      </c>
      <c r="B845" s="2" t="s">
        <v>1323</v>
      </c>
      <c r="C845" s="5" t="s">
        <v>198</v>
      </c>
      <c r="D845" s="5" t="s">
        <v>171</v>
      </c>
      <c r="E845" s="2" t="s">
        <v>1324</v>
      </c>
      <c r="F845" s="2"/>
      <c r="G845" s="2"/>
      <c r="H845" s="2"/>
      <c r="I845" s="2"/>
      <c r="J845" s="2"/>
      <c r="K845" s="2"/>
      <c r="L845" s="2"/>
      <c r="M845" s="2"/>
      <c r="N845" s="5">
        <v>7003.8</v>
      </c>
      <c r="O845" s="2" t="s">
        <v>200</v>
      </c>
      <c r="P845" s="5">
        <v>631.12509069999999</v>
      </c>
      <c r="Q845" s="5">
        <v>4420273.91</v>
      </c>
      <c r="R845" s="5">
        <v>7.6546402750000002</v>
      </c>
      <c r="S845" s="5">
        <v>53611.569560000004</v>
      </c>
      <c r="T845" s="5">
        <v>1619588.4</v>
      </c>
      <c r="U845" s="5">
        <v>46692</v>
      </c>
      <c r="V845" s="5">
        <v>1.095</v>
      </c>
      <c r="W845" s="2" t="s">
        <v>53</v>
      </c>
      <c r="X845" s="2" t="s">
        <v>2940</v>
      </c>
      <c r="Y845" s="2" t="s">
        <v>172</v>
      </c>
      <c r="Z845" s="2" t="s">
        <v>173</v>
      </c>
      <c r="AA845" s="2" t="s">
        <v>2940</v>
      </c>
      <c r="AB845" s="2">
        <f>IF(INPUT_RAW!B845="","",YEAR(INPUT_RAW!B845))</f>
        <v>2022</v>
      </c>
      <c r="AC845" s="2">
        <f>IF(OR(INPUT_RAW!Q845="",INPUT_RAW!T845=""),"",INPUT_RAW!Q845+INPUT_RAW!T845)</f>
        <v>6039862.3100000005</v>
      </c>
      <c r="AD845" s="2">
        <f>IF(INPUT_RAW!Q845="","",IF(INPUT_RAW!Q845=0,0,INPUT_RAW!T845/INPUT_RAW!Q845))</f>
        <v>0.36640000890804519</v>
      </c>
    </row>
    <row r="846" spans="1:30" ht="86.4" x14ac:dyDescent="0.3">
      <c r="A846" s="7" t="s">
        <v>196</v>
      </c>
      <c r="B846" s="2" t="s">
        <v>1325</v>
      </c>
      <c r="C846" s="5" t="s">
        <v>198</v>
      </c>
      <c r="D846" s="5" t="s">
        <v>171</v>
      </c>
      <c r="E846" s="2" t="s">
        <v>1326</v>
      </c>
      <c r="F846" s="2"/>
      <c r="G846" s="2"/>
      <c r="H846" s="2"/>
      <c r="I846" s="2"/>
      <c r="J846" s="2"/>
      <c r="K846" s="2"/>
      <c r="L846" s="2"/>
      <c r="M846" s="2"/>
      <c r="N846" s="5">
        <v>3840</v>
      </c>
      <c r="O846" s="2" t="s">
        <v>200</v>
      </c>
      <c r="P846" s="5">
        <v>515.29848700000002</v>
      </c>
      <c r="Q846" s="5">
        <v>1978746.19</v>
      </c>
      <c r="R846" s="5">
        <v>6.4091851609999999</v>
      </c>
      <c r="S846" s="5">
        <v>24611.27102</v>
      </c>
      <c r="T846" s="5">
        <v>725012.5</v>
      </c>
      <c r="U846" s="5">
        <v>21600</v>
      </c>
      <c r="V846" s="5">
        <v>1.0900000000000001</v>
      </c>
      <c r="W846" s="2" t="s">
        <v>62</v>
      </c>
      <c r="X846" s="2" t="s">
        <v>2940</v>
      </c>
      <c r="Y846" s="2" t="s">
        <v>172</v>
      </c>
      <c r="Z846" s="2" t="s">
        <v>173</v>
      </c>
      <c r="AA846" s="2" t="s">
        <v>2940</v>
      </c>
      <c r="AB846" s="2">
        <f>IF(INPUT_RAW!B846="","",YEAR(INPUT_RAW!B846))</f>
        <v>2022</v>
      </c>
      <c r="AC846" s="2">
        <f>IF(OR(INPUT_RAW!Q846="",INPUT_RAW!T846=""),"",INPUT_RAW!Q846+INPUT_RAW!T846)</f>
        <v>2703758.69</v>
      </c>
      <c r="AD846" s="2">
        <f>IF(INPUT_RAW!Q846="","",IF(INPUT_RAW!Q846=0,0,INPUT_RAW!T846/INPUT_RAW!Q846))</f>
        <v>0.3663999474333795</v>
      </c>
    </row>
    <row r="847" spans="1:30" ht="86.4" x14ac:dyDescent="0.3">
      <c r="A847" s="7" t="s">
        <v>196</v>
      </c>
      <c r="B847" s="2" t="s">
        <v>1325</v>
      </c>
      <c r="C847" s="5" t="s">
        <v>198</v>
      </c>
      <c r="D847" s="5" t="s">
        <v>171</v>
      </c>
      <c r="E847" s="2" t="s">
        <v>1327</v>
      </c>
      <c r="F847" s="2"/>
      <c r="G847" s="2"/>
      <c r="H847" s="2"/>
      <c r="I847" s="2"/>
      <c r="J847" s="2"/>
      <c r="K847" s="2"/>
      <c r="L847" s="2"/>
      <c r="M847" s="2"/>
      <c r="N847" s="5">
        <v>940.5</v>
      </c>
      <c r="O847" s="2" t="s">
        <v>200</v>
      </c>
      <c r="P847" s="5">
        <v>615.73734179999997</v>
      </c>
      <c r="Q847" s="5">
        <v>579100.97</v>
      </c>
      <c r="R847" s="5">
        <v>7.6584246499999997</v>
      </c>
      <c r="S847" s="5">
        <v>7202.7483830000001</v>
      </c>
      <c r="T847" s="5">
        <v>212182.6</v>
      </c>
      <c r="U847" s="5">
        <v>5940</v>
      </c>
      <c r="V847" s="5">
        <v>1.1599999999999999</v>
      </c>
      <c r="W847" s="2" t="s">
        <v>90</v>
      </c>
      <c r="X847" s="2" t="s">
        <v>2940</v>
      </c>
      <c r="Y847" s="2" t="s">
        <v>172</v>
      </c>
      <c r="Z847" s="2" t="s">
        <v>173</v>
      </c>
      <c r="AA847" s="2" t="s">
        <v>2940</v>
      </c>
      <c r="AB847" s="2">
        <f>IF(INPUT_RAW!B847="","",YEAR(INPUT_RAW!B847))</f>
        <v>2022</v>
      </c>
      <c r="AC847" s="2">
        <f>IF(OR(INPUT_RAW!Q847="",INPUT_RAW!T847=""),"",INPUT_RAW!Q847+INPUT_RAW!T847)</f>
        <v>791283.57</v>
      </c>
      <c r="AD847" s="2">
        <f>IF(INPUT_RAW!Q847="","",IF(INPUT_RAW!Q847=0,0,INPUT_RAW!T847/INPUT_RAW!Q847))</f>
        <v>0.36640000792953259</v>
      </c>
    </row>
    <row r="848" spans="1:30" ht="72" x14ac:dyDescent="0.3">
      <c r="A848" s="7" t="s">
        <v>196</v>
      </c>
      <c r="B848" s="2" t="s">
        <v>1325</v>
      </c>
      <c r="C848" s="5" t="s">
        <v>198</v>
      </c>
      <c r="D848" s="5" t="s">
        <v>171</v>
      </c>
      <c r="E848" s="2" t="s">
        <v>1328</v>
      </c>
      <c r="F848" s="2"/>
      <c r="G848" s="2"/>
      <c r="H848" s="2"/>
      <c r="I848" s="2"/>
      <c r="J848" s="2"/>
      <c r="K848" s="2"/>
      <c r="L848" s="2"/>
      <c r="M848" s="2"/>
      <c r="N848" s="5">
        <v>1817.6</v>
      </c>
      <c r="O848" s="2" t="s">
        <v>200</v>
      </c>
      <c r="P848" s="5">
        <v>505.37088469999998</v>
      </c>
      <c r="Q848" s="5">
        <v>918562.12</v>
      </c>
      <c r="R848" s="5">
        <v>6.285707521</v>
      </c>
      <c r="S848" s="5">
        <v>11424.90199</v>
      </c>
      <c r="T848" s="5">
        <v>336561.1</v>
      </c>
      <c r="U848" s="5">
        <v>10224</v>
      </c>
      <c r="V848" s="5">
        <v>1.069</v>
      </c>
      <c r="W848" s="2" t="s">
        <v>61</v>
      </c>
      <c r="X848" s="2" t="s">
        <v>2940</v>
      </c>
      <c r="Y848" s="2" t="s">
        <v>172</v>
      </c>
      <c r="Z848" s="2" t="s">
        <v>173</v>
      </c>
      <c r="AA848" s="2" t="s">
        <v>2940</v>
      </c>
      <c r="AB848" s="2">
        <f>IF(INPUT_RAW!B848="","",YEAR(INPUT_RAW!B848))</f>
        <v>2022</v>
      </c>
      <c r="AC848" s="2">
        <f>IF(OR(INPUT_RAW!Q848="",INPUT_RAW!T848=""),"",INPUT_RAW!Q848+INPUT_RAW!T848)</f>
        <v>1255123.22</v>
      </c>
      <c r="AD848" s="2">
        <f>IF(INPUT_RAW!Q848="","",IF(INPUT_RAW!Q848=0,0,INPUT_RAW!T848/INPUT_RAW!Q848))</f>
        <v>0.36639993384443065</v>
      </c>
    </row>
    <row r="849" spans="1:30" ht="86.4" x14ac:dyDescent="0.3">
      <c r="A849" s="7" t="s">
        <v>196</v>
      </c>
      <c r="B849" s="2" t="s">
        <v>1325</v>
      </c>
      <c r="C849" s="5" t="s">
        <v>198</v>
      </c>
      <c r="D849" s="5" t="s">
        <v>171</v>
      </c>
      <c r="E849" s="2" t="s">
        <v>1329</v>
      </c>
      <c r="F849" s="2"/>
      <c r="G849" s="2"/>
      <c r="H849" s="2"/>
      <c r="I849" s="2"/>
      <c r="J849" s="2"/>
      <c r="K849" s="2"/>
      <c r="L849" s="2"/>
      <c r="M849" s="2"/>
      <c r="N849" s="5">
        <v>1029.5999999999999</v>
      </c>
      <c r="O849" s="2" t="s">
        <v>200</v>
      </c>
      <c r="P849" s="5">
        <v>525.2787879</v>
      </c>
      <c r="Q849" s="5">
        <v>540827.04</v>
      </c>
      <c r="R849" s="5">
        <v>6.5333182570000004</v>
      </c>
      <c r="S849" s="5">
        <v>6726.7044779999997</v>
      </c>
      <c r="T849" s="5">
        <v>198159</v>
      </c>
      <c r="U849" s="5">
        <v>5148</v>
      </c>
      <c r="V849" s="5">
        <v>1.25</v>
      </c>
      <c r="W849" s="2" t="s">
        <v>68</v>
      </c>
      <c r="X849" s="2" t="s">
        <v>2940</v>
      </c>
      <c r="Y849" s="2" t="s">
        <v>172</v>
      </c>
      <c r="Z849" s="2" t="s">
        <v>173</v>
      </c>
      <c r="AA849" s="2" t="s">
        <v>2940</v>
      </c>
      <c r="AB849" s="2">
        <f>IF(INPUT_RAW!B849="","",YEAR(INPUT_RAW!B849))</f>
        <v>2022</v>
      </c>
      <c r="AC849" s="2">
        <f>IF(OR(INPUT_RAW!Q849="",INPUT_RAW!T849=""),"",INPUT_RAW!Q849+INPUT_RAW!T849)</f>
        <v>738986.04</v>
      </c>
      <c r="AD849" s="2">
        <f>IF(INPUT_RAW!Q849="","",IF(INPUT_RAW!Q849=0,0,INPUT_RAW!T849/INPUT_RAW!Q849))</f>
        <v>0.36639994923330754</v>
      </c>
    </row>
    <row r="850" spans="1:30" ht="72" x14ac:dyDescent="0.3">
      <c r="A850" s="7" t="s">
        <v>196</v>
      </c>
      <c r="B850" s="2" t="s">
        <v>1330</v>
      </c>
      <c r="C850" s="5" t="s">
        <v>198</v>
      </c>
      <c r="D850" s="5" t="s">
        <v>163</v>
      </c>
      <c r="E850" s="2" t="s">
        <v>1331</v>
      </c>
      <c r="F850" s="2"/>
      <c r="G850" s="2"/>
      <c r="H850" s="2"/>
      <c r="I850" s="2"/>
      <c r="J850" s="2"/>
      <c r="K850" s="2"/>
      <c r="L850" s="2"/>
      <c r="M850" s="2"/>
      <c r="N850" s="5">
        <v>4847</v>
      </c>
      <c r="O850" s="2" t="s">
        <v>200</v>
      </c>
      <c r="P850" s="5">
        <v>482.9116257</v>
      </c>
      <c r="Q850" s="5">
        <v>2340672.65</v>
      </c>
      <c r="R850" s="5">
        <v>6.0063635040000003</v>
      </c>
      <c r="S850" s="5">
        <v>29112.84391</v>
      </c>
      <c r="T850" s="5">
        <v>1028959.7</v>
      </c>
      <c r="U850" s="5">
        <v>166200</v>
      </c>
      <c r="V850" s="5">
        <v>0.16400000000000001</v>
      </c>
      <c r="W850" s="2" t="s">
        <v>91</v>
      </c>
      <c r="X850" s="2" t="s">
        <v>166</v>
      </c>
      <c r="Y850" s="2" t="s">
        <v>164</v>
      </c>
      <c r="Z850" s="2" t="s">
        <v>165</v>
      </c>
      <c r="AA850" s="2" t="s">
        <v>166</v>
      </c>
      <c r="AB850" s="2">
        <f>IF(INPUT_RAW!B850="","",YEAR(INPUT_RAW!B850))</f>
        <v>2022</v>
      </c>
      <c r="AC850" s="2">
        <f>IF(OR(INPUT_RAW!Q850="",INPUT_RAW!T850=""),"",INPUT_RAW!Q850+INPUT_RAW!T850)</f>
        <v>3369632.3499999996</v>
      </c>
      <c r="AD850" s="2">
        <f>IF(INPUT_RAW!Q850="","",IF(INPUT_RAW!Q850=0,0,INPUT_RAW!T850/INPUT_RAW!Q850))</f>
        <v>0.43960000130731652</v>
      </c>
    </row>
    <row r="851" spans="1:30" ht="57.6" x14ac:dyDescent="0.3">
      <c r="A851" s="7" t="s">
        <v>196</v>
      </c>
      <c r="B851" s="2" t="s">
        <v>1332</v>
      </c>
      <c r="C851" s="5" t="s">
        <v>198</v>
      </c>
      <c r="D851" s="5" t="s">
        <v>171</v>
      </c>
      <c r="E851" s="2" t="s">
        <v>1333</v>
      </c>
      <c r="F851" s="2"/>
      <c r="G851" s="2"/>
      <c r="H851" s="2"/>
      <c r="I851" s="2"/>
      <c r="J851" s="2"/>
      <c r="K851" s="2"/>
      <c r="L851" s="2"/>
      <c r="M851" s="2"/>
      <c r="N851" s="5">
        <v>6930</v>
      </c>
      <c r="O851" s="2" t="s">
        <v>200</v>
      </c>
      <c r="P851" s="5">
        <v>558.18661329999998</v>
      </c>
      <c r="Q851" s="5">
        <v>3868233.23</v>
      </c>
      <c r="R851" s="5">
        <v>6.9426195679999996</v>
      </c>
      <c r="S851" s="5">
        <v>48112.353609999998</v>
      </c>
      <c r="T851" s="5">
        <v>1417320.6</v>
      </c>
      <c r="U851" s="5">
        <v>151200</v>
      </c>
      <c r="V851" s="5">
        <v>0.3014</v>
      </c>
      <c r="W851" s="2" t="s">
        <v>63</v>
      </c>
      <c r="X851" s="2" t="s">
        <v>2936</v>
      </c>
      <c r="Y851" s="2" t="s">
        <v>172</v>
      </c>
      <c r="Z851" s="2" t="s">
        <v>173</v>
      </c>
      <c r="AA851" s="2" t="s">
        <v>2936</v>
      </c>
      <c r="AB851" s="2">
        <f>IF(INPUT_RAW!B851="","",YEAR(INPUT_RAW!B851))</f>
        <v>2022</v>
      </c>
      <c r="AC851" s="2">
        <f>IF(OR(INPUT_RAW!Q851="",INPUT_RAW!T851=""),"",INPUT_RAW!Q851+INPUT_RAW!T851)</f>
        <v>5285553.83</v>
      </c>
      <c r="AD851" s="2">
        <f>IF(INPUT_RAW!Q851="","",IF(INPUT_RAW!Q851=0,0,INPUT_RAW!T851/INPUT_RAW!Q851))</f>
        <v>0.36639998565960308</v>
      </c>
    </row>
    <row r="852" spans="1:30" ht="86.4" x14ac:dyDescent="0.3">
      <c r="A852" s="7" t="s">
        <v>196</v>
      </c>
      <c r="B852" s="2" t="s">
        <v>1334</v>
      </c>
      <c r="C852" s="5" t="s">
        <v>198</v>
      </c>
      <c r="D852" s="5" t="s">
        <v>171</v>
      </c>
      <c r="E852" s="2" t="s">
        <v>1335</v>
      </c>
      <c r="F852" s="2"/>
      <c r="G852" s="2"/>
      <c r="H852" s="2"/>
      <c r="I852" s="2"/>
      <c r="J852" s="2"/>
      <c r="K852" s="2"/>
      <c r="L852" s="2"/>
      <c r="M852" s="2"/>
      <c r="N852" s="5">
        <v>1687.2</v>
      </c>
      <c r="O852" s="2" t="s">
        <v>200</v>
      </c>
      <c r="P852" s="5">
        <v>626.95413110000004</v>
      </c>
      <c r="Q852" s="5">
        <v>1057797.01</v>
      </c>
      <c r="R852" s="5">
        <v>7.7979369539999999</v>
      </c>
      <c r="S852" s="5">
        <v>13156.67923</v>
      </c>
      <c r="T852" s="5">
        <v>387576.8</v>
      </c>
      <c r="U852" s="5">
        <v>10656</v>
      </c>
      <c r="V852" s="5">
        <v>1.1599999999999999</v>
      </c>
      <c r="W852" s="2" t="s">
        <v>22</v>
      </c>
      <c r="X852" s="2" t="s">
        <v>2940</v>
      </c>
      <c r="Y852" s="2" t="s">
        <v>172</v>
      </c>
      <c r="Z852" s="2" t="s">
        <v>173</v>
      </c>
      <c r="AA852" s="2" t="s">
        <v>2940</v>
      </c>
      <c r="AB852" s="2">
        <f>IF(INPUT_RAW!B852="","",YEAR(INPUT_RAW!B852))</f>
        <v>2022</v>
      </c>
      <c r="AC852" s="2">
        <f>IF(OR(INPUT_RAW!Q852="",INPUT_RAW!T852=""),"",INPUT_RAW!Q852+INPUT_RAW!T852)</f>
        <v>1445373.81</v>
      </c>
      <c r="AD852" s="2">
        <f>IF(INPUT_RAW!Q852="","",IF(INPUT_RAW!Q852=0,0,INPUT_RAW!T852/INPUT_RAW!Q852))</f>
        <v>0.36639997687268938</v>
      </c>
    </row>
    <row r="853" spans="1:30" ht="86.4" x14ac:dyDescent="0.3">
      <c r="A853" s="7" t="s">
        <v>196</v>
      </c>
      <c r="B853" s="2" t="s">
        <v>1334</v>
      </c>
      <c r="C853" s="5" t="s">
        <v>198</v>
      </c>
      <c r="D853" s="5" t="s">
        <v>171</v>
      </c>
      <c r="E853" s="2" t="s">
        <v>1336</v>
      </c>
      <c r="F853" s="2"/>
      <c r="G853" s="2"/>
      <c r="H853" s="2"/>
      <c r="I853" s="2"/>
      <c r="J853" s="2"/>
      <c r="K853" s="2"/>
      <c r="L853" s="2"/>
      <c r="M853" s="2"/>
      <c r="N853" s="5">
        <v>3532.8</v>
      </c>
      <c r="O853" s="2" t="s">
        <v>200</v>
      </c>
      <c r="P853" s="5">
        <v>524.68560070000001</v>
      </c>
      <c r="Q853" s="5">
        <v>1853609.29</v>
      </c>
      <c r="R853" s="5">
        <v>6.5259403069999999</v>
      </c>
      <c r="S853" s="5">
        <v>23054.841919999999</v>
      </c>
      <c r="T853" s="5">
        <v>679162.5</v>
      </c>
      <c r="U853" s="5">
        <v>19872</v>
      </c>
      <c r="V853" s="5">
        <v>1.0900000000000001</v>
      </c>
      <c r="W853" s="2" t="s">
        <v>22</v>
      </c>
      <c r="X853" s="2" t="s">
        <v>2940</v>
      </c>
      <c r="Y853" s="2" t="s">
        <v>172</v>
      </c>
      <c r="Z853" s="2" t="s">
        <v>173</v>
      </c>
      <c r="AA853" s="2" t="s">
        <v>2940</v>
      </c>
      <c r="AB853" s="2">
        <f>IF(INPUT_RAW!B853="","",YEAR(INPUT_RAW!B853))</f>
        <v>2022</v>
      </c>
      <c r="AC853" s="2">
        <f>IF(OR(INPUT_RAW!Q853="",INPUT_RAW!T853=""),"",INPUT_RAW!Q853+INPUT_RAW!T853)</f>
        <v>2532771.79</v>
      </c>
      <c r="AD853" s="2">
        <f>IF(INPUT_RAW!Q853="","",IF(INPUT_RAW!Q853=0,0,INPUT_RAW!T853/INPUT_RAW!Q853))</f>
        <v>0.36640003028901519</v>
      </c>
    </row>
    <row r="854" spans="1:30" ht="86.4" x14ac:dyDescent="0.3">
      <c r="A854" s="7" t="s">
        <v>196</v>
      </c>
      <c r="B854" s="2" t="s">
        <v>1334</v>
      </c>
      <c r="C854" s="5" t="s">
        <v>198</v>
      </c>
      <c r="D854" s="5" t="s">
        <v>171</v>
      </c>
      <c r="E854" s="2" t="s">
        <v>1337</v>
      </c>
      <c r="F854" s="2"/>
      <c r="G854" s="2"/>
      <c r="H854" s="2"/>
      <c r="I854" s="2"/>
      <c r="J854" s="2"/>
      <c r="K854" s="2"/>
      <c r="L854" s="2"/>
      <c r="M854" s="2"/>
      <c r="N854" s="5">
        <v>2252.8000000000002</v>
      </c>
      <c r="O854" s="2" t="s">
        <v>200</v>
      </c>
      <c r="P854" s="5">
        <v>514.57706410000003</v>
      </c>
      <c r="Q854" s="5">
        <v>1159239.21</v>
      </c>
      <c r="R854" s="5">
        <v>6.4002122400000001</v>
      </c>
      <c r="S854" s="5">
        <v>14418.39813</v>
      </c>
      <c r="T854" s="5">
        <v>424745.2</v>
      </c>
      <c r="U854" s="5">
        <v>12672</v>
      </c>
      <c r="V854" s="5">
        <v>1.069</v>
      </c>
      <c r="W854" s="2" t="s">
        <v>22</v>
      </c>
      <c r="X854" s="2" t="s">
        <v>2940</v>
      </c>
      <c r="Y854" s="2" t="s">
        <v>172</v>
      </c>
      <c r="Z854" s="2" t="s">
        <v>173</v>
      </c>
      <c r="AA854" s="2" t="s">
        <v>2940</v>
      </c>
      <c r="AB854" s="2">
        <f>IF(INPUT_RAW!B854="","",YEAR(INPUT_RAW!B854))</f>
        <v>2022</v>
      </c>
      <c r="AC854" s="2">
        <f>IF(OR(INPUT_RAW!Q854="",INPUT_RAW!T854=""),"",INPUT_RAW!Q854+INPUT_RAW!T854)</f>
        <v>1583984.41</v>
      </c>
      <c r="AD854" s="2">
        <f>IF(INPUT_RAW!Q854="","",IF(INPUT_RAW!Q854=0,0,INPUT_RAW!T854/INPUT_RAW!Q854))</f>
        <v>0.36639995984952928</v>
      </c>
    </row>
    <row r="855" spans="1:30" ht="57.6" x14ac:dyDescent="0.3">
      <c r="A855" s="7" t="s">
        <v>196</v>
      </c>
      <c r="B855" s="2" t="s">
        <v>1338</v>
      </c>
      <c r="C855" s="5" t="s">
        <v>198</v>
      </c>
      <c r="D855" s="5" t="s">
        <v>171</v>
      </c>
      <c r="E855" s="2" t="s">
        <v>1339</v>
      </c>
      <c r="F855" s="2"/>
      <c r="G855" s="2"/>
      <c r="H855" s="2"/>
      <c r="I855" s="2"/>
      <c r="J855" s="2"/>
      <c r="K855" s="2"/>
      <c r="L855" s="2"/>
      <c r="M855" s="2"/>
      <c r="N855" s="5">
        <v>6850</v>
      </c>
      <c r="O855" s="2" t="s">
        <v>200</v>
      </c>
      <c r="P855" s="5">
        <v>528.6389547</v>
      </c>
      <c r="Q855" s="5">
        <v>3621176.84</v>
      </c>
      <c r="R855" s="5">
        <v>6.5751113769999998</v>
      </c>
      <c r="S855" s="5">
        <v>45039.512940000001</v>
      </c>
      <c r="T855" s="5">
        <v>1326799.2</v>
      </c>
      <c r="U855" s="5">
        <v>27000</v>
      </c>
      <c r="V855" s="5">
        <v>1.59</v>
      </c>
      <c r="W855" s="2" t="s">
        <v>15</v>
      </c>
      <c r="X855" s="2"/>
      <c r="Y855" s="2" t="s">
        <v>172</v>
      </c>
      <c r="Z855" s="2" t="s">
        <v>173</v>
      </c>
      <c r="AA855" s="2" t="s">
        <v>174</v>
      </c>
      <c r="AB855" s="2">
        <f>IF(INPUT_RAW!B855="","",YEAR(INPUT_RAW!B855))</f>
        <v>2022</v>
      </c>
      <c r="AC855" s="2">
        <f>IF(OR(INPUT_RAW!Q855="",INPUT_RAW!T855=""),"",INPUT_RAW!Q855+INPUT_RAW!T855)</f>
        <v>4947976.04</v>
      </c>
      <c r="AD855" s="2">
        <f>IF(INPUT_RAW!Q855="","",IF(INPUT_RAW!Q855=0,0,INPUT_RAW!T855/INPUT_RAW!Q855))</f>
        <v>0.36640000160831693</v>
      </c>
    </row>
    <row r="856" spans="1:30" ht="72" x14ac:dyDescent="0.3">
      <c r="A856" s="7" t="s">
        <v>196</v>
      </c>
      <c r="B856" s="2" t="s">
        <v>1338</v>
      </c>
      <c r="C856" s="5" t="s">
        <v>198</v>
      </c>
      <c r="D856" s="5" t="s">
        <v>171</v>
      </c>
      <c r="E856" s="2" t="s">
        <v>1340</v>
      </c>
      <c r="F856" s="2"/>
      <c r="G856" s="2"/>
      <c r="H856" s="2"/>
      <c r="I856" s="2"/>
      <c r="J856" s="2"/>
      <c r="K856" s="2"/>
      <c r="L856" s="2"/>
      <c r="M856" s="2"/>
      <c r="N856" s="5">
        <v>5612</v>
      </c>
      <c r="O856" s="2" t="s">
        <v>200</v>
      </c>
      <c r="P856" s="5">
        <v>1059.9357130000001</v>
      </c>
      <c r="Q856" s="5">
        <v>5948359.2199999997</v>
      </c>
      <c r="R856" s="5">
        <v>13.183280010000001</v>
      </c>
      <c r="S856" s="5">
        <v>73984.567410000003</v>
      </c>
      <c r="T856" s="5">
        <v>2179478.7999999998</v>
      </c>
      <c r="U856" s="5">
        <v>165600</v>
      </c>
      <c r="V856" s="5">
        <v>0.436</v>
      </c>
      <c r="W856" s="2" t="s">
        <v>36</v>
      </c>
      <c r="X856" s="2" t="s">
        <v>2939</v>
      </c>
      <c r="Y856" s="2" t="s">
        <v>172</v>
      </c>
      <c r="Z856" s="2" t="s">
        <v>173</v>
      </c>
      <c r="AA856" s="2" t="s">
        <v>2939</v>
      </c>
      <c r="AB856" s="2">
        <f>IF(INPUT_RAW!B856="","",YEAR(INPUT_RAW!B856))</f>
        <v>2022</v>
      </c>
      <c r="AC856" s="2">
        <f>IF(OR(INPUT_RAW!Q856="",INPUT_RAW!T856=""),"",INPUT_RAW!Q856+INPUT_RAW!T856)</f>
        <v>8127838.0199999996</v>
      </c>
      <c r="AD856" s="2">
        <f>IF(INPUT_RAW!Q856="","",IF(INPUT_RAW!Q856=0,0,INPUT_RAW!T856/INPUT_RAW!Q856))</f>
        <v>0.36639999693898778</v>
      </c>
    </row>
    <row r="857" spans="1:30" ht="57.6" x14ac:dyDescent="0.3">
      <c r="A857" s="7" t="s">
        <v>196</v>
      </c>
      <c r="B857" s="2" t="s">
        <v>1338</v>
      </c>
      <c r="C857" s="5" t="s">
        <v>198</v>
      </c>
      <c r="D857" s="5" t="s">
        <v>171</v>
      </c>
      <c r="E857" s="2" t="s">
        <v>1341</v>
      </c>
      <c r="F857" s="2"/>
      <c r="G857" s="2"/>
      <c r="H857" s="2"/>
      <c r="I857" s="2"/>
      <c r="J857" s="2"/>
      <c r="K857" s="2"/>
      <c r="L857" s="2"/>
      <c r="M857" s="2"/>
      <c r="N857" s="5">
        <v>4620</v>
      </c>
      <c r="O857" s="2" t="s">
        <v>200</v>
      </c>
      <c r="P857" s="5">
        <v>569.05030520000003</v>
      </c>
      <c r="Q857" s="5">
        <v>2629012.41</v>
      </c>
      <c r="R857" s="5">
        <v>7.077740114</v>
      </c>
      <c r="S857" s="5">
        <v>32699.159329999999</v>
      </c>
      <c r="T857" s="5">
        <v>963270.1</v>
      </c>
      <c r="U857" s="5">
        <v>100800</v>
      </c>
      <c r="V857" s="5">
        <v>0.30320000000000003</v>
      </c>
      <c r="W857" s="2" t="s">
        <v>63</v>
      </c>
      <c r="X857" s="2" t="s">
        <v>2936</v>
      </c>
      <c r="Y857" s="2" t="s">
        <v>172</v>
      </c>
      <c r="Z857" s="2" t="s">
        <v>173</v>
      </c>
      <c r="AA857" s="2" t="s">
        <v>2936</v>
      </c>
      <c r="AB857" s="2">
        <f>IF(INPUT_RAW!B857="","",YEAR(INPUT_RAW!B857))</f>
        <v>2022</v>
      </c>
      <c r="AC857" s="2">
        <f>IF(OR(INPUT_RAW!Q857="",INPUT_RAW!T857=""),"",INPUT_RAW!Q857+INPUT_RAW!T857)</f>
        <v>3592282.5100000002</v>
      </c>
      <c r="AD857" s="2">
        <f>IF(INPUT_RAW!Q857="","",IF(INPUT_RAW!Q857=0,0,INPUT_RAW!T857/INPUT_RAW!Q857))</f>
        <v>0.3663999821134355</v>
      </c>
    </row>
    <row r="858" spans="1:30" ht="57.6" x14ac:dyDescent="0.3">
      <c r="A858" s="7" t="s">
        <v>196</v>
      </c>
      <c r="B858" s="2" t="s">
        <v>1338</v>
      </c>
      <c r="C858" s="5" t="s">
        <v>198</v>
      </c>
      <c r="D858" s="5" t="s">
        <v>171</v>
      </c>
      <c r="E858" s="2" t="s">
        <v>1342</v>
      </c>
      <c r="F858" s="2"/>
      <c r="G858" s="2"/>
      <c r="H858" s="2"/>
      <c r="I858" s="2"/>
      <c r="J858" s="2"/>
      <c r="K858" s="2"/>
      <c r="L858" s="2"/>
      <c r="M858" s="2"/>
      <c r="N858" s="5">
        <v>2975</v>
      </c>
      <c r="O858" s="2" t="s">
        <v>200</v>
      </c>
      <c r="P858" s="5">
        <v>601.88921679999999</v>
      </c>
      <c r="Q858" s="5">
        <v>1790620.42</v>
      </c>
      <c r="R858" s="5">
        <v>7.4861842889999997</v>
      </c>
      <c r="S858" s="5">
        <v>22271.398260000002</v>
      </c>
      <c r="T858" s="5">
        <v>656083.30000000005</v>
      </c>
      <c r="U858" s="5">
        <v>10200</v>
      </c>
      <c r="V858" s="5">
        <v>2.0407999999999999</v>
      </c>
      <c r="W858" s="2" t="s">
        <v>54</v>
      </c>
      <c r="X858" s="2"/>
      <c r="Y858" s="2" t="s">
        <v>172</v>
      </c>
      <c r="Z858" s="2" t="s">
        <v>173</v>
      </c>
      <c r="AA858" s="2" t="s">
        <v>174</v>
      </c>
      <c r="AB858" s="2">
        <f>IF(INPUT_RAW!B858="","",YEAR(INPUT_RAW!B858))</f>
        <v>2022</v>
      </c>
      <c r="AC858" s="2">
        <f>IF(OR(INPUT_RAW!Q858="",INPUT_RAW!T858=""),"",INPUT_RAW!Q858+INPUT_RAW!T858)</f>
        <v>2446703.7199999997</v>
      </c>
      <c r="AD858" s="2">
        <f>IF(INPUT_RAW!Q858="","",IF(INPUT_RAW!Q858=0,0,INPUT_RAW!T858/INPUT_RAW!Q858))</f>
        <v>0.36639998777630384</v>
      </c>
    </row>
    <row r="859" spans="1:30" ht="72" x14ac:dyDescent="0.3">
      <c r="A859" s="7" t="s">
        <v>196</v>
      </c>
      <c r="B859" s="2" t="s">
        <v>1343</v>
      </c>
      <c r="C859" s="5" t="s">
        <v>198</v>
      </c>
      <c r="D859" s="5" t="s">
        <v>171</v>
      </c>
      <c r="E859" s="2" t="s">
        <v>1344</v>
      </c>
      <c r="F859" s="2"/>
      <c r="G859" s="2"/>
      <c r="H859" s="2"/>
      <c r="I859" s="2"/>
      <c r="J859" s="2"/>
      <c r="K859" s="2"/>
      <c r="L859" s="2"/>
      <c r="M859" s="2"/>
      <c r="N859" s="5">
        <v>4132.8</v>
      </c>
      <c r="O859" s="2" t="s">
        <v>200</v>
      </c>
      <c r="P859" s="5">
        <v>542.40830670000003</v>
      </c>
      <c r="Q859" s="5">
        <v>2241665.0499999998</v>
      </c>
      <c r="R859" s="5">
        <v>6.7421790770000003</v>
      </c>
      <c r="S859" s="5">
        <v>27864.077689999998</v>
      </c>
      <c r="T859" s="5">
        <v>821346.1</v>
      </c>
      <c r="U859" s="5">
        <v>20664</v>
      </c>
      <c r="V859" s="5">
        <v>1.25</v>
      </c>
      <c r="W859" s="2" t="s">
        <v>22</v>
      </c>
      <c r="X859" s="2" t="s">
        <v>2940</v>
      </c>
      <c r="Y859" s="2" t="s">
        <v>172</v>
      </c>
      <c r="Z859" s="2" t="s">
        <v>173</v>
      </c>
      <c r="AA859" s="2" t="s">
        <v>2940</v>
      </c>
      <c r="AB859" s="2">
        <f>IF(INPUT_RAW!B859="","",YEAR(INPUT_RAW!B859))</f>
        <v>2022</v>
      </c>
      <c r="AC859" s="2">
        <f>IF(OR(INPUT_RAW!Q859="",INPUT_RAW!T859=""),"",INPUT_RAW!Q859+INPUT_RAW!T859)</f>
        <v>3063011.15</v>
      </c>
      <c r="AD859" s="2">
        <f>IF(INPUT_RAW!Q859="","",IF(INPUT_RAW!Q859=0,0,INPUT_RAW!T859/INPUT_RAW!Q859))</f>
        <v>0.36640001145577039</v>
      </c>
    </row>
    <row r="860" spans="1:30" ht="86.4" x14ac:dyDescent="0.3">
      <c r="A860" s="7" t="s">
        <v>196</v>
      </c>
      <c r="B860" s="2" t="s">
        <v>1343</v>
      </c>
      <c r="C860" s="5" t="s">
        <v>198</v>
      </c>
      <c r="D860" s="5" t="s">
        <v>171</v>
      </c>
      <c r="E860" s="2" t="s">
        <v>1345</v>
      </c>
      <c r="F860" s="2"/>
      <c r="G860" s="2"/>
      <c r="H860" s="2"/>
      <c r="I860" s="2"/>
      <c r="J860" s="2"/>
      <c r="K860" s="2"/>
      <c r="L860" s="2"/>
      <c r="M860" s="2"/>
      <c r="N860" s="5">
        <v>159.6</v>
      </c>
      <c r="O860" s="2" t="s">
        <v>200</v>
      </c>
      <c r="P860" s="5">
        <v>635.81672930000002</v>
      </c>
      <c r="Q860" s="5">
        <v>101476.35</v>
      </c>
      <c r="R860" s="5">
        <v>7.9032533169999999</v>
      </c>
      <c r="S860" s="5">
        <v>1261.3592289999999</v>
      </c>
      <c r="T860" s="5">
        <v>37180.9</v>
      </c>
      <c r="U860" s="5">
        <v>1008</v>
      </c>
      <c r="V860" s="5">
        <v>1.1599999999999999</v>
      </c>
      <c r="W860" s="2" t="s">
        <v>22</v>
      </c>
      <c r="X860" s="2" t="s">
        <v>2940</v>
      </c>
      <c r="Y860" s="2" t="s">
        <v>172</v>
      </c>
      <c r="Z860" s="2" t="s">
        <v>173</v>
      </c>
      <c r="AA860" s="2" t="s">
        <v>2940</v>
      </c>
      <c r="AB860" s="2">
        <f>IF(INPUT_RAW!B860="","",YEAR(INPUT_RAW!B860))</f>
        <v>2022</v>
      </c>
      <c r="AC860" s="2">
        <f>IF(OR(INPUT_RAW!Q860="",INPUT_RAW!T860=""),"",INPUT_RAW!Q860+INPUT_RAW!T860)</f>
        <v>138657.25</v>
      </c>
      <c r="AD860" s="2">
        <f>IF(INPUT_RAW!Q860="","",IF(INPUT_RAW!Q860=0,0,INPUT_RAW!T860/INPUT_RAW!Q860))</f>
        <v>0.36639965863967316</v>
      </c>
    </row>
    <row r="861" spans="1:30" ht="86.4" x14ac:dyDescent="0.3">
      <c r="A861" s="7" t="s">
        <v>196</v>
      </c>
      <c r="B861" s="2" t="s">
        <v>1343</v>
      </c>
      <c r="C861" s="5" t="s">
        <v>198</v>
      </c>
      <c r="D861" s="5" t="s">
        <v>171</v>
      </c>
      <c r="E861" s="2" t="s">
        <v>1346</v>
      </c>
      <c r="F861" s="2"/>
      <c r="G861" s="2"/>
      <c r="H861" s="2"/>
      <c r="I861" s="2"/>
      <c r="J861" s="2"/>
      <c r="K861" s="2"/>
      <c r="L861" s="2"/>
      <c r="M861" s="2"/>
      <c r="N861" s="5">
        <v>3539.2</v>
      </c>
      <c r="O861" s="2" t="s">
        <v>200</v>
      </c>
      <c r="P861" s="5">
        <v>532.10254859999998</v>
      </c>
      <c r="Q861" s="5">
        <v>1883217.34</v>
      </c>
      <c r="R861" s="5">
        <v>6.6140776710000004</v>
      </c>
      <c r="S861" s="5">
        <v>23408.543689999999</v>
      </c>
      <c r="T861" s="5">
        <v>690010.8</v>
      </c>
      <c r="U861" s="5">
        <v>19908</v>
      </c>
      <c r="V861" s="5">
        <v>1.0900000000000001</v>
      </c>
      <c r="W861" s="2" t="s">
        <v>22</v>
      </c>
      <c r="X861" s="2" t="s">
        <v>2940</v>
      </c>
      <c r="Y861" s="2" t="s">
        <v>172</v>
      </c>
      <c r="Z861" s="2" t="s">
        <v>173</v>
      </c>
      <c r="AA861" s="2" t="s">
        <v>2940</v>
      </c>
      <c r="AB861" s="2">
        <f>IF(INPUT_RAW!B861="","",YEAR(INPUT_RAW!B861))</f>
        <v>2022</v>
      </c>
      <c r="AC861" s="2">
        <f>IF(OR(INPUT_RAW!Q861="",INPUT_RAW!T861=""),"",INPUT_RAW!Q861+INPUT_RAW!T861)</f>
        <v>2573228.14</v>
      </c>
      <c r="AD861" s="2">
        <f>IF(INPUT_RAW!Q861="","",IF(INPUT_RAW!Q861=0,0,INPUT_RAW!T861/INPUT_RAW!Q861))</f>
        <v>0.36639998227713855</v>
      </c>
    </row>
    <row r="862" spans="1:30" ht="72" x14ac:dyDescent="0.3">
      <c r="A862" s="7" t="s">
        <v>196</v>
      </c>
      <c r="B862" s="2" t="s">
        <v>1343</v>
      </c>
      <c r="C862" s="5" t="s">
        <v>198</v>
      </c>
      <c r="D862" s="5" t="s">
        <v>171</v>
      </c>
      <c r="E862" s="2" t="s">
        <v>1347</v>
      </c>
      <c r="F862" s="2"/>
      <c r="G862" s="2"/>
      <c r="H862" s="2"/>
      <c r="I862" s="2"/>
      <c r="J862" s="2"/>
      <c r="K862" s="2"/>
      <c r="L862" s="2"/>
      <c r="M862" s="2"/>
      <c r="N862" s="5">
        <v>7875</v>
      </c>
      <c r="O862" s="2" t="s">
        <v>200</v>
      </c>
      <c r="P862" s="5">
        <v>543.85387300000002</v>
      </c>
      <c r="Q862" s="5">
        <v>4282849.25</v>
      </c>
      <c r="R862" s="5">
        <v>6.7601475830000002</v>
      </c>
      <c r="S862" s="5">
        <v>53236.162210000002</v>
      </c>
      <c r="T862" s="5">
        <v>1569236</v>
      </c>
      <c r="U862" s="5">
        <v>50400</v>
      </c>
      <c r="V862" s="5">
        <v>1</v>
      </c>
      <c r="W862" s="2" t="s">
        <v>14</v>
      </c>
      <c r="X862" s="2" t="s">
        <v>2940</v>
      </c>
      <c r="Y862" s="2" t="s">
        <v>172</v>
      </c>
      <c r="Z862" s="2" t="s">
        <v>173</v>
      </c>
      <c r="AA862" s="2" t="s">
        <v>2940</v>
      </c>
      <c r="AB862" s="2">
        <f>IF(INPUT_RAW!B862="","",YEAR(INPUT_RAW!B862))</f>
        <v>2022</v>
      </c>
      <c r="AC862" s="2">
        <f>IF(OR(INPUT_RAW!Q862="",INPUT_RAW!T862=""),"",INPUT_RAW!Q862+INPUT_RAW!T862)</f>
        <v>5852085.25</v>
      </c>
      <c r="AD862" s="2">
        <f>IF(INPUT_RAW!Q862="","",IF(INPUT_RAW!Q862=0,0,INPUT_RAW!T862/INPUT_RAW!Q862))</f>
        <v>0.36640000812543194</v>
      </c>
    </row>
    <row r="863" spans="1:30" ht="72" x14ac:dyDescent="0.3">
      <c r="A863" s="7" t="s">
        <v>196</v>
      </c>
      <c r="B863" s="2" t="s">
        <v>1348</v>
      </c>
      <c r="C863" s="5" t="s">
        <v>198</v>
      </c>
      <c r="D863" s="5" t="s">
        <v>171</v>
      </c>
      <c r="E863" s="2" t="s">
        <v>1349</v>
      </c>
      <c r="F863" s="2"/>
      <c r="G863" s="2"/>
      <c r="H863" s="2"/>
      <c r="I863" s="2"/>
      <c r="J863" s="2"/>
      <c r="K863" s="2"/>
      <c r="L863" s="2"/>
      <c r="M863" s="2"/>
      <c r="N863" s="5">
        <v>21784</v>
      </c>
      <c r="O863" s="2" t="s">
        <v>200</v>
      </c>
      <c r="P863" s="5">
        <v>468.60027450000001</v>
      </c>
      <c r="Q863" s="5">
        <v>10207988.380000001</v>
      </c>
      <c r="R863" s="5">
        <v>5.8247392729999996</v>
      </c>
      <c r="S863" s="5">
        <v>126886.1203</v>
      </c>
      <c r="T863" s="5">
        <v>3740207</v>
      </c>
      <c r="U863" s="5">
        <v>33600</v>
      </c>
      <c r="V863" s="5">
        <v>3.63</v>
      </c>
      <c r="W863" s="2" t="s">
        <v>23</v>
      </c>
      <c r="X863" s="2"/>
      <c r="Y863" s="2" t="s">
        <v>172</v>
      </c>
      <c r="Z863" s="2" t="s">
        <v>173</v>
      </c>
      <c r="AA863" s="2" t="s">
        <v>174</v>
      </c>
      <c r="AB863" s="2">
        <f>IF(INPUT_RAW!B863="","",YEAR(INPUT_RAW!B863))</f>
        <v>2022</v>
      </c>
      <c r="AC863" s="2">
        <f>IF(OR(INPUT_RAW!Q863="",INPUT_RAW!T863=""),"",INPUT_RAW!Q863+INPUT_RAW!T863)</f>
        <v>13948195.380000001</v>
      </c>
      <c r="AD863" s="2">
        <f>IF(INPUT_RAW!Q863="","",IF(INPUT_RAW!Q863=0,0,INPUT_RAW!T863/INPUT_RAW!Q863))</f>
        <v>0.36640000563950481</v>
      </c>
    </row>
    <row r="864" spans="1:30" ht="57.6" x14ac:dyDescent="0.3">
      <c r="A864" s="7" t="s">
        <v>196</v>
      </c>
      <c r="B864" s="2" t="s">
        <v>1348</v>
      </c>
      <c r="C864" s="5" t="s">
        <v>198</v>
      </c>
      <c r="D864" s="5" t="s">
        <v>171</v>
      </c>
      <c r="E864" s="2" t="s">
        <v>1350</v>
      </c>
      <c r="F864" s="2"/>
      <c r="G864" s="2"/>
      <c r="H864" s="2"/>
      <c r="I864" s="2"/>
      <c r="J864" s="2"/>
      <c r="K864" s="2"/>
      <c r="L864" s="2"/>
      <c r="M864" s="2"/>
      <c r="N864" s="5">
        <v>8945.2000000000007</v>
      </c>
      <c r="O864" s="2" t="s">
        <v>200</v>
      </c>
      <c r="P864" s="5">
        <v>480.53964029999997</v>
      </c>
      <c r="Q864" s="5">
        <v>4298523.1900000004</v>
      </c>
      <c r="R864" s="5">
        <v>5.9731465540000004</v>
      </c>
      <c r="S864" s="5">
        <v>53430.990550000002</v>
      </c>
      <c r="T864" s="5">
        <v>1574978.9</v>
      </c>
      <c r="U864" s="5">
        <v>25680</v>
      </c>
      <c r="V864" s="5">
        <v>2</v>
      </c>
      <c r="W864" s="2" t="s">
        <v>23</v>
      </c>
      <c r="X864" s="2"/>
      <c r="Y864" s="2" t="s">
        <v>172</v>
      </c>
      <c r="Z864" s="2" t="s">
        <v>173</v>
      </c>
      <c r="AA864" s="2" t="s">
        <v>174</v>
      </c>
      <c r="AB864" s="2">
        <f>IF(INPUT_RAW!B864="","",YEAR(INPUT_RAW!B864))</f>
        <v>2022</v>
      </c>
      <c r="AC864" s="2">
        <f>IF(OR(INPUT_RAW!Q864="",INPUT_RAW!T864=""),"",INPUT_RAW!Q864+INPUT_RAW!T864)</f>
        <v>5873502.0899999999</v>
      </c>
      <c r="AD864" s="2">
        <f>IF(INPUT_RAW!Q864="","",IF(INPUT_RAW!Q864=0,0,INPUT_RAW!T864/INPUT_RAW!Q864))</f>
        <v>0.36640000074071943</v>
      </c>
    </row>
    <row r="865" spans="1:30" ht="72" x14ac:dyDescent="0.3">
      <c r="A865" s="7" t="s">
        <v>196</v>
      </c>
      <c r="B865" s="2" t="s">
        <v>1348</v>
      </c>
      <c r="C865" s="5" t="s">
        <v>198</v>
      </c>
      <c r="D865" s="5" t="s">
        <v>171</v>
      </c>
      <c r="E865" s="2" t="s">
        <v>1351</v>
      </c>
      <c r="F865" s="2"/>
      <c r="G865" s="2"/>
      <c r="H865" s="2"/>
      <c r="I865" s="2"/>
      <c r="J865" s="2"/>
      <c r="K865" s="2"/>
      <c r="L865" s="2"/>
      <c r="M865" s="2"/>
      <c r="N865" s="5">
        <v>5532</v>
      </c>
      <c r="O865" s="2" t="s">
        <v>200</v>
      </c>
      <c r="P865" s="5">
        <v>642.76979930000005</v>
      </c>
      <c r="Q865" s="5">
        <v>3555802.53</v>
      </c>
      <c r="R865" s="5">
        <v>7.9896805390000001</v>
      </c>
      <c r="S865" s="5">
        <v>44198.91274</v>
      </c>
      <c r="T865" s="5">
        <v>1302846.1000000001</v>
      </c>
      <c r="U865" s="5">
        <v>66384</v>
      </c>
      <c r="V865" s="5">
        <v>0.64</v>
      </c>
      <c r="W865" s="2" t="s">
        <v>23</v>
      </c>
      <c r="X865" s="2" t="s">
        <v>2941</v>
      </c>
      <c r="Y865" s="2" t="s">
        <v>172</v>
      </c>
      <c r="Z865" s="2" t="s">
        <v>173</v>
      </c>
      <c r="AA865" s="2" t="s">
        <v>2941</v>
      </c>
      <c r="AB865" s="2">
        <f>IF(INPUT_RAW!B865="","",YEAR(INPUT_RAW!B865))</f>
        <v>2022</v>
      </c>
      <c r="AC865" s="2">
        <f>IF(OR(INPUT_RAW!Q865="",INPUT_RAW!T865=""),"",INPUT_RAW!Q865+INPUT_RAW!T865)</f>
        <v>4858648.63</v>
      </c>
      <c r="AD865" s="2">
        <f>IF(INPUT_RAW!Q865="","",IF(INPUT_RAW!Q865=0,0,INPUT_RAW!T865/INPUT_RAW!Q865))</f>
        <v>0.36640001490746454</v>
      </c>
    </row>
    <row r="866" spans="1:30" ht="72" x14ac:dyDescent="0.3">
      <c r="A866" s="7" t="s">
        <v>196</v>
      </c>
      <c r="B866" s="2" t="s">
        <v>1348</v>
      </c>
      <c r="C866" s="5" t="s">
        <v>198</v>
      </c>
      <c r="D866" s="5" t="s">
        <v>171</v>
      </c>
      <c r="E866" s="2" t="s">
        <v>1352</v>
      </c>
      <c r="F866" s="2"/>
      <c r="G866" s="2"/>
      <c r="H866" s="2"/>
      <c r="I866" s="2"/>
      <c r="J866" s="2"/>
      <c r="K866" s="2"/>
      <c r="L866" s="2"/>
      <c r="M866" s="2"/>
      <c r="N866" s="5">
        <v>4498.2</v>
      </c>
      <c r="O866" s="2" t="s">
        <v>200</v>
      </c>
      <c r="P866" s="5">
        <v>538.26723130000005</v>
      </c>
      <c r="Q866" s="5">
        <v>2421233.66</v>
      </c>
      <c r="R866" s="5">
        <v>6.6907051749999997</v>
      </c>
      <c r="S866" s="5">
        <v>30096.130020000001</v>
      </c>
      <c r="T866" s="5">
        <v>887140</v>
      </c>
      <c r="U866" s="5">
        <v>35280</v>
      </c>
      <c r="V866" s="5">
        <v>0.82</v>
      </c>
      <c r="W866" s="2" t="s">
        <v>23</v>
      </c>
      <c r="X866" s="2" t="s">
        <v>2941</v>
      </c>
      <c r="Y866" s="2" t="s">
        <v>172</v>
      </c>
      <c r="Z866" s="2" t="s">
        <v>173</v>
      </c>
      <c r="AA866" s="2" t="s">
        <v>2941</v>
      </c>
      <c r="AB866" s="2">
        <f>IF(INPUT_RAW!B866="","",YEAR(INPUT_RAW!B866))</f>
        <v>2022</v>
      </c>
      <c r="AC866" s="2">
        <f>IF(OR(INPUT_RAW!Q866="",INPUT_RAW!T866=""),"",INPUT_RAW!Q866+INPUT_RAW!T866)</f>
        <v>3308373.66</v>
      </c>
      <c r="AD866" s="2">
        <f>IF(INPUT_RAW!Q866="","",IF(INPUT_RAW!Q866=0,0,INPUT_RAW!T866/INPUT_RAW!Q866))</f>
        <v>0.36639999462092393</v>
      </c>
    </row>
    <row r="867" spans="1:30" ht="72" x14ac:dyDescent="0.3">
      <c r="A867" s="7" t="s">
        <v>196</v>
      </c>
      <c r="B867" s="2" t="s">
        <v>1348</v>
      </c>
      <c r="C867" s="5" t="s">
        <v>198</v>
      </c>
      <c r="D867" s="5" t="s">
        <v>171</v>
      </c>
      <c r="E867" s="2" t="s">
        <v>1353</v>
      </c>
      <c r="F867" s="2"/>
      <c r="G867" s="2"/>
      <c r="H867" s="2"/>
      <c r="I867" s="2"/>
      <c r="J867" s="2"/>
      <c r="K867" s="2"/>
      <c r="L867" s="2"/>
      <c r="M867" s="2"/>
      <c r="N867" s="5">
        <v>10847.7</v>
      </c>
      <c r="O867" s="2" t="s">
        <v>200</v>
      </c>
      <c r="P867" s="5">
        <v>511.99175489999999</v>
      </c>
      <c r="Q867" s="5">
        <v>5553932.96</v>
      </c>
      <c r="R867" s="5">
        <v>6.3640988800000002</v>
      </c>
      <c r="S867" s="5">
        <v>69035.835430000006</v>
      </c>
      <c r="T867" s="5">
        <v>2034961.1</v>
      </c>
      <c r="U867" s="5">
        <v>37920</v>
      </c>
      <c r="V867" s="5">
        <v>1.75</v>
      </c>
      <c r="W867" s="2" t="s">
        <v>23</v>
      </c>
      <c r="X867" s="2" t="s">
        <v>2941</v>
      </c>
      <c r="Y867" s="2" t="s">
        <v>172</v>
      </c>
      <c r="Z867" s="2" t="s">
        <v>173</v>
      </c>
      <c r="AA867" s="2" t="s">
        <v>2941</v>
      </c>
      <c r="AB867" s="2">
        <f>IF(INPUT_RAW!B867="","",YEAR(INPUT_RAW!B867))</f>
        <v>2022</v>
      </c>
      <c r="AC867" s="2">
        <f>IF(OR(INPUT_RAW!Q867="",INPUT_RAW!T867=""),"",INPUT_RAW!Q867+INPUT_RAW!T867)</f>
        <v>7588894.0600000005</v>
      </c>
      <c r="AD867" s="2">
        <f>IF(INPUT_RAW!Q867="","",IF(INPUT_RAW!Q867=0,0,INPUT_RAW!T867/INPUT_RAW!Q867))</f>
        <v>0.366400011425417</v>
      </c>
    </row>
    <row r="868" spans="1:30" ht="72" x14ac:dyDescent="0.3">
      <c r="A868" s="7" t="s">
        <v>196</v>
      </c>
      <c r="B868" s="2" t="s">
        <v>1348</v>
      </c>
      <c r="C868" s="5" t="s">
        <v>198</v>
      </c>
      <c r="D868" s="5" t="s">
        <v>171</v>
      </c>
      <c r="E868" s="2" t="s">
        <v>1354</v>
      </c>
      <c r="F868" s="2"/>
      <c r="G868" s="2"/>
      <c r="H868" s="2"/>
      <c r="I868" s="2"/>
      <c r="J868" s="2"/>
      <c r="K868" s="2"/>
      <c r="L868" s="2"/>
      <c r="M868" s="2"/>
      <c r="N868" s="5">
        <v>10348.75</v>
      </c>
      <c r="O868" s="2" t="s">
        <v>200</v>
      </c>
      <c r="P868" s="5">
        <v>692.92433970000002</v>
      </c>
      <c r="Q868" s="5">
        <v>7170900.7599999998</v>
      </c>
      <c r="R868" s="5">
        <v>8.6131055270000001</v>
      </c>
      <c r="S868" s="5">
        <v>89134.875820000001</v>
      </c>
      <c r="T868" s="5">
        <v>2627418.1</v>
      </c>
      <c r="U868" s="5">
        <v>51000</v>
      </c>
      <c r="V868" s="5">
        <v>1.68</v>
      </c>
      <c r="W868" s="2" t="s">
        <v>23</v>
      </c>
      <c r="X868" s="2"/>
      <c r="Y868" s="2" t="s">
        <v>172</v>
      </c>
      <c r="Z868" s="2" t="s">
        <v>173</v>
      </c>
      <c r="AA868" s="2" t="s">
        <v>174</v>
      </c>
      <c r="AB868" s="2">
        <f>IF(INPUT_RAW!B868="","",YEAR(INPUT_RAW!B868))</f>
        <v>2022</v>
      </c>
      <c r="AC868" s="2">
        <f>IF(OR(INPUT_RAW!Q868="",INPUT_RAW!T868=""),"",INPUT_RAW!Q868+INPUT_RAW!T868)</f>
        <v>9798318.8599999994</v>
      </c>
      <c r="AD868" s="2">
        <f>IF(INPUT_RAW!Q868="","",IF(INPUT_RAW!Q868=0,0,INPUT_RAW!T868/INPUT_RAW!Q868))</f>
        <v>0.36640000858134875</v>
      </c>
    </row>
    <row r="869" spans="1:30" ht="72" x14ac:dyDescent="0.3">
      <c r="A869" s="7" t="s">
        <v>196</v>
      </c>
      <c r="B869" s="2" t="s">
        <v>1355</v>
      </c>
      <c r="C869" s="5" t="s">
        <v>198</v>
      </c>
      <c r="D869" s="5" t="s">
        <v>171</v>
      </c>
      <c r="E869" s="2" t="s">
        <v>1356</v>
      </c>
      <c r="F869" s="2"/>
      <c r="G869" s="2"/>
      <c r="H869" s="2"/>
      <c r="I869" s="2"/>
      <c r="J869" s="2"/>
      <c r="K869" s="2"/>
      <c r="L869" s="2"/>
      <c r="M869" s="2"/>
      <c r="N869" s="5">
        <v>7875</v>
      </c>
      <c r="O869" s="2" t="s">
        <v>200</v>
      </c>
      <c r="P869" s="5">
        <v>543.85387300000002</v>
      </c>
      <c r="Q869" s="5">
        <v>4282849.25</v>
      </c>
      <c r="R869" s="5">
        <v>6.7601475830000002</v>
      </c>
      <c r="S869" s="5">
        <v>53236.162210000002</v>
      </c>
      <c r="T869" s="5">
        <v>1569236</v>
      </c>
      <c r="U869" s="5">
        <v>50400</v>
      </c>
      <c r="V869" s="5">
        <v>1</v>
      </c>
      <c r="W869" s="2" t="s">
        <v>22</v>
      </c>
      <c r="X869" s="2" t="s">
        <v>2940</v>
      </c>
      <c r="Y869" s="2" t="s">
        <v>172</v>
      </c>
      <c r="Z869" s="2" t="s">
        <v>173</v>
      </c>
      <c r="AA869" s="2" t="s">
        <v>2940</v>
      </c>
      <c r="AB869" s="2">
        <f>IF(INPUT_RAW!B869="","",YEAR(INPUT_RAW!B869))</f>
        <v>2022</v>
      </c>
      <c r="AC869" s="2">
        <f>IF(OR(INPUT_RAW!Q869="",INPUT_RAW!T869=""),"",INPUT_RAW!Q869+INPUT_RAW!T869)</f>
        <v>5852085.25</v>
      </c>
      <c r="AD869" s="2">
        <f>IF(INPUT_RAW!Q869="","",IF(INPUT_RAW!Q869=0,0,INPUT_RAW!T869/INPUT_RAW!Q869))</f>
        <v>0.36640000812543194</v>
      </c>
    </row>
    <row r="870" spans="1:30" ht="57.6" x14ac:dyDescent="0.3">
      <c r="A870" s="7" t="s">
        <v>196</v>
      </c>
      <c r="B870" s="2" t="s">
        <v>1357</v>
      </c>
      <c r="C870" s="5" t="s">
        <v>198</v>
      </c>
      <c r="D870" s="5" t="s">
        <v>171</v>
      </c>
      <c r="E870" s="2" t="s">
        <v>1358</v>
      </c>
      <c r="F870" s="2"/>
      <c r="G870" s="2"/>
      <c r="H870" s="2"/>
      <c r="I870" s="2"/>
      <c r="J870" s="2"/>
      <c r="K870" s="2"/>
      <c r="L870" s="2"/>
      <c r="M870" s="2"/>
      <c r="N870" s="5">
        <v>15568</v>
      </c>
      <c r="O870" s="2" t="s">
        <v>200</v>
      </c>
      <c r="P870" s="5">
        <v>426.73176519999998</v>
      </c>
      <c r="Q870" s="5">
        <v>6643360.1200000001</v>
      </c>
      <c r="R870" s="5">
        <v>5.3010157160000002</v>
      </c>
      <c r="S870" s="5">
        <v>82526.212669999994</v>
      </c>
      <c r="T870" s="5">
        <v>2434127.1</v>
      </c>
      <c r="U870" s="5">
        <v>70056</v>
      </c>
      <c r="V870" s="5">
        <v>1.1399999999999999</v>
      </c>
      <c r="W870" s="2" t="s">
        <v>23</v>
      </c>
      <c r="X870" s="2" t="s">
        <v>2937</v>
      </c>
      <c r="Y870" s="2" t="s">
        <v>172</v>
      </c>
      <c r="Z870" s="2" t="s">
        <v>173</v>
      </c>
      <c r="AA870" s="2" t="s">
        <v>2937</v>
      </c>
      <c r="AB870" s="2">
        <f>IF(INPUT_RAW!B870="","",YEAR(INPUT_RAW!B870))</f>
        <v>2022</v>
      </c>
      <c r="AC870" s="2">
        <f>IF(OR(INPUT_RAW!Q870="",INPUT_RAW!T870=""),"",INPUT_RAW!Q870+INPUT_RAW!T870)</f>
        <v>9077487.2200000007</v>
      </c>
      <c r="AD870" s="2">
        <f>IF(INPUT_RAW!Q870="","",IF(INPUT_RAW!Q870=0,0,INPUT_RAW!T870/INPUT_RAW!Q870))</f>
        <v>0.36639999277955748</v>
      </c>
    </row>
    <row r="871" spans="1:30" ht="86.4" x14ac:dyDescent="0.3">
      <c r="A871" s="7" t="s">
        <v>196</v>
      </c>
      <c r="B871" s="2" t="s">
        <v>1359</v>
      </c>
      <c r="C871" s="5" t="s">
        <v>198</v>
      </c>
      <c r="D871" s="5" t="s">
        <v>171</v>
      </c>
      <c r="E871" s="2" t="s">
        <v>1360</v>
      </c>
      <c r="F871" s="2"/>
      <c r="G871" s="2"/>
      <c r="H871" s="2"/>
      <c r="I871" s="2"/>
      <c r="J871" s="2"/>
      <c r="K871" s="2"/>
      <c r="L871" s="2"/>
      <c r="M871" s="2"/>
      <c r="N871" s="5">
        <v>3392</v>
      </c>
      <c r="O871" s="2" t="s">
        <v>200</v>
      </c>
      <c r="P871" s="5">
        <v>526.31055130000004</v>
      </c>
      <c r="Q871" s="5">
        <v>1785245.39</v>
      </c>
      <c r="R871" s="5">
        <v>6.5380192709999996</v>
      </c>
      <c r="S871" s="5">
        <v>22176.961370000001</v>
      </c>
      <c r="T871" s="5">
        <v>654113.9</v>
      </c>
      <c r="U871" s="5">
        <v>19080</v>
      </c>
      <c r="V871" s="5">
        <v>1.0680000000000001</v>
      </c>
      <c r="W871" s="2" t="s">
        <v>22</v>
      </c>
      <c r="X871" s="2" t="s">
        <v>2940</v>
      </c>
      <c r="Y871" s="2" t="s">
        <v>172</v>
      </c>
      <c r="Z871" s="2" t="s">
        <v>173</v>
      </c>
      <c r="AA871" s="2" t="s">
        <v>2940</v>
      </c>
      <c r="AB871" s="2">
        <f>IF(INPUT_RAW!B871="","",YEAR(INPUT_RAW!B871))</f>
        <v>2022</v>
      </c>
      <c r="AC871" s="2">
        <f>IF(OR(INPUT_RAW!Q871="",INPUT_RAW!T871=""),"",INPUT_RAW!Q871+INPUT_RAW!T871)</f>
        <v>2439359.29</v>
      </c>
      <c r="AD871" s="2">
        <f>IF(INPUT_RAW!Q871="","",IF(INPUT_RAW!Q871=0,0,INPUT_RAW!T871/INPUT_RAW!Q871))</f>
        <v>0.36639999389663741</v>
      </c>
    </row>
    <row r="872" spans="1:30" ht="72" x14ac:dyDescent="0.3">
      <c r="A872" s="7" t="s">
        <v>196</v>
      </c>
      <c r="B872" s="2" t="s">
        <v>1359</v>
      </c>
      <c r="C872" s="5" t="s">
        <v>198</v>
      </c>
      <c r="D872" s="5" t="s">
        <v>171</v>
      </c>
      <c r="E872" s="2" t="s">
        <v>1361</v>
      </c>
      <c r="F872" s="2"/>
      <c r="G872" s="2"/>
      <c r="H872" s="2"/>
      <c r="I872" s="2"/>
      <c r="J872" s="2"/>
      <c r="K872" s="2"/>
      <c r="L872" s="2"/>
      <c r="M872" s="2"/>
      <c r="N872" s="5">
        <v>3636</v>
      </c>
      <c r="O872" s="2" t="s">
        <v>200</v>
      </c>
      <c r="P872" s="5">
        <v>543.17526950000001</v>
      </c>
      <c r="Q872" s="5">
        <v>1974985.28</v>
      </c>
      <c r="R872" s="5">
        <v>6.747518876</v>
      </c>
      <c r="S872" s="5">
        <v>24533.978630000001</v>
      </c>
      <c r="T872" s="5">
        <v>723634.6</v>
      </c>
      <c r="U872" s="5">
        <v>18180</v>
      </c>
      <c r="V872" s="5">
        <v>1.24</v>
      </c>
      <c r="W872" s="2" t="s">
        <v>22</v>
      </c>
      <c r="X872" s="2" t="s">
        <v>2940</v>
      </c>
      <c r="Y872" s="2" t="s">
        <v>172</v>
      </c>
      <c r="Z872" s="2" t="s">
        <v>173</v>
      </c>
      <c r="AA872" s="2" t="s">
        <v>2940</v>
      </c>
      <c r="AB872" s="2">
        <f>IF(INPUT_RAW!B872="","",YEAR(INPUT_RAW!B872))</f>
        <v>2022</v>
      </c>
      <c r="AC872" s="2">
        <f>IF(OR(INPUT_RAW!Q872="",INPUT_RAW!T872=""),"",INPUT_RAW!Q872+INPUT_RAW!T872)</f>
        <v>2698619.88</v>
      </c>
      <c r="AD872" s="2">
        <f>IF(INPUT_RAW!Q872="","",IF(INPUT_RAW!Q872=0,0,INPUT_RAW!T872/INPUT_RAW!Q872))</f>
        <v>0.36639999666225359</v>
      </c>
    </row>
    <row r="873" spans="1:30" ht="86.4" x14ac:dyDescent="0.3">
      <c r="A873" s="7" t="s">
        <v>196</v>
      </c>
      <c r="B873" s="2" t="s">
        <v>1359</v>
      </c>
      <c r="C873" s="5" t="s">
        <v>198</v>
      </c>
      <c r="D873" s="5" t="s">
        <v>171</v>
      </c>
      <c r="E873" s="2" t="s">
        <v>1362</v>
      </c>
      <c r="F873" s="2"/>
      <c r="G873" s="2"/>
      <c r="H873" s="2"/>
      <c r="I873" s="2"/>
      <c r="J873" s="2"/>
      <c r="K873" s="2"/>
      <c r="L873" s="2"/>
      <c r="M873" s="2"/>
      <c r="N873" s="5">
        <v>302.10000000000002</v>
      </c>
      <c r="O873" s="2" t="s">
        <v>200</v>
      </c>
      <c r="P873" s="5">
        <v>641.85057930000005</v>
      </c>
      <c r="Q873" s="5">
        <v>193903.06</v>
      </c>
      <c r="R873" s="5">
        <v>7.9732991210000002</v>
      </c>
      <c r="S873" s="5">
        <v>2408.7336650000002</v>
      </c>
      <c r="T873" s="5">
        <v>71046.100000000006</v>
      </c>
      <c r="U873" s="5">
        <v>1908</v>
      </c>
      <c r="V873" s="5">
        <v>1.1599999999999999</v>
      </c>
      <c r="W873" s="2" t="s">
        <v>22</v>
      </c>
      <c r="X873" s="2" t="s">
        <v>2940</v>
      </c>
      <c r="Y873" s="2" t="s">
        <v>172</v>
      </c>
      <c r="Z873" s="2" t="s">
        <v>173</v>
      </c>
      <c r="AA873" s="2" t="s">
        <v>2940</v>
      </c>
      <c r="AB873" s="2">
        <f>IF(INPUT_RAW!B873="","",YEAR(INPUT_RAW!B873))</f>
        <v>2022</v>
      </c>
      <c r="AC873" s="2">
        <f>IF(OR(INPUT_RAW!Q873="",INPUT_RAW!T873=""),"",INPUT_RAW!Q873+INPUT_RAW!T873)</f>
        <v>264949.16000000003</v>
      </c>
      <c r="AD873" s="2">
        <f>IF(INPUT_RAW!Q873="","",IF(INPUT_RAW!Q873=0,0,INPUT_RAW!T873/INPUT_RAW!Q873))</f>
        <v>0.36640009703817983</v>
      </c>
    </row>
    <row r="874" spans="1:30" ht="86.4" x14ac:dyDescent="0.3">
      <c r="A874" s="7" t="s">
        <v>196</v>
      </c>
      <c r="B874" s="2" t="s">
        <v>1359</v>
      </c>
      <c r="C874" s="5" t="s">
        <v>198</v>
      </c>
      <c r="D874" s="5" t="s">
        <v>171</v>
      </c>
      <c r="E874" s="2" t="s">
        <v>1363</v>
      </c>
      <c r="F874" s="2"/>
      <c r="G874" s="2"/>
      <c r="H874" s="2"/>
      <c r="I874" s="2"/>
      <c r="J874" s="2"/>
      <c r="K874" s="2"/>
      <c r="L874" s="2"/>
      <c r="M874" s="2"/>
      <c r="N874" s="5">
        <v>604.79999999999995</v>
      </c>
      <c r="O874" s="2" t="s">
        <v>200</v>
      </c>
      <c r="P874" s="5">
        <v>633.93387900000005</v>
      </c>
      <c r="Q874" s="5">
        <v>383403.21</v>
      </c>
      <c r="R874" s="5">
        <v>7.8749550179999996</v>
      </c>
      <c r="S874" s="5">
        <v>4762.7727949999999</v>
      </c>
      <c r="T874" s="5">
        <v>140478.9</v>
      </c>
      <c r="U874" s="5">
        <v>4032</v>
      </c>
      <c r="V874" s="5">
        <v>1.095</v>
      </c>
      <c r="W874" s="2" t="s">
        <v>22</v>
      </c>
      <c r="X874" s="2" t="s">
        <v>2940</v>
      </c>
      <c r="Y874" s="2" t="s">
        <v>172</v>
      </c>
      <c r="Z874" s="2" t="s">
        <v>173</v>
      </c>
      <c r="AA874" s="2" t="s">
        <v>2940</v>
      </c>
      <c r="AB874" s="2">
        <f>IF(INPUT_RAW!B874="","",YEAR(INPUT_RAW!B874))</f>
        <v>2022</v>
      </c>
      <c r="AC874" s="2">
        <f>IF(OR(INPUT_RAW!Q874="",INPUT_RAW!T874=""),"",INPUT_RAW!Q874+INPUT_RAW!T874)</f>
        <v>523882.11</v>
      </c>
      <c r="AD874" s="2">
        <f>IF(INPUT_RAW!Q874="","",IF(INPUT_RAW!Q874=0,0,INPUT_RAW!T874/INPUT_RAW!Q874))</f>
        <v>0.3663999057284888</v>
      </c>
    </row>
    <row r="875" spans="1:30" ht="72" x14ac:dyDescent="0.3">
      <c r="A875" s="7" t="s">
        <v>196</v>
      </c>
      <c r="B875" s="2" t="s">
        <v>1359</v>
      </c>
      <c r="C875" s="5" t="s">
        <v>198</v>
      </c>
      <c r="D875" s="5" t="s">
        <v>171</v>
      </c>
      <c r="E875" s="2" t="s">
        <v>1364</v>
      </c>
      <c r="F875" s="2"/>
      <c r="G875" s="2"/>
      <c r="H875" s="2"/>
      <c r="I875" s="2"/>
      <c r="J875" s="2"/>
      <c r="K875" s="2"/>
      <c r="L875" s="2"/>
      <c r="M875" s="2"/>
      <c r="N875" s="5">
        <v>3038.4</v>
      </c>
      <c r="O875" s="2" t="s">
        <v>200</v>
      </c>
      <c r="P875" s="5">
        <v>542.01338529999998</v>
      </c>
      <c r="Q875" s="5">
        <v>1646853.47</v>
      </c>
      <c r="R875" s="5">
        <v>6.7330855319999996</v>
      </c>
      <c r="S875" s="5">
        <v>20457.807079999999</v>
      </c>
      <c r="T875" s="5">
        <v>603407.19999999995</v>
      </c>
      <c r="U875" s="5">
        <v>15192</v>
      </c>
      <c r="V875" s="5">
        <v>1.2483</v>
      </c>
      <c r="W875" s="2" t="s">
        <v>22</v>
      </c>
      <c r="X875" s="2" t="s">
        <v>2940</v>
      </c>
      <c r="Y875" s="2" t="s">
        <v>172</v>
      </c>
      <c r="Z875" s="2" t="s">
        <v>173</v>
      </c>
      <c r="AA875" s="2" t="s">
        <v>2940</v>
      </c>
      <c r="AB875" s="2">
        <f>IF(INPUT_RAW!B875="","",YEAR(INPUT_RAW!B875))</f>
        <v>2022</v>
      </c>
      <c r="AC875" s="2">
        <f>IF(OR(INPUT_RAW!Q875="",INPUT_RAW!T875=""),"",INPUT_RAW!Q875+INPUT_RAW!T875)</f>
        <v>2250260.67</v>
      </c>
      <c r="AD875" s="2">
        <f>IF(INPUT_RAW!Q875="","",IF(INPUT_RAW!Q875=0,0,INPUT_RAW!T875/INPUT_RAW!Q875))</f>
        <v>0.36640005379470703</v>
      </c>
    </row>
    <row r="876" spans="1:30" ht="72" x14ac:dyDescent="0.3">
      <c r="A876" s="7" t="s">
        <v>196</v>
      </c>
      <c r="B876" s="2" t="s">
        <v>1359</v>
      </c>
      <c r="C876" s="5" t="s">
        <v>198</v>
      </c>
      <c r="D876" s="5" t="s">
        <v>171</v>
      </c>
      <c r="E876" s="2" t="s">
        <v>1365</v>
      </c>
      <c r="F876" s="2"/>
      <c r="G876" s="2"/>
      <c r="H876" s="2"/>
      <c r="I876" s="2"/>
      <c r="J876" s="2"/>
      <c r="K876" s="2"/>
      <c r="L876" s="2"/>
      <c r="M876" s="2"/>
      <c r="N876" s="5">
        <v>356.4</v>
      </c>
      <c r="O876" s="2" t="s">
        <v>200</v>
      </c>
      <c r="P876" s="5">
        <v>639.54506170000002</v>
      </c>
      <c r="Q876" s="5">
        <v>227933.86</v>
      </c>
      <c r="R876" s="5">
        <v>7.9446591519999998</v>
      </c>
      <c r="S876" s="5">
        <v>2831.4765219999999</v>
      </c>
      <c r="T876" s="5">
        <v>83515</v>
      </c>
      <c r="U876" s="5">
        <v>2376</v>
      </c>
      <c r="V876" s="5">
        <v>1.095</v>
      </c>
      <c r="W876" s="2" t="s">
        <v>22</v>
      </c>
      <c r="X876" s="2" t="s">
        <v>2940</v>
      </c>
      <c r="Y876" s="2" t="s">
        <v>172</v>
      </c>
      <c r="Z876" s="2" t="s">
        <v>173</v>
      </c>
      <c r="AA876" s="2" t="s">
        <v>2940</v>
      </c>
      <c r="AB876" s="2">
        <f>IF(INPUT_RAW!B876="","",YEAR(INPUT_RAW!B876))</f>
        <v>2022</v>
      </c>
      <c r="AC876" s="2">
        <f>IF(OR(INPUT_RAW!Q876="",INPUT_RAW!T876=""),"",INPUT_RAW!Q876+INPUT_RAW!T876)</f>
        <v>311448.86</v>
      </c>
      <c r="AD876" s="2">
        <f>IF(INPUT_RAW!Q876="","",IF(INPUT_RAW!Q876=0,0,INPUT_RAW!T876/INPUT_RAW!Q876))</f>
        <v>0.36640014783235808</v>
      </c>
    </row>
    <row r="877" spans="1:30" ht="72" x14ac:dyDescent="0.3">
      <c r="A877" s="7" t="s">
        <v>196</v>
      </c>
      <c r="B877" s="2" t="s">
        <v>1359</v>
      </c>
      <c r="C877" s="5" t="s">
        <v>198</v>
      </c>
      <c r="D877" s="5" t="s">
        <v>171</v>
      </c>
      <c r="E877" s="2" t="s">
        <v>1366</v>
      </c>
      <c r="F877" s="2"/>
      <c r="G877" s="2"/>
      <c r="H877" s="2"/>
      <c r="I877" s="2"/>
      <c r="J877" s="2"/>
      <c r="K877" s="2"/>
      <c r="L877" s="2"/>
      <c r="M877" s="2"/>
      <c r="N877" s="5">
        <v>4128</v>
      </c>
      <c r="O877" s="2" t="s">
        <v>200</v>
      </c>
      <c r="P877" s="5">
        <v>532.43933379999999</v>
      </c>
      <c r="Q877" s="5">
        <v>2197909.5699999998</v>
      </c>
      <c r="R877" s="5">
        <v>6.614153215</v>
      </c>
      <c r="S877" s="5">
        <v>27303.224470000001</v>
      </c>
      <c r="T877" s="5">
        <v>805314.1</v>
      </c>
      <c r="U877" s="5">
        <v>23220</v>
      </c>
      <c r="V877" s="5">
        <v>1.0900000000000001</v>
      </c>
      <c r="W877" s="2" t="s">
        <v>22</v>
      </c>
      <c r="X877" s="2" t="s">
        <v>2940</v>
      </c>
      <c r="Y877" s="2" t="s">
        <v>172</v>
      </c>
      <c r="Z877" s="2" t="s">
        <v>173</v>
      </c>
      <c r="AA877" s="2" t="s">
        <v>2940</v>
      </c>
      <c r="AB877" s="2">
        <f>IF(INPUT_RAW!B877="","",YEAR(INPUT_RAW!B877))</f>
        <v>2022</v>
      </c>
      <c r="AC877" s="2">
        <f>IF(OR(INPUT_RAW!Q877="",INPUT_RAW!T877=""),"",INPUT_RAW!Q877+INPUT_RAW!T877)</f>
        <v>3003223.67</v>
      </c>
      <c r="AD877" s="2">
        <f>IF(INPUT_RAW!Q877="","",IF(INPUT_RAW!Q877=0,0,INPUT_RAW!T877/INPUT_RAW!Q877))</f>
        <v>0.36640001526541421</v>
      </c>
    </row>
    <row r="878" spans="1:30" ht="72" x14ac:dyDescent="0.3">
      <c r="A878" s="7" t="s">
        <v>196</v>
      </c>
      <c r="B878" s="2" t="s">
        <v>1367</v>
      </c>
      <c r="C878" s="5" t="s">
        <v>198</v>
      </c>
      <c r="D878" s="5" t="s">
        <v>171</v>
      </c>
      <c r="E878" s="2" t="s">
        <v>1368</v>
      </c>
      <c r="F878" s="2"/>
      <c r="G878" s="2"/>
      <c r="H878" s="2"/>
      <c r="I878" s="2"/>
      <c r="J878" s="2"/>
      <c r="K878" s="2"/>
      <c r="L878" s="2"/>
      <c r="M878" s="2"/>
      <c r="N878" s="5">
        <v>5768.16</v>
      </c>
      <c r="O878" s="2" t="s">
        <v>200</v>
      </c>
      <c r="P878" s="5">
        <v>1077.8224150000001</v>
      </c>
      <c r="Q878" s="5">
        <v>6217052.1399999997</v>
      </c>
      <c r="R878" s="5">
        <v>13.38909832</v>
      </c>
      <c r="S878" s="5">
        <v>77230.461370000005</v>
      </c>
      <c r="T878" s="5">
        <v>2277927.7999999998</v>
      </c>
      <c r="U878" s="5">
        <v>170208</v>
      </c>
      <c r="V878" s="5">
        <v>0.436</v>
      </c>
      <c r="W878" s="2" t="s">
        <v>36</v>
      </c>
      <c r="X878" s="2" t="s">
        <v>2939</v>
      </c>
      <c r="Y878" s="2" t="s">
        <v>172</v>
      </c>
      <c r="Z878" s="2" t="s">
        <v>173</v>
      </c>
      <c r="AA878" s="2" t="s">
        <v>2939</v>
      </c>
      <c r="AB878" s="2">
        <f>IF(INPUT_RAW!B878="","",YEAR(INPUT_RAW!B878))</f>
        <v>2022</v>
      </c>
      <c r="AC878" s="2">
        <f>IF(OR(INPUT_RAW!Q878="",INPUT_RAW!T878=""),"",INPUT_RAW!Q878+INPUT_RAW!T878)</f>
        <v>8494979.9399999995</v>
      </c>
      <c r="AD878" s="2">
        <f>IF(INPUT_RAW!Q878="","",IF(INPUT_RAW!Q878=0,0,INPUT_RAW!T878/INPUT_RAW!Q878))</f>
        <v>0.3663999832563733</v>
      </c>
    </row>
    <row r="879" spans="1:30" ht="57.6" x14ac:dyDescent="0.3">
      <c r="A879" s="7" t="s">
        <v>196</v>
      </c>
      <c r="B879" s="2" t="s">
        <v>1369</v>
      </c>
      <c r="C879" s="5" t="s">
        <v>198</v>
      </c>
      <c r="D879" s="5" t="s">
        <v>171</v>
      </c>
      <c r="E879" s="2" t="s">
        <v>1370</v>
      </c>
      <c r="F879" s="2"/>
      <c r="G879" s="2"/>
      <c r="H879" s="2"/>
      <c r="I879" s="2"/>
      <c r="J879" s="2"/>
      <c r="K879" s="2"/>
      <c r="L879" s="2"/>
      <c r="M879" s="2"/>
      <c r="N879" s="5">
        <v>6850</v>
      </c>
      <c r="O879" s="2" t="s">
        <v>200</v>
      </c>
      <c r="P879" s="5">
        <v>611.51537370000005</v>
      </c>
      <c r="Q879" s="5">
        <v>4188880.31</v>
      </c>
      <c r="R879" s="5">
        <v>7.5964642700000002</v>
      </c>
      <c r="S879" s="5">
        <v>52035.780250000003</v>
      </c>
      <c r="T879" s="5">
        <v>1534805.8</v>
      </c>
      <c r="U879" s="5">
        <v>39000</v>
      </c>
      <c r="V879" s="5">
        <v>1.25</v>
      </c>
      <c r="W879" s="2" t="s">
        <v>17</v>
      </c>
      <c r="X879" s="2"/>
      <c r="Y879" s="2" t="s">
        <v>172</v>
      </c>
      <c r="Z879" s="2" t="s">
        <v>173</v>
      </c>
      <c r="AA879" s="2" t="s">
        <v>174</v>
      </c>
      <c r="AB879" s="2">
        <f>IF(INPUT_RAW!B879="","",YEAR(INPUT_RAW!B879))</f>
        <v>2022</v>
      </c>
      <c r="AC879" s="2">
        <f>IF(OR(INPUT_RAW!Q879="",INPUT_RAW!T879=""),"",INPUT_RAW!Q879+INPUT_RAW!T879)</f>
        <v>5723686.1100000003</v>
      </c>
      <c r="AD879" s="2">
        <f>IF(INPUT_RAW!Q879="","",IF(INPUT_RAW!Q879=0,0,INPUT_RAW!T879/INPUT_RAW!Q879))</f>
        <v>0.36640001299058367</v>
      </c>
    </row>
    <row r="880" spans="1:30" ht="57.6" x14ac:dyDescent="0.3">
      <c r="A880" s="7" t="s">
        <v>196</v>
      </c>
      <c r="B880" s="2" t="s">
        <v>1371</v>
      </c>
      <c r="C880" s="5" t="s">
        <v>198</v>
      </c>
      <c r="D880" s="5" t="s">
        <v>171</v>
      </c>
      <c r="E880" s="2" t="s">
        <v>1372</v>
      </c>
      <c r="F880" s="2"/>
      <c r="G880" s="2"/>
      <c r="H880" s="2"/>
      <c r="I880" s="2"/>
      <c r="J880" s="2"/>
      <c r="K880" s="2"/>
      <c r="L880" s="2"/>
      <c r="M880" s="2"/>
      <c r="N880" s="5">
        <v>1248.3</v>
      </c>
      <c r="O880" s="2" t="s">
        <v>200</v>
      </c>
      <c r="P880" s="5">
        <v>421.30584800000003</v>
      </c>
      <c r="Q880" s="5">
        <v>525916.09</v>
      </c>
      <c r="R880" s="5">
        <v>5.249917108</v>
      </c>
      <c r="S880" s="5">
        <v>6553.4715260000003</v>
      </c>
      <c r="T880" s="5">
        <v>192695.6</v>
      </c>
      <c r="U880" s="5">
        <v>5256</v>
      </c>
      <c r="V880" s="5">
        <v>1.155</v>
      </c>
      <c r="W880" s="2" t="s">
        <v>23</v>
      </c>
      <c r="X880" s="2" t="s">
        <v>2936</v>
      </c>
      <c r="Y880" s="2" t="s">
        <v>172</v>
      </c>
      <c r="Z880" s="2" t="s">
        <v>173</v>
      </c>
      <c r="AA880" s="2" t="s">
        <v>2936</v>
      </c>
      <c r="AB880" s="2">
        <f>IF(INPUT_RAW!B880="","",YEAR(INPUT_RAW!B880))</f>
        <v>2022</v>
      </c>
      <c r="AC880" s="2">
        <f>IF(OR(INPUT_RAW!Q880="",INPUT_RAW!T880=""),"",INPUT_RAW!Q880+INPUT_RAW!T880)</f>
        <v>718611.69</v>
      </c>
      <c r="AD880" s="2">
        <f>IF(INPUT_RAW!Q880="","",IF(INPUT_RAW!Q880=0,0,INPUT_RAW!T880/INPUT_RAW!Q880))</f>
        <v>0.36639989470563644</v>
      </c>
    </row>
    <row r="881" spans="1:30" ht="86.4" x14ac:dyDescent="0.3">
      <c r="A881" s="7" t="s">
        <v>196</v>
      </c>
      <c r="B881" s="2" t="s">
        <v>1373</v>
      </c>
      <c r="C881" s="5" t="s">
        <v>198</v>
      </c>
      <c r="D881" s="5" t="s">
        <v>171</v>
      </c>
      <c r="E881" s="2" t="s">
        <v>1374</v>
      </c>
      <c r="F881" s="2"/>
      <c r="G881" s="2"/>
      <c r="H881" s="2"/>
      <c r="I881" s="2"/>
      <c r="J881" s="2"/>
      <c r="K881" s="2"/>
      <c r="L881" s="2"/>
      <c r="M881" s="2"/>
      <c r="N881" s="5">
        <v>4004</v>
      </c>
      <c r="O881" s="2" t="s">
        <v>200</v>
      </c>
      <c r="P881" s="5">
        <v>461.05239260000002</v>
      </c>
      <c r="Q881" s="5">
        <v>1846053.78</v>
      </c>
      <c r="R881" s="5">
        <v>5.7452011540000001</v>
      </c>
      <c r="S881" s="5">
        <v>23003.78542</v>
      </c>
      <c r="T881" s="5">
        <v>676394.2</v>
      </c>
      <c r="U881" s="5">
        <v>1232</v>
      </c>
      <c r="V881" s="5">
        <v>15.3</v>
      </c>
      <c r="W881" s="2" t="s">
        <v>33</v>
      </c>
      <c r="X881" s="2" t="s">
        <v>2935</v>
      </c>
      <c r="Y881" s="2" t="s">
        <v>172</v>
      </c>
      <c r="Z881" s="2" t="s">
        <v>173</v>
      </c>
      <c r="AA881" s="2" t="s">
        <v>2935</v>
      </c>
      <c r="AB881" s="2">
        <f>IF(INPUT_RAW!B881="","",YEAR(INPUT_RAW!B881))</f>
        <v>2022</v>
      </c>
      <c r="AC881" s="2">
        <f>IF(OR(INPUT_RAW!Q881="",INPUT_RAW!T881=""),"",INPUT_RAW!Q881+INPUT_RAW!T881)</f>
        <v>2522447.98</v>
      </c>
      <c r="AD881" s="2">
        <f>IF(INPUT_RAW!Q881="","",IF(INPUT_RAW!Q881=0,0,INPUT_RAW!T881/INPUT_RAW!Q881))</f>
        <v>0.36640005146545618</v>
      </c>
    </row>
    <row r="882" spans="1:30" ht="57.6" x14ac:dyDescent="0.3">
      <c r="A882" s="7" t="s">
        <v>196</v>
      </c>
      <c r="B882" s="2" t="s">
        <v>1375</v>
      </c>
      <c r="C882" s="5" t="s">
        <v>198</v>
      </c>
      <c r="D882" s="5" t="s">
        <v>171</v>
      </c>
      <c r="E882" s="2" t="s">
        <v>1376</v>
      </c>
      <c r="F882" s="2"/>
      <c r="G882" s="2"/>
      <c r="H882" s="2"/>
      <c r="I882" s="2"/>
      <c r="J882" s="2"/>
      <c r="K882" s="2"/>
      <c r="L882" s="2"/>
      <c r="M882" s="2"/>
      <c r="N882" s="5">
        <v>2310</v>
      </c>
      <c r="O882" s="2" t="s">
        <v>200</v>
      </c>
      <c r="P882" s="5">
        <v>590.08238530000006</v>
      </c>
      <c r="Q882" s="5">
        <v>1363090.31</v>
      </c>
      <c r="R882" s="5">
        <v>7.3530515300000001</v>
      </c>
      <c r="S882" s="5">
        <v>16985.549029999998</v>
      </c>
      <c r="T882" s="5">
        <v>499436.3</v>
      </c>
      <c r="U882" s="5">
        <v>50400</v>
      </c>
      <c r="V882" s="5">
        <v>0.30990000000000001</v>
      </c>
      <c r="W882" s="2" t="s">
        <v>63</v>
      </c>
      <c r="X882" s="2" t="s">
        <v>2936</v>
      </c>
      <c r="Y882" s="2" t="s">
        <v>172</v>
      </c>
      <c r="Z882" s="2" t="s">
        <v>173</v>
      </c>
      <c r="AA882" s="2" t="s">
        <v>2936</v>
      </c>
      <c r="AB882" s="2">
        <f>IF(INPUT_RAW!B882="","",YEAR(INPUT_RAW!B882))</f>
        <v>2022</v>
      </c>
      <c r="AC882" s="2">
        <f>IF(OR(INPUT_RAW!Q882="",INPUT_RAW!T882=""),"",INPUT_RAW!Q882+INPUT_RAW!T882)</f>
        <v>1862526.61</v>
      </c>
      <c r="AD882" s="2">
        <f>IF(INPUT_RAW!Q882="","",IF(INPUT_RAW!Q882=0,0,INPUT_RAW!T882/INPUT_RAW!Q882))</f>
        <v>0.36640000764145991</v>
      </c>
    </row>
    <row r="883" spans="1:30" ht="57.6" x14ac:dyDescent="0.3">
      <c r="A883" s="7" t="s">
        <v>196</v>
      </c>
      <c r="B883" s="2" t="s">
        <v>1375</v>
      </c>
      <c r="C883" s="5" t="s">
        <v>198</v>
      </c>
      <c r="D883" s="5" t="s">
        <v>171</v>
      </c>
      <c r="E883" s="2" t="s">
        <v>1377</v>
      </c>
      <c r="F883" s="2"/>
      <c r="G883" s="2"/>
      <c r="H883" s="2"/>
      <c r="I883" s="2"/>
      <c r="J883" s="2"/>
      <c r="K883" s="2"/>
      <c r="L883" s="2"/>
      <c r="M883" s="2"/>
      <c r="N883" s="5">
        <v>5038.8</v>
      </c>
      <c r="O883" s="2" t="s">
        <v>200</v>
      </c>
      <c r="P883" s="5">
        <v>424.37839960000002</v>
      </c>
      <c r="Q883" s="5">
        <v>2138357.88</v>
      </c>
      <c r="R883" s="5">
        <v>5.2882043569999997</v>
      </c>
      <c r="S883" s="5">
        <v>26646.204109999999</v>
      </c>
      <c r="T883" s="5">
        <v>783494.4</v>
      </c>
      <c r="U883" s="5">
        <v>21216</v>
      </c>
      <c r="V883" s="5">
        <v>1.1549</v>
      </c>
      <c r="W883" s="2" t="s">
        <v>67</v>
      </c>
      <c r="X883" s="2" t="s">
        <v>2936</v>
      </c>
      <c r="Y883" s="2" t="s">
        <v>172</v>
      </c>
      <c r="Z883" s="2" t="s">
        <v>173</v>
      </c>
      <c r="AA883" s="2" t="s">
        <v>2936</v>
      </c>
      <c r="AB883" s="2">
        <f>IF(INPUT_RAW!B883="","",YEAR(INPUT_RAW!B883))</f>
        <v>2022</v>
      </c>
      <c r="AC883" s="2">
        <f>IF(OR(INPUT_RAW!Q883="",INPUT_RAW!T883=""),"",INPUT_RAW!Q883+INPUT_RAW!T883)</f>
        <v>2921852.28</v>
      </c>
      <c r="AD883" s="2">
        <f>IF(INPUT_RAW!Q883="","",IF(INPUT_RAW!Q883=0,0,INPUT_RAW!T883/INPUT_RAW!Q883))</f>
        <v>0.366400034029851</v>
      </c>
    </row>
    <row r="884" spans="1:30" ht="72" x14ac:dyDescent="0.3">
      <c r="A884" s="7" t="s">
        <v>196</v>
      </c>
      <c r="B884" s="2" t="s">
        <v>1378</v>
      </c>
      <c r="C884" s="5" t="s">
        <v>198</v>
      </c>
      <c r="D884" s="5" t="s">
        <v>171</v>
      </c>
      <c r="E884" s="2" t="s">
        <v>1379</v>
      </c>
      <c r="F884" s="2"/>
      <c r="G884" s="2"/>
      <c r="H884" s="2"/>
      <c r="I884" s="2"/>
      <c r="J884" s="2"/>
      <c r="K884" s="2"/>
      <c r="L884" s="2"/>
      <c r="M884" s="2"/>
      <c r="N884" s="5">
        <v>422.4</v>
      </c>
      <c r="O884" s="2" t="s">
        <v>200</v>
      </c>
      <c r="P884" s="5">
        <v>535.88290719999998</v>
      </c>
      <c r="Q884" s="5">
        <v>226356.94</v>
      </c>
      <c r="R884" s="5">
        <v>6.677668626</v>
      </c>
      <c r="S884" s="5">
        <v>2820.6472269999999</v>
      </c>
      <c r="T884" s="5">
        <v>82937.2</v>
      </c>
      <c r="U884" s="5">
        <v>2376</v>
      </c>
      <c r="V884" s="5">
        <v>1.0620000000000001</v>
      </c>
      <c r="W884" s="2" t="s">
        <v>61</v>
      </c>
      <c r="X884" s="2" t="s">
        <v>2940</v>
      </c>
      <c r="Y884" s="2" t="s">
        <v>172</v>
      </c>
      <c r="Z884" s="2" t="s">
        <v>173</v>
      </c>
      <c r="AA884" s="2" t="s">
        <v>2940</v>
      </c>
      <c r="AB884" s="2">
        <f>IF(INPUT_RAW!B884="","",YEAR(INPUT_RAW!B884))</f>
        <v>2022</v>
      </c>
      <c r="AC884" s="2">
        <f>IF(OR(INPUT_RAW!Q884="",INPUT_RAW!T884=""),"",INPUT_RAW!Q884+INPUT_RAW!T884)</f>
        <v>309294.14</v>
      </c>
      <c r="AD884" s="2">
        <f>IF(INPUT_RAW!Q884="","",IF(INPUT_RAW!Q884=0,0,INPUT_RAW!T884/INPUT_RAW!Q884))</f>
        <v>0.36640007591549878</v>
      </c>
    </row>
    <row r="885" spans="1:30" ht="72" x14ac:dyDescent="0.3">
      <c r="A885" s="7" t="s">
        <v>196</v>
      </c>
      <c r="B885" s="2" t="s">
        <v>1378</v>
      </c>
      <c r="C885" s="5" t="s">
        <v>198</v>
      </c>
      <c r="D885" s="5" t="s">
        <v>171</v>
      </c>
      <c r="E885" s="2" t="s">
        <v>1380</v>
      </c>
      <c r="F885" s="2"/>
      <c r="G885" s="2"/>
      <c r="H885" s="2"/>
      <c r="I885" s="2"/>
      <c r="J885" s="2"/>
      <c r="K885" s="2"/>
      <c r="L885" s="2"/>
      <c r="M885" s="2"/>
      <c r="N885" s="5">
        <v>7232</v>
      </c>
      <c r="O885" s="2" t="s">
        <v>200</v>
      </c>
      <c r="P885" s="5">
        <v>575.24202430000003</v>
      </c>
      <c r="Q885" s="5">
        <v>4160150.32</v>
      </c>
      <c r="R885" s="5">
        <v>7.1681249139999998</v>
      </c>
      <c r="S885" s="5">
        <v>51839.879379999998</v>
      </c>
      <c r="T885" s="5">
        <v>1524279.1</v>
      </c>
      <c r="U885" s="5">
        <v>40680</v>
      </c>
      <c r="V885" s="5">
        <v>1.1399999999999999</v>
      </c>
      <c r="W885" s="2" t="s">
        <v>62</v>
      </c>
      <c r="X885" s="2" t="s">
        <v>2940</v>
      </c>
      <c r="Y885" s="2" t="s">
        <v>172</v>
      </c>
      <c r="Z885" s="2" t="s">
        <v>173</v>
      </c>
      <c r="AA885" s="2" t="s">
        <v>2940</v>
      </c>
      <c r="AB885" s="2">
        <f>IF(INPUT_RAW!B885="","",YEAR(INPUT_RAW!B885))</f>
        <v>2022</v>
      </c>
      <c r="AC885" s="2">
        <f>IF(OR(INPUT_RAW!Q885="",INPUT_RAW!T885=""),"",INPUT_RAW!Q885+INPUT_RAW!T885)</f>
        <v>5684429.4199999999</v>
      </c>
      <c r="AD885" s="2">
        <f>IF(INPUT_RAW!Q885="","",IF(INPUT_RAW!Q885=0,0,INPUT_RAW!T885/INPUT_RAW!Q885))</f>
        <v>0.36640000546903317</v>
      </c>
    </row>
    <row r="886" spans="1:30" ht="57.6" x14ac:dyDescent="0.3">
      <c r="A886" s="7" t="s">
        <v>196</v>
      </c>
      <c r="B886" s="2" t="s">
        <v>1378</v>
      </c>
      <c r="C886" s="5" t="s">
        <v>198</v>
      </c>
      <c r="D886" s="5" t="s">
        <v>163</v>
      </c>
      <c r="E886" s="2" t="s">
        <v>1381</v>
      </c>
      <c r="F886" s="2"/>
      <c r="G886" s="2"/>
      <c r="H886" s="2"/>
      <c r="I886" s="2"/>
      <c r="J886" s="2"/>
      <c r="K886" s="2"/>
      <c r="L886" s="2"/>
      <c r="M886" s="2"/>
      <c r="N886" s="5">
        <v>8677.15</v>
      </c>
      <c r="O886" s="2" t="s">
        <v>200</v>
      </c>
      <c r="P886" s="5">
        <v>288.3185297</v>
      </c>
      <c r="Q886" s="5">
        <v>2501783.13</v>
      </c>
      <c r="R886" s="5">
        <v>3.5927542639999999</v>
      </c>
      <c r="S886" s="5">
        <v>31174.86766</v>
      </c>
      <c r="T886" s="5">
        <v>1099783.8999999999</v>
      </c>
      <c r="U886" s="5">
        <v>99600</v>
      </c>
      <c r="V886" s="5">
        <v>0.26500000000000001</v>
      </c>
      <c r="W886" s="2" t="s">
        <v>64</v>
      </c>
      <c r="X886" s="2" t="s">
        <v>166</v>
      </c>
      <c r="Y886" s="2" t="s">
        <v>164</v>
      </c>
      <c r="Z886" s="2" t="s">
        <v>165</v>
      </c>
      <c r="AA886" s="2" t="s">
        <v>166</v>
      </c>
      <c r="AB886" s="2">
        <f>IF(INPUT_RAW!B886="","",YEAR(INPUT_RAW!B886))</f>
        <v>2022</v>
      </c>
      <c r="AC886" s="2">
        <f>IF(OR(INPUT_RAW!Q886="",INPUT_RAW!T886=""),"",INPUT_RAW!Q886+INPUT_RAW!T886)</f>
        <v>3601567.03</v>
      </c>
      <c r="AD886" s="2">
        <f>IF(INPUT_RAW!Q886="","",IF(INPUT_RAW!Q886=0,0,INPUT_RAW!T886/INPUT_RAW!Q886))</f>
        <v>0.43960001441052166</v>
      </c>
    </row>
    <row r="887" spans="1:30" ht="72" x14ac:dyDescent="0.3">
      <c r="A887" s="7" t="s">
        <v>196</v>
      </c>
      <c r="B887" s="2" t="s">
        <v>1382</v>
      </c>
      <c r="C887" s="5" t="s">
        <v>198</v>
      </c>
      <c r="D887" s="5" t="s">
        <v>171</v>
      </c>
      <c r="E887" s="2" t="s">
        <v>1356</v>
      </c>
      <c r="F887" s="2"/>
      <c r="G887" s="2"/>
      <c r="H887" s="2"/>
      <c r="I887" s="2"/>
      <c r="J887" s="2"/>
      <c r="K887" s="2"/>
      <c r="L887" s="2"/>
      <c r="M887" s="2"/>
      <c r="N887" s="5">
        <v>7875</v>
      </c>
      <c r="O887" s="2" t="s">
        <v>200</v>
      </c>
      <c r="P887" s="5">
        <v>552.16570790000003</v>
      </c>
      <c r="Q887" s="5">
        <v>4348304.95</v>
      </c>
      <c r="R887" s="5">
        <v>6.8805695690000004</v>
      </c>
      <c r="S887" s="5">
        <v>54184.485359999999</v>
      </c>
      <c r="T887" s="5">
        <v>1593218.9</v>
      </c>
      <c r="U887" s="5">
        <v>50400</v>
      </c>
      <c r="V887" s="5">
        <v>1</v>
      </c>
      <c r="W887" s="2" t="s">
        <v>22</v>
      </c>
      <c r="X887" s="2" t="s">
        <v>2940</v>
      </c>
      <c r="Y887" s="2" t="s">
        <v>172</v>
      </c>
      <c r="Z887" s="2" t="s">
        <v>173</v>
      </c>
      <c r="AA887" s="2" t="s">
        <v>2940</v>
      </c>
      <c r="AB887" s="2">
        <f>IF(INPUT_RAW!B887="","",YEAR(INPUT_RAW!B887))</f>
        <v>2022</v>
      </c>
      <c r="AC887" s="2">
        <f>IF(OR(INPUT_RAW!Q887="",INPUT_RAW!T887=""),"",INPUT_RAW!Q887+INPUT_RAW!T887)</f>
        <v>5941523.8499999996</v>
      </c>
      <c r="AD887" s="2">
        <f>IF(INPUT_RAW!Q887="","",IF(INPUT_RAW!Q887=0,0,INPUT_RAW!T887/INPUT_RAW!Q887))</f>
        <v>0.36639999225445302</v>
      </c>
    </row>
    <row r="888" spans="1:30" ht="57.6" x14ac:dyDescent="0.3">
      <c r="A888" s="7" t="s">
        <v>196</v>
      </c>
      <c r="B888" s="2" t="s">
        <v>1382</v>
      </c>
      <c r="C888" s="5" t="s">
        <v>198</v>
      </c>
      <c r="D888" s="5" t="s">
        <v>163</v>
      </c>
      <c r="E888" s="2" t="s">
        <v>1383</v>
      </c>
      <c r="F888" s="2"/>
      <c r="G888" s="2"/>
      <c r="H888" s="2"/>
      <c r="I888" s="2"/>
      <c r="J888" s="2"/>
      <c r="K888" s="2"/>
      <c r="L888" s="2"/>
      <c r="M888" s="2"/>
      <c r="N888" s="5">
        <v>7707.7</v>
      </c>
      <c r="O888" s="2" t="s">
        <v>200</v>
      </c>
      <c r="P888" s="5">
        <v>298.07905210000001</v>
      </c>
      <c r="Q888" s="5">
        <v>2297503.91</v>
      </c>
      <c r="R888" s="5">
        <v>3.7143807120000001</v>
      </c>
      <c r="S888" s="5">
        <v>28629.33221</v>
      </c>
      <c r="T888" s="5">
        <v>1009982.8</v>
      </c>
      <c r="U888" s="5">
        <v>120120</v>
      </c>
      <c r="V888" s="5">
        <v>0.2</v>
      </c>
      <c r="W888" s="2" t="s">
        <v>69</v>
      </c>
      <c r="X888" s="2" t="s">
        <v>166</v>
      </c>
      <c r="Y888" s="2" t="s">
        <v>164</v>
      </c>
      <c r="Z888" s="2" t="s">
        <v>165</v>
      </c>
      <c r="AA888" s="2" t="s">
        <v>166</v>
      </c>
      <c r="AB888" s="2">
        <f>IF(INPUT_RAW!B888="","",YEAR(INPUT_RAW!B888))</f>
        <v>2022</v>
      </c>
      <c r="AC888" s="2">
        <f>IF(OR(INPUT_RAW!Q888="",INPUT_RAW!T888=""),"",INPUT_RAW!Q888+INPUT_RAW!T888)</f>
        <v>3307486.71</v>
      </c>
      <c r="AD888" s="2">
        <f>IF(INPUT_RAW!Q888="","",IF(INPUT_RAW!Q888=0,0,INPUT_RAW!T888/INPUT_RAW!Q888))</f>
        <v>0.43960003532703457</v>
      </c>
    </row>
    <row r="889" spans="1:30" ht="57.6" x14ac:dyDescent="0.3">
      <c r="A889" s="7" t="s">
        <v>196</v>
      </c>
      <c r="B889" s="2" t="s">
        <v>1384</v>
      </c>
      <c r="C889" s="5" t="s">
        <v>198</v>
      </c>
      <c r="D889" s="5" t="s">
        <v>171</v>
      </c>
      <c r="E889" s="2" t="s">
        <v>1385</v>
      </c>
      <c r="F889" s="2"/>
      <c r="G889" s="2"/>
      <c r="H889" s="2"/>
      <c r="I889" s="2"/>
      <c r="J889" s="2"/>
      <c r="K889" s="2"/>
      <c r="L889" s="2"/>
      <c r="M889" s="2"/>
      <c r="N889" s="5">
        <v>10836</v>
      </c>
      <c r="O889" s="2" t="s">
        <v>200</v>
      </c>
      <c r="P889" s="5">
        <v>583.90640459999997</v>
      </c>
      <c r="Q889" s="5">
        <v>6327209.7999999998</v>
      </c>
      <c r="R889" s="5">
        <v>7.2760922690000003</v>
      </c>
      <c r="S889" s="5">
        <v>78843.735830000005</v>
      </c>
      <c r="T889" s="5">
        <v>2318289.7000000002</v>
      </c>
      <c r="U889" s="5">
        <v>57792</v>
      </c>
      <c r="V889" s="5">
        <v>1.3</v>
      </c>
      <c r="W889" s="2" t="s">
        <v>23</v>
      </c>
      <c r="X889" s="2" t="s">
        <v>2937</v>
      </c>
      <c r="Y889" s="2" t="s">
        <v>172</v>
      </c>
      <c r="Z889" s="2" t="s">
        <v>173</v>
      </c>
      <c r="AA889" s="2" t="s">
        <v>2937</v>
      </c>
      <c r="AB889" s="2">
        <f>IF(INPUT_RAW!B889="","",YEAR(INPUT_RAW!B889))</f>
        <v>2022</v>
      </c>
      <c r="AC889" s="2">
        <f>IF(OR(INPUT_RAW!Q889="",INPUT_RAW!T889=""),"",INPUT_RAW!Q889+INPUT_RAW!T889)</f>
        <v>8645499.5</v>
      </c>
      <c r="AD889" s="2">
        <f>IF(INPUT_RAW!Q889="","",IF(INPUT_RAW!Q889=0,0,INPUT_RAW!T889/INPUT_RAW!Q889))</f>
        <v>0.36640000462763228</v>
      </c>
    </row>
    <row r="890" spans="1:30" ht="86.4" x14ac:dyDescent="0.3">
      <c r="A890" s="7" t="s">
        <v>196</v>
      </c>
      <c r="B890" s="2" t="s">
        <v>1386</v>
      </c>
      <c r="C890" s="5" t="s">
        <v>198</v>
      </c>
      <c r="D890" s="5" t="s">
        <v>171</v>
      </c>
      <c r="E890" s="2" t="s">
        <v>1374</v>
      </c>
      <c r="F890" s="2"/>
      <c r="G890" s="2"/>
      <c r="H890" s="2"/>
      <c r="I890" s="2"/>
      <c r="J890" s="2"/>
      <c r="K890" s="2"/>
      <c r="L890" s="2"/>
      <c r="M890" s="2"/>
      <c r="N890" s="5">
        <v>4004</v>
      </c>
      <c r="O890" s="2" t="s">
        <v>200</v>
      </c>
      <c r="P890" s="5">
        <v>474.1710789</v>
      </c>
      <c r="Q890" s="5">
        <v>1898581</v>
      </c>
      <c r="R890" s="5">
        <v>5.8575797270000001</v>
      </c>
      <c r="S890" s="5">
        <v>23453.749230000001</v>
      </c>
      <c r="T890" s="5">
        <v>695640.1</v>
      </c>
      <c r="U890" s="5">
        <v>1232</v>
      </c>
      <c r="V890" s="5">
        <v>15.3</v>
      </c>
      <c r="W890" s="2" t="s">
        <v>33</v>
      </c>
      <c r="X890" s="2" t="s">
        <v>2935</v>
      </c>
      <c r="Y890" s="2" t="s">
        <v>172</v>
      </c>
      <c r="Z890" s="2" t="s">
        <v>173</v>
      </c>
      <c r="AA890" s="2" t="s">
        <v>2935</v>
      </c>
      <c r="AB890" s="2">
        <f>IF(INPUT_RAW!B890="","",YEAR(INPUT_RAW!B890))</f>
        <v>2022</v>
      </c>
      <c r="AC890" s="2">
        <f>IF(OR(INPUT_RAW!Q890="",INPUT_RAW!T890=""),"",INPUT_RAW!Q890+INPUT_RAW!T890)</f>
        <v>2594221.1</v>
      </c>
      <c r="AD890" s="2">
        <f>IF(INPUT_RAW!Q890="","",IF(INPUT_RAW!Q890=0,0,INPUT_RAW!T890/INPUT_RAW!Q890))</f>
        <v>0.3664000113769178</v>
      </c>
    </row>
    <row r="891" spans="1:30" ht="57.6" x14ac:dyDescent="0.3">
      <c r="A891" s="7" t="s">
        <v>196</v>
      </c>
      <c r="B891" s="2" t="s">
        <v>1387</v>
      </c>
      <c r="C891" s="5" t="s">
        <v>198</v>
      </c>
      <c r="D891" s="5" t="s">
        <v>171</v>
      </c>
      <c r="E891" s="2" t="s">
        <v>1388</v>
      </c>
      <c r="F891" s="2"/>
      <c r="G891" s="2"/>
      <c r="H891" s="2"/>
      <c r="I891" s="2"/>
      <c r="J891" s="2"/>
      <c r="K891" s="2"/>
      <c r="L891" s="2"/>
      <c r="M891" s="2"/>
      <c r="N891" s="5">
        <v>2310</v>
      </c>
      <c r="O891" s="2" t="s">
        <v>200</v>
      </c>
      <c r="P891" s="5">
        <v>603.33039829999996</v>
      </c>
      <c r="Q891" s="5">
        <v>1393693.22</v>
      </c>
      <c r="R891" s="5">
        <v>7.4531241289999999</v>
      </c>
      <c r="S891" s="5">
        <v>17216.71674</v>
      </c>
      <c r="T891" s="5">
        <v>510649.2</v>
      </c>
      <c r="U891" s="5">
        <v>50400</v>
      </c>
      <c r="V891" s="5">
        <v>0.31230000000000002</v>
      </c>
      <c r="W891" s="2" t="s">
        <v>63</v>
      </c>
      <c r="X891" s="2" t="s">
        <v>2936</v>
      </c>
      <c r="Y891" s="2" t="s">
        <v>172</v>
      </c>
      <c r="Z891" s="2" t="s">
        <v>173</v>
      </c>
      <c r="AA891" s="2" t="s">
        <v>2936</v>
      </c>
      <c r="AB891" s="2">
        <f>IF(INPUT_RAW!B891="","",YEAR(INPUT_RAW!B891))</f>
        <v>2022</v>
      </c>
      <c r="AC891" s="2">
        <f>IF(OR(INPUT_RAW!Q891="",INPUT_RAW!T891=""),"",INPUT_RAW!Q891+INPUT_RAW!T891)</f>
        <v>1904342.42</v>
      </c>
      <c r="AD891" s="2">
        <f>IF(INPUT_RAW!Q891="","",IF(INPUT_RAW!Q891=0,0,INPUT_RAW!T891/INPUT_RAW!Q891))</f>
        <v>0.36640000300783554</v>
      </c>
    </row>
    <row r="892" spans="1:30" ht="57.6" x14ac:dyDescent="0.3">
      <c r="A892" s="7" t="s">
        <v>196</v>
      </c>
      <c r="B892" s="2" t="s">
        <v>1387</v>
      </c>
      <c r="C892" s="5" t="s">
        <v>198</v>
      </c>
      <c r="D892" s="5" t="s">
        <v>171</v>
      </c>
      <c r="E892" s="2" t="s">
        <v>1389</v>
      </c>
      <c r="F892" s="2"/>
      <c r="G892" s="2"/>
      <c r="H892" s="2"/>
      <c r="I892" s="2"/>
      <c r="J892" s="2"/>
      <c r="K892" s="2"/>
      <c r="L892" s="2"/>
      <c r="M892" s="2"/>
      <c r="N892" s="5">
        <v>10770</v>
      </c>
      <c r="O892" s="2" t="s">
        <v>200</v>
      </c>
      <c r="P892" s="5">
        <v>280.73764619999997</v>
      </c>
      <c r="Q892" s="5">
        <v>3023544.45</v>
      </c>
      <c r="R892" s="5">
        <v>3.4680376310000001</v>
      </c>
      <c r="S892" s="5">
        <v>37350.765290000003</v>
      </c>
      <c r="T892" s="5">
        <v>1107826.7</v>
      </c>
      <c r="U892" s="5">
        <v>68928</v>
      </c>
      <c r="V892" s="5">
        <v>0.49540000000000001</v>
      </c>
      <c r="W892" s="2" t="s">
        <v>60</v>
      </c>
      <c r="X892" s="2" t="s">
        <v>2940</v>
      </c>
      <c r="Y892" s="2" t="s">
        <v>172</v>
      </c>
      <c r="Z892" s="2" t="s">
        <v>173</v>
      </c>
      <c r="AA892" s="2" t="s">
        <v>2940</v>
      </c>
      <c r="AB892" s="2">
        <f>IF(INPUT_RAW!B892="","",YEAR(INPUT_RAW!B892))</f>
        <v>2022</v>
      </c>
      <c r="AC892" s="2">
        <f>IF(OR(INPUT_RAW!Q892="",INPUT_RAW!T892=""),"",INPUT_RAW!Q892+INPUT_RAW!T892)</f>
        <v>4131371.1500000004</v>
      </c>
      <c r="AD892" s="2">
        <f>IF(INPUT_RAW!Q892="","",IF(INPUT_RAW!Q892=0,0,INPUT_RAW!T892/INPUT_RAW!Q892))</f>
        <v>0.36640000447157306</v>
      </c>
    </row>
    <row r="893" spans="1:30" ht="86.4" x14ac:dyDescent="0.3">
      <c r="A893" s="7" t="s">
        <v>196</v>
      </c>
      <c r="B893" s="2" t="s">
        <v>1387</v>
      </c>
      <c r="C893" s="5" t="s">
        <v>198</v>
      </c>
      <c r="D893" s="5" t="s">
        <v>171</v>
      </c>
      <c r="E893" s="2" t="s">
        <v>1390</v>
      </c>
      <c r="F893" s="2"/>
      <c r="G893" s="2"/>
      <c r="H893" s="2"/>
      <c r="I893" s="2"/>
      <c r="J893" s="2"/>
      <c r="K893" s="2"/>
      <c r="L893" s="2"/>
      <c r="M893" s="2"/>
      <c r="N893" s="5">
        <v>5375.1</v>
      </c>
      <c r="O893" s="2" t="s">
        <v>200</v>
      </c>
      <c r="P893" s="5">
        <v>662.48601699999995</v>
      </c>
      <c r="Q893" s="5">
        <v>3560928.59</v>
      </c>
      <c r="R893" s="5">
        <v>8.1838915009999997</v>
      </c>
      <c r="S893" s="5">
        <v>43989.235209999999</v>
      </c>
      <c r="T893" s="5">
        <v>1304724.3</v>
      </c>
      <c r="U893" s="5">
        <v>33948</v>
      </c>
      <c r="V893" s="5">
        <v>1.1599999999999999</v>
      </c>
      <c r="W893" s="2" t="s">
        <v>66</v>
      </c>
      <c r="X893" s="2" t="s">
        <v>2940</v>
      </c>
      <c r="Y893" s="2" t="s">
        <v>172</v>
      </c>
      <c r="Z893" s="2" t="s">
        <v>173</v>
      </c>
      <c r="AA893" s="2" t="s">
        <v>2940</v>
      </c>
      <c r="AB893" s="2">
        <f>IF(INPUT_RAW!B893="","",YEAR(INPUT_RAW!B893))</f>
        <v>2022</v>
      </c>
      <c r="AC893" s="2">
        <f>IF(OR(INPUT_RAW!Q893="",INPUT_RAW!T893=""),"",INPUT_RAW!Q893+INPUT_RAW!T893)</f>
        <v>4865652.8899999997</v>
      </c>
      <c r="AD893" s="2">
        <f>IF(INPUT_RAW!Q893="","",IF(INPUT_RAW!Q893=0,0,INPUT_RAW!T893/INPUT_RAW!Q893))</f>
        <v>0.36640001814807527</v>
      </c>
    </row>
    <row r="894" spans="1:30" ht="72" x14ac:dyDescent="0.3">
      <c r="A894" s="7" t="s">
        <v>196</v>
      </c>
      <c r="B894" s="2" t="s">
        <v>1387</v>
      </c>
      <c r="C894" s="5" t="s">
        <v>198</v>
      </c>
      <c r="D894" s="5" t="s">
        <v>171</v>
      </c>
      <c r="E894" s="2" t="s">
        <v>1391</v>
      </c>
      <c r="F894" s="2"/>
      <c r="G894" s="2"/>
      <c r="H894" s="2"/>
      <c r="I894" s="2"/>
      <c r="J894" s="2"/>
      <c r="K894" s="2"/>
      <c r="L894" s="2"/>
      <c r="M894" s="2"/>
      <c r="N894" s="5">
        <v>5950.8</v>
      </c>
      <c r="O894" s="2" t="s">
        <v>200</v>
      </c>
      <c r="P894" s="5">
        <v>660.04854639999996</v>
      </c>
      <c r="Q894" s="5">
        <v>3927816.89</v>
      </c>
      <c r="R894" s="5">
        <v>8.1537806849999992</v>
      </c>
      <c r="S894" s="5">
        <v>48521.518100000001</v>
      </c>
      <c r="T894" s="5">
        <v>1439152.1</v>
      </c>
      <c r="U894" s="5">
        <v>39672</v>
      </c>
      <c r="V894" s="5">
        <v>1.095</v>
      </c>
      <c r="W894" s="2" t="s">
        <v>53</v>
      </c>
      <c r="X894" s="2" t="s">
        <v>2940</v>
      </c>
      <c r="Y894" s="2" t="s">
        <v>172</v>
      </c>
      <c r="Z894" s="2" t="s">
        <v>173</v>
      </c>
      <c r="AA894" s="2" t="s">
        <v>2940</v>
      </c>
      <c r="AB894" s="2">
        <f>IF(INPUT_RAW!B894="","",YEAR(INPUT_RAW!B894))</f>
        <v>2022</v>
      </c>
      <c r="AC894" s="2">
        <f>IF(OR(INPUT_RAW!Q894="",INPUT_RAW!T894=""),"",INPUT_RAW!Q894+INPUT_RAW!T894)</f>
        <v>5366968.99</v>
      </c>
      <c r="AD894" s="2">
        <f>IF(INPUT_RAW!Q894="","",IF(INPUT_RAW!Q894=0,0,INPUT_RAW!T894/INPUT_RAW!Q894))</f>
        <v>0.36639999783696636</v>
      </c>
    </row>
    <row r="895" spans="1:30" ht="72" x14ac:dyDescent="0.3">
      <c r="A895" s="7" t="s">
        <v>196</v>
      </c>
      <c r="B895" s="2" t="s">
        <v>1387</v>
      </c>
      <c r="C895" s="5" t="s">
        <v>198</v>
      </c>
      <c r="D895" s="5" t="s">
        <v>171</v>
      </c>
      <c r="E895" s="2" t="s">
        <v>1392</v>
      </c>
      <c r="F895" s="2"/>
      <c r="G895" s="2"/>
      <c r="H895" s="2"/>
      <c r="I895" s="2"/>
      <c r="J895" s="2"/>
      <c r="K895" s="2"/>
      <c r="L895" s="2"/>
      <c r="M895" s="2"/>
      <c r="N895" s="5">
        <v>4392</v>
      </c>
      <c r="O895" s="2" t="s">
        <v>200</v>
      </c>
      <c r="P895" s="5">
        <v>565.70212430000004</v>
      </c>
      <c r="Q895" s="5">
        <v>2484563.73</v>
      </c>
      <c r="R895" s="5">
        <v>6.9882906030000003</v>
      </c>
      <c r="S895" s="5">
        <v>30692.572329999999</v>
      </c>
      <c r="T895" s="5">
        <v>910344.1</v>
      </c>
      <c r="U895" s="5">
        <v>21960</v>
      </c>
      <c r="V895" s="5">
        <v>1.2512000000000001</v>
      </c>
      <c r="W895" s="2" t="s">
        <v>68</v>
      </c>
      <c r="X895" s="2" t="s">
        <v>2940</v>
      </c>
      <c r="Y895" s="2" t="s">
        <v>172</v>
      </c>
      <c r="Z895" s="2" t="s">
        <v>173</v>
      </c>
      <c r="AA895" s="2" t="s">
        <v>2940</v>
      </c>
      <c r="AB895" s="2">
        <f>IF(INPUT_RAW!B895="","",YEAR(INPUT_RAW!B895))</f>
        <v>2022</v>
      </c>
      <c r="AC895" s="2">
        <f>IF(OR(INPUT_RAW!Q895="",INPUT_RAW!T895=""),"",INPUT_RAW!Q895+INPUT_RAW!T895)</f>
        <v>3394907.83</v>
      </c>
      <c r="AD895" s="2">
        <f>IF(INPUT_RAW!Q895="","",IF(INPUT_RAW!Q895=0,0,INPUT_RAW!T895/INPUT_RAW!Q895))</f>
        <v>0.3663999796052726</v>
      </c>
    </row>
    <row r="896" spans="1:30" ht="72" x14ac:dyDescent="0.3">
      <c r="A896" s="7" t="s">
        <v>196</v>
      </c>
      <c r="B896" s="2" t="s">
        <v>1387</v>
      </c>
      <c r="C896" s="5" t="s">
        <v>198</v>
      </c>
      <c r="D896" s="5" t="s">
        <v>171</v>
      </c>
      <c r="E896" s="2" t="s">
        <v>1393</v>
      </c>
      <c r="F896" s="2"/>
      <c r="G896" s="2"/>
      <c r="H896" s="2"/>
      <c r="I896" s="2"/>
      <c r="J896" s="2"/>
      <c r="K896" s="2"/>
      <c r="L896" s="2"/>
      <c r="M896" s="2"/>
      <c r="N896" s="5">
        <v>3340</v>
      </c>
      <c r="O896" s="2" t="s">
        <v>200</v>
      </c>
      <c r="P896" s="5">
        <v>582.27277249999997</v>
      </c>
      <c r="Q896" s="5">
        <v>1944791.06</v>
      </c>
      <c r="R896" s="5">
        <v>7.1929928649999999</v>
      </c>
      <c r="S896" s="5">
        <v>24024.596170000001</v>
      </c>
      <c r="T896" s="5">
        <v>712571.4</v>
      </c>
      <c r="U896" s="5">
        <v>100200</v>
      </c>
      <c r="V896" s="5">
        <v>0.21920000000000001</v>
      </c>
      <c r="W896" s="2" t="s">
        <v>56</v>
      </c>
      <c r="X896" s="2"/>
      <c r="Y896" s="2" t="s">
        <v>172</v>
      </c>
      <c r="Z896" s="2" t="s">
        <v>173</v>
      </c>
      <c r="AA896" s="2" t="s">
        <v>174</v>
      </c>
      <c r="AB896" s="2">
        <f>IF(INPUT_RAW!B896="","",YEAR(INPUT_RAW!B896))</f>
        <v>2022</v>
      </c>
      <c r="AC896" s="2">
        <f>IF(OR(INPUT_RAW!Q896="",INPUT_RAW!T896=""),"",INPUT_RAW!Q896+INPUT_RAW!T896)</f>
        <v>2657362.46</v>
      </c>
      <c r="AD896" s="2">
        <f>IF(INPUT_RAW!Q896="","",IF(INPUT_RAW!Q896=0,0,INPUT_RAW!T896/INPUT_RAW!Q896))</f>
        <v>0.36639997717801109</v>
      </c>
    </row>
    <row r="897" spans="1:30" ht="86.4" x14ac:dyDescent="0.3">
      <c r="A897" s="7" t="s">
        <v>196</v>
      </c>
      <c r="B897" s="2" t="s">
        <v>1387</v>
      </c>
      <c r="C897" s="5" t="s">
        <v>198</v>
      </c>
      <c r="D897" s="5" t="s">
        <v>171</v>
      </c>
      <c r="E897" s="2" t="s">
        <v>1394</v>
      </c>
      <c r="F897" s="2"/>
      <c r="G897" s="2"/>
      <c r="H897" s="2"/>
      <c r="I897" s="2"/>
      <c r="J897" s="2"/>
      <c r="K897" s="2"/>
      <c r="L897" s="2"/>
      <c r="M897" s="2"/>
      <c r="N897" s="5">
        <v>1017.6</v>
      </c>
      <c r="O897" s="2" t="s">
        <v>200</v>
      </c>
      <c r="P897" s="5">
        <v>540.13237030000005</v>
      </c>
      <c r="Q897" s="5">
        <v>549638.69999999995</v>
      </c>
      <c r="R897" s="5">
        <v>6.6724196449999997</v>
      </c>
      <c r="S897" s="5">
        <v>6789.8542310000003</v>
      </c>
      <c r="T897" s="5">
        <v>201387.6</v>
      </c>
      <c r="U897" s="5">
        <v>5724</v>
      </c>
      <c r="V897" s="5">
        <v>1.0620000000000001</v>
      </c>
      <c r="W897" s="2" t="s">
        <v>61</v>
      </c>
      <c r="X897" s="2" t="s">
        <v>2940</v>
      </c>
      <c r="Y897" s="2" t="s">
        <v>172</v>
      </c>
      <c r="Z897" s="2" t="s">
        <v>173</v>
      </c>
      <c r="AA897" s="2" t="s">
        <v>2940</v>
      </c>
      <c r="AB897" s="2">
        <f>IF(INPUT_RAW!B897="","",YEAR(INPUT_RAW!B897))</f>
        <v>2022</v>
      </c>
      <c r="AC897" s="2">
        <f>IF(OR(INPUT_RAW!Q897="",INPUT_RAW!T897=""),"",INPUT_RAW!Q897+INPUT_RAW!T897)</f>
        <v>751026.29999999993</v>
      </c>
      <c r="AD897" s="2">
        <f>IF(INPUT_RAW!Q897="","",IF(INPUT_RAW!Q897=0,0,INPUT_RAW!T897/INPUT_RAW!Q897))</f>
        <v>0.36639996419466103</v>
      </c>
    </row>
    <row r="898" spans="1:30" ht="57.6" x14ac:dyDescent="0.3">
      <c r="A898" s="7" t="s">
        <v>196</v>
      </c>
      <c r="B898" s="2" t="s">
        <v>1387</v>
      </c>
      <c r="C898" s="5" t="s">
        <v>198</v>
      </c>
      <c r="D898" s="5" t="s">
        <v>171</v>
      </c>
      <c r="E898" s="2" t="s">
        <v>1395</v>
      </c>
      <c r="F898" s="2"/>
      <c r="G898" s="2"/>
      <c r="H898" s="2"/>
      <c r="I898" s="2"/>
      <c r="J898" s="2"/>
      <c r="K898" s="2"/>
      <c r="L898" s="2"/>
      <c r="M898" s="2"/>
      <c r="N898" s="5">
        <v>2975</v>
      </c>
      <c r="O898" s="2" t="s">
        <v>200</v>
      </c>
      <c r="P898" s="5">
        <v>526.41345879999994</v>
      </c>
      <c r="Q898" s="5">
        <v>1566080.04</v>
      </c>
      <c r="R898" s="5">
        <v>6.5029457539999997</v>
      </c>
      <c r="S898" s="5">
        <v>19346.263620000002</v>
      </c>
      <c r="T898" s="5">
        <v>573811.69999999995</v>
      </c>
      <c r="U898" s="5">
        <v>30600</v>
      </c>
      <c r="V898" s="5">
        <v>0.57799999999999996</v>
      </c>
      <c r="W898" s="2" t="s">
        <v>55</v>
      </c>
      <c r="X898" s="2"/>
      <c r="Y898" s="2" t="s">
        <v>172</v>
      </c>
      <c r="Z898" s="2" t="s">
        <v>173</v>
      </c>
      <c r="AA898" s="2" t="s">
        <v>174</v>
      </c>
      <c r="AB898" s="2">
        <f>IF(INPUT_RAW!B898="","",YEAR(INPUT_RAW!B898))</f>
        <v>2022</v>
      </c>
      <c r="AC898" s="2">
        <f>IF(OR(INPUT_RAW!Q898="",INPUT_RAW!T898=""),"",INPUT_RAW!Q898+INPUT_RAW!T898)</f>
        <v>2139891.7400000002</v>
      </c>
      <c r="AD898" s="2">
        <f>IF(INPUT_RAW!Q898="","",IF(INPUT_RAW!Q898=0,0,INPUT_RAW!T898/INPUT_RAW!Q898))</f>
        <v>0.36639998297915854</v>
      </c>
    </row>
    <row r="899" spans="1:30" ht="86.4" x14ac:dyDescent="0.3">
      <c r="A899" s="7" t="s">
        <v>196</v>
      </c>
      <c r="B899" s="2" t="s">
        <v>1387</v>
      </c>
      <c r="C899" s="5" t="s">
        <v>198</v>
      </c>
      <c r="D899" s="5" t="s">
        <v>171</v>
      </c>
      <c r="E899" s="2" t="s">
        <v>1396</v>
      </c>
      <c r="F899" s="2"/>
      <c r="G899" s="2"/>
      <c r="H899" s="2"/>
      <c r="I899" s="2"/>
      <c r="J899" s="2"/>
      <c r="K899" s="2"/>
      <c r="L899" s="2"/>
      <c r="M899" s="2"/>
      <c r="N899" s="5">
        <v>7673.6</v>
      </c>
      <c r="O899" s="2" t="s">
        <v>200</v>
      </c>
      <c r="P899" s="5">
        <v>579.80291780000005</v>
      </c>
      <c r="Q899" s="5">
        <v>4449175.67</v>
      </c>
      <c r="R899" s="5">
        <v>7.1624819989999997</v>
      </c>
      <c r="S899" s="5">
        <v>54962.021869999997</v>
      </c>
      <c r="T899" s="5">
        <v>1630177.9</v>
      </c>
      <c r="U899" s="5">
        <v>43164</v>
      </c>
      <c r="V899" s="5">
        <v>1.1399999999999999</v>
      </c>
      <c r="W899" s="2" t="s">
        <v>62</v>
      </c>
      <c r="X899" s="2" t="s">
        <v>2940</v>
      </c>
      <c r="Y899" s="2" t="s">
        <v>172</v>
      </c>
      <c r="Z899" s="2" t="s">
        <v>173</v>
      </c>
      <c r="AA899" s="2" t="s">
        <v>2940</v>
      </c>
      <c r="AB899" s="2">
        <f>IF(INPUT_RAW!B899="","",YEAR(INPUT_RAW!B899))</f>
        <v>2022</v>
      </c>
      <c r="AC899" s="2">
        <f>IF(OR(INPUT_RAW!Q899="",INPUT_RAW!T899=""),"",INPUT_RAW!Q899+INPUT_RAW!T899)</f>
        <v>6079353.5700000003</v>
      </c>
      <c r="AD899" s="2">
        <f>IF(INPUT_RAW!Q899="","",IF(INPUT_RAW!Q899=0,0,INPUT_RAW!T899/INPUT_RAW!Q899))</f>
        <v>0.36639998528086887</v>
      </c>
    </row>
    <row r="900" spans="1:30" ht="72" x14ac:dyDescent="0.3">
      <c r="A900" s="7" t="s">
        <v>196</v>
      </c>
      <c r="B900" s="2" t="s">
        <v>1387</v>
      </c>
      <c r="C900" s="5" t="s">
        <v>198</v>
      </c>
      <c r="D900" s="5" t="s">
        <v>171</v>
      </c>
      <c r="E900" s="2" t="s">
        <v>1397</v>
      </c>
      <c r="F900" s="2"/>
      <c r="G900" s="2"/>
      <c r="H900" s="2"/>
      <c r="I900" s="2"/>
      <c r="J900" s="2"/>
      <c r="K900" s="2"/>
      <c r="L900" s="2"/>
      <c r="M900" s="2"/>
      <c r="N900" s="5">
        <v>5318.4</v>
      </c>
      <c r="O900" s="2" t="s">
        <v>200</v>
      </c>
      <c r="P900" s="5">
        <v>540.17951830000004</v>
      </c>
      <c r="Q900" s="5">
        <v>2872890.75</v>
      </c>
      <c r="R900" s="5">
        <v>6.6730020789999998</v>
      </c>
      <c r="S900" s="5">
        <v>35489.694259999997</v>
      </c>
      <c r="T900" s="5">
        <v>1052627.1000000001</v>
      </c>
      <c r="U900" s="5">
        <v>29916</v>
      </c>
      <c r="V900" s="5">
        <v>1.0620000000000001</v>
      </c>
      <c r="W900" s="2" t="s">
        <v>61</v>
      </c>
      <c r="X900" s="2" t="s">
        <v>2940</v>
      </c>
      <c r="Y900" s="2" t="s">
        <v>172</v>
      </c>
      <c r="Z900" s="2" t="s">
        <v>173</v>
      </c>
      <c r="AA900" s="2" t="s">
        <v>2940</v>
      </c>
      <c r="AB900" s="2">
        <f>IF(INPUT_RAW!B900="","",YEAR(INPUT_RAW!B900))</f>
        <v>2022</v>
      </c>
      <c r="AC900" s="2">
        <f>IF(OR(INPUT_RAW!Q900="",INPUT_RAW!T900=""),"",INPUT_RAW!Q900+INPUT_RAW!T900)</f>
        <v>3925517.85</v>
      </c>
      <c r="AD900" s="2">
        <f>IF(INPUT_RAW!Q900="","",IF(INPUT_RAW!Q900=0,0,INPUT_RAW!T900/INPUT_RAW!Q900))</f>
        <v>0.36639997535583285</v>
      </c>
    </row>
    <row r="901" spans="1:30" ht="72" x14ac:dyDescent="0.3">
      <c r="A901" s="7" t="s">
        <v>196</v>
      </c>
      <c r="B901" s="2" t="s">
        <v>1387</v>
      </c>
      <c r="C901" s="5" t="s">
        <v>198</v>
      </c>
      <c r="D901" s="5" t="s">
        <v>171</v>
      </c>
      <c r="E901" s="2" t="s">
        <v>1398</v>
      </c>
      <c r="F901" s="2"/>
      <c r="G901" s="2"/>
      <c r="H901" s="2"/>
      <c r="I901" s="2"/>
      <c r="J901" s="2"/>
      <c r="K901" s="2"/>
      <c r="L901" s="2"/>
      <c r="M901" s="2"/>
      <c r="N901" s="5">
        <v>5682.9</v>
      </c>
      <c r="O901" s="2" t="s">
        <v>200</v>
      </c>
      <c r="P901" s="5">
        <v>433.81517539999999</v>
      </c>
      <c r="Q901" s="5">
        <v>2465328.2599999998</v>
      </c>
      <c r="R901" s="5">
        <v>5.3590509620000004</v>
      </c>
      <c r="S901" s="5">
        <v>30454.950710000001</v>
      </c>
      <c r="T901" s="5">
        <v>903296.4</v>
      </c>
      <c r="U901" s="5">
        <v>23928</v>
      </c>
      <c r="V901" s="5">
        <v>1.1636</v>
      </c>
      <c r="W901" s="2" t="s">
        <v>67</v>
      </c>
      <c r="X901" s="2" t="s">
        <v>2936</v>
      </c>
      <c r="Y901" s="2" t="s">
        <v>172</v>
      </c>
      <c r="Z901" s="2" t="s">
        <v>173</v>
      </c>
      <c r="AA901" s="2" t="s">
        <v>2936</v>
      </c>
      <c r="AB901" s="2">
        <f>IF(INPUT_RAW!B901="","",YEAR(INPUT_RAW!B901))</f>
        <v>2022</v>
      </c>
      <c r="AC901" s="2">
        <f>IF(OR(INPUT_RAW!Q901="",INPUT_RAW!T901=""),"",INPUT_RAW!Q901+INPUT_RAW!T901)</f>
        <v>3368624.6599999997</v>
      </c>
      <c r="AD901" s="2">
        <f>IF(INPUT_RAW!Q901="","",IF(INPUT_RAW!Q901=0,0,INPUT_RAW!T901/INPUT_RAW!Q901))</f>
        <v>0.3664000509206024</v>
      </c>
    </row>
    <row r="902" spans="1:30" ht="57.6" x14ac:dyDescent="0.3">
      <c r="A902" s="7" t="s">
        <v>196</v>
      </c>
      <c r="B902" s="2" t="s">
        <v>1399</v>
      </c>
      <c r="C902" s="5" t="s">
        <v>198</v>
      </c>
      <c r="D902" s="5" t="s">
        <v>171</v>
      </c>
      <c r="E902" s="2" t="s">
        <v>1400</v>
      </c>
      <c r="F902" s="2"/>
      <c r="G902" s="2"/>
      <c r="H902" s="2"/>
      <c r="I902" s="2"/>
      <c r="J902" s="2"/>
      <c r="K902" s="2"/>
      <c r="L902" s="2"/>
      <c r="M902" s="2"/>
      <c r="N902" s="5">
        <v>8767.5</v>
      </c>
      <c r="O902" s="2" t="s">
        <v>200</v>
      </c>
      <c r="P902" s="5">
        <v>289.12198000000001</v>
      </c>
      <c r="Q902" s="5">
        <v>2534876.96</v>
      </c>
      <c r="R902" s="5">
        <v>3.57161186</v>
      </c>
      <c r="S902" s="5">
        <v>31314.10698</v>
      </c>
      <c r="T902" s="5">
        <v>928778.9</v>
      </c>
      <c r="U902" s="5">
        <v>56112</v>
      </c>
      <c r="V902" s="5">
        <v>0.496</v>
      </c>
      <c r="W902" s="2" t="s">
        <v>60</v>
      </c>
      <c r="X902" s="2" t="s">
        <v>2940</v>
      </c>
      <c r="Y902" s="2" t="s">
        <v>172</v>
      </c>
      <c r="Z902" s="2" t="s">
        <v>173</v>
      </c>
      <c r="AA902" s="2" t="s">
        <v>2940</v>
      </c>
      <c r="AB902" s="2">
        <f>IF(INPUT_RAW!B902="","",YEAR(INPUT_RAW!B902))</f>
        <v>2022</v>
      </c>
      <c r="AC902" s="2">
        <f>IF(OR(INPUT_RAW!Q902="",INPUT_RAW!T902=""),"",INPUT_RAW!Q902+INPUT_RAW!T902)</f>
        <v>3463655.86</v>
      </c>
      <c r="AD902" s="2">
        <f>IF(INPUT_RAW!Q902="","",IF(INPUT_RAW!Q902=0,0,INPUT_RAW!T902/INPUT_RAW!Q902))</f>
        <v>0.36639999284225616</v>
      </c>
    </row>
    <row r="903" spans="1:30" ht="72" x14ac:dyDescent="0.3">
      <c r="A903" s="7" t="s">
        <v>196</v>
      </c>
      <c r="B903" s="2" t="s">
        <v>1401</v>
      </c>
      <c r="C903" s="5" t="s">
        <v>198</v>
      </c>
      <c r="D903" s="5" t="s">
        <v>171</v>
      </c>
      <c r="E903" s="2" t="s">
        <v>1402</v>
      </c>
      <c r="F903" s="2"/>
      <c r="G903" s="2"/>
      <c r="H903" s="2"/>
      <c r="I903" s="2"/>
      <c r="J903" s="2"/>
      <c r="K903" s="2"/>
      <c r="L903" s="2"/>
      <c r="M903" s="2"/>
      <c r="N903" s="5">
        <v>8856.9</v>
      </c>
      <c r="O903" s="2" t="s">
        <v>200</v>
      </c>
      <c r="P903" s="5">
        <v>548.58222290000003</v>
      </c>
      <c r="Q903" s="5">
        <v>4858737.8899999997</v>
      </c>
      <c r="R903" s="5">
        <v>6.7768032480000002</v>
      </c>
      <c r="S903" s="5">
        <v>60021.468679999998</v>
      </c>
      <c r="T903" s="5">
        <v>1780241.6</v>
      </c>
      <c r="U903" s="5">
        <v>54504</v>
      </c>
      <c r="V903" s="5">
        <v>1.01</v>
      </c>
      <c r="W903" s="5" t="s">
        <v>79</v>
      </c>
      <c r="X903" s="2" t="s">
        <v>2941</v>
      </c>
      <c r="Y903" s="2" t="s">
        <v>172</v>
      </c>
      <c r="Z903" s="2" t="s">
        <v>173</v>
      </c>
      <c r="AA903" s="2" t="s">
        <v>2941</v>
      </c>
      <c r="AB903" s="2">
        <f>IF(INPUT_RAW!B903="","",YEAR(INPUT_RAW!B903))</f>
        <v>2022</v>
      </c>
      <c r="AC903" s="2">
        <f>IF(OR(INPUT_RAW!Q903="",INPUT_RAW!T903=""),"",INPUT_RAW!Q903+INPUT_RAW!T903)</f>
        <v>6638979.4900000002</v>
      </c>
      <c r="AD903" s="2">
        <f>IF(INPUT_RAW!Q903="","",IF(INPUT_RAW!Q903=0,0,INPUT_RAW!T903/INPUT_RAW!Q903))</f>
        <v>0.36640000763655112</v>
      </c>
    </row>
    <row r="904" spans="1:30" ht="57.6" x14ac:dyDescent="0.3">
      <c r="A904" s="7" t="s">
        <v>196</v>
      </c>
      <c r="B904" s="2" t="s">
        <v>1401</v>
      </c>
      <c r="C904" s="5" t="s">
        <v>198</v>
      </c>
      <c r="D904" s="5" t="s">
        <v>171</v>
      </c>
      <c r="E904" s="2" t="s">
        <v>1403</v>
      </c>
      <c r="F904" s="2"/>
      <c r="G904" s="2"/>
      <c r="H904" s="2"/>
      <c r="I904" s="2"/>
      <c r="J904" s="2"/>
      <c r="K904" s="2"/>
      <c r="L904" s="2"/>
      <c r="M904" s="2"/>
      <c r="N904" s="5">
        <v>21123.200000000001</v>
      </c>
      <c r="O904" s="2" t="s">
        <v>200</v>
      </c>
      <c r="P904" s="5">
        <v>481.59675950000002</v>
      </c>
      <c r="Q904" s="5">
        <v>10172864.67</v>
      </c>
      <c r="R904" s="5">
        <v>5.9493114199999999</v>
      </c>
      <c r="S904" s="5">
        <v>125668.495</v>
      </c>
      <c r="T904" s="5">
        <v>3727337.6</v>
      </c>
      <c r="U904" s="5">
        <v>44160</v>
      </c>
      <c r="V904" s="5">
        <v>2.61</v>
      </c>
      <c r="W904" s="5" t="s">
        <v>80</v>
      </c>
      <c r="X904" s="2"/>
      <c r="Y904" s="2" t="s">
        <v>172</v>
      </c>
      <c r="Z904" s="2" t="s">
        <v>173</v>
      </c>
      <c r="AA904" s="2" t="s">
        <v>174</v>
      </c>
      <c r="AB904" s="2">
        <f>IF(INPUT_RAW!B904="","",YEAR(INPUT_RAW!B904))</f>
        <v>2022</v>
      </c>
      <c r="AC904" s="2">
        <f>IF(OR(INPUT_RAW!Q904="",INPUT_RAW!T904=""),"",INPUT_RAW!Q904+INPUT_RAW!T904)</f>
        <v>13900202.27</v>
      </c>
      <c r="AD904" s="2">
        <f>IF(INPUT_RAW!Q904="","",IF(INPUT_RAW!Q904=0,0,INPUT_RAW!T904/INPUT_RAW!Q904))</f>
        <v>0.36639999851683863</v>
      </c>
    </row>
    <row r="905" spans="1:30" ht="57.6" x14ac:dyDescent="0.3">
      <c r="A905" s="7" t="s">
        <v>196</v>
      </c>
      <c r="B905" s="2" t="s">
        <v>1401</v>
      </c>
      <c r="C905" s="5" t="s">
        <v>198</v>
      </c>
      <c r="D905" s="5" t="s">
        <v>171</v>
      </c>
      <c r="E905" s="2" t="s">
        <v>1404</v>
      </c>
      <c r="F905" s="2"/>
      <c r="G905" s="2"/>
      <c r="H905" s="2"/>
      <c r="I905" s="2"/>
      <c r="J905" s="2"/>
      <c r="K905" s="2"/>
      <c r="L905" s="2"/>
      <c r="M905" s="2"/>
      <c r="N905" s="5">
        <v>10374</v>
      </c>
      <c r="O905" s="2" t="s">
        <v>200</v>
      </c>
      <c r="P905" s="5">
        <v>644.02149699999995</v>
      </c>
      <c r="Q905" s="5">
        <v>6681079.0099999998</v>
      </c>
      <c r="R905" s="5">
        <v>7.9557936629999997</v>
      </c>
      <c r="S905" s="5">
        <v>82533.403460000001</v>
      </c>
      <c r="T905" s="5">
        <v>2447947.4</v>
      </c>
      <c r="U905" s="5">
        <v>91200</v>
      </c>
      <c r="V905" s="5">
        <v>0.83</v>
      </c>
      <c r="W905" s="5" t="s">
        <v>78</v>
      </c>
      <c r="X905" s="2"/>
      <c r="Y905" s="2" t="s">
        <v>172</v>
      </c>
      <c r="Z905" s="2" t="s">
        <v>173</v>
      </c>
      <c r="AA905" s="2" t="s">
        <v>174</v>
      </c>
      <c r="AB905" s="2">
        <f>IF(INPUT_RAW!B905="","",YEAR(INPUT_RAW!B905))</f>
        <v>2022</v>
      </c>
      <c r="AC905" s="2">
        <f>IF(OR(INPUT_RAW!Q905="",INPUT_RAW!T905=""),"",INPUT_RAW!Q905+INPUT_RAW!T905)</f>
        <v>9129026.4100000001</v>
      </c>
      <c r="AD905" s="2">
        <f>IF(INPUT_RAW!Q905="","",IF(INPUT_RAW!Q905=0,0,INPUT_RAW!T905/INPUT_RAW!Q905))</f>
        <v>0.36640000759398295</v>
      </c>
    </row>
    <row r="906" spans="1:30" ht="57.6" x14ac:dyDescent="0.3">
      <c r="A906" s="7" t="s">
        <v>196</v>
      </c>
      <c r="B906" s="2" t="s">
        <v>1405</v>
      </c>
      <c r="C906" s="5" t="s">
        <v>198</v>
      </c>
      <c r="D906" s="5" t="s">
        <v>171</v>
      </c>
      <c r="E906" s="2" t="s">
        <v>1406</v>
      </c>
      <c r="F906" s="2"/>
      <c r="G906" s="2"/>
      <c r="H906" s="2"/>
      <c r="I906" s="2"/>
      <c r="J906" s="2"/>
      <c r="K906" s="2"/>
      <c r="L906" s="2"/>
      <c r="M906" s="2"/>
      <c r="N906" s="5">
        <v>6850</v>
      </c>
      <c r="O906" s="2" t="s">
        <v>200</v>
      </c>
      <c r="P906" s="5">
        <v>581.30076789999998</v>
      </c>
      <c r="Q906" s="5">
        <v>3981910.26</v>
      </c>
      <c r="R906" s="5">
        <v>7.1809853969999997</v>
      </c>
      <c r="S906" s="5">
        <v>49189.749969999997</v>
      </c>
      <c r="T906" s="5">
        <v>1458972</v>
      </c>
      <c r="U906" s="5">
        <v>27000</v>
      </c>
      <c r="V906" s="5">
        <v>1.64</v>
      </c>
      <c r="W906" s="2" t="s">
        <v>15</v>
      </c>
      <c r="X906" s="2"/>
      <c r="Y906" s="2" t="s">
        <v>172</v>
      </c>
      <c r="Z906" s="2" t="s">
        <v>173</v>
      </c>
      <c r="AA906" s="2" t="s">
        <v>174</v>
      </c>
      <c r="AB906" s="2">
        <f>IF(INPUT_RAW!B906="","",YEAR(INPUT_RAW!B906))</f>
        <v>2022</v>
      </c>
      <c r="AC906" s="2">
        <f>IF(OR(INPUT_RAW!Q906="",INPUT_RAW!T906=""),"",INPUT_RAW!Q906+INPUT_RAW!T906)</f>
        <v>5440882.2599999998</v>
      </c>
      <c r="AD906" s="2">
        <f>IF(INPUT_RAW!Q906="","",IF(INPUT_RAW!Q906=0,0,INPUT_RAW!T906/INPUT_RAW!Q906))</f>
        <v>0.36640002027569551</v>
      </c>
    </row>
    <row r="907" spans="1:30" ht="86.4" x14ac:dyDescent="0.3">
      <c r="A907" s="7" t="s">
        <v>196</v>
      </c>
      <c r="B907" s="2" t="s">
        <v>1405</v>
      </c>
      <c r="C907" s="5" t="s">
        <v>198</v>
      </c>
      <c r="D907" s="5" t="s">
        <v>171</v>
      </c>
      <c r="E907" s="2" t="s">
        <v>1407</v>
      </c>
      <c r="F907" s="2"/>
      <c r="G907" s="2"/>
      <c r="H907" s="2"/>
      <c r="I907" s="2"/>
      <c r="J907" s="2"/>
      <c r="K907" s="2"/>
      <c r="L907" s="2"/>
      <c r="M907" s="2"/>
      <c r="N907" s="5">
        <v>2662.4</v>
      </c>
      <c r="O907" s="2" t="s">
        <v>200</v>
      </c>
      <c r="P907" s="5">
        <v>565.23215900000002</v>
      </c>
      <c r="Q907" s="5">
        <v>1504874.1</v>
      </c>
      <c r="R907" s="5">
        <v>6.9824849779999996</v>
      </c>
      <c r="S907" s="5">
        <v>18590.168000000001</v>
      </c>
      <c r="T907" s="5">
        <v>551385.9</v>
      </c>
      <c r="U907" s="5">
        <v>14976</v>
      </c>
      <c r="V907" s="5">
        <v>1.113</v>
      </c>
      <c r="W907" s="2" t="s">
        <v>61</v>
      </c>
      <c r="X907" s="2" t="s">
        <v>2940</v>
      </c>
      <c r="Y907" s="2" t="s">
        <v>172</v>
      </c>
      <c r="Z907" s="2" t="s">
        <v>173</v>
      </c>
      <c r="AA907" s="2" t="s">
        <v>2940</v>
      </c>
      <c r="AB907" s="2">
        <f>IF(INPUT_RAW!B907="","",YEAR(INPUT_RAW!B907))</f>
        <v>2022</v>
      </c>
      <c r="AC907" s="2">
        <f>IF(OR(INPUT_RAW!Q907="",INPUT_RAW!T907=""),"",INPUT_RAW!Q907+INPUT_RAW!T907)</f>
        <v>2056260</v>
      </c>
      <c r="AD907" s="2">
        <f>IF(INPUT_RAW!Q907="","",IF(INPUT_RAW!Q907=0,0,INPUT_RAW!T907/INPUT_RAW!Q907))</f>
        <v>0.36640001977574072</v>
      </c>
    </row>
    <row r="908" spans="1:30" ht="86.4" x14ac:dyDescent="0.3">
      <c r="A908" s="7" t="s">
        <v>196</v>
      </c>
      <c r="B908" s="2" t="s">
        <v>1405</v>
      </c>
      <c r="C908" s="5" t="s">
        <v>198</v>
      </c>
      <c r="D908" s="5" t="s">
        <v>171</v>
      </c>
      <c r="E908" s="2" t="s">
        <v>1408</v>
      </c>
      <c r="F908" s="2"/>
      <c r="G908" s="2"/>
      <c r="H908" s="2"/>
      <c r="I908" s="2"/>
      <c r="J908" s="2"/>
      <c r="K908" s="2"/>
      <c r="L908" s="2"/>
      <c r="M908" s="2"/>
      <c r="N908" s="5">
        <v>786.6</v>
      </c>
      <c r="O908" s="2" t="s">
        <v>200</v>
      </c>
      <c r="P908" s="5">
        <v>687.10605139999996</v>
      </c>
      <c r="Q908" s="5">
        <v>540477.62</v>
      </c>
      <c r="R908" s="5">
        <v>8.4880302820000004</v>
      </c>
      <c r="S908" s="5">
        <v>6676.68462</v>
      </c>
      <c r="T908" s="5">
        <v>198031</v>
      </c>
      <c r="U908" s="5">
        <v>4968</v>
      </c>
      <c r="V908" s="5">
        <v>1.2050000000000001</v>
      </c>
      <c r="W908" s="2" t="s">
        <v>66</v>
      </c>
      <c r="X908" s="2" t="s">
        <v>2940</v>
      </c>
      <c r="Y908" s="2" t="s">
        <v>172</v>
      </c>
      <c r="Z908" s="2" t="s">
        <v>173</v>
      </c>
      <c r="AA908" s="2" t="s">
        <v>2940</v>
      </c>
      <c r="AB908" s="2">
        <f>IF(INPUT_RAW!B908="","",YEAR(INPUT_RAW!B908))</f>
        <v>2022</v>
      </c>
      <c r="AC908" s="2">
        <f>IF(OR(INPUT_RAW!Q908="",INPUT_RAW!T908=""),"",INPUT_RAW!Q908+INPUT_RAW!T908)</f>
        <v>738508.62</v>
      </c>
      <c r="AD908" s="2">
        <f>IF(INPUT_RAW!Q908="","",IF(INPUT_RAW!Q908=0,0,INPUT_RAW!T908/INPUT_RAW!Q908))</f>
        <v>0.36640000005920692</v>
      </c>
    </row>
    <row r="909" spans="1:30" ht="72" x14ac:dyDescent="0.3">
      <c r="A909" s="7" t="s">
        <v>196</v>
      </c>
      <c r="B909" s="2" t="s">
        <v>1405</v>
      </c>
      <c r="C909" s="5" t="s">
        <v>198</v>
      </c>
      <c r="D909" s="5" t="s">
        <v>171</v>
      </c>
      <c r="E909" s="2" t="s">
        <v>1409</v>
      </c>
      <c r="F909" s="2"/>
      <c r="G909" s="2"/>
      <c r="H909" s="2"/>
      <c r="I909" s="2"/>
      <c r="J909" s="2"/>
      <c r="K909" s="2"/>
      <c r="L909" s="2"/>
      <c r="M909" s="2"/>
      <c r="N909" s="5">
        <v>4108.8</v>
      </c>
      <c r="O909" s="2" t="s">
        <v>200</v>
      </c>
      <c r="P909" s="5">
        <v>578.94389850000005</v>
      </c>
      <c r="Q909" s="5">
        <v>2378764.69</v>
      </c>
      <c r="R909" s="5">
        <v>7.1518702709999999</v>
      </c>
      <c r="S909" s="5">
        <v>29385.60457</v>
      </c>
      <c r="T909" s="5">
        <v>871579.4</v>
      </c>
      <c r="U909" s="5">
        <v>23112</v>
      </c>
      <c r="V909" s="5">
        <v>1.1399999999999999</v>
      </c>
      <c r="W909" s="2" t="s">
        <v>62</v>
      </c>
      <c r="X909" s="2" t="s">
        <v>2940</v>
      </c>
      <c r="Y909" s="2" t="s">
        <v>172</v>
      </c>
      <c r="Z909" s="2" t="s">
        <v>173</v>
      </c>
      <c r="AA909" s="2" t="s">
        <v>2940</v>
      </c>
      <c r="AB909" s="2">
        <f>IF(INPUT_RAW!B909="","",YEAR(INPUT_RAW!B909))</f>
        <v>2022</v>
      </c>
      <c r="AC909" s="2">
        <f>IF(OR(INPUT_RAW!Q909="",INPUT_RAW!T909=""),"",INPUT_RAW!Q909+INPUT_RAW!T909)</f>
        <v>3250344.09</v>
      </c>
      <c r="AD909" s="2">
        <f>IF(INPUT_RAW!Q909="","",IF(INPUT_RAW!Q909=0,0,INPUT_RAW!T909/INPUT_RAW!Q909))</f>
        <v>0.36640000739207207</v>
      </c>
    </row>
    <row r="910" spans="1:30" ht="72" x14ac:dyDescent="0.3">
      <c r="A910" s="7" t="s">
        <v>196</v>
      </c>
      <c r="B910" s="2" t="s">
        <v>1410</v>
      </c>
      <c r="C910" s="5" t="s">
        <v>198</v>
      </c>
      <c r="D910" s="5" t="s">
        <v>171</v>
      </c>
      <c r="E910" s="2" t="s">
        <v>1411</v>
      </c>
      <c r="F910" s="2"/>
      <c r="G910" s="2"/>
      <c r="H910" s="2"/>
      <c r="I910" s="2"/>
      <c r="J910" s="2"/>
      <c r="K910" s="2"/>
      <c r="L910" s="2"/>
      <c r="M910" s="2"/>
      <c r="N910" s="5">
        <v>9676</v>
      </c>
      <c r="O910" s="2" t="s">
        <v>200</v>
      </c>
      <c r="P910" s="5">
        <v>378.08989459999998</v>
      </c>
      <c r="Q910" s="5">
        <v>3658397.82</v>
      </c>
      <c r="R910" s="5">
        <v>4.7320387310000003</v>
      </c>
      <c r="S910" s="5">
        <v>45787.206760000001</v>
      </c>
      <c r="T910" s="5">
        <v>1608231.8</v>
      </c>
      <c r="U910" s="5">
        <v>59040</v>
      </c>
      <c r="V910" s="5">
        <v>0.7</v>
      </c>
      <c r="W910" s="2" t="s">
        <v>83</v>
      </c>
      <c r="X910" s="2"/>
      <c r="Y910" s="2" t="s">
        <v>172</v>
      </c>
      <c r="Z910" s="2" t="s">
        <v>173</v>
      </c>
      <c r="AA910" s="2" t="s">
        <v>174</v>
      </c>
      <c r="AB910" s="2">
        <f>IF(INPUT_RAW!B910="","",YEAR(INPUT_RAW!B910))</f>
        <v>2022</v>
      </c>
      <c r="AC910" s="2">
        <f>IF(OR(INPUT_RAW!Q910="",INPUT_RAW!T910=""),"",INPUT_RAW!Q910+INPUT_RAW!T910)</f>
        <v>5266629.62</v>
      </c>
      <c r="AD910" s="2">
        <f>IF(INPUT_RAW!Q910="","",IF(INPUT_RAW!Q910=0,0,INPUT_RAW!T910/INPUT_RAW!Q910))</f>
        <v>0.43960003234421346</v>
      </c>
    </row>
    <row r="911" spans="1:30" ht="57.6" x14ac:dyDescent="0.3">
      <c r="A911" s="7" t="s">
        <v>196</v>
      </c>
      <c r="B911" s="2" t="s">
        <v>1412</v>
      </c>
      <c r="C911" s="5" t="s">
        <v>198</v>
      </c>
      <c r="D911" s="5" t="s">
        <v>163</v>
      </c>
      <c r="E911" s="2" t="s">
        <v>1413</v>
      </c>
      <c r="F911" s="2"/>
      <c r="G911" s="2"/>
      <c r="H911" s="2"/>
      <c r="I911" s="2"/>
      <c r="J911" s="2"/>
      <c r="K911" s="2"/>
      <c r="L911" s="2"/>
      <c r="M911" s="2"/>
      <c r="N911" s="5">
        <v>8677.15</v>
      </c>
      <c r="O911" s="2" t="s">
        <v>200</v>
      </c>
      <c r="P911" s="5">
        <v>297.38562660000002</v>
      </c>
      <c r="Q911" s="5">
        <v>2580459.69</v>
      </c>
      <c r="R911" s="5">
        <v>3.721972799</v>
      </c>
      <c r="S911" s="5">
        <v>32296.116269999999</v>
      </c>
      <c r="T911" s="5">
        <v>1134370.1000000001</v>
      </c>
      <c r="U911" s="5">
        <v>99600</v>
      </c>
      <c r="V911" s="5">
        <v>0.27500000000000002</v>
      </c>
      <c r="W911" s="2" t="s">
        <v>64</v>
      </c>
      <c r="X911" s="2" t="s">
        <v>166</v>
      </c>
      <c r="Y911" s="2" t="s">
        <v>164</v>
      </c>
      <c r="Z911" s="2" t="s">
        <v>165</v>
      </c>
      <c r="AA911" s="2" t="s">
        <v>166</v>
      </c>
      <c r="AB911" s="2">
        <f>IF(INPUT_RAW!B911="","",YEAR(INPUT_RAW!B911))</f>
        <v>2022</v>
      </c>
      <c r="AC911" s="2">
        <f>IF(OR(INPUT_RAW!Q911="",INPUT_RAW!T911=""),"",INPUT_RAW!Q911+INPUT_RAW!T911)</f>
        <v>3714829.79</v>
      </c>
      <c r="AD911" s="2">
        <f>IF(INPUT_RAW!Q911="","",IF(INPUT_RAW!Q911=0,0,INPUT_RAW!T911/INPUT_RAW!Q911))</f>
        <v>0.43960000785751474</v>
      </c>
    </row>
    <row r="912" spans="1:30" ht="72" x14ac:dyDescent="0.3">
      <c r="A912" s="7" t="s">
        <v>196</v>
      </c>
      <c r="B912" s="2" t="s">
        <v>1414</v>
      </c>
      <c r="C912" s="5" t="s">
        <v>198</v>
      </c>
      <c r="D912" s="5" t="s">
        <v>171</v>
      </c>
      <c r="E912" s="2" t="s">
        <v>1415</v>
      </c>
      <c r="F912" s="2"/>
      <c r="G912" s="2"/>
      <c r="H912" s="2"/>
      <c r="I912" s="2"/>
      <c r="J912" s="2"/>
      <c r="K912" s="2"/>
      <c r="L912" s="2"/>
      <c r="M912" s="2"/>
      <c r="N912" s="5">
        <v>7718.4</v>
      </c>
      <c r="O912" s="2" t="s">
        <v>200</v>
      </c>
      <c r="P912" s="5">
        <v>576.91079630000002</v>
      </c>
      <c r="Q912" s="5">
        <v>4452828.29</v>
      </c>
      <c r="R912" s="5">
        <v>7.2204104669999998</v>
      </c>
      <c r="S912" s="5">
        <v>55730.016150000003</v>
      </c>
      <c r="T912" s="5">
        <v>1631516.4</v>
      </c>
      <c r="U912" s="5">
        <v>38592</v>
      </c>
      <c r="V912" s="5">
        <v>1.3</v>
      </c>
      <c r="W912" s="2" t="s">
        <v>68</v>
      </c>
      <c r="X912" s="2" t="s">
        <v>2940</v>
      </c>
      <c r="Y912" s="2" t="s">
        <v>172</v>
      </c>
      <c r="Z912" s="2" t="s">
        <v>173</v>
      </c>
      <c r="AA912" s="2" t="s">
        <v>2940</v>
      </c>
      <c r="AB912" s="2">
        <f>IF(INPUT_RAW!B912="","",YEAR(INPUT_RAW!B912))</f>
        <v>2022</v>
      </c>
      <c r="AC912" s="2">
        <f>IF(OR(INPUT_RAW!Q912="",INPUT_RAW!T912=""),"",INPUT_RAW!Q912+INPUT_RAW!T912)</f>
        <v>6084344.6899999995</v>
      </c>
      <c r="AD912" s="2">
        <f>IF(INPUT_RAW!Q912="","",IF(INPUT_RAW!Q912=0,0,INPUT_RAW!T912/INPUT_RAW!Q912))</f>
        <v>0.36640002572387537</v>
      </c>
    </row>
    <row r="913" spans="1:30" ht="72" x14ac:dyDescent="0.3">
      <c r="A913" s="7" t="s">
        <v>196</v>
      </c>
      <c r="B913" s="2" t="s">
        <v>1414</v>
      </c>
      <c r="C913" s="5" t="s">
        <v>198</v>
      </c>
      <c r="D913" s="5" t="s">
        <v>163</v>
      </c>
      <c r="E913" s="2" t="s">
        <v>1416</v>
      </c>
      <c r="F913" s="2"/>
      <c r="G913" s="2"/>
      <c r="H913" s="2"/>
      <c r="I913" s="2"/>
      <c r="J913" s="2"/>
      <c r="K913" s="2"/>
      <c r="L913" s="2"/>
      <c r="M913" s="2"/>
      <c r="N913" s="5">
        <v>4840</v>
      </c>
      <c r="O913" s="2" t="s">
        <v>200</v>
      </c>
      <c r="P913" s="5">
        <v>568.01128310000001</v>
      </c>
      <c r="Q913" s="5">
        <v>2749174.61</v>
      </c>
      <c r="R913" s="5">
        <v>7.1090273220000002</v>
      </c>
      <c r="S913" s="5">
        <v>34407.692239999997</v>
      </c>
      <c r="T913" s="5">
        <v>1208537.1000000001</v>
      </c>
      <c r="U913" s="5">
        <v>2</v>
      </c>
      <c r="V913" s="5">
        <v>0.16800000000000001</v>
      </c>
      <c r="W913" s="2" t="s">
        <v>29</v>
      </c>
      <c r="X913" s="2" t="s">
        <v>166</v>
      </c>
      <c r="Y913" s="2" t="s">
        <v>164</v>
      </c>
      <c r="Z913" s="2" t="s">
        <v>165</v>
      </c>
      <c r="AA913" s="2" t="s">
        <v>166</v>
      </c>
      <c r="AB913" s="2">
        <f>IF(INPUT_RAW!B913="","",YEAR(INPUT_RAW!B913))</f>
        <v>2022</v>
      </c>
      <c r="AC913" s="2">
        <f>IF(OR(INPUT_RAW!Q913="",INPUT_RAW!T913=""),"",INPUT_RAW!Q913+INPUT_RAW!T913)</f>
        <v>3957711.71</v>
      </c>
      <c r="AD913" s="2">
        <f>IF(INPUT_RAW!Q913="","",IF(INPUT_RAW!Q913=0,0,INPUT_RAW!T913/INPUT_RAW!Q913))</f>
        <v>0.43959997870051626</v>
      </c>
    </row>
    <row r="914" spans="1:30" ht="86.4" x14ac:dyDescent="0.3">
      <c r="A914" s="7" t="s">
        <v>196</v>
      </c>
      <c r="B914" s="2" t="s">
        <v>1414</v>
      </c>
      <c r="C914" s="5" t="s">
        <v>198</v>
      </c>
      <c r="D914" s="5" t="s">
        <v>171</v>
      </c>
      <c r="E914" s="2" t="s">
        <v>1417</v>
      </c>
      <c r="F914" s="2"/>
      <c r="G914" s="2"/>
      <c r="H914" s="2"/>
      <c r="I914" s="2"/>
      <c r="J914" s="2"/>
      <c r="K914" s="2"/>
      <c r="L914" s="2"/>
      <c r="M914" s="2"/>
      <c r="N914" s="5">
        <v>296.39999999999998</v>
      </c>
      <c r="O914" s="2" t="s">
        <v>200</v>
      </c>
      <c r="P914" s="5">
        <v>675.47607960000005</v>
      </c>
      <c r="Q914" s="5">
        <v>200211.11</v>
      </c>
      <c r="R914" s="5">
        <v>8.4540185179999998</v>
      </c>
      <c r="S914" s="5">
        <v>2505.7710889999998</v>
      </c>
      <c r="T914" s="5">
        <v>73357.3</v>
      </c>
      <c r="U914" s="5">
        <v>1872</v>
      </c>
      <c r="V914" s="5">
        <v>1.2050000000000001</v>
      </c>
      <c r="W914" s="2" t="s">
        <v>66</v>
      </c>
      <c r="X914" s="2" t="s">
        <v>2940</v>
      </c>
      <c r="Y914" s="2" t="s">
        <v>172</v>
      </c>
      <c r="Z914" s="2" t="s">
        <v>173</v>
      </c>
      <c r="AA914" s="2" t="s">
        <v>2940</v>
      </c>
      <c r="AB914" s="2">
        <f>IF(INPUT_RAW!B914="","",YEAR(INPUT_RAW!B914))</f>
        <v>2022</v>
      </c>
      <c r="AC914" s="2">
        <f>IF(OR(INPUT_RAW!Q914="",INPUT_RAW!T914=""),"",INPUT_RAW!Q914+INPUT_RAW!T914)</f>
        <v>273568.40999999997</v>
      </c>
      <c r="AD914" s="2">
        <f>IF(INPUT_RAW!Q914="","",IF(INPUT_RAW!Q914=0,0,INPUT_RAW!T914/INPUT_RAW!Q914))</f>
        <v>0.3663997467473209</v>
      </c>
    </row>
    <row r="915" spans="1:30" ht="72" x14ac:dyDescent="0.3">
      <c r="A915" s="7" t="s">
        <v>196</v>
      </c>
      <c r="B915" s="2" t="s">
        <v>1418</v>
      </c>
      <c r="C915" s="5" t="s">
        <v>198</v>
      </c>
      <c r="D915" s="5" t="s">
        <v>171</v>
      </c>
      <c r="E915" s="2" t="s">
        <v>1419</v>
      </c>
      <c r="F915" s="2"/>
      <c r="G915" s="2"/>
      <c r="H915" s="2"/>
      <c r="I915" s="2"/>
      <c r="J915" s="2"/>
      <c r="K915" s="2"/>
      <c r="L915" s="2"/>
      <c r="M915" s="2"/>
      <c r="N915" s="5">
        <v>8607.5</v>
      </c>
      <c r="O915" s="2" t="s">
        <v>200</v>
      </c>
      <c r="P915" s="5">
        <v>388.54271390000002</v>
      </c>
      <c r="Q915" s="5">
        <v>3344381.41</v>
      </c>
      <c r="R915" s="5">
        <v>4.9213769970000003</v>
      </c>
      <c r="S915" s="5">
        <v>42360.752500000002</v>
      </c>
      <c r="T915" s="5">
        <v>1225381.3</v>
      </c>
      <c r="U915" s="5">
        <v>37560</v>
      </c>
      <c r="V915" s="5">
        <v>1.02</v>
      </c>
      <c r="W915" s="2" t="s">
        <v>57</v>
      </c>
      <c r="X915" s="2"/>
      <c r="Y915" s="2" t="s">
        <v>172</v>
      </c>
      <c r="Z915" s="2" t="s">
        <v>173</v>
      </c>
      <c r="AA915" s="2" t="s">
        <v>174</v>
      </c>
      <c r="AB915" s="2">
        <f>IF(INPUT_RAW!B915="","",YEAR(INPUT_RAW!B915))</f>
        <v>2022</v>
      </c>
      <c r="AC915" s="2">
        <f>IF(OR(INPUT_RAW!Q915="",INPUT_RAW!T915=""),"",INPUT_RAW!Q915+INPUT_RAW!T915)</f>
        <v>4569762.71</v>
      </c>
      <c r="AD915" s="2">
        <f>IF(INPUT_RAW!Q915="","",IF(INPUT_RAW!Q915=0,0,INPUT_RAW!T915/INPUT_RAW!Q915))</f>
        <v>0.36639998546098845</v>
      </c>
    </row>
    <row r="916" spans="1:30" ht="72" x14ac:dyDescent="0.3">
      <c r="A916" s="7" t="s">
        <v>196</v>
      </c>
      <c r="B916" s="2" t="s">
        <v>1418</v>
      </c>
      <c r="C916" s="5" t="s">
        <v>198</v>
      </c>
      <c r="D916" s="5" t="s">
        <v>171</v>
      </c>
      <c r="E916" s="2" t="s">
        <v>1420</v>
      </c>
      <c r="F916" s="2"/>
      <c r="G916" s="2"/>
      <c r="H916" s="2"/>
      <c r="I916" s="2"/>
      <c r="J916" s="2"/>
      <c r="K916" s="2"/>
      <c r="L916" s="2"/>
      <c r="M916" s="2"/>
      <c r="N916" s="5">
        <v>9676</v>
      </c>
      <c r="O916" s="2" t="s">
        <v>200</v>
      </c>
      <c r="P916" s="5">
        <v>372.85376910000002</v>
      </c>
      <c r="Q916" s="5">
        <v>3607733.07</v>
      </c>
      <c r="R916" s="5">
        <v>4.7226569869999997</v>
      </c>
      <c r="S916" s="5">
        <v>45696.42901</v>
      </c>
      <c r="T916" s="5">
        <v>1321873.3999999999</v>
      </c>
      <c r="U916" s="5">
        <v>59040</v>
      </c>
      <c r="V916" s="5">
        <v>0.7</v>
      </c>
      <c r="W916" s="2" t="s">
        <v>83</v>
      </c>
      <c r="X916" s="2"/>
      <c r="Y916" s="2" t="s">
        <v>172</v>
      </c>
      <c r="Z916" s="2" t="s">
        <v>173</v>
      </c>
      <c r="AA916" s="2" t="s">
        <v>174</v>
      </c>
      <c r="AB916" s="2">
        <f>IF(INPUT_RAW!B916="","",YEAR(INPUT_RAW!B916))</f>
        <v>2022</v>
      </c>
      <c r="AC916" s="2">
        <f>IF(OR(INPUT_RAW!Q916="",INPUT_RAW!T916=""),"",INPUT_RAW!Q916+INPUT_RAW!T916)</f>
        <v>4929606.47</v>
      </c>
      <c r="AD916" s="2">
        <f>IF(INPUT_RAW!Q916="","",IF(INPUT_RAW!Q916=0,0,INPUT_RAW!T916/INPUT_RAW!Q916))</f>
        <v>0.3664000008736788</v>
      </c>
    </row>
    <row r="917" spans="1:30" ht="72" x14ac:dyDescent="0.3">
      <c r="A917" s="7" t="s">
        <v>196</v>
      </c>
      <c r="B917" s="2" t="s">
        <v>1421</v>
      </c>
      <c r="C917" s="5" t="s">
        <v>198</v>
      </c>
      <c r="D917" s="5" t="s">
        <v>171</v>
      </c>
      <c r="E917" s="2" t="s">
        <v>1422</v>
      </c>
      <c r="F917" s="2"/>
      <c r="G917" s="2"/>
      <c r="H917" s="2"/>
      <c r="I917" s="2"/>
      <c r="J917" s="2"/>
      <c r="K917" s="2"/>
      <c r="L917" s="2"/>
      <c r="M917" s="2"/>
      <c r="N917" s="5">
        <v>11202.2</v>
      </c>
      <c r="O917" s="2" t="s">
        <v>200</v>
      </c>
      <c r="P917" s="5">
        <v>528.77799270000003</v>
      </c>
      <c r="Q917" s="5">
        <v>5923476.8300000001</v>
      </c>
      <c r="R917" s="5">
        <v>6.6976313200000002</v>
      </c>
      <c r="S917" s="5">
        <v>75028.205570000006</v>
      </c>
      <c r="T917" s="5">
        <v>2170361.9</v>
      </c>
      <c r="U917" s="5">
        <v>37920</v>
      </c>
      <c r="V917" s="5">
        <v>1.8</v>
      </c>
      <c r="W917" s="5" t="s">
        <v>72</v>
      </c>
      <c r="X917" s="2" t="s">
        <v>2941</v>
      </c>
      <c r="Y917" s="2" t="s">
        <v>172</v>
      </c>
      <c r="Z917" s="2" t="s">
        <v>173</v>
      </c>
      <c r="AA917" s="2" t="s">
        <v>2941</v>
      </c>
      <c r="AB917" s="2">
        <f>IF(INPUT_RAW!B917="","",YEAR(INPUT_RAW!B917))</f>
        <v>2022</v>
      </c>
      <c r="AC917" s="2">
        <f>IF(OR(INPUT_RAW!Q917="",INPUT_RAW!T917=""),"",INPUT_RAW!Q917+INPUT_RAW!T917)</f>
        <v>8093838.7300000004</v>
      </c>
      <c r="AD917" s="2">
        <f>IF(INPUT_RAW!Q917="","",IF(INPUT_RAW!Q917=0,0,INPUT_RAW!T917/INPUT_RAW!Q917))</f>
        <v>0.36639999822536656</v>
      </c>
    </row>
    <row r="918" spans="1:30" ht="57.6" x14ac:dyDescent="0.3">
      <c r="A918" s="7" t="s">
        <v>196</v>
      </c>
      <c r="B918" s="2" t="s">
        <v>1421</v>
      </c>
      <c r="C918" s="5" t="s">
        <v>198</v>
      </c>
      <c r="D918" s="5" t="s">
        <v>171</v>
      </c>
      <c r="E918" s="2" t="s">
        <v>1423</v>
      </c>
      <c r="F918" s="2"/>
      <c r="G918" s="2"/>
      <c r="H918" s="2"/>
      <c r="I918" s="2"/>
      <c r="J918" s="2"/>
      <c r="K918" s="2"/>
      <c r="L918" s="2"/>
      <c r="M918" s="2"/>
      <c r="N918" s="5">
        <v>8232</v>
      </c>
      <c r="O918" s="2" t="s">
        <v>200</v>
      </c>
      <c r="P918" s="5">
        <v>626.20554179999999</v>
      </c>
      <c r="Q918" s="5">
        <v>5154924.0199999996</v>
      </c>
      <c r="R918" s="5">
        <v>7.931672474</v>
      </c>
      <c r="S918" s="5">
        <v>65293.527800000003</v>
      </c>
      <c r="T918" s="5">
        <v>1888764.2</v>
      </c>
      <c r="U918" s="5">
        <v>21600</v>
      </c>
      <c r="V918" s="5">
        <v>2.75</v>
      </c>
      <c r="W918" s="5" t="s">
        <v>71</v>
      </c>
      <c r="X918" s="2"/>
      <c r="Y918" s="2" t="s">
        <v>172</v>
      </c>
      <c r="Z918" s="2" t="s">
        <v>173</v>
      </c>
      <c r="AA918" s="2" t="s">
        <v>174</v>
      </c>
      <c r="AB918" s="2">
        <f>IF(INPUT_RAW!B918="","",YEAR(INPUT_RAW!B918))</f>
        <v>2022</v>
      </c>
      <c r="AC918" s="2">
        <f>IF(OR(INPUT_RAW!Q918="",INPUT_RAW!T918=""),"",INPUT_RAW!Q918+INPUT_RAW!T918)</f>
        <v>7043688.2199999997</v>
      </c>
      <c r="AD918" s="2">
        <f>IF(INPUT_RAW!Q918="","",IF(INPUT_RAW!Q918=0,0,INPUT_RAW!T918/INPUT_RAW!Q918))</f>
        <v>0.36640000757954916</v>
      </c>
    </row>
    <row r="919" spans="1:30" ht="72" x14ac:dyDescent="0.3">
      <c r="A919" s="7" t="s">
        <v>196</v>
      </c>
      <c r="B919" s="2" t="s">
        <v>1421</v>
      </c>
      <c r="C919" s="5" t="s">
        <v>198</v>
      </c>
      <c r="D919" s="5" t="s">
        <v>171</v>
      </c>
      <c r="E919" s="2" t="s">
        <v>1424</v>
      </c>
      <c r="F919" s="2"/>
      <c r="G919" s="2"/>
      <c r="H919" s="2"/>
      <c r="I919" s="2"/>
      <c r="J919" s="2"/>
      <c r="K919" s="2"/>
      <c r="L919" s="2"/>
      <c r="M919" s="2"/>
      <c r="N919" s="5">
        <v>9129.9</v>
      </c>
      <c r="O919" s="2" t="s">
        <v>200</v>
      </c>
      <c r="P919" s="5">
        <v>566.09374360000004</v>
      </c>
      <c r="Q919" s="5">
        <v>5168379.2699999996</v>
      </c>
      <c r="R919" s="5">
        <v>7.1702817430000003</v>
      </c>
      <c r="S919" s="5">
        <v>65463.955289999998</v>
      </c>
      <c r="T919" s="5">
        <v>1893694.2</v>
      </c>
      <c r="U919" s="5">
        <v>56184</v>
      </c>
      <c r="V919" s="5">
        <v>1.06</v>
      </c>
      <c r="W919" s="5" t="s">
        <v>79</v>
      </c>
      <c r="X919" s="2" t="s">
        <v>2941</v>
      </c>
      <c r="Y919" s="2" t="s">
        <v>172</v>
      </c>
      <c r="Z919" s="2" t="s">
        <v>173</v>
      </c>
      <c r="AA919" s="2" t="s">
        <v>2941</v>
      </c>
      <c r="AB919" s="2">
        <f>IF(INPUT_RAW!B919="","",YEAR(INPUT_RAW!B919))</f>
        <v>2022</v>
      </c>
      <c r="AC919" s="2">
        <f>IF(OR(INPUT_RAW!Q919="",INPUT_RAW!T919=""),"",INPUT_RAW!Q919+INPUT_RAW!T919)</f>
        <v>7062073.4699999997</v>
      </c>
      <c r="AD919" s="2">
        <f>IF(INPUT_RAW!Q919="","",IF(INPUT_RAW!Q919=0,0,INPUT_RAW!T919/INPUT_RAW!Q919))</f>
        <v>0.36640000686327345</v>
      </c>
    </row>
    <row r="920" spans="1:30" ht="57.6" x14ac:dyDescent="0.3">
      <c r="A920" s="7" t="s">
        <v>196</v>
      </c>
      <c r="B920" s="2" t="s">
        <v>1421</v>
      </c>
      <c r="C920" s="5" t="s">
        <v>198</v>
      </c>
      <c r="D920" s="5" t="s">
        <v>171</v>
      </c>
      <c r="E920" s="2" t="s">
        <v>1425</v>
      </c>
      <c r="F920" s="2"/>
      <c r="G920" s="2"/>
      <c r="H920" s="2"/>
      <c r="I920" s="2"/>
      <c r="J920" s="2"/>
      <c r="K920" s="2"/>
      <c r="L920" s="2"/>
      <c r="M920" s="2"/>
      <c r="N920" s="5">
        <v>8903.4</v>
      </c>
      <c r="O920" s="2" t="s">
        <v>200</v>
      </c>
      <c r="P920" s="5">
        <v>513.22530830000005</v>
      </c>
      <c r="Q920" s="5">
        <v>4569450.21</v>
      </c>
      <c r="R920" s="5">
        <v>6.5006372170000004</v>
      </c>
      <c r="S920" s="5">
        <v>57877.773399999998</v>
      </c>
      <c r="T920" s="5">
        <v>1674246.5</v>
      </c>
      <c r="U920" s="5">
        <v>25560</v>
      </c>
      <c r="V920" s="5">
        <v>2.06</v>
      </c>
      <c r="W920" s="5" t="s">
        <v>70</v>
      </c>
      <c r="X920" s="2"/>
      <c r="Y920" s="2" t="s">
        <v>172</v>
      </c>
      <c r="Z920" s="2" t="s">
        <v>173</v>
      </c>
      <c r="AA920" s="2" t="s">
        <v>174</v>
      </c>
      <c r="AB920" s="2">
        <f>IF(INPUT_RAW!B920="","",YEAR(INPUT_RAW!B920))</f>
        <v>2022</v>
      </c>
      <c r="AC920" s="2">
        <f>IF(OR(INPUT_RAW!Q920="",INPUT_RAW!T920=""),"",INPUT_RAW!Q920+INPUT_RAW!T920)</f>
        <v>6243696.71</v>
      </c>
      <c r="AD920" s="2">
        <f>IF(INPUT_RAW!Q920="","",IF(INPUT_RAW!Q920=0,0,INPUT_RAW!T920/INPUT_RAW!Q920))</f>
        <v>0.36639998753810693</v>
      </c>
    </row>
    <row r="921" spans="1:30" ht="86.4" x14ac:dyDescent="0.3">
      <c r="A921" s="7" t="s">
        <v>196</v>
      </c>
      <c r="B921" s="2" t="s">
        <v>1421</v>
      </c>
      <c r="C921" s="5" t="s">
        <v>198</v>
      </c>
      <c r="D921" s="5" t="s">
        <v>171</v>
      </c>
      <c r="E921" s="2" t="s">
        <v>1426</v>
      </c>
      <c r="F921" s="2"/>
      <c r="G921" s="2"/>
      <c r="H921" s="2"/>
      <c r="I921" s="2"/>
      <c r="J921" s="2"/>
      <c r="K921" s="2"/>
      <c r="L921" s="2"/>
      <c r="M921" s="2"/>
      <c r="N921" s="5">
        <v>5100</v>
      </c>
      <c r="O921" s="2" t="s">
        <v>200</v>
      </c>
      <c r="P921" s="5">
        <v>565.8267118</v>
      </c>
      <c r="Q921" s="5">
        <v>2885716.23</v>
      </c>
      <c r="R921" s="5">
        <v>7.166899452</v>
      </c>
      <c r="S921" s="5">
        <v>36551.187209999996</v>
      </c>
      <c r="T921" s="5">
        <v>1057326.3999999999</v>
      </c>
      <c r="U921" s="5">
        <v>20400</v>
      </c>
      <c r="V921" s="5">
        <v>1.63</v>
      </c>
      <c r="W921" s="5" t="s">
        <v>77</v>
      </c>
      <c r="X921" s="2" t="s">
        <v>2941</v>
      </c>
      <c r="Y921" s="2" t="s">
        <v>172</v>
      </c>
      <c r="Z921" s="2" t="s">
        <v>173</v>
      </c>
      <c r="AA921" s="2" t="s">
        <v>2941</v>
      </c>
      <c r="AB921" s="2">
        <f>IF(INPUT_RAW!B921="","",YEAR(INPUT_RAW!B921))</f>
        <v>2022</v>
      </c>
      <c r="AC921" s="2">
        <f>IF(OR(INPUT_RAW!Q921="",INPUT_RAW!T921=""),"",INPUT_RAW!Q921+INPUT_RAW!T921)</f>
        <v>3943042.63</v>
      </c>
      <c r="AD921" s="2">
        <f>IF(INPUT_RAW!Q921="","",IF(INPUT_RAW!Q921=0,0,INPUT_RAW!T921/INPUT_RAW!Q921))</f>
        <v>0.3663999907572339</v>
      </c>
    </row>
    <row r="922" spans="1:30" ht="72" x14ac:dyDescent="0.3">
      <c r="A922" s="7" t="s">
        <v>196</v>
      </c>
      <c r="B922" s="2" t="s">
        <v>1421</v>
      </c>
      <c r="C922" s="5" t="s">
        <v>198</v>
      </c>
      <c r="D922" s="5" t="s">
        <v>171</v>
      </c>
      <c r="E922" s="2" t="s">
        <v>1427</v>
      </c>
      <c r="F922" s="2"/>
      <c r="G922" s="2"/>
      <c r="H922" s="2"/>
      <c r="I922" s="2"/>
      <c r="J922" s="2"/>
      <c r="K922" s="2"/>
      <c r="L922" s="2"/>
      <c r="M922" s="2"/>
      <c r="N922" s="5">
        <v>10892</v>
      </c>
      <c r="O922" s="2" t="s">
        <v>200</v>
      </c>
      <c r="P922" s="5">
        <v>501.95962909999997</v>
      </c>
      <c r="Q922" s="5">
        <v>5467344.2800000003</v>
      </c>
      <c r="R922" s="5">
        <v>6.3579433700000001</v>
      </c>
      <c r="S922" s="5">
        <v>69250.719190000003</v>
      </c>
      <c r="T922" s="5">
        <v>2003235</v>
      </c>
      <c r="U922" s="5">
        <v>16800</v>
      </c>
      <c r="V922" s="5">
        <v>3.75</v>
      </c>
      <c r="W922" s="5" t="s">
        <v>52</v>
      </c>
      <c r="X922" s="2"/>
      <c r="Y922" s="2" t="s">
        <v>172</v>
      </c>
      <c r="Z922" s="2" t="s">
        <v>173</v>
      </c>
      <c r="AA922" s="2" t="s">
        <v>174</v>
      </c>
      <c r="AB922" s="2">
        <f>IF(INPUT_RAW!B922="","",YEAR(INPUT_RAW!B922))</f>
        <v>2022</v>
      </c>
      <c r="AC922" s="2">
        <f>IF(OR(INPUT_RAW!Q922="",INPUT_RAW!T922=""),"",INPUT_RAW!Q922+INPUT_RAW!T922)</f>
        <v>7470579.2800000003</v>
      </c>
      <c r="AD922" s="2">
        <f>IF(INPUT_RAW!Q922="","",IF(INPUT_RAW!Q922=0,0,INPUT_RAW!T922/INPUT_RAW!Q922))</f>
        <v>0.36640001020751523</v>
      </c>
    </row>
    <row r="923" spans="1:30" ht="72" x14ac:dyDescent="0.3">
      <c r="A923" s="7" t="s">
        <v>196</v>
      </c>
      <c r="B923" s="2" t="s">
        <v>1428</v>
      </c>
      <c r="C923" s="5" t="s">
        <v>198</v>
      </c>
      <c r="D923" s="5" t="s">
        <v>171</v>
      </c>
      <c r="E923" s="2" t="s">
        <v>1429</v>
      </c>
      <c r="F923" s="2"/>
      <c r="G923" s="2"/>
      <c r="H923" s="2"/>
      <c r="I923" s="2"/>
      <c r="J923" s="2"/>
      <c r="K923" s="2"/>
      <c r="L923" s="2"/>
      <c r="M923" s="2"/>
      <c r="N923" s="5">
        <v>15568</v>
      </c>
      <c r="O923" s="2" t="s">
        <v>200</v>
      </c>
      <c r="P923" s="5">
        <v>440.61864209999999</v>
      </c>
      <c r="Q923" s="5">
        <v>6859551.0199999996</v>
      </c>
      <c r="R923" s="5">
        <v>5.5809834340000002</v>
      </c>
      <c r="S923" s="5">
        <v>86884.750090000001</v>
      </c>
      <c r="T923" s="5">
        <v>2513339.5</v>
      </c>
      <c r="U923" s="5">
        <v>70056</v>
      </c>
      <c r="V923" s="5">
        <v>1.18</v>
      </c>
      <c r="W923" s="2" t="s">
        <v>87</v>
      </c>
      <c r="X923" s="2" t="s">
        <v>2937</v>
      </c>
      <c r="Y923" s="2" t="s">
        <v>172</v>
      </c>
      <c r="Z923" s="2" t="s">
        <v>173</v>
      </c>
      <c r="AA923" s="2" t="s">
        <v>2937</v>
      </c>
      <c r="AB923" s="2">
        <f>IF(INPUT_RAW!B923="","",YEAR(INPUT_RAW!B923))</f>
        <v>2022</v>
      </c>
      <c r="AC923" s="2">
        <f>IF(OR(INPUT_RAW!Q923="",INPUT_RAW!T923=""),"",INPUT_RAW!Q923+INPUT_RAW!T923)</f>
        <v>9372890.5199999996</v>
      </c>
      <c r="AD923" s="2">
        <f>IF(INPUT_RAW!Q923="","",IF(INPUT_RAW!Q923=0,0,INPUT_RAW!T923/INPUT_RAW!Q923))</f>
        <v>0.3664000009143456</v>
      </c>
    </row>
    <row r="924" spans="1:30" ht="72" x14ac:dyDescent="0.3">
      <c r="A924" s="7" t="s">
        <v>196</v>
      </c>
      <c r="B924" s="2" t="s">
        <v>1430</v>
      </c>
      <c r="C924" s="5" t="s">
        <v>198</v>
      </c>
      <c r="D924" s="5" t="s">
        <v>171</v>
      </c>
      <c r="E924" s="2" t="s">
        <v>1431</v>
      </c>
      <c r="F924" s="2"/>
      <c r="G924" s="2"/>
      <c r="H924" s="2"/>
      <c r="I924" s="2"/>
      <c r="J924" s="2"/>
      <c r="K924" s="2"/>
      <c r="L924" s="2"/>
      <c r="M924" s="2"/>
      <c r="N924" s="5">
        <v>5985</v>
      </c>
      <c r="O924" s="2" t="s">
        <v>200</v>
      </c>
      <c r="P924" s="5">
        <v>425.47055640000002</v>
      </c>
      <c r="Q924" s="5">
        <v>2546441.2799999998</v>
      </c>
      <c r="R924" s="5">
        <v>5.3891140770000003</v>
      </c>
      <c r="S924" s="5">
        <v>32253.847750000001</v>
      </c>
      <c r="T924" s="5">
        <v>933016.1</v>
      </c>
      <c r="U924" s="5">
        <v>25200</v>
      </c>
      <c r="V924" s="5">
        <v>1.1724000000000001</v>
      </c>
      <c r="W924" s="2" t="s">
        <v>67</v>
      </c>
      <c r="X924" s="2" t="s">
        <v>2936</v>
      </c>
      <c r="Y924" s="2" t="s">
        <v>172</v>
      </c>
      <c r="Z924" s="2" t="s">
        <v>173</v>
      </c>
      <c r="AA924" s="2" t="s">
        <v>2936</v>
      </c>
      <c r="AB924" s="2">
        <f>IF(INPUT_RAW!B924="","",YEAR(INPUT_RAW!B924))</f>
        <v>2022</v>
      </c>
      <c r="AC924" s="2">
        <f>IF(OR(INPUT_RAW!Q924="",INPUT_RAW!T924=""),"",INPUT_RAW!Q924+INPUT_RAW!T924)</f>
        <v>3479457.38</v>
      </c>
      <c r="AD924" s="2">
        <f>IF(INPUT_RAW!Q924="","",IF(INPUT_RAW!Q924=0,0,INPUT_RAW!T924/INPUT_RAW!Q924))</f>
        <v>0.36640000589371535</v>
      </c>
    </row>
    <row r="925" spans="1:30" ht="57.6" x14ac:dyDescent="0.3">
      <c r="A925" s="7" t="s">
        <v>196</v>
      </c>
      <c r="B925" s="2" t="s">
        <v>1430</v>
      </c>
      <c r="C925" s="5" t="s">
        <v>198</v>
      </c>
      <c r="D925" s="5" t="s">
        <v>171</v>
      </c>
      <c r="E925" s="2" t="s">
        <v>1432</v>
      </c>
      <c r="F925" s="2"/>
      <c r="G925" s="2"/>
      <c r="H925" s="2"/>
      <c r="I925" s="2"/>
      <c r="J925" s="2"/>
      <c r="K925" s="2"/>
      <c r="L925" s="2"/>
      <c r="M925" s="2"/>
      <c r="N925" s="5">
        <v>7882.5</v>
      </c>
      <c r="O925" s="2" t="s">
        <v>200</v>
      </c>
      <c r="P925" s="5">
        <v>275.36698639999997</v>
      </c>
      <c r="Q925" s="5">
        <v>2170580.27</v>
      </c>
      <c r="R925" s="5">
        <v>3.4878655649999999</v>
      </c>
      <c r="S925" s="5">
        <v>27493.100320000001</v>
      </c>
      <c r="T925" s="5">
        <v>795300.7</v>
      </c>
      <c r="U925" s="5">
        <v>50448</v>
      </c>
      <c r="V925" s="5">
        <v>0.49919999999999998</v>
      </c>
      <c r="W925" s="2" t="s">
        <v>60</v>
      </c>
      <c r="X925" s="2" t="s">
        <v>2940</v>
      </c>
      <c r="Y925" s="2" t="s">
        <v>172</v>
      </c>
      <c r="Z925" s="2" t="s">
        <v>173</v>
      </c>
      <c r="AA925" s="2" t="s">
        <v>2940</v>
      </c>
      <c r="AB925" s="2">
        <f>IF(INPUT_RAW!B925="","",YEAR(INPUT_RAW!B925))</f>
        <v>2022</v>
      </c>
      <c r="AC925" s="2">
        <f>IF(OR(INPUT_RAW!Q925="",INPUT_RAW!T925=""),"",INPUT_RAW!Q925+INPUT_RAW!T925)</f>
        <v>2965880.9699999997</v>
      </c>
      <c r="AD925" s="2">
        <f>IF(INPUT_RAW!Q925="","",IF(INPUT_RAW!Q925=0,0,INPUT_RAW!T925/INPUT_RAW!Q925))</f>
        <v>0.3664000410360313</v>
      </c>
    </row>
    <row r="926" spans="1:30" ht="57.6" x14ac:dyDescent="0.3">
      <c r="A926" s="7" t="s">
        <v>196</v>
      </c>
      <c r="B926" s="2" t="s">
        <v>1430</v>
      </c>
      <c r="C926" s="5" t="s">
        <v>198</v>
      </c>
      <c r="D926" s="5" t="s">
        <v>171</v>
      </c>
      <c r="E926" s="2" t="s">
        <v>1433</v>
      </c>
      <c r="F926" s="2"/>
      <c r="G926" s="2"/>
      <c r="H926" s="2"/>
      <c r="I926" s="2"/>
      <c r="J926" s="2"/>
      <c r="K926" s="2"/>
      <c r="L926" s="2"/>
      <c r="M926" s="2"/>
      <c r="N926" s="5">
        <v>2310</v>
      </c>
      <c r="O926" s="2" t="s">
        <v>200</v>
      </c>
      <c r="P926" s="5">
        <v>591.60875759999999</v>
      </c>
      <c r="Q926" s="5">
        <v>1366616.23</v>
      </c>
      <c r="R926" s="5">
        <v>7.4934611469999997</v>
      </c>
      <c r="S926" s="5">
        <v>17309.895250000001</v>
      </c>
      <c r="T926" s="5">
        <v>500728.1</v>
      </c>
      <c r="U926" s="5">
        <v>50400</v>
      </c>
      <c r="V926" s="5">
        <v>0.31459999999999999</v>
      </c>
      <c r="W926" s="2" t="s">
        <v>63</v>
      </c>
      <c r="X926" s="2" t="s">
        <v>2936</v>
      </c>
      <c r="Y926" s="2" t="s">
        <v>172</v>
      </c>
      <c r="Z926" s="2" t="s">
        <v>173</v>
      </c>
      <c r="AA926" s="2" t="s">
        <v>2936</v>
      </c>
      <c r="AB926" s="2">
        <f>IF(INPUT_RAW!B926="","",YEAR(INPUT_RAW!B926))</f>
        <v>2022</v>
      </c>
      <c r="AC926" s="2">
        <f>IF(OR(INPUT_RAW!Q926="",INPUT_RAW!T926=""),"",INPUT_RAW!Q926+INPUT_RAW!T926)</f>
        <v>1867344.33</v>
      </c>
      <c r="AD926" s="2">
        <f>IF(INPUT_RAW!Q926="","",IF(INPUT_RAW!Q926=0,0,INPUT_RAW!T926/INPUT_RAW!Q926))</f>
        <v>0.36639993657912284</v>
      </c>
    </row>
    <row r="927" spans="1:30" ht="72" x14ac:dyDescent="0.3">
      <c r="A927" s="7" t="s">
        <v>196</v>
      </c>
      <c r="B927" s="2" t="s">
        <v>1434</v>
      </c>
      <c r="C927" s="5" t="s">
        <v>198</v>
      </c>
      <c r="D927" s="5" t="s">
        <v>171</v>
      </c>
      <c r="E927" s="2" t="s">
        <v>1435</v>
      </c>
      <c r="F927" s="2"/>
      <c r="G927" s="2"/>
      <c r="H927" s="2"/>
      <c r="I927" s="2"/>
      <c r="J927" s="2"/>
      <c r="K927" s="2"/>
      <c r="L927" s="2"/>
      <c r="M927" s="2"/>
      <c r="N927" s="5">
        <v>847</v>
      </c>
      <c r="O927" s="2" t="s">
        <v>200</v>
      </c>
      <c r="P927" s="5">
        <v>516.41458090000003</v>
      </c>
      <c r="Q927" s="5">
        <v>437403.15</v>
      </c>
      <c r="R927" s="5">
        <v>6.5785296930000001</v>
      </c>
      <c r="S927" s="5">
        <v>5572.0146500000001</v>
      </c>
      <c r="T927" s="5">
        <v>160264.5</v>
      </c>
      <c r="U927" s="5">
        <v>8712</v>
      </c>
      <c r="V927" s="5">
        <v>0.57899999999999996</v>
      </c>
      <c r="W927" s="2" t="s">
        <v>55</v>
      </c>
      <c r="X927" s="2"/>
      <c r="Y927" s="2" t="s">
        <v>172</v>
      </c>
      <c r="Z927" s="2" t="s">
        <v>173</v>
      </c>
      <c r="AA927" s="2" t="s">
        <v>174</v>
      </c>
      <c r="AB927" s="2">
        <f>IF(INPUT_RAW!B927="","",YEAR(INPUT_RAW!B927))</f>
        <v>2022</v>
      </c>
      <c r="AC927" s="2">
        <f>IF(OR(INPUT_RAW!Q927="",INPUT_RAW!T927=""),"",INPUT_RAW!Q927+INPUT_RAW!T927)</f>
        <v>597667.65</v>
      </c>
      <c r="AD927" s="2">
        <f>IF(INPUT_RAW!Q927="","",IF(INPUT_RAW!Q927=0,0,INPUT_RAW!T927/INPUT_RAW!Q927))</f>
        <v>0.36639996762711924</v>
      </c>
    </row>
    <row r="928" spans="1:30" ht="72" x14ac:dyDescent="0.3">
      <c r="A928" s="7" t="s">
        <v>196</v>
      </c>
      <c r="B928" s="2" t="s">
        <v>1434</v>
      </c>
      <c r="C928" s="5" t="s">
        <v>198</v>
      </c>
      <c r="D928" s="5" t="s">
        <v>171</v>
      </c>
      <c r="E928" s="2" t="s">
        <v>1436</v>
      </c>
      <c r="F928" s="2"/>
      <c r="G928" s="2"/>
      <c r="H928" s="2"/>
      <c r="I928" s="2"/>
      <c r="J928" s="2"/>
      <c r="K928" s="2"/>
      <c r="L928" s="2"/>
      <c r="M928" s="2"/>
      <c r="N928" s="5">
        <v>102.4</v>
      </c>
      <c r="O928" s="2" t="s">
        <v>200</v>
      </c>
      <c r="P928" s="5">
        <v>543.15664059999995</v>
      </c>
      <c r="Q928" s="5">
        <v>55619.24</v>
      </c>
      <c r="R928" s="5">
        <v>6.9191928740000002</v>
      </c>
      <c r="S928" s="5">
        <v>708.52535030000001</v>
      </c>
      <c r="T928" s="5">
        <v>20378.900000000001</v>
      </c>
      <c r="U928" s="5">
        <v>576</v>
      </c>
      <c r="V928" s="5">
        <v>1.113</v>
      </c>
      <c r="W928" s="2" t="s">
        <v>61</v>
      </c>
      <c r="X928" s="2" t="s">
        <v>2940</v>
      </c>
      <c r="Y928" s="2" t="s">
        <v>172</v>
      </c>
      <c r="Z928" s="2" t="s">
        <v>173</v>
      </c>
      <c r="AA928" s="2" t="s">
        <v>2940</v>
      </c>
      <c r="AB928" s="2">
        <f>IF(INPUT_RAW!B928="","",YEAR(INPUT_RAW!B928))</f>
        <v>2022</v>
      </c>
      <c r="AC928" s="2">
        <f>IF(OR(INPUT_RAW!Q928="",INPUT_RAW!T928=""),"",INPUT_RAW!Q928+INPUT_RAW!T928)</f>
        <v>75998.14</v>
      </c>
      <c r="AD928" s="2">
        <f>IF(INPUT_RAW!Q928="","",IF(INPUT_RAW!Q928=0,0,INPUT_RAW!T928/INPUT_RAW!Q928))</f>
        <v>0.36640018813633557</v>
      </c>
    </row>
    <row r="929" spans="1:30" ht="72" x14ac:dyDescent="0.3">
      <c r="A929" s="7" t="s">
        <v>196</v>
      </c>
      <c r="B929" s="2" t="s">
        <v>1434</v>
      </c>
      <c r="C929" s="5" t="s">
        <v>198</v>
      </c>
      <c r="D929" s="5" t="s">
        <v>171</v>
      </c>
      <c r="E929" s="2" t="s">
        <v>1437</v>
      </c>
      <c r="F929" s="2"/>
      <c r="G929" s="2"/>
      <c r="H929" s="2"/>
      <c r="I929" s="2"/>
      <c r="J929" s="2"/>
      <c r="K929" s="2"/>
      <c r="L929" s="2"/>
      <c r="M929" s="2"/>
      <c r="N929" s="5">
        <v>4004</v>
      </c>
      <c r="O929" s="2" t="s">
        <v>200</v>
      </c>
      <c r="P929" s="5">
        <v>457.862008</v>
      </c>
      <c r="Q929" s="5">
        <v>1833279.48</v>
      </c>
      <c r="R929" s="5">
        <v>5.8326370440000002</v>
      </c>
      <c r="S929" s="5">
        <v>23353.87873</v>
      </c>
      <c r="T929" s="5">
        <v>671713.6</v>
      </c>
      <c r="U929" s="5">
        <v>1232</v>
      </c>
      <c r="V929" s="5">
        <v>15.3</v>
      </c>
      <c r="W929" s="2" t="s">
        <v>32</v>
      </c>
      <c r="X929" s="2" t="s">
        <v>2935</v>
      </c>
      <c r="Y929" s="2" t="s">
        <v>172</v>
      </c>
      <c r="Z929" s="2" t="s">
        <v>173</v>
      </c>
      <c r="AA929" s="2" t="s">
        <v>2935</v>
      </c>
      <c r="AB929" s="2">
        <f>IF(INPUT_RAW!B929="","",YEAR(INPUT_RAW!B929))</f>
        <v>2022</v>
      </c>
      <c r="AC929" s="2">
        <f>IF(OR(INPUT_RAW!Q929="",INPUT_RAW!T929=""),"",INPUT_RAW!Q929+INPUT_RAW!T929)</f>
        <v>2504993.08</v>
      </c>
      <c r="AD929" s="2">
        <f>IF(INPUT_RAW!Q929="","",IF(INPUT_RAW!Q929=0,0,INPUT_RAW!T929/INPUT_RAW!Q929))</f>
        <v>0.36639999919706734</v>
      </c>
    </row>
    <row r="930" spans="1:30" ht="72" x14ac:dyDescent="0.3">
      <c r="A930" s="7" t="s">
        <v>196</v>
      </c>
      <c r="B930" s="2" t="s">
        <v>1434</v>
      </c>
      <c r="C930" s="5" t="s">
        <v>198</v>
      </c>
      <c r="D930" s="5" t="s">
        <v>171</v>
      </c>
      <c r="E930" s="2" t="s">
        <v>1438</v>
      </c>
      <c r="F930" s="2"/>
      <c r="G930" s="2"/>
      <c r="H930" s="2"/>
      <c r="I930" s="2"/>
      <c r="J930" s="2"/>
      <c r="K930" s="2"/>
      <c r="L930" s="2"/>
      <c r="M930" s="2"/>
      <c r="N930" s="5">
        <v>3539.2</v>
      </c>
      <c r="O930" s="2" t="s">
        <v>200</v>
      </c>
      <c r="P930" s="5">
        <v>556.33116240000004</v>
      </c>
      <c r="Q930" s="5">
        <v>1968967.25</v>
      </c>
      <c r="R930" s="5">
        <v>7.0870211769999996</v>
      </c>
      <c r="S930" s="5">
        <v>25082.38535</v>
      </c>
      <c r="T930" s="5">
        <v>721429.6</v>
      </c>
      <c r="U930" s="5">
        <v>19908</v>
      </c>
      <c r="V930" s="5">
        <v>1.1399999999999999</v>
      </c>
      <c r="W930" s="2" t="s">
        <v>62</v>
      </c>
      <c r="X930" s="2" t="s">
        <v>2940</v>
      </c>
      <c r="Y930" s="2" t="s">
        <v>172</v>
      </c>
      <c r="Z930" s="2" t="s">
        <v>173</v>
      </c>
      <c r="AA930" s="2" t="s">
        <v>2940</v>
      </c>
      <c r="AB930" s="2">
        <f>IF(INPUT_RAW!B930="","",YEAR(INPUT_RAW!B930))</f>
        <v>2022</v>
      </c>
      <c r="AC930" s="2">
        <f>IF(OR(INPUT_RAW!Q930="",INPUT_RAW!T930=""),"",INPUT_RAW!Q930+INPUT_RAW!T930)</f>
        <v>2690396.85</v>
      </c>
      <c r="AD930" s="2">
        <f>IF(INPUT_RAW!Q930="","",IF(INPUT_RAW!Q930=0,0,INPUT_RAW!T930/INPUT_RAW!Q930))</f>
        <v>0.36639999979684779</v>
      </c>
    </row>
    <row r="931" spans="1:30" ht="72" x14ac:dyDescent="0.3">
      <c r="A931" s="7" t="s">
        <v>196</v>
      </c>
      <c r="B931" s="2" t="s">
        <v>1434</v>
      </c>
      <c r="C931" s="5" t="s">
        <v>198</v>
      </c>
      <c r="D931" s="5" t="s">
        <v>171</v>
      </c>
      <c r="E931" s="2" t="s">
        <v>1439</v>
      </c>
      <c r="F931" s="2"/>
      <c r="G931" s="2"/>
      <c r="H931" s="2"/>
      <c r="I931" s="2"/>
      <c r="J931" s="2"/>
      <c r="K931" s="2"/>
      <c r="L931" s="2"/>
      <c r="M931" s="2"/>
      <c r="N931" s="5">
        <v>3666.6</v>
      </c>
      <c r="O931" s="2" t="s">
        <v>200</v>
      </c>
      <c r="P931" s="5">
        <v>659.35545190000005</v>
      </c>
      <c r="Q931" s="5">
        <v>2417592.7000000002</v>
      </c>
      <c r="R931" s="5">
        <v>8.3994325090000004</v>
      </c>
      <c r="S931" s="5">
        <v>30797.359240000002</v>
      </c>
      <c r="T931" s="5">
        <v>885806</v>
      </c>
      <c r="U931" s="5">
        <v>24444</v>
      </c>
      <c r="V931" s="5">
        <v>1.1399999999999999</v>
      </c>
      <c r="W931" s="2" t="s">
        <v>53</v>
      </c>
      <c r="X931" s="2" t="s">
        <v>2940</v>
      </c>
      <c r="Y931" s="2" t="s">
        <v>172</v>
      </c>
      <c r="Z931" s="2" t="s">
        <v>173</v>
      </c>
      <c r="AA931" s="2" t="s">
        <v>2940</v>
      </c>
      <c r="AB931" s="2">
        <f>IF(INPUT_RAW!B931="","",YEAR(INPUT_RAW!B931))</f>
        <v>2022</v>
      </c>
      <c r="AC931" s="2">
        <f>IF(OR(INPUT_RAW!Q931="",INPUT_RAW!T931=""),"",INPUT_RAW!Q931+INPUT_RAW!T931)</f>
        <v>3303398.7</v>
      </c>
      <c r="AD931" s="2">
        <f>IF(INPUT_RAW!Q931="","",IF(INPUT_RAW!Q931=0,0,INPUT_RAW!T931/INPUT_RAW!Q931))</f>
        <v>0.36640001436139341</v>
      </c>
    </row>
    <row r="932" spans="1:30" ht="57.6" x14ac:dyDescent="0.3">
      <c r="A932" s="7" t="s">
        <v>196</v>
      </c>
      <c r="B932" s="2" t="s">
        <v>1440</v>
      </c>
      <c r="C932" s="5" t="s">
        <v>198</v>
      </c>
      <c r="D932" s="5" t="s">
        <v>171</v>
      </c>
      <c r="E932" s="2" t="s">
        <v>1441</v>
      </c>
      <c r="F932" s="2"/>
      <c r="G932" s="2"/>
      <c r="H932" s="2"/>
      <c r="I932" s="2"/>
      <c r="J932" s="2"/>
      <c r="K932" s="2"/>
      <c r="L932" s="2"/>
      <c r="M932" s="2"/>
      <c r="N932" s="5">
        <v>6750</v>
      </c>
      <c r="O932" s="2" t="s">
        <v>200</v>
      </c>
      <c r="P932" s="5">
        <v>565.6657778</v>
      </c>
      <c r="Q932" s="5">
        <v>3818244</v>
      </c>
      <c r="R932" s="5">
        <v>7.2059334750000001</v>
      </c>
      <c r="S932" s="5">
        <v>48640.05096</v>
      </c>
      <c r="T932" s="5">
        <v>1399004.6</v>
      </c>
      <c r="U932" s="5">
        <v>27000</v>
      </c>
      <c r="V932" s="5">
        <v>1.64</v>
      </c>
      <c r="W932" s="2" t="s">
        <v>20</v>
      </c>
      <c r="X932" s="2"/>
      <c r="Y932" s="2" t="s">
        <v>172</v>
      </c>
      <c r="Z932" s="2" t="s">
        <v>173</v>
      </c>
      <c r="AA932" s="2" t="s">
        <v>174</v>
      </c>
      <c r="AB932" s="2">
        <f>IF(INPUT_RAW!B932="","",YEAR(INPUT_RAW!B932))</f>
        <v>2022</v>
      </c>
      <c r="AC932" s="2">
        <f>IF(OR(INPUT_RAW!Q932="",INPUT_RAW!T932=""),"",INPUT_RAW!Q932+INPUT_RAW!T932)</f>
        <v>5217248.5999999996</v>
      </c>
      <c r="AD932" s="2">
        <f>IF(INPUT_RAW!Q932="","",IF(INPUT_RAW!Q932=0,0,INPUT_RAW!T932/INPUT_RAW!Q932))</f>
        <v>0.36639999958095926</v>
      </c>
    </row>
    <row r="933" spans="1:30" ht="72" x14ac:dyDescent="0.3">
      <c r="A933" s="7" t="s">
        <v>196</v>
      </c>
      <c r="B933" s="2" t="s">
        <v>1442</v>
      </c>
      <c r="C933" s="5" t="s">
        <v>198</v>
      </c>
      <c r="D933" s="5" t="s">
        <v>171</v>
      </c>
      <c r="E933" s="2" t="s">
        <v>1443</v>
      </c>
      <c r="F933" s="2"/>
      <c r="G933" s="2"/>
      <c r="H933" s="2"/>
      <c r="I933" s="2"/>
      <c r="J933" s="2"/>
      <c r="K933" s="2"/>
      <c r="L933" s="2"/>
      <c r="M933" s="2"/>
      <c r="N933" s="5">
        <v>3206.4</v>
      </c>
      <c r="O933" s="2" t="s">
        <v>200</v>
      </c>
      <c r="P933" s="5">
        <v>540.0129647</v>
      </c>
      <c r="Q933" s="5">
        <v>1731497.57</v>
      </c>
      <c r="R933" s="5">
        <v>6.8791460469999999</v>
      </c>
      <c r="S933" s="5">
        <v>22057.293890000001</v>
      </c>
      <c r="T933" s="5">
        <v>634420.69999999995</v>
      </c>
      <c r="U933" s="5">
        <v>18036</v>
      </c>
      <c r="V933" s="5">
        <v>1.113</v>
      </c>
      <c r="W933" s="2" t="s">
        <v>61</v>
      </c>
      <c r="X933" s="2" t="s">
        <v>2940</v>
      </c>
      <c r="Y933" s="2" t="s">
        <v>172</v>
      </c>
      <c r="Z933" s="2" t="s">
        <v>173</v>
      </c>
      <c r="AA933" s="2" t="s">
        <v>2940</v>
      </c>
      <c r="AB933" s="2">
        <f>IF(INPUT_RAW!B933="","",YEAR(INPUT_RAW!B933))</f>
        <v>2022</v>
      </c>
      <c r="AC933" s="2">
        <f>IF(OR(INPUT_RAW!Q933="",INPUT_RAW!T933=""),"",INPUT_RAW!Q933+INPUT_RAW!T933)</f>
        <v>2365918.27</v>
      </c>
      <c r="AD933" s="2">
        <f>IF(INPUT_RAW!Q933="","",IF(INPUT_RAW!Q933=0,0,INPUT_RAW!T933/INPUT_RAW!Q933))</f>
        <v>0.3663999944279448</v>
      </c>
    </row>
    <row r="934" spans="1:30" ht="72" x14ac:dyDescent="0.3">
      <c r="A934" s="7" t="s">
        <v>196</v>
      </c>
      <c r="B934" s="2" t="s">
        <v>1442</v>
      </c>
      <c r="C934" s="5" t="s">
        <v>198</v>
      </c>
      <c r="D934" s="5" t="s">
        <v>171</v>
      </c>
      <c r="E934" s="2" t="s">
        <v>1444</v>
      </c>
      <c r="F934" s="2"/>
      <c r="G934" s="2"/>
      <c r="H934" s="2"/>
      <c r="I934" s="2"/>
      <c r="J934" s="2"/>
      <c r="K934" s="2"/>
      <c r="L934" s="2"/>
      <c r="M934" s="2"/>
      <c r="N934" s="5">
        <v>3526.4</v>
      </c>
      <c r="O934" s="2" t="s">
        <v>200</v>
      </c>
      <c r="P934" s="5">
        <v>553.11291970000002</v>
      </c>
      <c r="Q934" s="5">
        <v>1950497.4</v>
      </c>
      <c r="R934" s="5">
        <v>7.0460244550000004</v>
      </c>
      <c r="S934" s="5">
        <v>24847.100640000001</v>
      </c>
      <c r="T934" s="5">
        <v>714662.2</v>
      </c>
      <c r="U934" s="5">
        <v>19836</v>
      </c>
      <c r="V934" s="5">
        <v>1.1399999999999999</v>
      </c>
      <c r="W934" s="2" t="s">
        <v>22</v>
      </c>
      <c r="X934" s="2" t="s">
        <v>2940</v>
      </c>
      <c r="Y934" s="2" t="s">
        <v>172</v>
      </c>
      <c r="Z934" s="2" t="s">
        <v>173</v>
      </c>
      <c r="AA934" s="2" t="s">
        <v>2940</v>
      </c>
      <c r="AB934" s="2">
        <f>IF(INPUT_RAW!B934="","",YEAR(INPUT_RAW!B934))</f>
        <v>2022</v>
      </c>
      <c r="AC934" s="2">
        <f>IF(OR(INPUT_RAW!Q934="",INPUT_RAW!T934=""),"",INPUT_RAW!Q934+INPUT_RAW!T934)</f>
        <v>2665159.5999999996</v>
      </c>
      <c r="AD934" s="2">
        <f>IF(INPUT_RAW!Q934="","",IF(INPUT_RAW!Q934=0,0,INPUT_RAW!T934/INPUT_RAW!Q934))</f>
        <v>0.366399975719014</v>
      </c>
    </row>
    <row r="935" spans="1:30" ht="72" x14ac:dyDescent="0.3">
      <c r="A935" s="7" t="s">
        <v>196</v>
      </c>
      <c r="B935" s="2" t="s">
        <v>1442</v>
      </c>
      <c r="C935" s="5" t="s">
        <v>198</v>
      </c>
      <c r="D935" s="5" t="s">
        <v>171</v>
      </c>
      <c r="E935" s="2" t="s">
        <v>1445</v>
      </c>
      <c r="F935" s="2"/>
      <c r="G935" s="2"/>
      <c r="H935" s="2"/>
      <c r="I935" s="2"/>
      <c r="J935" s="2"/>
      <c r="K935" s="2"/>
      <c r="L935" s="2"/>
      <c r="M935" s="2"/>
      <c r="N935" s="5">
        <v>1468.8</v>
      </c>
      <c r="O935" s="2" t="s">
        <v>1250</v>
      </c>
      <c r="P935" s="5">
        <v>655.54114919999995</v>
      </c>
      <c r="Q935" s="5">
        <v>962858.84</v>
      </c>
      <c r="R935" s="5">
        <v>8.3508426650000001</v>
      </c>
      <c r="S935" s="5">
        <v>12265.717710000001</v>
      </c>
      <c r="T935" s="5">
        <v>352791.5</v>
      </c>
      <c r="U935" s="5">
        <v>9792</v>
      </c>
      <c r="V935" s="5">
        <v>1.1399999999999999</v>
      </c>
      <c r="W935" s="2" t="s">
        <v>81</v>
      </c>
      <c r="X935" s="2" t="s">
        <v>2940</v>
      </c>
      <c r="Y935" s="2" t="s">
        <v>172</v>
      </c>
      <c r="Z935" s="2" t="s">
        <v>173</v>
      </c>
      <c r="AA935" s="2" t="s">
        <v>2940</v>
      </c>
      <c r="AB935" s="2">
        <f>IF(INPUT_RAW!B935="","",YEAR(INPUT_RAW!B935))</f>
        <v>2022</v>
      </c>
      <c r="AC935" s="2">
        <f>IF(OR(INPUT_RAW!Q935="",INPUT_RAW!T935=""),"",INPUT_RAW!Q935+INPUT_RAW!T935)</f>
        <v>1315650.3399999999</v>
      </c>
      <c r="AD935" s="2">
        <f>IF(INPUT_RAW!Q935="","",IF(INPUT_RAW!Q935=0,0,INPUT_RAW!T935/INPUT_RAW!Q935))</f>
        <v>0.36640002183497639</v>
      </c>
    </row>
    <row r="936" spans="1:30" ht="72" x14ac:dyDescent="0.3">
      <c r="A936" s="7" t="s">
        <v>196</v>
      </c>
      <c r="B936" s="2" t="s">
        <v>1442</v>
      </c>
      <c r="C936" s="5" t="s">
        <v>198</v>
      </c>
      <c r="D936" s="5" t="s">
        <v>171</v>
      </c>
      <c r="E936" s="2" t="s">
        <v>1446</v>
      </c>
      <c r="F936" s="2"/>
      <c r="G936" s="2"/>
      <c r="H936" s="2"/>
      <c r="I936" s="2"/>
      <c r="J936" s="2"/>
      <c r="K936" s="2"/>
      <c r="L936" s="2"/>
      <c r="M936" s="2"/>
      <c r="N936" s="5">
        <v>3592.8</v>
      </c>
      <c r="O936" s="2" t="s">
        <v>200</v>
      </c>
      <c r="P936" s="5">
        <v>560.66027050000002</v>
      </c>
      <c r="Q936" s="5">
        <v>2014340.22</v>
      </c>
      <c r="R936" s="5">
        <v>7.1421690509999998</v>
      </c>
      <c r="S936" s="5">
        <v>25660.384969999999</v>
      </c>
      <c r="T936" s="5">
        <v>738054.2</v>
      </c>
      <c r="U936" s="5">
        <v>17964</v>
      </c>
      <c r="V936" s="5">
        <v>1.3</v>
      </c>
      <c r="W936" s="2" t="s">
        <v>22</v>
      </c>
      <c r="X936" s="2" t="s">
        <v>2940</v>
      </c>
      <c r="Y936" s="2" t="s">
        <v>172</v>
      </c>
      <c r="Z936" s="2" t="s">
        <v>173</v>
      </c>
      <c r="AA936" s="2" t="s">
        <v>2940</v>
      </c>
      <c r="AB936" s="2">
        <f>IF(INPUT_RAW!B936="","",YEAR(INPUT_RAW!B936))</f>
        <v>2022</v>
      </c>
      <c r="AC936" s="2">
        <f>IF(OR(INPUT_RAW!Q936="",INPUT_RAW!T936=""),"",INPUT_RAW!Q936+INPUT_RAW!T936)</f>
        <v>2752394.42</v>
      </c>
      <c r="AD936" s="2">
        <f>IF(INPUT_RAW!Q936="","",IF(INPUT_RAW!Q936=0,0,INPUT_RAW!T936/INPUT_RAW!Q936))</f>
        <v>0.36639997189749801</v>
      </c>
    </row>
    <row r="937" spans="1:30" ht="72" x14ac:dyDescent="0.3">
      <c r="A937" s="7" t="s">
        <v>196</v>
      </c>
      <c r="B937" s="2" t="s">
        <v>1442</v>
      </c>
      <c r="C937" s="5" t="s">
        <v>198</v>
      </c>
      <c r="D937" s="5" t="s">
        <v>171</v>
      </c>
      <c r="E937" s="2" t="s">
        <v>1447</v>
      </c>
      <c r="F937" s="2"/>
      <c r="G937" s="2"/>
      <c r="H937" s="2"/>
      <c r="I937" s="2"/>
      <c r="J937" s="2"/>
      <c r="K937" s="2"/>
      <c r="L937" s="2"/>
      <c r="M937" s="2"/>
      <c r="N937" s="5">
        <v>3402.9</v>
      </c>
      <c r="O937" s="2" t="s">
        <v>200</v>
      </c>
      <c r="P937" s="5">
        <v>656.44916390000003</v>
      </c>
      <c r="Q937" s="5">
        <v>2233830.86</v>
      </c>
      <c r="R937" s="5">
        <v>8.3624097319999997</v>
      </c>
      <c r="S937" s="5">
        <v>28456.444080000001</v>
      </c>
      <c r="T937" s="5">
        <v>818475.6</v>
      </c>
      <c r="U937" s="5">
        <v>21492</v>
      </c>
      <c r="V937" s="5">
        <v>1.2050000000000001</v>
      </c>
      <c r="W937" s="2" t="s">
        <v>86</v>
      </c>
      <c r="X937" s="2" t="s">
        <v>2940</v>
      </c>
      <c r="Y937" s="2" t="s">
        <v>172</v>
      </c>
      <c r="Z937" s="2" t="s">
        <v>173</v>
      </c>
      <c r="AA937" s="2" t="s">
        <v>2940</v>
      </c>
      <c r="AB937" s="2">
        <f>IF(INPUT_RAW!B937="","",YEAR(INPUT_RAW!B937))</f>
        <v>2022</v>
      </c>
      <c r="AC937" s="2">
        <f>IF(OR(INPUT_RAW!Q937="",INPUT_RAW!T937=""),"",INPUT_RAW!Q937+INPUT_RAW!T937)</f>
        <v>3052306.46</v>
      </c>
      <c r="AD937" s="2">
        <f>IF(INPUT_RAW!Q937="","",IF(INPUT_RAW!Q937=0,0,INPUT_RAW!T937/INPUT_RAW!Q937))</f>
        <v>0.36639998786658362</v>
      </c>
    </row>
    <row r="938" spans="1:30" ht="57.6" x14ac:dyDescent="0.3">
      <c r="A938" s="7" t="s">
        <v>196</v>
      </c>
      <c r="B938" s="2" t="s">
        <v>1448</v>
      </c>
      <c r="C938" s="5" t="s">
        <v>198</v>
      </c>
      <c r="D938" s="5" t="s">
        <v>163</v>
      </c>
      <c r="E938" s="2" t="s">
        <v>1449</v>
      </c>
      <c r="F938" s="2"/>
      <c r="G938" s="2"/>
      <c r="H938" s="2"/>
      <c r="I938" s="2"/>
      <c r="J938" s="2"/>
      <c r="K938" s="2"/>
      <c r="L938" s="2"/>
      <c r="M938" s="2"/>
      <c r="N938" s="5">
        <v>8677.15</v>
      </c>
      <c r="O938" s="2" t="s">
        <v>200</v>
      </c>
      <c r="P938" s="5">
        <v>284.84844679999998</v>
      </c>
      <c r="Q938" s="5">
        <v>2471672.7000000002</v>
      </c>
      <c r="R938" s="5">
        <v>3.6240260399999999</v>
      </c>
      <c r="S938" s="5">
        <v>31446.217560000001</v>
      </c>
      <c r="T938" s="5">
        <v>1086547.3</v>
      </c>
      <c r="U938" s="5">
        <v>6</v>
      </c>
      <c r="V938" s="5">
        <v>0.27500000000000002</v>
      </c>
      <c r="W938" s="2" t="s">
        <v>64</v>
      </c>
      <c r="X938" s="2" t="s">
        <v>166</v>
      </c>
      <c r="Y938" s="2" t="s">
        <v>164</v>
      </c>
      <c r="Z938" s="2" t="s">
        <v>165</v>
      </c>
      <c r="AA938" s="2" t="s">
        <v>166</v>
      </c>
      <c r="AB938" s="2">
        <f>IF(INPUT_RAW!B938="","",YEAR(INPUT_RAW!B938))</f>
        <v>2022</v>
      </c>
      <c r="AC938" s="2">
        <f>IF(OR(INPUT_RAW!Q938="",INPUT_RAW!T938=""),"",INPUT_RAW!Q938+INPUT_RAW!T938)</f>
        <v>3558220</v>
      </c>
      <c r="AD938" s="2">
        <f>IF(INPUT_RAW!Q938="","",IF(INPUT_RAW!Q938=0,0,INPUT_RAW!T938/INPUT_RAW!Q938))</f>
        <v>0.43959999234526481</v>
      </c>
    </row>
    <row r="939" spans="1:30" ht="72" x14ac:dyDescent="0.3">
      <c r="A939" s="7" t="s">
        <v>196</v>
      </c>
      <c r="B939" s="2" t="s">
        <v>1450</v>
      </c>
      <c r="C939" s="5" t="s">
        <v>198</v>
      </c>
      <c r="D939" s="5" t="s">
        <v>171</v>
      </c>
      <c r="E939" s="2" t="s">
        <v>1451</v>
      </c>
      <c r="F939" s="2"/>
      <c r="G939" s="2"/>
      <c r="H939" s="2"/>
      <c r="I939" s="2"/>
      <c r="J939" s="2"/>
      <c r="K939" s="2"/>
      <c r="L939" s="2"/>
      <c r="M939" s="2"/>
      <c r="N939" s="5">
        <v>4004</v>
      </c>
      <c r="O939" s="2" t="s">
        <v>200</v>
      </c>
      <c r="P939" s="5">
        <v>450.59301699999997</v>
      </c>
      <c r="Q939" s="5">
        <v>1804174.44</v>
      </c>
      <c r="R939" s="5">
        <v>5.7327355850000004</v>
      </c>
      <c r="S939" s="5">
        <v>22953.87328</v>
      </c>
      <c r="T939" s="5">
        <v>661049.5</v>
      </c>
      <c r="U939" s="5">
        <v>1232</v>
      </c>
      <c r="V939" s="5">
        <v>15.3</v>
      </c>
      <c r="W939" s="2" t="s">
        <v>32</v>
      </c>
      <c r="X939" s="2" t="s">
        <v>2935</v>
      </c>
      <c r="Y939" s="2" t="s">
        <v>172</v>
      </c>
      <c r="Z939" s="2" t="s">
        <v>173</v>
      </c>
      <c r="AA939" s="2" t="s">
        <v>2935</v>
      </c>
      <c r="AB939" s="2">
        <f>IF(INPUT_RAW!B939="","",YEAR(INPUT_RAW!B939))</f>
        <v>2022</v>
      </c>
      <c r="AC939" s="2">
        <f>IF(OR(INPUT_RAW!Q939="",INPUT_RAW!T939=""),"",INPUT_RAW!Q939+INPUT_RAW!T939)</f>
        <v>2465223.94</v>
      </c>
      <c r="AD939" s="2">
        <f>IF(INPUT_RAW!Q939="","",IF(INPUT_RAW!Q939=0,0,INPUT_RAW!T939/INPUT_RAW!Q939))</f>
        <v>0.36639999178793375</v>
      </c>
    </row>
    <row r="940" spans="1:30" ht="86.4" x14ac:dyDescent="0.3">
      <c r="A940" s="7" t="s">
        <v>196</v>
      </c>
      <c r="B940" s="2" t="s">
        <v>1452</v>
      </c>
      <c r="C940" s="5" t="s">
        <v>198</v>
      </c>
      <c r="D940" s="5" t="s">
        <v>171</v>
      </c>
      <c r="E940" s="2" t="s">
        <v>1453</v>
      </c>
      <c r="F940" s="2"/>
      <c r="G940" s="2"/>
      <c r="H940" s="2"/>
      <c r="I940" s="2"/>
      <c r="J940" s="2"/>
      <c r="K940" s="2"/>
      <c r="L940" s="2"/>
      <c r="M940" s="2"/>
      <c r="N940" s="5">
        <v>3784.8</v>
      </c>
      <c r="O940" s="2" t="s">
        <v>200</v>
      </c>
      <c r="P940" s="5">
        <v>651.95497780000005</v>
      </c>
      <c r="Q940" s="5">
        <v>2467519.2000000002</v>
      </c>
      <c r="R940" s="5">
        <v>8.2945925930000008</v>
      </c>
      <c r="S940" s="5">
        <v>31393.374049999999</v>
      </c>
      <c r="T940" s="5">
        <v>904099</v>
      </c>
      <c r="U940" s="5">
        <v>23904</v>
      </c>
      <c r="V940" s="5">
        <v>1.2050000000000001</v>
      </c>
      <c r="W940" s="2" t="s">
        <v>66</v>
      </c>
      <c r="X940" s="2" t="s">
        <v>2940</v>
      </c>
      <c r="Y940" s="2" t="s">
        <v>172</v>
      </c>
      <c r="Z940" s="2" t="s">
        <v>173</v>
      </c>
      <c r="AA940" s="2" t="s">
        <v>2940</v>
      </c>
      <c r="AB940" s="2">
        <f>IF(INPUT_RAW!B940="","",YEAR(INPUT_RAW!B940))</f>
        <v>2022</v>
      </c>
      <c r="AC940" s="2">
        <f>IF(OR(INPUT_RAW!Q940="",INPUT_RAW!T940=""),"",INPUT_RAW!Q940+INPUT_RAW!T940)</f>
        <v>3371618.2</v>
      </c>
      <c r="AD940" s="2">
        <f>IF(INPUT_RAW!Q940="","",IF(INPUT_RAW!Q940=0,0,INPUT_RAW!T940/INPUT_RAW!Q940))</f>
        <v>0.36639998586434502</v>
      </c>
    </row>
    <row r="941" spans="1:30" ht="57.6" x14ac:dyDescent="0.3">
      <c r="A941" s="7" t="s">
        <v>196</v>
      </c>
      <c r="B941" s="2" t="s">
        <v>1452</v>
      </c>
      <c r="C941" s="5" t="s">
        <v>198</v>
      </c>
      <c r="D941" s="5" t="s">
        <v>171</v>
      </c>
      <c r="E941" s="2" t="s">
        <v>1454</v>
      </c>
      <c r="F941" s="2"/>
      <c r="G941" s="2"/>
      <c r="H941" s="2"/>
      <c r="I941" s="2"/>
      <c r="J941" s="2"/>
      <c r="K941" s="2"/>
      <c r="L941" s="2"/>
      <c r="M941" s="2"/>
      <c r="N941" s="5">
        <v>5985</v>
      </c>
      <c r="O941" s="2" t="s">
        <v>200</v>
      </c>
      <c r="P941" s="5">
        <v>415.261213</v>
      </c>
      <c r="Q941" s="5">
        <v>2485338.36</v>
      </c>
      <c r="R941" s="5">
        <v>5.2832215400000004</v>
      </c>
      <c r="S941" s="5">
        <v>31620.08092</v>
      </c>
      <c r="T941" s="5">
        <v>910628</v>
      </c>
      <c r="U941" s="5">
        <v>25200</v>
      </c>
      <c r="V941" s="5">
        <v>1.1584000000000001</v>
      </c>
      <c r="W941" s="2" t="s">
        <v>67</v>
      </c>
      <c r="X941" s="2" t="s">
        <v>2936</v>
      </c>
      <c r="Y941" s="2" t="s">
        <v>172</v>
      </c>
      <c r="Z941" s="2" t="s">
        <v>173</v>
      </c>
      <c r="AA941" s="2" t="s">
        <v>2936</v>
      </c>
      <c r="AB941" s="2">
        <f>IF(INPUT_RAW!B941="","",YEAR(INPUT_RAW!B941))</f>
        <v>2022</v>
      </c>
      <c r="AC941" s="2">
        <f>IF(OR(INPUT_RAW!Q941="",INPUT_RAW!T941=""),"",INPUT_RAW!Q941+INPUT_RAW!T941)</f>
        <v>3395966.36</v>
      </c>
      <c r="AD941" s="2">
        <f>IF(INPUT_RAW!Q941="","",IF(INPUT_RAW!Q941=0,0,INPUT_RAW!T941/INPUT_RAW!Q941))</f>
        <v>0.36640001001714712</v>
      </c>
    </row>
    <row r="942" spans="1:30" ht="72" x14ac:dyDescent="0.3">
      <c r="A942" s="7" t="s">
        <v>196</v>
      </c>
      <c r="B942" s="2" t="s">
        <v>1452</v>
      </c>
      <c r="C942" s="5" t="s">
        <v>198</v>
      </c>
      <c r="D942" s="5" t="s">
        <v>171</v>
      </c>
      <c r="E942" s="2" t="s">
        <v>1455</v>
      </c>
      <c r="F942" s="2"/>
      <c r="G942" s="2"/>
      <c r="H942" s="2"/>
      <c r="I942" s="2"/>
      <c r="J942" s="2"/>
      <c r="K942" s="2"/>
      <c r="L942" s="2"/>
      <c r="M942" s="2"/>
      <c r="N942" s="5">
        <v>3712</v>
      </c>
      <c r="O942" s="2" t="s">
        <v>200</v>
      </c>
      <c r="P942" s="5">
        <v>536.31583780000005</v>
      </c>
      <c r="Q942" s="5">
        <v>1990804.39</v>
      </c>
      <c r="R942" s="5">
        <v>6.8233567150000001</v>
      </c>
      <c r="S942" s="5">
        <v>25328.30013</v>
      </c>
      <c r="T942" s="5">
        <v>729430.8</v>
      </c>
      <c r="U942" s="5">
        <v>20880</v>
      </c>
      <c r="V942" s="5">
        <v>1.113</v>
      </c>
      <c r="W942" s="2" t="s">
        <v>61</v>
      </c>
      <c r="X942" s="2" t="s">
        <v>2940</v>
      </c>
      <c r="Y942" s="2" t="s">
        <v>172</v>
      </c>
      <c r="Z942" s="2" t="s">
        <v>173</v>
      </c>
      <c r="AA942" s="2" t="s">
        <v>2940</v>
      </c>
      <c r="AB942" s="2">
        <f>IF(INPUT_RAW!B942="","",YEAR(INPUT_RAW!B942))</f>
        <v>2022</v>
      </c>
      <c r="AC942" s="2">
        <f>IF(OR(INPUT_RAW!Q942="",INPUT_RAW!T942=""),"",INPUT_RAW!Q942+INPUT_RAW!T942)</f>
        <v>2720235.19</v>
      </c>
      <c r="AD942" s="2">
        <f>IF(INPUT_RAW!Q942="","",IF(INPUT_RAW!Q942=0,0,INPUT_RAW!T942/INPUT_RAW!Q942))</f>
        <v>0.36640003591714004</v>
      </c>
    </row>
    <row r="943" spans="1:30" ht="57.6" x14ac:dyDescent="0.3">
      <c r="A943" s="7" t="s">
        <v>196</v>
      </c>
      <c r="B943" s="2" t="s">
        <v>1452</v>
      </c>
      <c r="C943" s="5" t="s">
        <v>198</v>
      </c>
      <c r="D943" s="5" t="s">
        <v>171</v>
      </c>
      <c r="E943" s="2" t="s">
        <v>1456</v>
      </c>
      <c r="F943" s="2"/>
      <c r="G943" s="2"/>
      <c r="H943" s="2"/>
      <c r="I943" s="2"/>
      <c r="J943" s="2"/>
      <c r="K943" s="2"/>
      <c r="L943" s="2"/>
      <c r="M943" s="2"/>
      <c r="N943" s="5">
        <v>7875</v>
      </c>
      <c r="O943" s="2" t="s">
        <v>200</v>
      </c>
      <c r="P943" s="5">
        <v>268.73822730000001</v>
      </c>
      <c r="Q943" s="5">
        <v>2116313.54</v>
      </c>
      <c r="R943" s="5">
        <v>3.4190614159999999</v>
      </c>
      <c r="S943" s="5">
        <v>26925.108649999998</v>
      </c>
      <c r="T943" s="5">
        <v>775417.3</v>
      </c>
      <c r="U943" s="5">
        <v>50400</v>
      </c>
      <c r="V943" s="5">
        <v>0.49320000000000003</v>
      </c>
      <c r="W943" s="2" t="s">
        <v>60</v>
      </c>
      <c r="X943" s="2" t="s">
        <v>2940</v>
      </c>
      <c r="Y943" s="2" t="s">
        <v>172</v>
      </c>
      <c r="Z943" s="2" t="s">
        <v>173</v>
      </c>
      <c r="AA943" s="2" t="s">
        <v>2940</v>
      </c>
      <c r="AB943" s="2">
        <f>IF(INPUT_RAW!B943="","",YEAR(INPUT_RAW!B943))</f>
        <v>2022</v>
      </c>
      <c r="AC943" s="2">
        <f>IF(OR(INPUT_RAW!Q943="",INPUT_RAW!T943=""),"",INPUT_RAW!Q943+INPUT_RAW!T943)</f>
        <v>2891730.84</v>
      </c>
      <c r="AD943" s="2">
        <f>IF(INPUT_RAW!Q943="","",IF(INPUT_RAW!Q943=0,0,INPUT_RAW!T943/INPUT_RAW!Q943))</f>
        <v>0.36640000895141467</v>
      </c>
    </row>
    <row r="944" spans="1:30" ht="72" x14ac:dyDescent="0.3">
      <c r="A944" s="7" t="s">
        <v>196</v>
      </c>
      <c r="B944" s="2" t="s">
        <v>1452</v>
      </c>
      <c r="C944" s="5" t="s">
        <v>198</v>
      </c>
      <c r="D944" s="5" t="s">
        <v>171</v>
      </c>
      <c r="E944" s="2" t="s">
        <v>1457</v>
      </c>
      <c r="F944" s="2"/>
      <c r="G944" s="2"/>
      <c r="H944" s="2"/>
      <c r="I944" s="2"/>
      <c r="J944" s="2"/>
      <c r="K944" s="2"/>
      <c r="L944" s="2"/>
      <c r="M944" s="2"/>
      <c r="N944" s="5">
        <v>2633.4</v>
      </c>
      <c r="O944" s="2" t="s">
        <v>200</v>
      </c>
      <c r="P944" s="5">
        <v>651.3647072</v>
      </c>
      <c r="Q944" s="5">
        <v>1715303.82</v>
      </c>
      <c r="R944" s="5">
        <v>8.2870827889999994</v>
      </c>
      <c r="S944" s="5">
        <v>21823.203819999999</v>
      </c>
      <c r="T944" s="5">
        <v>628487.4</v>
      </c>
      <c r="U944" s="5">
        <v>16632</v>
      </c>
      <c r="V944" s="5">
        <v>1.2050000000000001</v>
      </c>
      <c r="W944" s="2" t="s">
        <v>66</v>
      </c>
      <c r="X944" s="2" t="s">
        <v>2940</v>
      </c>
      <c r="Y944" s="2" t="s">
        <v>172</v>
      </c>
      <c r="Z944" s="2" t="s">
        <v>173</v>
      </c>
      <c r="AA944" s="2" t="s">
        <v>2940</v>
      </c>
      <c r="AB944" s="2">
        <f>IF(INPUT_RAW!B944="","",YEAR(INPUT_RAW!B944))</f>
        <v>2022</v>
      </c>
      <c r="AC944" s="2">
        <f>IF(OR(INPUT_RAW!Q944="",INPUT_RAW!T944=""),"",INPUT_RAW!Q944+INPUT_RAW!T944)</f>
        <v>2343791.2200000002</v>
      </c>
      <c r="AD944" s="2">
        <f>IF(INPUT_RAW!Q944="","",IF(INPUT_RAW!Q944=0,0,INPUT_RAW!T944/INPUT_RAW!Q944))</f>
        <v>0.36640004684417948</v>
      </c>
    </row>
    <row r="945" spans="1:30" ht="72" x14ac:dyDescent="0.3">
      <c r="A945" s="7" t="s">
        <v>196</v>
      </c>
      <c r="B945" s="2" t="s">
        <v>1452</v>
      </c>
      <c r="C945" s="5" t="s">
        <v>198</v>
      </c>
      <c r="D945" s="5" t="s">
        <v>171</v>
      </c>
      <c r="E945" s="2" t="s">
        <v>1458</v>
      </c>
      <c r="F945" s="2"/>
      <c r="G945" s="2"/>
      <c r="H945" s="2"/>
      <c r="I945" s="2"/>
      <c r="J945" s="2"/>
      <c r="K945" s="2"/>
      <c r="L945" s="2"/>
      <c r="M945" s="2"/>
      <c r="N945" s="5">
        <v>3068.1</v>
      </c>
      <c r="O945" s="2" t="s">
        <v>200</v>
      </c>
      <c r="P945" s="5">
        <v>557.54043869999998</v>
      </c>
      <c r="Q945" s="5">
        <v>1710589.82</v>
      </c>
      <c r="R945" s="5">
        <v>7.0933898050000002</v>
      </c>
      <c r="S945" s="5">
        <v>21763.22926</v>
      </c>
      <c r="T945" s="5">
        <v>626760.19999999995</v>
      </c>
      <c r="U945" s="5">
        <v>17532</v>
      </c>
      <c r="V945" s="5">
        <v>1.1399999999999999</v>
      </c>
      <c r="W945" s="2" t="s">
        <v>62</v>
      </c>
      <c r="X945" s="2" t="s">
        <v>2940</v>
      </c>
      <c r="Y945" s="2" t="s">
        <v>172</v>
      </c>
      <c r="Z945" s="2" t="s">
        <v>173</v>
      </c>
      <c r="AA945" s="2" t="s">
        <v>2940</v>
      </c>
      <c r="AB945" s="2">
        <f>IF(INPUT_RAW!B945="","",YEAR(INPUT_RAW!B945))</f>
        <v>2022</v>
      </c>
      <c r="AC945" s="2">
        <f>IF(OR(INPUT_RAW!Q945="",INPUT_RAW!T945=""),"",INPUT_RAW!Q945+INPUT_RAW!T945)</f>
        <v>2337350.02</v>
      </c>
      <c r="AD945" s="2">
        <f>IF(INPUT_RAW!Q945="","",IF(INPUT_RAW!Q945=0,0,INPUT_RAW!T945/INPUT_RAW!Q945))</f>
        <v>0.36640005258537078</v>
      </c>
    </row>
    <row r="946" spans="1:30" ht="72" x14ac:dyDescent="0.3">
      <c r="A946" s="7" t="s">
        <v>196</v>
      </c>
      <c r="B946" s="2" t="s">
        <v>1452</v>
      </c>
      <c r="C946" s="5" t="s">
        <v>198</v>
      </c>
      <c r="D946" s="5" t="s">
        <v>171</v>
      </c>
      <c r="E946" s="2" t="s">
        <v>1459</v>
      </c>
      <c r="F946" s="2"/>
      <c r="G946" s="2"/>
      <c r="H946" s="2"/>
      <c r="I946" s="2"/>
      <c r="J946" s="2"/>
      <c r="K946" s="2"/>
      <c r="L946" s="2"/>
      <c r="M946" s="2"/>
      <c r="N946" s="5">
        <v>1679.4</v>
      </c>
      <c r="O946" s="2" t="s">
        <v>200</v>
      </c>
      <c r="P946" s="5">
        <v>650.46381450000001</v>
      </c>
      <c r="Q946" s="5">
        <v>1092388.93</v>
      </c>
      <c r="R946" s="5">
        <v>8.2756210489999997</v>
      </c>
      <c r="S946" s="5">
        <v>13898.07799</v>
      </c>
      <c r="T946" s="5">
        <v>400251.3</v>
      </c>
      <c r="U946" s="5">
        <v>11196</v>
      </c>
      <c r="V946" s="5">
        <v>1.1399999999999999</v>
      </c>
      <c r="W946" s="2" t="s">
        <v>53</v>
      </c>
      <c r="X946" s="2" t="s">
        <v>2940</v>
      </c>
      <c r="Y946" s="2" t="s">
        <v>172</v>
      </c>
      <c r="Z946" s="2" t="s">
        <v>173</v>
      </c>
      <c r="AA946" s="2" t="s">
        <v>2940</v>
      </c>
      <c r="AB946" s="2">
        <f>IF(INPUT_RAW!B946="","",YEAR(INPUT_RAW!B946))</f>
        <v>2022</v>
      </c>
      <c r="AC946" s="2">
        <f>IF(OR(INPUT_RAW!Q946="",INPUT_RAW!T946=""),"",INPUT_RAW!Q946+INPUT_RAW!T946)</f>
        <v>1492640.23</v>
      </c>
      <c r="AD946" s="2">
        <f>IF(INPUT_RAW!Q946="","",IF(INPUT_RAW!Q946=0,0,INPUT_RAW!T946/INPUT_RAW!Q946))</f>
        <v>0.36639999638224091</v>
      </c>
    </row>
    <row r="947" spans="1:30" ht="57.6" x14ac:dyDescent="0.3">
      <c r="A947" s="7" t="s">
        <v>196</v>
      </c>
      <c r="B947" s="2" t="s">
        <v>1452</v>
      </c>
      <c r="C947" s="5" t="s">
        <v>198</v>
      </c>
      <c r="D947" s="5" t="s">
        <v>171</v>
      </c>
      <c r="E947" s="2" t="s">
        <v>1460</v>
      </c>
      <c r="F947" s="2"/>
      <c r="G947" s="2"/>
      <c r="H947" s="2"/>
      <c r="I947" s="2"/>
      <c r="J947" s="2"/>
      <c r="K947" s="2"/>
      <c r="L947" s="2"/>
      <c r="M947" s="2"/>
      <c r="N947" s="5">
        <v>434</v>
      </c>
      <c r="O947" s="2" t="s">
        <v>200</v>
      </c>
      <c r="P947" s="5">
        <v>534.14032259999999</v>
      </c>
      <c r="Q947" s="5">
        <v>231816.9</v>
      </c>
      <c r="R947" s="5">
        <v>6.7956784040000002</v>
      </c>
      <c r="S947" s="5">
        <v>2949.324427</v>
      </c>
      <c r="T947" s="5">
        <v>84937.7</v>
      </c>
      <c r="U947" s="5">
        <v>4464</v>
      </c>
      <c r="V947" s="5">
        <v>0.57299999999999995</v>
      </c>
      <c r="W947" s="2" t="s">
        <v>55</v>
      </c>
      <c r="X947" s="2"/>
      <c r="Y947" s="2" t="s">
        <v>172</v>
      </c>
      <c r="Z947" s="2" t="s">
        <v>173</v>
      </c>
      <c r="AA947" s="2" t="s">
        <v>174</v>
      </c>
      <c r="AB947" s="2">
        <f>IF(INPUT_RAW!B947="","",YEAR(INPUT_RAW!B947))</f>
        <v>2022</v>
      </c>
      <c r="AC947" s="2">
        <f>IF(OR(INPUT_RAW!Q947="",INPUT_RAW!T947=""),"",INPUT_RAW!Q947+INPUT_RAW!T947)</f>
        <v>316754.59999999998</v>
      </c>
      <c r="AD947" s="2">
        <f>IF(INPUT_RAW!Q947="","",IF(INPUT_RAW!Q947=0,0,INPUT_RAW!T947/INPUT_RAW!Q947))</f>
        <v>0.36639994754480798</v>
      </c>
    </row>
    <row r="948" spans="1:30" ht="57.6" x14ac:dyDescent="0.3">
      <c r="A948" s="7" t="s">
        <v>196</v>
      </c>
      <c r="B948" s="2" t="s">
        <v>1452</v>
      </c>
      <c r="C948" s="5" t="s">
        <v>198</v>
      </c>
      <c r="D948" s="5" t="s">
        <v>171</v>
      </c>
      <c r="E948" s="2" t="s">
        <v>1461</v>
      </c>
      <c r="F948" s="2"/>
      <c r="G948" s="2"/>
      <c r="H948" s="2"/>
      <c r="I948" s="2"/>
      <c r="J948" s="2"/>
      <c r="K948" s="2"/>
      <c r="L948" s="2"/>
      <c r="M948" s="2"/>
      <c r="N948" s="5">
        <v>9520</v>
      </c>
      <c r="O948" s="2" t="s">
        <v>200</v>
      </c>
      <c r="P948" s="5">
        <v>409.03009029999998</v>
      </c>
      <c r="Q948" s="5">
        <v>3893966.46</v>
      </c>
      <c r="R948" s="5">
        <v>5.2039451699999999</v>
      </c>
      <c r="S948" s="5">
        <v>49541.558019999997</v>
      </c>
      <c r="T948" s="5">
        <v>1426749.3</v>
      </c>
      <c r="U948" s="5">
        <v>102000</v>
      </c>
      <c r="V948" s="5">
        <v>0.44840000000000002</v>
      </c>
      <c r="W948" s="2" t="s">
        <v>59</v>
      </c>
      <c r="X948" s="2"/>
      <c r="Y948" s="2" t="s">
        <v>172</v>
      </c>
      <c r="Z948" s="2" t="s">
        <v>173</v>
      </c>
      <c r="AA948" s="2" t="s">
        <v>174</v>
      </c>
      <c r="AB948" s="2">
        <f>IF(INPUT_RAW!B948="","",YEAR(INPUT_RAW!B948))</f>
        <v>2022</v>
      </c>
      <c r="AC948" s="2">
        <f>IF(OR(INPUT_RAW!Q948="",INPUT_RAW!T948=""),"",INPUT_RAW!Q948+INPUT_RAW!T948)</f>
        <v>5320715.76</v>
      </c>
      <c r="AD948" s="2">
        <f>IF(INPUT_RAW!Q948="","",IF(INPUT_RAW!Q948=0,0,INPUT_RAW!T948/INPUT_RAW!Q948))</f>
        <v>0.36639999718949817</v>
      </c>
    </row>
    <row r="949" spans="1:30" ht="57.6" x14ac:dyDescent="0.3">
      <c r="A949" s="7" t="s">
        <v>196</v>
      </c>
      <c r="B949" s="2" t="s">
        <v>1452</v>
      </c>
      <c r="C949" s="5" t="s">
        <v>198</v>
      </c>
      <c r="D949" s="5" t="s">
        <v>171</v>
      </c>
      <c r="E949" s="2" t="s">
        <v>1462</v>
      </c>
      <c r="F949" s="2"/>
      <c r="G949" s="2"/>
      <c r="H949" s="2"/>
      <c r="I949" s="2"/>
      <c r="J949" s="2"/>
      <c r="K949" s="2"/>
      <c r="L949" s="2"/>
      <c r="M949" s="2"/>
      <c r="N949" s="5">
        <v>2310</v>
      </c>
      <c r="O949" s="2" t="s">
        <v>200</v>
      </c>
      <c r="P949" s="5">
        <v>577.51823379999996</v>
      </c>
      <c r="Q949" s="5">
        <v>1334067.1200000001</v>
      </c>
      <c r="R949" s="5">
        <v>7.3475602259999997</v>
      </c>
      <c r="S949" s="5">
        <v>16972.864119999998</v>
      </c>
      <c r="T949" s="5">
        <v>488802.1</v>
      </c>
      <c r="U949" s="5">
        <v>50400</v>
      </c>
      <c r="V949" s="5">
        <v>0.31090000000000001</v>
      </c>
      <c r="W949" s="2" t="s">
        <v>63</v>
      </c>
      <c r="X949" s="2" t="s">
        <v>2936</v>
      </c>
      <c r="Y949" s="2" t="s">
        <v>172</v>
      </c>
      <c r="Z949" s="2" t="s">
        <v>173</v>
      </c>
      <c r="AA949" s="2" t="s">
        <v>2936</v>
      </c>
      <c r="AB949" s="2">
        <f>IF(INPUT_RAW!B949="","",YEAR(INPUT_RAW!B949))</f>
        <v>2022</v>
      </c>
      <c r="AC949" s="2">
        <f>IF(OR(INPUT_RAW!Q949="",INPUT_RAW!T949=""),"",INPUT_RAW!Q949+INPUT_RAW!T949)</f>
        <v>1822869.2200000002</v>
      </c>
      <c r="AD949" s="2">
        <f>IF(INPUT_RAW!Q949="","",IF(INPUT_RAW!Q949=0,0,INPUT_RAW!T949/INPUT_RAW!Q949))</f>
        <v>0.36639993046226937</v>
      </c>
    </row>
    <row r="950" spans="1:30" ht="72" x14ac:dyDescent="0.3">
      <c r="A950" s="7" t="s">
        <v>196</v>
      </c>
      <c r="B950" s="2" t="s">
        <v>1452</v>
      </c>
      <c r="C950" s="5" t="s">
        <v>198</v>
      </c>
      <c r="D950" s="5" t="s">
        <v>171</v>
      </c>
      <c r="E950" s="2" t="s">
        <v>1463</v>
      </c>
      <c r="F950" s="2"/>
      <c r="G950" s="2"/>
      <c r="H950" s="2"/>
      <c r="I950" s="2"/>
      <c r="J950" s="2"/>
      <c r="K950" s="2"/>
      <c r="L950" s="2"/>
      <c r="M950" s="2"/>
      <c r="N950" s="5">
        <v>1452</v>
      </c>
      <c r="O950" s="2" t="s">
        <v>200</v>
      </c>
      <c r="P950" s="5">
        <v>587.86486909999996</v>
      </c>
      <c r="Q950" s="5">
        <v>853579.79</v>
      </c>
      <c r="R950" s="5">
        <v>7.4791968080000002</v>
      </c>
      <c r="S950" s="5">
        <v>10859.79377</v>
      </c>
      <c r="T950" s="5">
        <v>312751.7</v>
      </c>
      <c r="U950" s="5">
        <v>17424</v>
      </c>
      <c r="V950" s="5">
        <v>0.57540000000000002</v>
      </c>
      <c r="W950" s="2" t="s">
        <v>55</v>
      </c>
      <c r="X950" s="2"/>
      <c r="Y950" s="2" t="s">
        <v>172</v>
      </c>
      <c r="Z950" s="2" t="s">
        <v>173</v>
      </c>
      <c r="AA950" s="2" t="s">
        <v>174</v>
      </c>
      <c r="AB950" s="2">
        <f>IF(INPUT_RAW!B950="","",YEAR(INPUT_RAW!B950))</f>
        <v>2022</v>
      </c>
      <c r="AC950" s="2">
        <f>IF(OR(INPUT_RAW!Q950="",INPUT_RAW!T950=""),"",INPUT_RAW!Q950+INPUT_RAW!T950)</f>
        <v>1166331.49</v>
      </c>
      <c r="AD950" s="2">
        <f>IF(INPUT_RAW!Q950="","",IF(INPUT_RAW!Q950=0,0,INPUT_RAW!T950/INPUT_RAW!Q950))</f>
        <v>0.36640007608427561</v>
      </c>
    </row>
    <row r="951" spans="1:30" ht="72" x14ac:dyDescent="0.3">
      <c r="A951" s="7" t="s">
        <v>196</v>
      </c>
      <c r="B951" s="2" t="s">
        <v>1464</v>
      </c>
      <c r="C951" s="5" t="s">
        <v>198</v>
      </c>
      <c r="D951" s="5" t="s">
        <v>171</v>
      </c>
      <c r="E951" s="2" t="s">
        <v>1465</v>
      </c>
      <c r="F951" s="2"/>
      <c r="G951" s="2"/>
      <c r="H951" s="2"/>
      <c r="I951" s="2"/>
      <c r="J951" s="2"/>
      <c r="K951" s="2"/>
      <c r="L951" s="2"/>
      <c r="M951" s="2"/>
      <c r="N951" s="5">
        <v>3893.4</v>
      </c>
      <c r="O951" s="2" t="s">
        <v>200</v>
      </c>
      <c r="P951" s="5">
        <v>558.33801300000005</v>
      </c>
      <c r="Q951" s="5">
        <v>2173833.2200000002</v>
      </c>
      <c r="R951" s="5">
        <v>7.103537062</v>
      </c>
      <c r="S951" s="5">
        <v>27656.911199999999</v>
      </c>
      <c r="T951" s="5">
        <v>796492.5</v>
      </c>
      <c r="U951" s="5">
        <v>22248</v>
      </c>
      <c r="V951" s="5">
        <v>1.1399999999999999</v>
      </c>
      <c r="W951" s="2" t="s">
        <v>62</v>
      </c>
      <c r="X951" s="2" t="s">
        <v>2940</v>
      </c>
      <c r="Y951" s="2" t="s">
        <v>172</v>
      </c>
      <c r="Z951" s="2" t="s">
        <v>173</v>
      </c>
      <c r="AA951" s="2" t="s">
        <v>2940</v>
      </c>
      <c r="AB951" s="2">
        <f>IF(INPUT_RAW!B951="","",YEAR(INPUT_RAW!B951))</f>
        <v>2022</v>
      </c>
      <c r="AC951" s="2">
        <f>IF(OR(INPUT_RAW!Q951="",INPUT_RAW!T951=""),"",INPUT_RAW!Q951+INPUT_RAW!T951)</f>
        <v>2970325.72</v>
      </c>
      <c r="AD951" s="2">
        <f>IF(INPUT_RAW!Q951="","",IF(INPUT_RAW!Q951=0,0,INPUT_RAW!T951/INPUT_RAW!Q951))</f>
        <v>0.36640000376845833</v>
      </c>
    </row>
    <row r="952" spans="1:30" ht="72" x14ac:dyDescent="0.3">
      <c r="A952" s="7" t="s">
        <v>196</v>
      </c>
      <c r="B952" s="2" t="s">
        <v>1464</v>
      </c>
      <c r="C952" s="5" t="s">
        <v>198</v>
      </c>
      <c r="D952" s="5" t="s">
        <v>171</v>
      </c>
      <c r="E952" s="2" t="s">
        <v>1466</v>
      </c>
      <c r="F952" s="2"/>
      <c r="G952" s="2"/>
      <c r="H952" s="2"/>
      <c r="I952" s="2"/>
      <c r="J952" s="2"/>
      <c r="K952" s="2"/>
      <c r="L952" s="2"/>
      <c r="M952" s="2"/>
      <c r="N952" s="5">
        <v>2473.1999999999998</v>
      </c>
      <c r="O952" s="2" t="s">
        <v>200</v>
      </c>
      <c r="P952" s="5">
        <v>651.39431909999996</v>
      </c>
      <c r="Q952" s="5">
        <v>1611028.43</v>
      </c>
      <c r="R952" s="5">
        <v>8.2874595309999997</v>
      </c>
      <c r="S952" s="5">
        <v>20496.544910000001</v>
      </c>
      <c r="T952" s="5">
        <v>590280.9</v>
      </c>
      <c r="U952" s="5">
        <v>16488</v>
      </c>
      <c r="V952" s="5">
        <v>1.1399999999999999</v>
      </c>
      <c r="W952" s="2" t="s">
        <v>53</v>
      </c>
      <c r="X952" s="2" t="s">
        <v>2940</v>
      </c>
      <c r="Y952" s="2" t="s">
        <v>172</v>
      </c>
      <c r="Z952" s="2" t="s">
        <v>173</v>
      </c>
      <c r="AA952" s="2" t="s">
        <v>2940</v>
      </c>
      <c r="AB952" s="2">
        <f>IF(INPUT_RAW!B952="","",YEAR(INPUT_RAW!B952))</f>
        <v>2022</v>
      </c>
      <c r="AC952" s="2">
        <f>IF(OR(INPUT_RAW!Q952="",INPUT_RAW!T952=""),"",INPUT_RAW!Q952+INPUT_RAW!T952)</f>
        <v>2201309.33</v>
      </c>
      <c r="AD952" s="2">
        <f>IF(INPUT_RAW!Q952="","",IF(INPUT_RAW!Q952=0,0,INPUT_RAW!T952/INPUT_RAW!Q952))</f>
        <v>0.36640005167382433</v>
      </c>
    </row>
    <row r="953" spans="1:30" ht="57.6" x14ac:dyDescent="0.3">
      <c r="A953" s="7" t="s">
        <v>196</v>
      </c>
      <c r="B953" s="2" t="s">
        <v>1464</v>
      </c>
      <c r="C953" s="5" t="s">
        <v>198</v>
      </c>
      <c r="D953" s="5" t="s">
        <v>163</v>
      </c>
      <c r="E953" s="2" t="s">
        <v>1467</v>
      </c>
      <c r="F953" s="2"/>
      <c r="G953" s="2"/>
      <c r="H953" s="2"/>
      <c r="I953" s="2"/>
      <c r="J953" s="2"/>
      <c r="K953" s="2"/>
      <c r="L953" s="2"/>
      <c r="M953" s="2"/>
      <c r="N953" s="5">
        <v>4830</v>
      </c>
      <c r="O953" s="2" t="s">
        <v>200</v>
      </c>
      <c r="P953" s="5">
        <v>511.82937470000002</v>
      </c>
      <c r="Q953" s="5">
        <v>2472135.88</v>
      </c>
      <c r="R953" s="5">
        <v>6.5118241059999997</v>
      </c>
      <c r="S953" s="5">
        <v>31452.110430000001</v>
      </c>
      <c r="T953" s="5">
        <v>1086750.8999999999</v>
      </c>
      <c r="U953" s="5">
        <v>2</v>
      </c>
      <c r="V953" s="5">
        <v>0.16800000000000001</v>
      </c>
      <c r="W953" s="2" t="s">
        <v>23</v>
      </c>
      <c r="X953" s="2" t="s">
        <v>166</v>
      </c>
      <c r="Y953" s="2" t="s">
        <v>164</v>
      </c>
      <c r="Z953" s="2" t="s">
        <v>165</v>
      </c>
      <c r="AA953" s="2" t="s">
        <v>166</v>
      </c>
      <c r="AB953" s="2">
        <f>IF(INPUT_RAW!B953="","",YEAR(INPUT_RAW!B953))</f>
        <v>2022</v>
      </c>
      <c r="AC953" s="2">
        <f>IF(OR(INPUT_RAW!Q953="",INPUT_RAW!T953=""),"",INPUT_RAW!Q953+INPUT_RAW!T953)</f>
        <v>3558886.78</v>
      </c>
      <c r="AD953" s="2">
        <f>IF(INPUT_RAW!Q953="","",IF(INPUT_RAW!Q953=0,0,INPUT_RAW!T953/INPUT_RAW!Q953))</f>
        <v>0.43959998671270445</v>
      </c>
    </row>
    <row r="954" spans="1:30" ht="86.4" x14ac:dyDescent="0.3">
      <c r="A954" s="7" t="s">
        <v>196</v>
      </c>
      <c r="B954" s="2" t="s">
        <v>1464</v>
      </c>
      <c r="C954" s="5" t="s">
        <v>198</v>
      </c>
      <c r="D954" s="5" t="s">
        <v>171</v>
      </c>
      <c r="E954" s="2" t="s">
        <v>1468</v>
      </c>
      <c r="F954" s="2"/>
      <c r="G954" s="2"/>
      <c r="H954" s="2"/>
      <c r="I954" s="2"/>
      <c r="J954" s="2"/>
      <c r="K954" s="2"/>
      <c r="L954" s="2"/>
      <c r="M954" s="2"/>
      <c r="N954" s="5">
        <v>980.4</v>
      </c>
      <c r="O954" s="2" t="s">
        <v>200</v>
      </c>
      <c r="P954" s="5">
        <v>652.29641979999997</v>
      </c>
      <c r="Q954" s="5">
        <v>639511.41</v>
      </c>
      <c r="R954" s="5">
        <v>8.2989366390000008</v>
      </c>
      <c r="S954" s="5">
        <v>8136.2774810000001</v>
      </c>
      <c r="T954" s="5">
        <v>234317</v>
      </c>
      <c r="U954" s="5">
        <v>6192</v>
      </c>
      <c r="V954" s="5">
        <v>1.2050000000000001</v>
      </c>
      <c r="W954" s="2" t="s">
        <v>66</v>
      </c>
      <c r="X954" s="2" t="s">
        <v>2940</v>
      </c>
      <c r="Y954" s="2" t="s">
        <v>172</v>
      </c>
      <c r="Z954" s="2" t="s">
        <v>173</v>
      </c>
      <c r="AA954" s="2" t="s">
        <v>2940</v>
      </c>
      <c r="AB954" s="2">
        <f>IF(INPUT_RAW!B954="","",YEAR(INPUT_RAW!B954))</f>
        <v>2022</v>
      </c>
      <c r="AC954" s="2">
        <f>IF(OR(INPUT_RAW!Q954="",INPUT_RAW!T954=""),"",INPUT_RAW!Q954+INPUT_RAW!T954)</f>
        <v>873828.41</v>
      </c>
      <c r="AD954" s="2">
        <f>IF(INPUT_RAW!Q954="","",IF(INPUT_RAW!Q954=0,0,INPUT_RAW!T954/INPUT_RAW!Q954))</f>
        <v>0.36640003029813023</v>
      </c>
    </row>
    <row r="955" spans="1:30" ht="57.6" x14ac:dyDescent="0.3">
      <c r="A955" s="7" t="s">
        <v>196</v>
      </c>
      <c r="B955" s="2" t="s">
        <v>1464</v>
      </c>
      <c r="C955" s="5" t="s">
        <v>198</v>
      </c>
      <c r="D955" s="5" t="s">
        <v>171</v>
      </c>
      <c r="E955" s="2" t="s">
        <v>1469</v>
      </c>
      <c r="F955" s="2"/>
      <c r="G955" s="2"/>
      <c r="H955" s="2"/>
      <c r="I955" s="2"/>
      <c r="J955" s="2"/>
      <c r="K955" s="2"/>
      <c r="L955" s="2"/>
      <c r="M955" s="2"/>
      <c r="N955" s="5">
        <v>10836</v>
      </c>
      <c r="O955" s="2" t="s">
        <v>200</v>
      </c>
      <c r="P955" s="5">
        <v>592.34257290000005</v>
      </c>
      <c r="Q955" s="5">
        <v>6418624.1200000001</v>
      </c>
      <c r="R955" s="5">
        <v>7.5361650500000001</v>
      </c>
      <c r="S955" s="5">
        <v>81661.884479999993</v>
      </c>
      <c r="T955" s="5">
        <v>2351783.9</v>
      </c>
      <c r="U955" s="5">
        <v>57792</v>
      </c>
      <c r="V955" s="5">
        <v>1.35</v>
      </c>
      <c r="W955" s="2" t="s">
        <v>47</v>
      </c>
      <c r="X955" s="2" t="s">
        <v>2937</v>
      </c>
      <c r="Y955" s="2" t="s">
        <v>172</v>
      </c>
      <c r="Z955" s="2" t="s">
        <v>173</v>
      </c>
      <c r="AA955" s="2" t="s">
        <v>2937</v>
      </c>
      <c r="AB955" s="2">
        <f>IF(INPUT_RAW!B955="","",YEAR(INPUT_RAW!B955))</f>
        <v>2022</v>
      </c>
      <c r="AC955" s="2">
        <f>IF(OR(INPUT_RAW!Q955="",INPUT_RAW!T955=""),"",INPUT_RAW!Q955+INPUT_RAW!T955)</f>
        <v>8770408.0199999996</v>
      </c>
      <c r="AD955" s="2">
        <f>IF(INPUT_RAW!Q955="","",IF(INPUT_RAW!Q955=0,0,INPUT_RAW!T955/INPUT_RAW!Q955))</f>
        <v>0.36640000349482998</v>
      </c>
    </row>
    <row r="956" spans="1:30" ht="57.6" x14ac:dyDescent="0.3">
      <c r="A956" s="7" t="s">
        <v>196</v>
      </c>
      <c r="B956" s="2" t="s">
        <v>1470</v>
      </c>
      <c r="C956" s="5" t="s">
        <v>198</v>
      </c>
      <c r="D956" s="5" t="s">
        <v>171</v>
      </c>
      <c r="E956" s="2" t="s">
        <v>1471</v>
      </c>
      <c r="F956" s="2"/>
      <c r="G956" s="2"/>
      <c r="H956" s="2"/>
      <c r="I956" s="2"/>
      <c r="J956" s="2"/>
      <c r="K956" s="2"/>
      <c r="L956" s="2"/>
      <c r="M956" s="2"/>
      <c r="N956" s="5">
        <v>4042.1</v>
      </c>
      <c r="O956" s="2" t="s">
        <v>200</v>
      </c>
      <c r="P956" s="5">
        <v>703.61633800000004</v>
      </c>
      <c r="Q956" s="5">
        <v>2844087.6</v>
      </c>
      <c r="R956" s="5">
        <v>9.1319446860000006</v>
      </c>
      <c r="S956" s="5">
        <v>36912.233610000003</v>
      </c>
      <c r="T956" s="5">
        <v>1042073.7</v>
      </c>
      <c r="U956" s="5">
        <v>19920</v>
      </c>
      <c r="V956" s="5">
        <v>1.73</v>
      </c>
      <c r="W956" s="5" t="s">
        <v>74</v>
      </c>
      <c r="X956" s="2"/>
      <c r="Y956" s="2" t="s">
        <v>172</v>
      </c>
      <c r="Z956" s="2" t="s">
        <v>173</v>
      </c>
      <c r="AA956" s="2" t="s">
        <v>174</v>
      </c>
      <c r="AB956" s="2">
        <f>IF(INPUT_RAW!B956="","",YEAR(INPUT_RAW!B956))</f>
        <v>2022</v>
      </c>
      <c r="AC956" s="2">
        <f>IF(OR(INPUT_RAW!Q956="",INPUT_RAW!T956=""),"",INPUT_RAW!Q956+INPUT_RAW!T956)</f>
        <v>3886161.3</v>
      </c>
      <c r="AD956" s="2">
        <f>IF(INPUT_RAW!Q956="","",IF(INPUT_RAW!Q956=0,0,INPUT_RAW!T956/INPUT_RAW!Q956))</f>
        <v>0.3664000011813982</v>
      </c>
    </row>
    <row r="957" spans="1:30" ht="57.6" x14ac:dyDescent="0.3">
      <c r="A957" s="7" t="s">
        <v>196</v>
      </c>
      <c r="B957" s="2" t="s">
        <v>1470</v>
      </c>
      <c r="C957" s="5" t="s">
        <v>198</v>
      </c>
      <c r="D957" s="5" t="s">
        <v>171</v>
      </c>
      <c r="E957" s="2" t="s">
        <v>1472</v>
      </c>
      <c r="F957" s="2"/>
      <c r="G957" s="2"/>
      <c r="H957" s="2"/>
      <c r="I957" s="2"/>
      <c r="J957" s="2"/>
      <c r="K957" s="2"/>
      <c r="L957" s="2"/>
      <c r="M957" s="2"/>
      <c r="N957" s="5">
        <v>2048</v>
      </c>
      <c r="O957" s="2" t="s">
        <v>200</v>
      </c>
      <c r="P957" s="5">
        <v>653.63113280000005</v>
      </c>
      <c r="Q957" s="5">
        <v>1338636.56</v>
      </c>
      <c r="R957" s="5">
        <v>8.4832074340000005</v>
      </c>
      <c r="S957" s="5">
        <v>17373.608830000001</v>
      </c>
      <c r="T957" s="5">
        <v>490476.4</v>
      </c>
      <c r="U957" s="5">
        <v>24576</v>
      </c>
      <c r="V957" s="5">
        <v>0.66</v>
      </c>
      <c r="W957" s="5" t="s">
        <v>75</v>
      </c>
      <c r="X957" s="2" t="s">
        <v>2941</v>
      </c>
      <c r="Y957" s="2" t="s">
        <v>172</v>
      </c>
      <c r="Z957" s="2" t="s">
        <v>173</v>
      </c>
      <c r="AA957" s="2" t="s">
        <v>2941</v>
      </c>
      <c r="AB957" s="2">
        <f>IF(INPUT_RAW!B957="","",YEAR(INPUT_RAW!B957))</f>
        <v>2022</v>
      </c>
      <c r="AC957" s="2">
        <f>IF(OR(INPUT_RAW!Q957="",INPUT_RAW!T957=""),"",INPUT_RAW!Q957+INPUT_RAW!T957)</f>
        <v>1829112.96</v>
      </c>
      <c r="AD957" s="2">
        <f>IF(INPUT_RAW!Q957="","",IF(INPUT_RAW!Q957=0,0,INPUT_RAW!T957/INPUT_RAW!Q957))</f>
        <v>0.36639997341772884</v>
      </c>
    </row>
    <row r="958" spans="1:30" ht="57.6" x14ac:dyDescent="0.3">
      <c r="A958" s="7" t="s">
        <v>196</v>
      </c>
      <c r="B958" s="2" t="s">
        <v>1470</v>
      </c>
      <c r="C958" s="5" t="s">
        <v>198</v>
      </c>
      <c r="D958" s="5" t="s">
        <v>171</v>
      </c>
      <c r="E958" s="2" t="s">
        <v>1473</v>
      </c>
      <c r="F958" s="2"/>
      <c r="G958" s="2"/>
      <c r="H958" s="2"/>
      <c r="I958" s="2"/>
      <c r="J958" s="2"/>
      <c r="K958" s="2"/>
      <c r="L958" s="2"/>
      <c r="M958" s="2"/>
      <c r="N958" s="5">
        <v>4260</v>
      </c>
      <c r="O958" s="2" t="s">
        <v>200</v>
      </c>
      <c r="P958" s="5">
        <v>548.04569949999996</v>
      </c>
      <c r="Q958" s="5">
        <v>2334674.6800000002</v>
      </c>
      <c r="R958" s="5">
        <v>7.1128578779999998</v>
      </c>
      <c r="S958" s="5">
        <v>30300.774560000002</v>
      </c>
      <c r="T958" s="5">
        <v>855424.8</v>
      </c>
      <c r="U958" s="5">
        <v>17040</v>
      </c>
      <c r="V958" s="5">
        <v>1.64</v>
      </c>
      <c r="W958" s="2" t="s">
        <v>15</v>
      </c>
      <c r="X958" s="2"/>
      <c r="Y958" s="2" t="s">
        <v>172</v>
      </c>
      <c r="Z958" s="2" t="s">
        <v>173</v>
      </c>
      <c r="AA958" s="2" t="s">
        <v>174</v>
      </c>
      <c r="AB958" s="2">
        <f>IF(INPUT_RAW!B958="","",YEAR(INPUT_RAW!B958))</f>
        <v>2022</v>
      </c>
      <c r="AC958" s="2">
        <f>IF(OR(INPUT_RAW!Q958="",INPUT_RAW!T958=""),"",INPUT_RAW!Q958+INPUT_RAW!T958)</f>
        <v>3190099.4800000004</v>
      </c>
      <c r="AD958" s="2">
        <f>IF(INPUT_RAW!Q958="","",IF(INPUT_RAW!Q958=0,0,INPUT_RAW!T958/INPUT_RAW!Q958))</f>
        <v>0.36639999882124902</v>
      </c>
    </row>
    <row r="959" spans="1:30" ht="72" x14ac:dyDescent="0.3">
      <c r="A959" s="7" t="s">
        <v>196</v>
      </c>
      <c r="B959" s="2" t="s">
        <v>1470</v>
      </c>
      <c r="C959" s="5" t="s">
        <v>198</v>
      </c>
      <c r="D959" s="5" t="s">
        <v>171</v>
      </c>
      <c r="E959" s="2" t="s">
        <v>1474</v>
      </c>
      <c r="F959" s="2"/>
      <c r="G959" s="2"/>
      <c r="H959" s="2"/>
      <c r="I959" s="2"/>
      <c r="J959" s="2"/>
      <c r="K959" s="2"/>
      <c r="L959" s="2"/>
      <c r="M959" s="2"/>
      <c r="N959" s="5">
        <v>8888.1</v>
      </c>
      <c r="O959" s="2" t="s">
        <v>200</v>
      </c>
      <c r="P959" s="5">
        <v>538.34421980000002</v>
      </c>
      <c r="Q959" s="5">
        <v>4784857.26</v>
      </c>
      <c r="R959" s="5">
        <v>6.9869463959999996</v>
      </c>
      <c r="S959" s="5">
        <v>62100.678260000001</v>
      </c>
      <c r="T959" s="5">
        <v>1753171.7</v>
      </c>
      <c r="U959" s="5">
        <v>54696</v>
      </c>
      <c r="V959" s="5">
        <v>1.06</v>
      </c>
      <c r="W959" s="5" t="s">
        <v>79</v>
      </c>
      <c r="X959" s="2" t="s">
        <v>2941</v>
      </c>
      <c r="Y959" s="2" t="s">
        <v>172</v>
      </c>
      <c r="Z959" s="2" t="s">
        <v>173</v>
      </c>
      <c r="AA959" s="2" t="s">
        <v>2941</v>
      </c>
      <c r="AB959" s="2">
        <f>IF(INPUT_RAW!B959="","",YEAR(INPUT_RAW!B959))</f>
        <v>2022</v>
      </c>
      <c r="AC959" s="2">
        <f>IF(OR(INPUT_RAW!Q959="",INPUT_RAW!T959=""),"",INPUT_RAW!Q959+INPUT_RAW!T959)</f>
        <v>6538028.96</v>
      </c>
      <c r="AD959" s="2">
        <f>IF(INPUT_RAW!Q959="","",IF(INPUT_RAW!Q959=0,0,INPUT_RAW!T959/INPUT_RAW!Q959))</f>
        <v>0.36639999998662448</v>
      </c>
    </row>
    <row r="960" spans="1:30" ht="57.6" x14ac:dyDescent="0.3">
      <c r="A960" s="7" t="s">
        <v>196</v>
      </c>
      <c r="B960" s="2" t="s">
        <v>1470</v>
      </c>
      <c r="C960" s="5" t="s">
        <v>198</v>
      </c>
      <c r="D960" s="5" t="s">
        <v>171</v>
      </c>
      <c r="E960" s="2" t="s">
        <v>1475</v>
      </c>
      <c r="F960" s="2"/>
      <c r="G960" s="2"/>
      <c r="H960" s="2"/>
      <c r="I960" s="2"/>
      <c r="J960" s="2"/>
      <c r="K960" s="2"/>
      <c r="L960" s="2"/>
      <c r="M960" s="2"/>
      <c r="N960" s="5">
        <v>10561.6</v>
      </c>
      <c r="O960" s="2" t="s">
        <v>200</v>
      </c>
      <c r="P960" s="5">
        <v>474.47092300000003</v>
      </c>
      <c r="Q960" s="5">
        <v>5011172.0999999996</v>
      </c>
      <c r="R960" s="5">
        <v>6.157961362</v>
      </c>
      <c r="S960" s="5">
        <v>65037.924720000003</v>
      </c>
      <c r="T960" s="5">
        <v>1836093.4</v>
      </c>
      <c r="U960" s="5">
        <v>22080</v>
      </c>
      <c r="V960" s="5">
        <v>2.75</v>
      </c>
      <c r="W960" s="5" t="s">
        <v>80</v>
      </c>
      <c r="X960" s="2"/>
      <c r="Y960" s="2" t="s">
        <v>172</v>
      </c>
      <c r="Z960" s="2" t="s">
        <v>173</v>
      </c>
      <c r="AA960" s="2" t="s">
        <v>174</v>
      </c>
      <c r="AB960" s="2">
        <f>IF(INPUT_RAW!B960="","",YEAR(INPUT_RAW!B960))</f>
        <v>2022</v>
      </c>
      <c r="AC960" s="2">
        <f>IF(OR(INPUT_RAW!Q960="",INPUT_RAW!T960=""),"",INPUT_RAW!Q960+INPUT_RAW!T960)</f>
        <v>6847265.5</v>
      </c>
      <c r="AD960" s="2">
        <f>IF(INPUT_RAW!Q960="","",IF(INPUT_RAW!Q960=0,0,INPUT_RAW!T960/INPUT_RAW!Q960))</f>
        <v>0.3663999885376118</v>
      </c>
    </row>
    <row r="961" spans="1:30" ht="57.6" x14ac:dyDescent="0.3">
      <c r="A961" s="7" t="s">
        <v>196</v>
      </c>
      <c r="B961" s="2" t="s">
        <v>1470</v>
      </c>
      <c r="C961" s="5" t="s">
        <v>198</v>
      </c>
      <c r="D961" s="5" t="s">
        <v>171</v>
      </c>
      <c r="E961" s="2" t="s">
        <v>1476</v>
      </c>
      <c r="F961" s="2"/>
      <c r="G961" s="2"/>
      <c r="H961" s="2"/>
      <c r="I961" s="2"/>
      <c r="J961" s="2"/>
      <c r="K961" s="2"/>
      <c r="L961" s="2"/>
      <c r="M961" s="2"/>
      <c r="N961" s="5">
        <v>3809.7</v>
      </c>
      <c r="O961" s="2" t="s">
        <v>200</v>
      </c>
      <c r="P961" s="5">
        <v>550.1945849</v>
      </c>
      <c r="Q961" s="5">
        <v>2096076.31</v>
      </c>
      <c r="R961" s="5">
        <v>7.1407473699999997</v>
      </c>
      <c r="S961" s="5">
        <v>27204.10526</v>
      </c>
      <c r="T961" s="5">
        <v>768002.4</v>
      </c>
      <c r="U961" s="5">
        <v>29880</v>
      </c>
      <c r="V961" s="5">
        <v>0.85</v>
      </c>
      <c r="W961" s="5" t="s">
        <v>76</v>
      </c>
      <c r="X961" s="2" t="s">
        <v>2941</v>
      </c>
      <c r="Y961" s="2" t="s">
        <v>172</v>
      </c>
      <c r="Z961" s="2" t="s">
        <v>173</v>
      </c>
      <c r="AA961" s="2" t="s">
        <v>2941</v>
      </c>
      <c r="AB961" s="2">
        <f>IF(INPUT_RAW!B961="","",YEAR(INPUT_RAW!B961))</f>
        <v>2022</v>
      </c>
      <c r="AC961" s="2">
        <f>IF(OR(INPUT_RAW!Q961="",INPUT_RAW!T961=""),"",INPUT_RAW!Q961+INPUT_RAW!T961)</f>
        <v>2864078.71</v>
      </c>
      <c r="AD961" s="2">
        <f>IF(INPUT_RAW!Q961="","",IF(INPUT_RAW!Q961=0,0,INPUT_RAW!T961/INPUT_RAW!Q961))</f>
        <v>0.36640001909090802</v>
      </c>
    </row>
    <row r="962" spans="1:30" ht="72" x14ac:dyDescent="0.3">
      <c r="A962" s="7" t="s">
        <v>196</v>
      </c>
      <c r="B962" s="2" t="s">
        <v>1470</v>
      </c>
      <c r="C962" s="5" t="s">
        <v>198</v>
      </c>
      <c r="D962" s="5" t="s">
        <v>171</v>
      </c>
      <c r="E962" s="2" t="s">
        <v>1477</v>
      </c>
      <c r="F962" s="2"/>
      <c r="G962" s="2"/>
      <c r="H962" s="2"/>
      <c r="I962" s="2"/>
      <c r="J962" s="2"/>
      <c r="K962" s="2"/>
      <c r="L962" s="2"/>
      <c r="M962" s="2"/>
      <c r="N962" s="5">
        <v>2947.5</v>
      </c>
      <c r="O962" s="2" t="s">
        <v>200</v>
      </c>
      <c r="P962" s="5">
        <v>540.02551649999998</v>
      </c>
      <c r="Q962" s="5">
        <v>1591725.21</v>
      </c>
      <c r="R962" s="5">
        <v>7.0087672489999999</v>
      </c>
      <c r="S962" s="5">
        <v>20658.341469999999</v>
      </c>
      <c r="T962" s="5">
        <v>583208.1</v>
      </c>
      <c r="U962" s="5">
        <v>18864</v>
      </c>
      <c r="V962" s="5">
        <v>1.01</v>
      </c>
      <c r="W962" s="2" t="s">
        <v>14</v>
      </c>
      <c r="X962" s="2" t="s">
        <v>2940</v>
      </c>
      <c r="Y962" s="2" t="s">
        <v>172</v>
      </c>
      <c r="Z962" s="2" t="s">
        <v>173</v>
      </c>
      <c r="AA962" s="2" t="s">
        <v>2940</v>
      </c>
      <c r="AB962" s="2">
        <f>IF(INPUT_RAW!B962="","",YEAR(INPUT_RAW!B962))</f>
        <v>2022</v>
      </c>
      <c r="AC962" s="2">
        <f>IF(OR(INPUT_RAW!Q962="",INPUT_RAW!T962=""),"",INPUT_RAW!Q962+INPUT_RAW!T962)</f>
        <v>2174933.31</v>
      </c>
      <c r="AD962" s="2">
        <f>IF(INPUT_RAW!Q962="","",IF(INPUT_RAW!Q962=0,0,INPUT_RAW!T962/INPUT_RAW!Q962))</f>
        <v>0.3663999893549465</v>
      </c>
    </row>
    <row r="963" spans="1:30" ht="86.4" x14ac:dyDescent="0.3">
      <c r="A963" s="7" t="s">
        <v>196</v>
      </c>
      <c r="B963" s="2" t="s">
        <v>1470</v>
      </c>
      <c r="C963" s="5" t="s">
        <v>198</v>
      </c>
      <c r="D963" s="5" t="s">
        <v>171</v>
      </c>
      <c r="E963" s="2" t="s">
        <v>1478</v>
      </c>
      <c r="F963" s="2"/>
      <c r="G963" s="2"/>
      <c r="H963" s="2"/>
      <c r="I963" s="2"/>
      <c r="J963" s="2"/>
      <c r="K963" s="2"/>
      <c r="L963" s="2"/>
      <c r="M963" s="2"/>
      <c r="N963" s="5">
        <v>4457.3999999999996</v>
      </c>
      <c r="O963" s="2" t="s">
        <v>200</v>
      </c>
      <c r="P963" s="5">
        <v>640.13675909999995</v>
      </c>
      <c r="Q963" s="5">
        <v>2853345.59</v>
      </c>
      <c r="R963" s="5">
        <v>8.3080695539999994</v>
      </c>
      <c r="S963" s="5">
        <v>37032.389230000001</v>
      </c>
      <c r="T963" s="5">
        <v>1045465.8</v>
      </c>
      <c r="U963" s="5">
        <v>28152</v>
      </c>
      <c r="V963" s="5">
        <v>1.2050000000000001</v>
      </c>
      <c r="W963" s="2" t="s">
        <v>86</v>
      </c>
      <c r="X963" s="2" t="s">
        <v>2940</v>
      </c>
      <c r="Y963" s="2" t="s">
        <v>172</v>
      </c>
      <c r="Z963" s="2" t="s">
        <v>173</v>
      </c>
      <c r="AA963" s="2" t="s">
        <v>2940</v>
      </c>
      <c r="AB963" s="2">
        <f>IF(INPUT_RAW!B963="","",YEAR(INPUT_RAW!B963))</f>
        <v>2022</v>
      </c>
      <c r="AC963" s="2">
        <f>IF(OR(INPUT_RAW!Q963="",INPUT_RAW!T963=""),"",INPUT_RAW!Q963+INPUT_RAW!T963)</f>
        <v>3898811.3899999997</v>
      </c>
      <c r="AD963" s="2">
        <f>IF(INPUT_RAW!Q963="","",IF(INPUT_RAW!Q963=0,0,INPUT_RAW!T963/INPUT_RAW!Q963))</f>
        <v>0.36639999152713926</v>
      </c>
    </row>
    <row r="964" spans="1:30" ht="57.6" x14ac:dyDescent="0.3">
      <c r="A964" s="7" t="s">
        <v>196</v>
      </c>
      <c r="B964" s="2" t="s">
        <v>1470</v>
      </c>
      <c r="C964" s="5" t="s">
        <v>198</v>
      </c>
      <c r="D964" s="5" t="s">
        <v>171</v>
      </c>
      <c r="E964" s="2" t="s">
        <v>1479</v>
      </c>
      <c r="F964" s="2"/>
      <c r="G964" s="2"/>
      <c r="H964" s="2"/>
      <c r="I964" s="2"/>
      <c r="J964" s="2"/>
      <c r="K964" s="2"/>
      <c r="L964" s="2"/>
      <c r="M964" s="2"/>
      <c r="N964" s="5">
        <v>135</v>
      </c>
      <c r="O964" s="2" t="s">
        <v>200</v>
      </c>
      <c r="P964" s="5">
        <v>639.25140739999995</v>
      </c>
      <c r="Q964" s="5">
        <v>86298.94</v>
      </c>
      <c r="R964" s="5">
        <v>8.2965789409999999</v>
      </c>
      <c r="S964" s="5">
        <v>1120.038157</v>
      </c>
      <c r="T964" s="5">
        <v>31620</v>
      </c>
      <c r="U964" s="5">
        <v>900</v>
      </c>
      <c r="V964" s="5">
        <v>1.1399999999999999</v>
      </c>
      <c r="W964" s="2" t="s">
        <v>53</v>
      </c>
      <c r="X964" s="2" t="s">
        <v>2940</v>
      </c>
      <c r="Y964" s="2" t="s">
        <v>172</v>
      </c>
      <c r="Z964" s="2" t="s">
        <v>173</v>
      </c>
      <c r="AA964" s="2" t="s">
        <v>2940</v>
      </c>
      <c r="AB964" s="2">
        <f>IF(INPUT_RAW!B964="","",YEAR(INPUT_RAW!B964))</f>
        <v>2022</v>
      </c>
      <c r="AC964" s="2">
        <f>IF(OR(INPUT_RAW!Q964="",INPUT_RAW!T964=""),"",INPUT_RAW!Q964+INPUT_RAW!T964)</f>
        <v>117918.94</v>
      </c>
      <c r="AD964" s="2">
        <f>IF(INPUT_RAW!Q964="","",IF(INPUT_RAW!Q964=0,0,INPUT_RAW!T964/INPUT_RAW!Q964))</f>
        <v>0.36640079240834245</v>
      </c>
    </row>
    <row r="965" spans="1:30" ht="72" x14ac:dyDescent="0.3">
      <c r="A965" s="7" t="s">
        <v>196</v>
      </c>
      <c r="B965" s="2" t="s">
        <v>1470</v>
      </c>
      <c r="C965" s="5" t="s">
        <v>198</v>
      </c>
      <c r="D965" s="5" t="s">
        <v>171</v>
      </c>
      <c r="E965" s="2" t="s">
        <v>1480</v>
      </c>
      <c r="F965" s="2"/>
      <c r="G965" s="2"/>
      <c r="H965" s="2"/>
      <c r="I965" s="2"/>
      <c r="J965" s="2"/>
      <c r="K965" s="2"/>
      <c r="L965" s="2"/>
      <c r="M965" s="2"/>
      <c r="N965" s="5">
        <v>3132</v>
      </c>
      <c r="O965" s="2" t="s">
        <v>200</v>
      </c>
      <c r="P965" s="5">
        <v>546.7281673</v>
      </c>
      <c r="Q965" s="5">
        <v>1712352.62</v>
      </c>
      <c r="R965" s="5">
        <v>7.0957581740000002</v>
      </c>
      <c r="S965" s="5">
        <v>22223.9146</v>
      </c>
      <c r="T965" s="5">
        <v>627406</v>
      </c>
      <c r="U965" s="5">
        <v>15660</v>
      </c>
      <c r="V965" s="5">
        <v>1.3</v>
      </c>
      <c r="W965" s="2" t="s">
        <v>68</v>
      </c>
      <c r="X965" s="2" t="s">
        <v>2940</v>
      </c>
      <c r="Y965" s="2" t="s">
        <v>172</v>
      </c>
      <c r="Z965" s="2" t="s">
        <v>173</v>
      </c>
      <c r="AA965" s="2" t="s">
        <v>2940</v>
      </c>
      <c r="AB965" s="2">
        <f>IF(INPUT_RAW!B965="","",YEAR(INPUT_RAW!B965))</f>
        <v>2022</v>
      </c>
      <c r="AC965" s="2">
        <f>IF(OR(INPUT_RAW!Q965="",INPUT_RAW!T965=""),"",INPUT_RAW!Q965+INPUT_RAW!T965)</f>
        <v>2339758.62</v>
      </c>
      <c r="AD965" s="2">
        <f>IF(INPUT_RAW!Q965="","",IF(INPUT_RAW!Q965=0,0,INPUT_RAW!T965/INPUT_RAW!Q965))</f>
        <v>0.36640000001868772</v>
      </c>
    </row>
    <row r="966" spans="1:30" ht="57.6" x14ac:dyDescent="0.3">
      <c r="A966" s="7" t="s">
        <v>196</v>
      </c>
      <c r="B966" s="2" t="s">
        <v>1481</v>
      </c>
      <c r="C966" s="5" t="s">
        <v>198</v>
      </c>
      <c r="D966" s="5" t="s">
        <v>163</v>
      </c>
      <c r="E966" s="2" t="s">
        <v>1482</v>
      </c>
      <c r="F966" s="2"/>
      <c r="G966" s="2"/>
      <c r="H966" s="2"/>
      <c r="I966" s="2"/>
      <c r="J966" s="2"/>
      <c r="K966" s="2"/>
      <c r="L966" s="2"/>
      <c r="M966" s="2"/>
      <c r="N966" s="5">
        <v>7869.4</v>
      </c>
      <c r="O966" s="2" t="s">
        <v>200</v>
      </c>
      <c r="P966" s="5">
        <v>280.22419880000001</v>
      </c>
      <c r="Q966" s="5">
        <v>2205196.31</v>
      </c>
      <c r="R966" s="5">
        <v>3.6369136769999999</v>
      </c>
      <c r="S966" s="5">
        <v>28620.32849</v>
      </c>
      <c r="T966" s="5">
        <v>969404.3</v>
      </c>
      <c r="U966" s="5">
        <v>3</v>
      </c>
      <c r="V966" s="5">
        <v>0.19500000000000001</v>
      </c>
      <c r="W966" s="2" t="s">
        <v>69</v>
      </c>
      <c r="X966" s="2" t="s">
        <v>166</v>
      </c>
      <c r="Y966" s="2" t="s">
        <v>164</v>
      </c>
      <c r="Z966" s="2" t="s">
        <v>165</v>
      </c>
      <c r="AA966" s="2" t="s">
        <v>166</v>
      </c>
      <c r="AB966" s="2">
        <f>IF(INPUT_RAW!B966="","",YEAR(INPUT_RAW!B966))</f>
        <v>2022</v>
      </c>
      <c r="AC966" s="2">
        <f>IF(OR(INPUT_RAW!Q966="",INPUT_RAW!T966=""),"",INPUT_RAW!Q966+INPUT_RAW!T966)</f>
        <v>3174600.6100000003</v>
      </c>
      <c r="AD966" s="2">
        <f>IF(INPUT_RAW!Q966="","",IF(INPUT_RAW!Q966=0,0,INPUT_RAW!T966/INPUT_RAW!Q966))</f>
        <v>0.43960000096317958</v>
      </c>
    </row>
    <row r="967" spans="1:30" ht="72" x14ac:dyDescent="0.3">
      <c r="A967" s="7" t="s">
        <v>196</v>
      </c>
      <c r="B967" s="2" t="s">
        <v>1483</v>
      </c>
      <c r="C967" s="5" t="s">
        <v>198</v>
      </c>
      <c r="D967" s="5" t="s">
        <v>171</v>
      </c>
      <c r="E967" s="2" t="s">
        <v>1484</v>
      </c>
      <c r="F967" s="2"/>
      <c r="G967" s="2"/>
      <c r="H967" s="2"/>
      <c r="I967" s="2"/>
      <c r="J967" s="2"/>
      <c r="K967" s="2"/>
      <c r="L967" s="2"/>
      <c r="M967" s="2"/>
      <c r="N967" s="5">
        <v>5526.6</v>
      </c>
      <c r="O967" s="2" t="s">
        <v>200</v>
      </c>
      <c r="P967" s="5">
        <v>1060.0876539999999</v>
      </c>
      <c r="Q967" s="5">
        <v>5858680.4299999997</v>
      </c>
      <c r="R967" s="5">
        <v>13.758438079999999</v>
      </c>
      <c r="S967" s="5">
        <v>76037.383910000004</v>
      </c>
      <c r="T967" s="5">
        <v>2146620.5</v>
      </c>
      <c r="U967" s="5">
        <v>163080</v>
      </c>
      <c r="V967" s="5">
        <v>0.44500000000000001</v>
      </c>
      <c r="W967" s="5" t="s">
        <v>48</v>
      </c>
      <c r="X967" s="2" t="s">
        <v>2939</v>
      </c>
      <c r="Y967" s="2" t="s">
        <v>172</v>
      </c>
      <c r="Z967" s="2" t="s">
        <v>173</v>
      </c>
      <c r="AA967" s="2" t="s">
        <v>2939</v>
      </c>
      <c r="AB967" s="2">
        <f>IF(INPUT_RAW!B967="","",YEAR(INPUT_RAW!B967))</f>
        <v>2022</v>
      </c>
      <c r="AC967" s="2">
        <f>IF(OR(INPUT_RAW!Q967="",INPUT_RAW!T967=""),"",INPUT_RAW!Q967+INPUT_RAW!T967)</f>
        <v>8005300.9299999997</v>
      </c>
      <c r="AD967" s="2">
        <f>IF(INPUT_RAW!Q967="","",IF(INPUT_RAW!Q967=0,0,INPUT_RAW!T967/INPUT_RAW!Q967))</f>
        <v>0.36639999836959875</v>
      </c>
    </row>
    <row r="968" spans="1:30" ht="72" x14ac:dyDescent="0.3">
      <c r="A968" s="7" t="s">
        <v>196</v>
      </c>
      <c r="B968" s="2" t="s">
        <v>1485</v>
      </c>
      <c r="C968" s="5" t="s">
        <v>198</v>
      </c>
      <c r="D968" s="5" t="s">
        <v>171</v>
      </c>
      <c r="E968" s="2" t="s">
        <v>1486</v>
      </c>
      <c r="F968" s="2"/>
      <c r="G968" s="2"/>
      <c r="H968" s="2"/>
      <c r="I968" s="2"/>
      <c r="J968" s="2"/>
      <c r="K968" s="2"/>
      <c r="L968" s="2"/>
      <c r="M968" s="2"/>
      <c r="N968" s="5">
        <v>4750</v>
      </c>
      <c r="O968" s="2" t="s">
        <v>200</v>
      </c>
      <c r="P968" s="5">
        <v>553.47512630000006</v>
      </c>
      <c r="Q968" s="5">
        <v>2629006.85</v>
      </c>
      <c r="R968" s="5">
        <v>7.1833241570000004</v>
      </c>
      <c r="S968" s="5">
        <v>34120.789750000004</v>
      </c>
      <c r="T968" s="5">
        <v>963268.1</v>
      </c>
      <c r="U968" s="5">
        <v>31200</v>
      </c>
      <c r="V968" s="5">
        <v>1.01</v>
      </c>
      <c r="W968" s="2" t="s">
        <v>14</v>
      </c>
      <c r="X968" s="2" t="s">
        <v>2940</v>
      </c>
      <c r="Y968" s="2" t="s">
        <v>172</v>
      </c>
      <c r="Z968" s="2" t="s">
        <v>173</v>
      </c>
      <c r="AA968" s="2" t="s">
        <v>2940</v>
      </c>
      <c r="AB968" s="2">
        <f>IF(INPUT_RAW!B968="","",YEAR(INPUT_RAW!B968))</f>
        <v>2022</v>
      </c>
      <c r="AC968" s="2">
        <f>IF(OR(INPUT_RAW!Q968="",INPUT_RAW!T968=""),"",INPUT_RAW!Q968+INPUT_RAW!T968)</f>
        <v>3592274.95</v>
      </c>
      <c r="AD968" s="2">
        <f>IF(INPUT_RAW!Q968="","",IF(INPUT_RAW!Q968=0,0,INPUT_RAW!T968/INPUT_RAW!Q968))</f>
        <v>0.3663999962571417</v>
      </c>
    </row>
    <row r="969" spans="1:30" ht="57.6" x14ac:dyDescent="0.3">
      <c r="A969" s="7" t="s">
        <v>196</v>
      </c>
      <c r="B969" s="2" t="s">
        <v>1485</v>
      </c>
      <c r="C969" s="5" t="s">
        <v>198</v>
      </c>
      <c r="D969" s="5" t="s">
        <v>171</v>
      </c>
      <c r="E969" s="2" t="s">
        <v>1487</v>
      </c>
      <c r="F969" s="2"/>
      <c r="G969" s="2"/>
      <c r="H969" s="2"/>
      <c r="I969" s="2"/>
      <c r="J969" s="2"/>
      <c r="K969" s="2"/>
      <c r="L969" s="2"/>
      <c r="M969" s="2"/>
      <c r="N969" s="5">
        <v>2350</v>
      </c>
      <c r="O969" s="2" t="s">
        <v>200</v>
      </c>
      <c r="P969" s="5">
        <v>579.89734469999996</v>
      </c>
      <c r="Q969" s="5">
        <v>1362758.76</v>
      </c>
      <c r="R969" s="5">
        <v>7.5262471729999998</v>
      </c>
      <c r="S969" s="5">
        <v>17686.68086</v>
      </c>
      <c r="T969" s="5">
        <v>499314.9</v>
      </c>
      <c r="U969" s="5">
        <v>9960</v>
      </c>
      <c r="V969" s="5">
        <v>1.64</v>
      </c>
      <c r="W969" s="2" t="s">
        <v>15</v>
      </c>
      <c r="X969" s="2"/>
      <c r="Y969" s="2" t="s">
        <v>172</v>
      </c>
      <c r="Z969" s="2" t="s">
        <v>173</v>
      </c>
      <c r="AA969" s="2" t="s">
        <v>174</v>
      </c>
      <c r="AB969" s="2">
        <f>IF(INPUT_RAW!B969="","",YEAR(INPUT_RAW!B969))</f>
        <v>2022</v>
      </c>
      <c r="AC969" s="2">
        <f>IF(OR(INPUT_RAW!Q969="",INPUT_RAW!T969=""),"",INPUT_RAW!Q969+INPUT_RAW!T969)</f>
        <v>1862073.6600000001</v>
      </c>
      <c r="AD969" s="2">
        <f>IF(INPUT_RAW!Q969="","",IF(INPUT_RAW!Q969=0,0,INPUT_RAW!T969/INPUT_RAW!Q969))</f>
        <v>0.36640006628906208</v>
      </c>
    </row>
    <row r="970" spans="1:30" ht="72" x14ac:dyDescent="0.3">
      <c r="A970" s="7" t="s">
        <v>196</v>
      </c>
      <c r="B970" s="2" t="s">
        <v>1488</v>
      </c>
      <c r="C970" s="5" t="s">
        <v>198</v>
      </c>
      <c r="D970" s="5" t="s">
        <v>171</v>
      </c>
      <c r="E970" s="2" t="s">
        <v>1489</v>
      </c>
      <c r="F970" s="2"/>
      <c r="G970" s="2"/>
      <c r="H970" s="2"/>
      <c r="I970" s="2"/>
      <c r="J970" s="2"/>
      <c r="K970" s="2"/>
      <c r="L970" s="2"/>
      <c r="M970" s="2"/>
      <c r="N970" s="5">
        <v>10599.5</v>
      </c>
      <c r="O970" s="2" t="s">
        <v>200</v>
      </c>
      <c r="P970" s="5">
        <v>691.74993540000003</v>
      </c>
      <c r="Q970" s="5">
        <v>7332203.4400000004</v>
      </c>
      <c r="R970" s="5">
        <v>9.0071606170000003</v>
      </c>
      <c r="S970" s="5">
        <v>95471.398960000006</v>
      </c>
      <c r="T970" s="5">
        <v>2686519.4</v>
      </c>
      <c r="U970" s="5">
        <v>87720</v>
      </c>
      <c r="V970" s="5">
        <v>1.02</v>
      </c>
      <c r="W970" s="5" t="s">
        <v>73</v>
      </c>
      <c r="X970" s="2" t="s">
        <v>2941</v>
      </c>
      <c r="Y970" s="2" t="s">
        <v>172</v>
      </c>
      <c r="Z970" s="2" t="s">
        <v>173</v>
      </c>
      <c r="AA970" s="2" t="s">
        <v>2941</v>
      </c>
      <c r="AB970" s="2">
        <f>IF(INPUT_RAW!B970="","",YEAR(INPUT_RAW!B970))</f>
        <v>2022</v>
      </c>
      <c r="AC970" s="2">
        <f>IF(OR(INPUT_RAW!Q970="",INPUT_RAW!T970=""),"",INPUT_RAW!Q970+INPUT_RAW!T970)</f>
        <v>10018722.84</v>
      </c>
      <c r="AD970" s="2">
        <f>IF(INPUT_RAW!Q970="","",IF(INPUT_RAW!Q970=0,0,INPUT_RAW!T970/INPUT_RAW!Q970))</f>
        <v>0.36640000812634294</v>
      </c>
    </row>
    <row r="971" spans="1:30" ht="57.6" x14ac:dyDescent="0.3">
      <c r="A971" s="7" t="s">
        <v>196</v>
      </c>
      <c r="B971" s="2" t="s">
        <v>1488</v>
      </c>
      <c r="C971" s="5" t="s">
        <v>198</v>
      </c>
      <c r="D971" s="5" t="s">
        <v>171</v>
      </c>
      <c r="E971" s="2" t="s">
        <v>1490</v>
      </c>
      <c r="F971" s="2"/>
      <c r="G971" s="2"/>
      <c r="H971" s="2"/>
      <c r="I971" s="2"/>
      <c r="J971" s="2"/>
      <c r="K971" s="2"/>
      <c r="L971" s="2"/>
      <c r="M971" s="2"/>
      <c r="N971" s="5">
        <v>10561.6</v>
      </c>
      <c r="O971" s="2" t="s">
        <v>200</v>
      </c>
      <c r="P971" s="5">
        <v>471.12676870000001</v>
      </c>
      <c r="Q971" s="5">
        <v>4975852.4800000004</v>
      </c>
      <c r="R971" s="5">
        <v>6.1344631339999998</v>
      </c>
      <c r="S971" s="5">
        <v>64789.74583</v>
      </c>
      <c r="T971" s="5">
        <v>1823152.3</v>
      </c>
      <c r="U971" s="5">
        <v>22080</v>
      </c>
      <c r="V971" s="5">
        <v>2.75</v>
      </c>
      <c r="W971" s="5" t="s">
        <v>80</v>
      </c>
      <c r="X971" s="2"/>
      <c r="Y971" s="2" t="s">
        <v>172</v>
      </c>
      <c r="Z971" s="2" t="s">
        <v>173</v>
      </c>
      <c r="AA971" s="2" t="s">
        <v>174</v>
      </c>
      <c r="AB971" s="2">
        <f>IF(INPUT_RAW!B971="","",YEAR(INPUT_RAW!B971))</f>
        <v>2022</v>
      </c>
      <c r="AC971" s="2">
        <f>IF(OR(INPUT_RAW!Q971="",INPUT_RAW!T971=""),"",INPUT_RAW!Q971+INPUT_RAW!T971)</f>
        <v>6799004.7800000003</v>
      </c>
      <c r="AD971" s="2">
        <f>IF(INPUT_RAW!Q971="","",IF(INPUT_RAW!Q971=0,0,INPUT_RAW!T971/INPUT_RAW!Q971))</f>
        <v>0.36639999021835951</v>
      </c>
    </row>
    <row r="972" spans="1:30" ht="86.4" x14ac:dyDescent="0.3">
      <c r="A972" s="7" t="s">
        <v>196</v>
      </c>
      <c r="B972" s="2" t="s">
        <v>1488</v>
      </c>
      <c r="C972" s="5" t="s">
        <v>198</v>
      </c>
      <c r="D972" s="5" t="s">
        <v>171</v>
      </c>
      <c r="E972" s="2" t="s">
        <v>1491</v>
      </c>
      <c r="F972" s="2"/>
      <c r="G972" s="2"/>
      <c r="H972" s="2"/>
      <c r="I972" s="2"/>
      <c r="J972" s="2"/>
      <c r="K972" s="2"/>
      <c r="L972" s="2"/>
      <c r="M972" s="2"/>
      <c r="N972" s="5">
        <v>5700</v>
      </c>
      <c r="O972" s="2" t="s">
        <v>200</v>
      </c>
      <c r="P972" s="5">
        <v>534.29772279999997</v>
      </c>
      <c r="Q972" s="5">
        <v>3045497.02</v>
      </c>
      <c r="R972" s="5">
        <v>6.9570015989999998</v>
      </c>
      <c r="S972" s="5">
        <v>39654.909110000001</v>
      </c>
      <c r="T972" s="5">
        <v>1115870.1000000001</v>
      </c>
      <c r="U972" s="5">
        <v>22800</v>
      </c>
      <c r="V972" s="5">
        <v>1.63</v>
      </c>
      <c r="W972" s="5" t="s">
        <v>77</v>
      </c>
      <c r="X972" s="2" t="s">
        <v>2941</v>
      </c>
      <c r="Y972" s="2" t="s">
        <v>172</v>
      </c>
      <c r="Z972" s="2" t="s">
        <v>173</v>
      </c>
      <c r="AA972" s="2" t="s">
        <v>2941</v>
      </c>
      <c r="AB972" s="2">
        <f>IF(INPUT_RAW!B972="","",YEAR(INPUT_RAW!B972))</f>
        <v>2022</v>
      </c>
      <c r="AC972" s="2">
        <f>IF(OR(INPUT_RAW!Q972="",INPUT_RAW!T972=""),"",INPUT_RAW!Q972+INPUT_RAW!T972)</f>
        <v>4161367.12</v>
      </c>
      <c r="AD972" s="2">
        <f>IF(INPUT_RAW!Q972="","",IF(INPUT_RAW!Q972=0,0,INPUT_RAW!T972/INPUT_RAW!Q972))</f>
        <v>0.3663999973311417</v>
      </c>
    </row>
    <row r="973" spans="1:30" ht="57.6" x14ac:dyDescent="0.3">
      <c r="A973" s="7" t="s">
        <v>196</v>
      </c>
      <c r="B973" s="2" t="s">
        <v>1488</v>
      </c>
      <c r="C973" s="5" t="s">
        <v>198</v>
      </c>
      <c r="D973" s="5" t="s">
        <v>171</v>
      </c>
      <c r="E973" s="2" t="s">
        <v>1492</v>
      </c>
      <c r="F973" s="2"/>
      <c r="G973" s="2"/>
      <c r="H973" s="2"/>
      <c r="I973" s="2"/>
      <c r="J973" s="2"/>
      <c r="K973" s="2"/>
      <c r="L973" s="2"/>
      <c r="M973" s="2"/>
      <c r="N973" s="5">
        <v>5080</v>
      </c>
      <c r="O973" s="2" t="s">
        <v>200</v>
      </c>
      <c r="P973" s="5">
        <v>649.0242283</v>
      </c>
      <c r="Q973" s="5">
        <v>3297043.08</v>
      </c>
      <c r="R973" s="5">
        <v>8.4508363069999994</v>
      </c>
      <c r="S973" s="5">
        <v>42930.248440000003</v>
      </c>
      <c r="T973" s="5">
        <v>1208036.6000000001</v>
      </c>
      <c r="U973" s="5">
        <v>60960</v>
      </c>
      <c r="V973" s="5">
        <v>0.66</v>
      </c>
      <c r="W973" s="5" t="s">
        <v>75</v>
      </c>
      <c r="X973" s="2" t="s">
        <v>2941</v>
      </c>
      <c r="Y973" s="2" t="s">
        <v>172</v>
      </c>
      <c r="Z973" s="2" t="s">
        <v>173</v>
      </c>
      <c r="AA973" s="2" t="s">
        <v>2941</v>
      </c>
      <c r="AB973" s="2">
        <f>IF(INPUT_RAW!B973="","",YEAR(INPUT_RAW!B973))</f>
        <v>2022</v>
      </c>
      <c r="AC973" s="2">
        <f>IF(OR(INPUT_RAW!Q973="",INPUT_RAW!T973=""),"",INPUT_RAW!Q973+INPUT_RAW!T973)</f>
        <v>4505079.68</v>
      </c>
      <c r="AD973" s="2">
        <f>IF(INPUT_RAW!Q973="","",IF(INPUT_RAW!Q973=0,0,INPUT_RAW!T973/INPUT_RAW!Q973))</f>
        <v>0.36640000469754253</v>
      </c>
    </row>
    <row r="974" spans="1:30" ht="57.6" x14ac:dyDescent="0.3">
      <c r="A974" s="7" t="s">
        <v>196</v>
      </c>
      <c r="B974" s="2" t="s">
        <v>1488</v>
      </c>
      <c r="C974" s="5" t="s">
        <v>198</v>
      </c>
      <c r="D974" s="5" t="s">
        <v>171</v>
      </c>
      <c r="E974" s="2" t="s">
        <v>1493</v>
      </c>
      <c r="F974" s="2"/>
      <c r="G974" s="2"/>
      <c r="H974" s="2"/>
      <c r="I974" s="2"/>
      <c r="J974" s="2"/>
      <c r="K974" s="2"/>
      <c r="L974" s="2"/>
      <c r="M974" s="2"/>
      <c r="N974" s="5">
        <v>9041.34</v>
      </c>
      <c r="O974" s="2" t="s">
        <v>200</v>
      </c>
      <c r="P974" s="5">
        <v>484.62737379999999</v>
      </c>
      <c r="Q974" s="5">
        <v>4381680.8600000003</v>
      </c>
      <c r="R974" s="5">
        <v>6.3102522629999998</v>
      </c>
      <c r="S974" s="5">
        <v>57053.136200000001</v>
      </c>
      <c r="T974" s="5">
        <v>1605447.9</v>
      </c>
      <c r="U974" s="5">
        <v>25956</v>
      </c>
      <c r="V974" s="5">
        <v>2.06</v>
      </c>
      <c r="W974" s="5" t="s">
        <v>70</v>
      </c>
      <c r="X974" s="2"/>
      <c r="Y974" s="2" t="s">
        <v>172</v>
      </c>
      <c r="Z974" s="2" t="s">
        <v>173</v>
      </c>
      <c r="AA974" s="2" t="s">
        <v>174</v>
      </c>
      <c r="AB974" s="2">
        <f>IF(INPUT_RAW!B974="","",YEAR(INPUT_RAW!B974))</f>
        <v>2022</v>
      </c>
      <c r="AC974" s="2">
        <f>IF(OR(INPUT_RAW!Q974="",INPUT_RAW!T974=""),"",INPUT_RAW!Q974+INPUT_RAW!T974)</f>
        <v>5987128.7599999998</v>
      </c>
      <c r="AD974" s="2">
        <f>IF(INPUT_RAW!Q974="","",IF(INPUT_RAW!Q974=0,0,INPUT_RAW!T974/INPUT_RAW!Q974))</f>
        <v>0.36640000750762114</v>
      </c>
    </row>
    <row r="975" spans="1:30" ht="57.6" x14ac:dyDescent="0.3">
      <c r="A975" s="7" t="s">
        <v>196</v>
      </c>
      <c r="B975" s="2" t="s">
        <v>1494</v>
      </c>
      <c r="C975" s="5" t="s">
        <v>198</v>
      </c>
      <c r="D975" s="5" t="s">
        <v>171</v>
      </c>
      <c r="E975" s="2" t="s">
        <v>1495</v>
      </c>
      <c r="F975" s="2"/>
      <c r="G975" s="2"/>
      <c r="H975" s="2"/>
      <c r="I975" s="2"/>
      <c r="J975" s="2"/>
      <c r="K975" s="2"/>
      <c r="L975" s="2"/>
      <c r="M975" s="2"/>
      <c r="N975" s="5">
        <v>5610</v>
      </c>
      <c r="O975" s="2" t="s">
        <v>200</v>
      </c>
      <c r="P975" s="5">
        <v>592.76961679999999</v>
      </c>
      <c r="Q975" s="5">
        <v>3325437.55</v>
      </c>
      <c r="R975" s="5">
        <v>7.7083175129999999</v>
      </c>
      <c r="S975" s="5">
        <v>43243.661249999997</v>
      </c>
      <c r="T975" s="5">
        <v>1218440.3999999999</v>
      </c>
      <c r="U975" s="5">
        <v>122400</v>
      </c>
      <c r="V975" s="5">
        <v>0.32850000000000001</v>
      </c>
      <c r="W975" s="2" t="s">
        <v>63</v>
      </c>
      <c r="X975" s="2" t="s">
        <v>2936</v>
      </c>
      <c r="Y975" s="2" t="s">
        <v>172</v>
      </c>
      <c r="Z975" s="2" t="s">
        <v>173</v>
      </c>
      <c r="AA975" s="2" t="s">
        <v>2936</v>
      </c>
      <c r="AB975" s="2">
        <f>IF(INPUT_RAW!B975="","",YEAR(INPUT_RAW!B975))</f>
        <v>2022</v>
      </c>
      <c r="AC975" s="2">
        <f>IF(OR(INPUT_RAW!Q975="",INPUT_RAW!T975=""),"",INPUT_RAW!Q975+INPUT_RAW!T975)</f>
        <v>4543877.9499999993</v>
      </c>
      <c r="AD975" s="2">
        <f>IF(INPUT_RAW!Q975="","",IF(INPUT_RAW!Q975=0,0,INPUT_RAW!T975/INPUT_RAW!Q975))</f>
        <v>0.36640002456218129</v>
      </c>
    </row>
    <row r="976" spans="1:30" ht="57.6" x14ac:dyDescent="0.3">
      <c r="A976" s="7" t="s">
        <v>196</v>
      </c>
      <c r="B976" s="2" t="s">
        <v>1494</v>
      </c>
      <c r="C976" s="5" t="s">
        <v>198</v>
      </c>
      <c r="D976" s="5" t="s">
        <v>171</v>
      </c>
      <c r="E976" s="2" t="s">
        <v>1496</v>
      </c>
      <c r="F976" s="2"/>
      <c r="G976" s="2"/>
      <c r="H976" s="2"/>
      <c r="I976" s="2"/>
      <c r="J976" s="2"/>
      <c r="K976" s="2"/>
      <c r="L976" s="2"/>
      <c r="M976" s="2"/>
      <c r="N976" s="5">
        <v>1972.5</v>
      </c>
      <c r="O976" s="2" t="s">
        <v>200</v>
      </c>
      <c r="P976" s="5">
        <v>275.77152849999999</v>
      </c>
      <c r="Q976" s="5">
        <v>543959.34</v>
      </c>
      <c r="R976" s="5">
        <v>3.5861057019999998</v>
      </c>
      <c r="S976" s="5">
        <v>7073.5934980000002</v>
      </c>
      <c r="T976" s="5">
        <v>199306.8</v>
      </c>
      <c r="U976" s="5">
        <v>12624</v>
      </c>
      <c r="V976" s="5">
        <v>0.52100000000000002</v>
      </c>
      <c r="W976" s="2" t="s">
        <v>60</v>
      </c>
      <c r="X976" s="2" t="s">
        <v>2940</v>
      </c>
      <c r="Y976" s="2" t="s">
        <v>172</v>
      </c>
      <c r="Z976" s="2" t="s">
        <v>173</v>
      </c>
      <c r="AA976" s="2" t="s">
        <v>2940</v>
      </c>
      <c r="AB976" s="2">
        <f>IF(INPUT_RAW!B976="","",YEAR(INPUT_RAW!B976))</f>
        <v>2022</v>
      </c>
      <c r="AC976" s="2">
        <f>IF(OR(INPUT_RAW!Q976="",INPUT_RAW!T976=""),"",INPUT_RAW!Q976+INPUT_RAW!T976)</f>
        <v>743266.1399999999</v>
      </c>
      <c r="AD976" s="2">
        <f>IF(INPUT_RAW!Q976="","",IF(INPUT_RAW!Q976=0,0,INPUT_RAW!T976/INPUT_RAW!Q976))</f>
        <v>0.36640017983697093</v>
      </c>
    </row>
    <row r="977" spans="1:30" ht="72" x14ac:dyDescent="0.3">
      <c r="A977" s="7" t="s">
        <v>196</v>
      </c>
      <c r="B977" s="2" t="s">
        <v>1494</v>
      </c>
      <c r="C977" s="5" t="s">
        <v>198</v>
      </c>
      <c r="D977" s="5" t="s">
        <v>171</v>
      </c>
      <c r="E977" s="2" t="s">
        <v>1497</v>
      </c>
      <c r="F977" s="2"/>
      <c r="G977" s="2"/>
      <c r="H977" s="2"/>
      <c r="I977" s="2"/>
      <c r="J977" s="2"/>
      <c r="K977" s="2"/>
      <c r="L977" s="2"/>
      <c r="M977" s="2"/>
      <c r="N977" s="5">
        <v>5985</v>
      </c>
      <c r="O977" s="2" t="s">
        <v>200</v>
      </c>
      <c r="P977" s="5">
        <v>426.23565409999998</v>
      </c>
      <c r="Q977" s="5">
        <v>2551020.39</v>
      </c>
      <c r="R977" s="5">
        <v>5.542726322</v>
      </c>
      <c r="S977" s="5">
        <v>33173.217040000003</v>
      </c>
      <c r="T977" s="5">
        <v>934693.9</v>
      </c>
      <c r="U977" s="5">
        <v>25200</v>
      </c>
      <c r="V977" s="5">
        <v>1.224</v>
      </c>
      <c r="W977" s="2" t="s">
        <v>67</v>
      </c>
      <c r="X977" s="2" t="s">
        <v>2936</v>
      </c>
      <c r="Y977" s="2" t="s">
        <v>172</v>
      </c>
      <c r="Z977" s="2" t="s">
        <v>173</v>
      </c>
      <c r="AA977" s="2" t="s">
        <v>2936</v>
      </c>
      <c r="AB977" s="2">
        <f>IF(INPUT_RAW!B977="","",YEAR(INPUT_RAW!B977))</f>
        <v>2022</v>
      </c>
      <c r="AC977" s="2">
        <f>IF(OR(INPUT_RAW!Q977="",INPUT_RAW!T977=""),"",INPUT_RAW!Q977+INPUT_RAW!T977)</f>
        <v>3485714.29</v>
      </c>
      <c r="AD977" s="2">
        <f>IF(INPUT_RAW!Q977="","",IF(INPUT_RAW!Q977=0,0,INPUT_RAW!T977/INPUT_RAW!Q977))</f>
        <v>0.36640001140876804</v>
      </c>
    </row>
    <row r="978" spans="1:30" ht="72" x14ac:dyDescent="0.3">
      <c r="A978" s="7" t="s">
        <v>196</v>
      </c>
      <c r="B978" s="2" t="s">
        <v>1494</v>
      </c>
      <c r="C978" s="5" t="s">
        <v>198</v>
      </c>
      <c r="D978" s="5" t="s">
        <v>171</v>
      </c>
      <c r="E978" s="2" t="s">
        <v>1498</v>
      </c>
      <c r="F978" s="2"/>
      <c r="G978" s="2"/>
      <c r="H978" s="2"/>
      <c r="I978" s="2"/>
      <c r="J978" s="2"/>
      <c r="K978" s="2"/>
      <c r="L978" s="2"/>
      <c r="M978" s="2"/>
      <c r="N978" s="5">
        <v>3356</v>
      </c>
      <c r="O978" s="2" t="s">
        <v>200</v>
      </c>
      <c r="P978" s="5">
        <v>595.47630509999999</v>
      </c>
      <c r="Q978" s="5">
        <v>1998418.48</v>
      </c>
      <c r="R978" s="5">
        <v>7.7435150210000003</v>
      </c>
      <c r="S978" s="5">
        <v>25987.236410000001</v>
      </c>
      <c r="T978" s="5">
        <v>732220.6</v>
      </c>
      <c r="U978" s="5">
        <v>100680</v>
      </c>
      <c r="V978" s="5">
        <v>0.24</v>
      </c>
      <c r="W978" s="2" t="s">
        <v>56</v>
      </c>
      <c r="X978" s="2"/>
      <c r="Y978" s="2" t="s">
        <v>172</v>
      </c>
      <c r="Z978" s="2" t="s">
        <v>173</v>
      </c>
      <c r="AA978" s="2" t="s">
        <v>174</v>
      </c>
      <c r="AB978" s="2">
        <f>IF(INPUT_RAW!B978="","",YEAR(INPUT_RAW!B978))</f>
        <v>2022</v>
      </c>
      <c r="AC978" s="2">
        <f>IF(OR(INPUT_RAW!Q978="",INPUT_RAW!T978=""),"",INPUT_RAW!Q978+INPUT_RAW!T978)</f>
        <v>2730639.08</v>
      </c>
      <c r="AD978" s="2">
        <f>IF(INPUT_RAW!Q978="","",IF(INPUT_RAW!Q978=0,0,INPUT_RAW!T978/INPUT_RAW!Q978))</f>
        <v>0.36640003449127428</v>
      </c>
    </row>
    <row r="979" spans="1:30" ht="72" x14ac:dyDescent="0.3">
      <c r="A979" s="7" t="s">
        <v>196</v>
      </c>
      <c r="B979" s="2" t="s">
        <v>1499</v>
      </c>
      <c r="C979" s="5" t="s">
        <v>198</v>
      </c>
      <c r="D979" s="5" t="s">
        <v>171</v>
      </c>
      <c r="E979" s="2" t="s">
        <v>1500</v>
      </c>
      <c r="F979" s="2"/>
      <c r="G979" s="2"/>
      <c r="H979" s="2"/>
      <c r="I979" s="2"/>
      <c r="J979" s="2"/>
      <c r="K979" s="2"/>
      <c r="L979" s="2"/>
      <c r="M979" s="2"/>
      <c r="N979" s="5">
        <v>4352.3999999999996</v>
      </c>
      <c r="O979" s="2" t="s">
        <v>200</v>
      </c>
      <c r="P979" s="5">
        <v>644.38642130000005</v>
      </c>
      <c r="Q979" s="5">
        <v>2804627.46</v>
      </c>
      <c r="R979" s="5">
        <v>8.3795373380000004</v>
      </c>
      <c r="S979" s="5">
        <v>36471.098310000001</v>
      </c>
      <c r="T979" s="5">
        <v>1027615.5</v>
      </c>
      <c r="U979" s="5">
        <v>29016</v>
      </c>
      <c r="V979" s="5">
        <v>1.1399999999999999</v>
      </c>
      <c r="W979" s="2" t="s">
        <v>53</v>
      </c>
      <c r="X979" s="2" t="s">
        <v>2940</v>
      </c>
      <c r="Y979" s="2" t="s">
        <v>172</v>
      </c>
      <c r="Z979" s="2" t="s">
        <v>173</v>
      </c>
      <c r="AA979" s="2" t="s">
        <v>2940</v>
      </c>
      <c r="AB979" s="2">
        <f>IF(INPUT_RAW!B979="","",YEAR(INPUT_RAW!B979))</f>
        <v>2022</v>
      </c>
      <c r="AC979" s="2">
        <f>IF(OR(INPUT_RAW!Q979="",INPUT_RAW!T979=""),"",INPUT_RAW!Q979+INPUT_RAW!T979)</f>
        <v>3832242.96</v>
      </c>
      <c r="AD979" s="2">
        <f>IF(INPUT_RAW!Q979="","",IF(INPUT_RAW!Q979=0,0,INPUT_RAW!T979/INPUT_RAW!Q979))</f>
        <v>0.366399999520792</v>
      </c>
    </row>
    <row r="980" spans="1:30" ht="72" x14ac:dyDescent="0.3">
      <c r="A980" s="7" t="s">
        <v>196</v>
      </c>
      <c r="B980" s="2" t="s">
        <v>1499</v>
      </c>
      <c r="C980" s="5" t="s">
        <v>198</v>
      </c>
      <c r="D980" s="5" t="s">
        <v>171</v>
      </c>
      <c r="E980" s="2" t="s">
        <v>1501</v>
      </c>
      <c r="F980" s="2"/>
      <c r="G980" s="2"/>
      <c r="H980" s="2"/>
      <c r="I980" s="2"/>
      <c r="J980" s="2"/>
      <c r="K980" s="2"/>
      <c r="L980" s="2"/>
      <c r="M980" s="2"/>
      <c r="N980" s="5">
        <v>2662.4</v>
      </c>
      <c r="O980" s="2" t="s">
        <v>200</v>
      </c>
      <c r="P980" s="5">
        <v>543.70104040000001</v>
      </c>
      <c r="Q980" s="5">
        <v>1447549.65</v>
      </c>
      <c r="R980" s="5">
        <v>7.0702345959999997</v>
      </c>
      <c r="S980" s="5">
        <v>18823.792590000001</v>
      </c>
      <c r="T980" s="5">
        <v>530382.19999999995</v>
      </c>
      <c r="U980" s="5">
        <v>14976</v>
      </c>
      <c r="V980" s="5">
        <v>1.1399999999999999</v>
      </c>
      <c r="W980" s="2" t="s">
        <v>62</v>
      </c>
      <c r="X980" s="2" t="s">
        <v>2940</v>
      </c>
      <c r="Y980" s="2" t="s">
        <v>172</v>
      </c>
      <c r="Z980" s="2" t="s">
        <v>173</v>
      </c>
      <c r="AA980" s="2" t="s">
        <v>2940</v>
      </c>
      <c r="AB980" s="2">
        <f>IF(INPUT_RAW!B980="","",YEAR(INPUT_RAW!B980))</f>
        <v>2022</v>
      </c>
      <c r="AC980" s="2">
        <f>IF(OR(INPUT_RAW!Q980="",INPUT_RAW!T980=""),"",INPUT_RAW!Q980+INPUT_RAW!T980)</f>
        <v>1977931.8499999999</v>
      </c>
      <c r="AD980" s="2">
        <f>IF(INPUT_RAW!Q980="","",IF(INPUT_RAW!Q980=0,0,INPUT_RAW!T980/INPUT_RAW!Q980))</f>
        <v>0.36640000569237813</v>
      </c>
    </row>
    <row r="981" spans="1:30" ht="72" x14ac:dyDescent="0.3">
      <c r="A981" s="7" t="s">
        <v>196</v>
      </c>
      <c r="B981" s="2" t="s">
        <v>1502</v>
      </c>
      <c r="C981" s="5" t="s">
        <v>198</v>
      </c>
      <c r="D981" s="5" t="s">
        <v>171</v>
      </c>
      <c r="E981" s="2" t="s">
        <v>1503</v>
      </c>
      <c r="F981" s="2"/>
      <c r="G981" s="2"/>
      <c r="H981" s="2"/>
      <c r="I981" s="2"/>
      <c r="J981" s="2"/>
      <c r="K981" s="2"/>
      <c r="L981" s="2"/>
      <c r="M981" s="2"/>
      <c r="N981" s="5">
        <v>10892</v>
      </c>
      <c r="O981" s="2" t="s">
        <v>200</v>
      </c>
      <c r="P981" s="5">
        <v>486.89384139999999</v>
      </c>
      <c r="Q981" s="5">
        <v>5303247.72</v>
      </c>
      <c r="R981" s="5">
        <v>6.3315193929999998</v>
      </c>
      <c r="S981" s="5">
        <v>68962.909230000005</v>
      </c>
      <c r="T981" s="5">
        <v>1943110</v>
      </c>
      <c r="U981" s="5">
        <v>16800</v>
      </c>
      <c r="V981" s="5">
        <v>3.75</v>
      </c>
      <c r="W981" s="5" t="s">
        <v>52</v>
      </c>
      <c r="X981" s="2"/>
      <c r="Y981" s="2" t="s">
        <v>172</v>
      </c>
      <c r="Z981" s="2" t="s">
        <v>173</v>
      </c>
      <c r="AA981" s="2" t="s">
        <v>174</v>
      </c>
      <c r="AB981" s="2">
        <f>IF(INPUT_RAW!B981="","",YEAR(INPUT_RAW!B981))</f>
        <v>2022</v>
      </c>
      <c r="AC981" s="2">
        <f>IF(OR(INPUT_RAW!Q981="",INPUT_RAW!T981=""),"",INPUT_RAW!Q981+INPUT_RAW!T981)</f>
        <v>7246357.7199999997</v>
      </c>
      <c r="AD981" s="2">
        <f>IF(INPUT_RAW!Q981="","",IF(INPUT_RAW!Q981=0,0,INPUT_RAW!T981/INPUT_RAW!Q981))</f>
        <v>0.36640000667364642</v>
      </c>
    </row>
    <row r="982" spans="1:30" ht="57.6" x14ac:dyDescent="0.3">
      <c r="A982" s="7" t="s">
        <v>196</v>
      </c>
      <c r="B982" s="2" t="s">
        <v>1502</v>
      </c>
      <c r="C982" s="5" t="s">
        <v>198</v>
      </c>
      <c r="D982" s="5" t="s">
        <v>171</v>
      </c>
      <c r="E982" s="2" t="s">
        <v>1504</v>
      </c>
      <c r="F982" s="2"/>
      <c r="G982" s="2"/>
      <c r="H982" s="2"/>
      <c r="I982" s="2"/>
      <c r="J982" s="2"/>
      <c r="K982" s="2"/>
      <c r="L982" s="2"/>
      <c r="M982" s="2"/>
      <c r="N982" s="5">
        <v>8723.66</v>
      </c>
      <c r="O982" s="2" t="s">
        <v>200</v>
      </c>
      <c r="P982" s="5">
        <v>497.82139260000002</v>
      </c>
      <c r="Q982" s="5">
        <v>4342824.57</v>
      </c>
      <c r="R982" s="5">
        <v>6.4736201900000001</v>
      </c>
      <c r="S982" s="5">
        <v>56473.661509999998</v>
      </c>
      <c r="T982" s="5">
        <v>1591210.9</v>
      </c>
      <c r="U982" s="5">
        <v>25044</v>
      </c>
      <c r="V982" s="5">
        <v>2.06</v>
      </c>
      <c r="W982" s="5" t="s">
        <v>70</v>
      </c>
      <c r="X982" s="2"/>
      <c r="Y982" s="2" t="s">
        <v>172</v>
      </c>
      <c r="Z982" s="2" t="s">
        <v>173</v>
      </c>
      <c r="AA982" s="2" t="s">
        <v>174</v>
      </c>
      <c r="AB982" s="2">
        <f>IF(INPUT_RAW!B982="","",YEAR(INPUT_RAW!B982))</f>
        <v>2022</v>
      </c>
      <c r="AC982" s="2">
        <f>IF(OR(INPUT_RAW!Q982="",INPUT_RAW!T982=""),"",INPUT_RAW!Q982+INPUT_RAW!T982)</f>
        <v>5934035.4700000007</v>
      </c>
      <c r="AD982" s="2">
        <f>IF(INPUT_RAW!Q982="","",IF(INPUT_RAW!Q982=0,0,INPUT_RAW!T982/INPUT_RAW!Q982))</f>
        <v>0.36639999483101382</v>
      </c>
    </row>
    <row r="983" spans="1:30" ht="86.4" x14ac:dyDescent="0.3">
      <c r="A983" s="7" t="s">
        <v>196</v>
      </c>
      <c r="B983" s="2" t="s">
        <v>1502</v>
      </c>
      <c r="C983" s="5" t="s">
        <v>198</v>
      </c>
      <c r="D983" s="5" t="s">
        <v>171</v>
      </c>
      <c r="E983" s="2" t="s">
        <v>1505</v>
      </c>
      <c r="F983" s="2"/>
      <c r="G983" s="2"/>
      <c r="H983" s="2"/>
      <c r="I983" s="2"/>
      <c r="J983" s="2"/>
      <c r="K983" s="2"/>
      <c r="L983" s="2"/>
      <c r="M983" s="2"/>
      <c r="N983" s="5">
        <v>11202.2</v>
      </c>
      <c r="O983" s="2" t="s">
        <v>200</v>
      </c>
      <c r="P983" s="5">
        <v>512.90727979999997</v>
      </c>
      <c r="Q983" s="5">
        <v>5745689.9299999997</v>
      </c>
      <c r="R983" s="5">
        <v>6.6697955760000003</v>
      </c>
      <c r="S983" s="5">
        <v>74716.384009999994</v>
      </c>
      <c r="T983" s="5">
        <v>2105220.7999999998</v>
      </c>
      <c r="U983" s="5">
        <v>37920</v>
      </c>
      <c r="V983" s="5">
        <v>1.8</v>
      </c>
      <c r="W983" s="5" t="s">
        <v>72</v>
      </c>
      <c r="X983" s="2" t="s">
        <v>2941</v>
      </c>
      <c r="Y983" s="2" t="s">
        <v>172</v>
      </c>
      <c r="Z983" s="2" t="s">
        <v>173</v>
      </c>
      <c r="AA983" s="2" t="s">
        <v>2941</v>
      </c>
      <c r="AB983" s="2">
        <f>IF(INPUT_RAW!B983="","",YEAR(INPUT_RAW!B983))</f>
        <v>2022</v>
      </c>
      <c r="AC983" s="2">
        <f>IF(OR(INPUT_RAW!Q983="",INPUT_RAW!T983=""),"",INPUT_RAW!Q983+INPUT_RAW!T983)</f>
        <v>7850910.7299999995</v>
      </c>
      <c r="AD983" s="2">
        <f>IF(INPUT_RAW!Q983="","",IF(INPUT_RAW!Q983=0,0,INPUT_RAW!T983/INPUT_RAW!Q983))</f>
        <v>0.36640000167917169</v>
      </c>
    </row>
    <row r="984" spans="1:30" ht="72" x14ac:dyDescent="0.3">
      <c r="A984" s="7" t="s">
        <v>196</v>
      </c>
      <c r="B984" s="2" t="s">
        <v>1506</v>
      </c>
      <c r="C984" s="5" t="s">
        <v>198</v>
      </c>
      <c r="D984" s="5" t="s">
        <v>171</v>
      </c>
      <c r="E984" s="2" t="s">
        <v>1507</v>
      </c>
      <c r="F984" s="2"/>
      <c r="G984" s="2"/>
      <c r="H984" s="2"/>
      <c r="I984" s="2"/>
      <c r="J984" s="2"/>
      <c r="K984" s="2"/>
      <c r="L984" s="2"/>
      <c r="M984" s="2"/>
      <c r="N984" s="5">
        <v>7560</v>
      </c>
      <c r="O984" s="2" t="s">
        <v>200</v>
      </c>
      <c r="P984" s="5">
        <v>566.64178440000001</v>
      </c>
      <c r="Q984" s="5">
        <v>4283811.8899999997</v>
      </c>
      <c r="R984" s="5">
        <v>7.3446764020000002</v>
      </c>
      <c r="S984" s="5">
        <v>55525.753599999996</v>
      </c>
      <c r="T984" s="5">
        <v>1569588.7</v>
      </c>
      <c r="U984" s="5">
        <v>50400</v>
      </c>
      <c r="V984" s="5">
        <v>1.01</v>
      </c>
      <c r="W984" s="2" t="s">
        <v>22</v>
      </c>
      <c r="X984" s="2" t="s">
        <v>2940</v>
      </c>
      <c r="Y984" s="2" t="s">
        <v>172</v>
      </c>
      <c r="Z984" s="2" t="s">
        <v>173</v>
      </c>
      <c r="AA984" s="2" t="s">
        <v>2940</v>
      </c>
      <c r="AB984" s="2">
        <f>IF(INPUT_RAW!B984="","",YEAR(INPUT_RAW!B984))</f>
        <v>2022</v>
      </c>
      <c r="AC984" s="2">
        <f>IF(OR(INPUT_RAW!Q984="",INPUT_RAW!T984=""),"",INPUT_RAW!Q984+INPUT_RAW!T984)</f>
        <v>5853400.5899999999</v>
      </c>
      <c r="AD984" s="2">
        <f>IF(INPUT_RAW!Q984="","",IF(INPUT_RAW!Q984=0,0,INPUT_RAW!T984/INPUT_RAW!Q984))</f>
        <v>0.36640000548670221</v>
      </c>
    </row>
    <row r="985" spans="1:30" ht="72" x14ac:dyDescent="0.3">
      <c r="A985" s="7" t="s">
        <v>196</v>
      </c>
      <c r="B985" s="2" t="s">
        <v>1506</v>
      </c>
      <c r="C985" s="5" t="s">
        <v>198</v>
      </c>
      <c r="D985" s="5" t="s">
        <v>163</v>
      </c>
      <c r="E985" s="2" t="s">
        <v>1508</v>
      </c>
      <c r="F985" s="2"/>
      <c r="G985" s="2"/>
      <c r="H985" s="2"/>
      <c r="I985" s="2"/>
      <c r="J985" s="2"/>
      <c r="K985" s="2"/>
      <c r="L985" s="2"/>
      <c r="M985" s="2"/>
      <c r="N985" s="5">
        <v>4833</v>
      </c>
      <c r="O985" s="2" t="s">
        <v>200</v>
      </c>
      <c r="P985" s="5">
        <v>518.12282230000005</v>
      </c>
      <c r="Q985" s="5">
        <v>2504087.6</v>
      </c>
      <c r="R985" s="5">
        <v>6.7157851229999999</v>
      </c>
      <c r="S985" s="5">
        <v>32457.389500000001</v>
      </c>
      <c r="T985" s="5">
        <v>1100796.8999999999</v>
      </c>
      <c r="U985" s="5">
        <v>2</v>
      </c>
      <c r="V985" s="5">
        <v>0.16800000000000001</v>
      </c>
      <c r="W985" s="2" t="s">
        <v>29</v>
      </c>
      <c r="X985" s="2" t="s">
        <v>166</v>
      </c>
      <c r="Y985" s="2" t="s">
        <v>164</v>
      </c>
      <c r="Z985" s="2" t="s">
        <v>165</v>
      </c>
      <c r="AA985" s="2" t="s">
        <v>166</v>
      </c>
      <c r="AB985" s="2">
        <f>IF(INPUT_RAW!B985="","",YEAR(INPUT_RAW!B985))</f>
        <v>2022</v>
      </c>
      <c r="AC985" s="2">
        <f>IF(OR(INPUT_RAW!Q985="",INPUT_RAW!T985=""),"",INPUT_RAW!Q985+INPUT_RAW!T985)</f>
        <v>3604884.5</v>
      </c>
      <c r="AD985" s="2">
        <f>IF(INPUT_RAW!Q985="","",IF(INPUT_RAW!Q985=0,0,INPUT_RAW!T985/INPUT_RAW!Q985))</f>
        <v>0.43959999642185038</v>
      </c>
    </row>
    <row r="986" spans="1:30" ht="86.4" x14ac:dyDescent="0.3">
      <c r="A986" s="7" t="s">
        <v>196</v>
      </c>
      <c r="B986" s="2" t="s">
        <v>1506</v>
      </c>
      <c r="C986" s="5" t="s">
        <v>198</v>
      </c>
      <c r="D986" s="5" t="s">
        <v>171</v>
      </c>
      <c r="E986" s="2" t="s">
        <v>1509</v>
      </c>
      <c r="F986" s="2"/>
      <c r="G986" s="2"/>
      <c r="H986" s="2"/>
      <c r="I986" s="2"/>
      <c r="J986" s="2"/>
      <c r="K986" s="2"/>
      <c r="L986" s="2"/>
      <c r="M986" s="2"/>
      <c r="N986" s="5">
        <v>7673.6</v>
      </c>
      <c r="O986" s="2" t="s">
        <v>200</v>
      </c>
      <c r="P986" s="5">
        <v>544.44838019999997</v>
      </c>
      <c r="Q986" s="5">
        <v>4177879.09</v>
      </c>
      <c r="R986" s="5">
        <v>7.0570107599999998</v>
      </c>
      <c r="S986" s="5">
        <v>54152.677770000002</v>
      </c>
      <c r="T986" s="5">
        <v>1530774.9</v>
      </c>
      <c r="U986" s="5">
        <v>43164</v>
      </c>
      <c r="V986" s="5">
        <v>1.1399999999999999</v>
      </c>
      <c r="W986" s="2" t="s">
        <v>62</v>
      </c>
      <c r="X986" s="2" t="s">
        <v>2940</v>
      </c>
      <c r="Y986" s="2" t="s">
        <v>172</v>
      </c>
      <c r="Z986" s="2" t="s">
        <v>173</v>
      </c>
      <c r="AA986" s="2" t="s">
        <v>2940</v>
      </c>
      <c r="AB986" s="2">
        <f>IF(INPUT_RAW!B986="","",YEAR(INPUT_RAW!B986))</f>
        <v>2022</v>
      </c>
      <c r="AC986" s="2">
        <f>IF(OR(INPUT_RAW!Q986="",INPUT_RAW!T986=""),"",INPUT_RAW!Q986+INPUT_RAW!T986)</f>
        <v>5708653.9900000002</v>
      </c>
      <c r="AD986" s="2">
        <f>IF(INPUT_RAW!Q986="","",IF(INPUT_RAW!Q986=0,0,INPUT_RAW!T986/INPUT_RAW!Q986))</f>
        <v>0.3664000003408428</v>
      </c>
    </row>
    <row r="987" spans="1:30" ht="57.6" x14ac:dyDescent="0.3">
      <c r="A987" s="7" t="s">
        <v>196</v>
      </c>
      <c r="B987" s="2" t="s">
        <v>1510</v>
      </c>
      <c r="C987" s="5" t="s">
        <v>198</v>
      </c>
      <c r="D987" s="5" t="s">
        <v>163</v>
      </c>
      <c r="E987" s="2" t="s">
        <v>1511</v>
      </c>
      <c r="F987" s="2"/>
      <c r="G987" s="2"/>
      <c r="H987" s="2"/>
      <c r="I987" s="2"/>
      <c r="J987" s="2"/>
      <c r="K987" s="2"/>
      <c r="L987" s="2"/>
      <c r="M987" s="2"/>
      <c r="N987" s="5">
        <v>6953.1</v>
      </c>
      <c r="O987" s="2" t="s">
        <v>200</v>
      </c>
      <c r="P987" s="5">
        <v>286.66003649999999</v>
      </c>
      <c r="Q987" s="5">
        <v>1993175.9</v>
      </c>
      <c r="R987" s="5">
        <v>3.7156193979999999</v>
      </c>
      <c r="S987" s="5">
        <v>25835.073230000002</v>
      </c>
      <c r="T987" s="5">
        <v>876200.1</v>
      </c>
      <c r="U987" s="5">
        <v>3</v>
      </c>
      <c r="V987" s="5">
        <v>0.19500000000000001</v>
      </c>
      <c r="W987" s="2" t="s">
        <v>69</v>
      </c>
      <c r="X987" s="2" t="s">
        <v>166</v>
      </c>
      <c r="Y987" s="2" t="s">
        <v>164</v>
      </c>
      <c r="Z987" s="2" t="s">
        <v>165</v>
      </c>
      <c r="AA987" s="2" t="s">
        <v>166</v>
      </c>
      <c r="AB987" s="2">
        <f>IF(INPUT_RAW!B987="","",YEAR(INPUT_RAW!B987))</f>
        <v>2022</v>
      </c>
      <c r="AC987" s="2">
        <f>IF(OR(INPUT_RAW!Q987="",INPUT_RAW!T987=""),"",INPUT_RAW!Q987+INPUT_RAW!T987)</f>
        <v>2869376</v>
      </c>
      <c r="AD987" s="2">
        <f>IF(INPUT_RAW!Q987="","",IF(INPUT_RAW!Q987=0,0,INPUT_RAW!T987/INPUT_RAW!Q987))</f>
        <v>0.43959998713610776</v>
      </c>
    </row>
    <row r="988" spans="1:30" ht="72" x14ac:dyDescent="0.3">
      <c r="A988" s="7" t="s">
        <v>196</v>
      </c>
      <c r="B988" s="2" t="s">
        <v>1512</v>
      </c>
      <c r="C988" s="5" t="s">
        <v>198</v>
      </c>
      <c r="D988" s="5" t="s">
        <v>171</v>
      </c>
      <c r="E988" s="2" t="s">
        <v>1513</v>
      </c>
      <c r="F988" s="2"/>
      <c r="G988" s="2"/>
      <c r="H988" s="2"/>
      <c r="I988" s="2"/>
      <c r="J988" s="2"/>
      <c r="K988" s="2"/>
      <c r="L988" s="2"/>
      <c r="M988" s="2"/>
      <c r="N988" s="5">
        <v>5849.6</v>
      </c>
      <c r="O988" s="2" t="s">
        <v>200</v>
      </c>
      <c r="P988" s="5">
        <v>531.52306309999994</v>
      </c>
      <c r="Q988" s="5">
        <v>3109197.31</v>
      </c>
      <c r="R988" s="5">
        <v>6.9208732179999997</v>
      </c>
      <c r="S988" s="5">
        <v>40484.339970000001</v>
      </c>
      <c r="T988" s="5">
        <v>1139209.8999999999</v>
      </c>
      <c r="U988" s="5">
        <v>32904</v>
      </c>
      <c r="V988" s="5">
        <v>1.113</v>
      </c>
      <c r="W988" s="2" t="s">
        <v>61</v>
      </c>
      <c r="X988" s="2" t="s">
        <v>2940</v>
      </c>
      <c r="Y988" s="2" t="s">
        <v>172</v>
      </c>
      <c r="Z988" s="2" t="s">
        <v>173</v>
      </c>
      <c r="AA988" s="2" t="s">
        <v>2940</v>
      </c>
      <c r="AB988" s="2">
        <f>IF(INPUT_RAW!B988="","",YEAR(INPUT_RAW!B988))</f>
        <v>2022</v>
      </c>
      <c r="AC988" s="2">
        <f>IF(OR(INPUT_RAW!Q988="",INPUT_RAW!T988=""),"",INPUT_RAW!Q988+INPUT_RAW!T988)</f>
        <v>4248407.21</v>
      </c>
      <c r="AD988" s="2">
        <f>IF(INPUT_RAW!Q988="","",IF(INPUT_RAW!Q988=0,0,INPUT_RAW!T988/INPUT_RAW!Q988))</f>
        <v>0.36640000180625393</v>
      </c>
    </row>
    <row r="989" spans="1:30" ht="72" x14ac:dyDescent="0.3">
      <c r="A989" s="7" t="s">
        <v>196</v>
      </c>
      <c r="B989" s="2" t="s">
        <v>1512</v>
      </c>
      <c r="C989" s="5" t="s">
        <v>198</v>
      </c>
      <c r="D989" s="5" t="s">
        <v>171</v>
      </c>
      <c r="E989" s="2" t="s">
        <v>1514</v>
      </c>
      <c r="F989" s="2"/>
      <c r="G989" s="2"/>
      <c r="H989" s="2"/>
      <c r="I989" s="2"/>
      <c r="J989" s="2"/>
      <c r="K989" s="2"/>
      <c r="L989" s="2"/>
      <c r="M989" s="2"/>
      <c r="N989" s="5">
        <v>1516.8</v>
      </c>
      <c r="O989" s="2" t="s">
        <v>200</v>
      </c>
      <c r="P989" s="5">
        <v>544.41706880000004</v>
      </c>
      <c r="Q989" s="5">
        <v>825771.81</v>
      </c>
      <c r="R989" s="5">
        <v>7.0887639169999996</v>
      </c>
      <c r="S989" s="5">
        <v>10752.23711</v>
      </c>
      <c r="T989" s="5">
        <v>302562.8</v>
      </c>
      <c r="U989" s="5">
        <v>8532</v>
      </c>
      <c r="V989" s="5">
        <v>1.1399999999999999</v>
      </c>
      <c r="W989" s="2" t="s">
        <v>62</v>
      </c>
      <c r="X989" s="2" t="s">
        <v>2940</v>
      </c>
      <c r="Y989" s="2" t="s">
        <v>172</v>
      </c>
      <c r="Z989" s="2" t="s">
        <v>173</v>
      </c>
      <c r="AA989" s="2" t="s">
        <v>2940</v>
      </c>
      <c r="AB989" s="2">
        <f>IF(INPUT_RAW!B989="","",YEAR(INPUT_RAW!B989))</f>
        <v>2022</v>
      </c>
      <c r="AC989" s="2">
        <f>IF(OR(INPUT_RAW!Q989="",INPUT_RAW!T989=""),"",INPUT_RAW!Q989+INPUT_RAW!T989)</f>
        <v>1128334.6100000001</v>
      </c>
      <c r="AD989" s="2">
        <f>IF(INPUT_RAW!Q989="","",IF(INPUT_RAW!Q989=0,0,INPUT_RAW!T989/INPUT_RAW!Q989))</f>
        <v>0.36640001067607281</v>
      </c>
    </row>
    <row r="990" spans="1:30" ht="72" x14ac:dyDescent="0.3">
      <c r="A990" s="7" t="s">
        <v>196</v>
      </c>
      <c r="B990" s="2" t="s">
        <v>1515</v>
      </c>
      <c r="C990" s="5" t="s">
        <v>198</v>
      </c>
      <c r="D990" s="5" t="s">
        <v>171</v>
      </c>
      <c r="E990" s="2" t="s">
        <v>1516</v>
      </c>
      <c r="F990" s="2"/>
      <c r="G990" s="2"/>
      <c r="H990" s="2"/>
      <c r="I990" s="2"/>
      <c r="J990" s="2"/>
      <c r="K990" s="2"/>
      <c r="L990" s="2"/>
      <c r="M990" s="2"/>
      <c r="N990" s="5">
        <v>3443.2</v>
      </c>
      <c r="O990" s="2" t="s">
        <v>200</v>
      </c>
      <c r="P990" s="5">
        <v>545.41563080000003</v>
      </c>
      <c r="Q990" s="5">
        <v>1877975.1</v>
      </c>
      <c r="R990" s="5">
        <v>7.101766026</v>
      </c>
      <c r="S990" s="5">
        <v>24452.800780000001</v>
      </c>
      <c r="T990" s="5">
        <v>688090.1</v>
      </c>
      <c r="U990" s="5">
        <v>19368</v>
      </c>
      <c r="V990" s="5">
        <v>1.1399999999999999</v>
      </c>
      <c r="W990" s="2" t="s">
        <v>62</v>
      </c>
      <c r="X990" s="2" t="s">
        <v>2940</v>
      </c>
      <c r="Y990" s="2" t="s">
        <v>172</v>
      </c>
      <c r="Z990" s="2" t="s">
        <v>173</v>
      </c>
      <c r="AA990" s="2" t="s">
        <v>2940</v>
      </c>
      <c r="AB990" s="2">
        <f>IF(INPUT_RAW!B990="","",YEAR(INPUT_RAW!B990))</f>
        <v>2022</v>
      </c>
      <c r="AC990" s="2">
        <f>IF(OR(INPUT_RAW!Q990="",INPUT_RAW!T990=""),"",INPUT_RAW!Q990+INPUT_RAW!T990)</f>
        <v>2566065.2000000002</v>
      </c>
      <c r="AD990" s="2">
        <f>IF(INPUT_RAW!Q990="","",IF(INPUT_RAW!Q990=0,0,INPUT_RAW!T990/INPUT_RAW!Q990))</f>
        <v>0.36640001243892956</v>
      </c>
    </row>
    <row r="991" spans="1:30" ht="57.6" x14ac:dyDescent="0.3">
      <c r="A991" s="7" t="s">
        <v>196</v>
      </c>
      <c r="B991" s="2" t="s">
        <v>1515</v>
      </c>
      <c r="C991" s="5" t="s">
        <v>198</v>
      </c>
      <c r="D991" s="5" t="s">
        <v>163</v>
      </c>
      <c r="E991" s="2" t="s">
        <v>1517</v>
      </c>
      <c r="F991" s="2"/>
      <c r="G991" s="2"/>
      <c r="H991" s="2"/>
      <c r="I991" s="2"/>
      <c r="J991" s="2"/>
      <c r="K991" s="2"/>
      <c r="L991" s="2"/>
      <c r="M991" s="2"/>
      <c r="N991" s="5">
        <v>8537.7999999999993</v>
      </c>
      <c r="O991" s="2" t="s">
        <v>200</v>
      </c>
      <c r="P991" s="5">
        <v>283.94763289999997</v>
      </c>
      <c r="Q991" s="5">
        <v>2424288.1</v>
      </c>
      <c r="R991" s="5">
        <v>3.6972348030000002</v>
      </c>
      <c r="S991" s="5">
        <v>31566.2513</v>
      </c>
      <c r="T991" s="5">
        <v>1065717.1000000001</v>
      </c>
      <c r="U991" s="5">
        <v>98000</v>
      </c>
      <c r="V991" s="5">
        <v>0.27500000000000002</v>
      </c>
      <c r="W991" s="2" t="s">
        <v>23</v>
      </c>
      <c r="X991" s="2" t="s">
        <v>166</v>
      </c>
      <c r="Y991" s="2" t="s">
        <v>164</v>
      </c>
      <c r="Z991" s="2" t="s">
        <v>165</v>
      </c>
      <c r="AA991" s="2" t="s">
        <v>166</v>
      </c>
      <c r="AB991" s="2">
        <f>IF(INPUT_RAW!B991="","",YEAR(INPUT_RAW!B991))</f>
        <v>2022</v>
      </c>
      <c r="AC991" s="2">
        <f>IF(OR(INPUT_RAW!Q991="",INPUT_RAW!T991=""),"",INPUT_RAW!Q991+INPUT_RAW!T991)</f>
        <v>3490005.2</v>
      </c>
      <c r="AD991" s="2">
        <f>IF(INPUT_RAW!Q991="","",IF(INPUT_RAW!Q991=0,0,INPUT_RAW!T991/INPUT_RAW!Q991))</f>
        <v>0.4396000211361018</v>
      </c>
    </row>
    <row r="992" spans="1:30" ht="72" x14ac:dyDescent="0.3">
      <c r="A992" s="7" t="s">
        <v>196</v>
      </c>
      <c r="B992" s="2" t="s">
        <v>1515</v>
      </c>
      <c r="C992" s="5" t="s">
        <v>198</v>
      </c>
      <c r="D992" s="5" t="s">
        <v>171</v>
      </c>
      <c r="E992" s="2" t="s">
        <v>1518</v>
      </c>
      <c r="F992" s="2"/>
      <c r="G992" s="2"/>
      <c r="H992" s="2"/>
      <c r="I992" s="2"/>
      <c r="J992" s="2"/>
      <c r="K992" s="2"/>
      <c r="L992" s="2"/>
      <c r="M992" s="2"/>
      <c r="N992" s="5">
        <v>4041.3</v>
      </c>
      <c r="O992" s="2" t="s">
        <v>200</v>
      </c>
      <c r="P992" s="5">
        <v>647.31381490000001</v>
      </c>
      <c r="Q992" s="5">
        <v>2615989.3199999998</v>
      </c>
      <c r="R992" s="5">
        <v>8.4285652980000005</v>
      </c>
      <c r="S992" s="5">
        <v>34062.360939999999</v>
      </c>
      <c r="T992" s="5">
        <v>958498.5</v>
      </c>
      <c r="U992" s="5">
        <v>25524</v>
      </c>
      <c r="V992" s="5">
        <v>1.2050000000000001</v>
      </c>
      <c r="W992" s="2" t="s">
        <v>22</v>
      </c>
      <c r="X992" s="2" t="s">
        <v>2940</v>
      </c>
      <c r="Y992" s="2" t="s">
        <v>172</v>
      </c>
      <c r="Z992" s="2" t="s">
        <v>173</v>
      </c>
      <c r="AA992" s="2" t="s">
        <v>2940</v>
      </c>
      <c r="AB992" s="2">
        <f>IF(INPUT_RAW!B992="","",YEAR(INPUT_RAW!B992))</f>
        <v>2022</v>
      </c>
      <c r="AC992" s="2">
        <f>IF(OR(INPUT_RAW!Q992="",INPUT_RAW!T992=""),"",INPUT_RAW!Q992+INPUT_RAW!T992)</f>
        <v>3574487.82</v>
      </c>
      <c r="AD992" s="2">
        <f>IF(INPUT_RAW!Q992="","",IF(INPUT_RAW!Q992=0,0,INPUT_RAW!T992/INPUT_RAW!Q992))</f>
        <v>0.3664000050275435</v>
      </c>
    </row>
    <row r="993" spans="1:30" ht="57.6" x14ac:dyDescent="0.3">
      <c r="A993" s="7" t="s">
        <v>196</v>
      </c>
      <c r="B993" s="2" t="s">
        <v>1519</v>
      </c>
      <c r="C993" s="5" t="s">
        <v>198</v>
      </c>
      <c r="D993" s="5" t="s">
        <v>171</v>
      </c>
      <c r="E993" s="2" t="s">
        <v>1520</v>
      </c>
      <c r="F993" s="2"/>
      <c r="G993" s="2"/>
      <c r="H993" s="2"/>
      <c r="I993" s="2"/>
      <c r="J993" s="2"/>
      <c r="K993" s="2"/>
      <c r="L993" s="2"/>
      <c r="M993" s="2"/>
      <c r="N993" s="5">
        <v>4057.5</v>
      </c>
      <c r="O993" s="2" t="s">
        <v>200</v>
      </c>
      <c r="P993" s="5">
        <v>295.66248919999998</v>
      </c>
      <c r="Q993" s="5">
        <v>1199650.55</v>
      </c>
      <c r="R993" s="5">
        <v>3.8447657899999998</v>
      </c>
      <c r="S993" s="5">
        <v>15600.137189999999</v>
      </c>
      <c r="T993" s="5">
        <v>439551.9</v>
      </c>
      <c r="U993" s="5">
        <v>25968</v>
      </c>
      <c r="V993" s="5">
        <v>0.52400000000000002</v>
      </c>
      <c r="W993" s="2" t="s">
        <v>60</v>
      </c>
      <c r="X993" s="2" t="s">
        <v>2940</v>
      </c>
      <c r="Y993" s="2" t="s">
        <v>172</v>
      </c>
      <c r="Z993" s="2" t="s">
        <v>173</v>
      </c>
      <c r="AA993" s="2" t="s">
        <v>2940</v>
      </c>
      <c r="AB993" s="2">
        <f>IF(INPUT_RAW!B993="","",YEAR(INPUT_RAW!B993))</f>
        <v>2022</v>
      </c>
      <c r="AC993" s="2">
        <f>IF(OR(INPUT_RAW!Q993="",INPUT_RAW!T993=""),"",INPUT_RAW!Q993+INPUT_RAW!T993)</f>
        <v>1639202.4500000002</v>
      </c>
      <c r="AD993" s="2">
        <f>IF(INPUT_RAW!Q993="","",IF(INPUT_RAW!Q993=0,0,INPUT_RAW!T993/INPUT_RAW!Q993))</f>
        <v>0.3663999487183997</v>
      </c>
    </row>
    <row r="994" spans="1:30" ht="72" x14ac:dyDescent="0.3">
      <c r="A994" s="7" t="s">
        <v>196</v>
      </c>
      <c r="B994" s="2" t="s">
        <v>1519</v>
      </c>
      <c r="C994" s="5" t="s">
        <v>198</v>
      </c>
      <c r="D994" s="5" t="s">
        <v>171</v>
      </c>
      <c r="E994" s="2" t="s">
        <v>1521</v>
      </c>
      <c r="F994" s="2"/>
      <c r="G994" s="2"/>
      <c r="H994" s="2"/>
      <c r="I994" s="2"/>
      <c r="J994" s="2"/>
      <c r="K994" s="2"/>
      <c r="L994" s="2"/>
      <c r="M994" s="2"/>
      <c r="N994" s="5">
        <v>5017.6000000000004</v>
      </c>
      <c r="O994" s="2" t="s">
        <v>200</v>
      </c>
      <c r="P994" s="5">
        <v>536.30138910000005</v>
      </c>
      <c r="Q994" s="5">
        <v>2690945.85</v>
      </c>
      <c r="R994" s="5">
        <v>6.9740102620000002</v>
      </c>
      <c r="S994" s="5">
        <v>34992.793890000001</v>
      </c>
      <c r="T994" s="5">
        <v>985962.6</v>
      </c>
      <c r="U994" s="5">
        <v>28224</v>
      </c>
      <c r="V994" s="5">
        <v>1.113</v>
      </c>
      <c r="W994" s="2" t="s">
        <v>61</v>
      </c>
      <c r="X994" s="2" t="s">
        <v>2940</v>
      </c>
      <c r="Y994" s="2" t="s">
        <v>172</v>
      </c>
      <c r="Z994" s="2" t="s">
        <v>173</v>
      </c>
      <c r="AA994" s="2" t="s">
        <v>2940</v>
      </c>
      <c r="AB994" s="2">
        <f>IF(INPUT_RAW!B994="","",YEAR(INPUT_RAW!B994))</f>
        <v>2022</v>
      </c>
      <c r="AC994" s="2">
        <f>IF(OR(INPUT_RAW!Q994="",INPUT_RAW!T994=""),"",INPUT_RAW!Q994+INPUT_RAW!T994)</f>
        <v>3676908.45</v>
      </c>
      <c r="AD994" s="2">
        <f>IF(INPUT_RAW!Q994="","",IF(INPUT_RAW!Q994=0,0,INPUT_RAW!T994/INPUT_RAW!Q994))</f>
        <v>0.36640001507276704</v>
      </c>
    </row>
    <row r="995" spans="1:30" ht="72" x14ac:dyDescent="0.3">
      <c r="A995" s="7" t="s">
        <v>196</v>
      </c>
      <c r="B995" s="2" t="s">
        <v>1519</v>
      </c>
      <c r="C995" s="5" t="s">
        <v>198</v>
      </c>
      <c r="D995" s="5" t="s">
        <v>171</v>
      </c>
      <c r="E995" s="2" t="s">
        <v>1522</v>
      </c>
      <c r="F995" s="2"/>
      <c r="G995" s="2"/>
      <c r="H995" s="2"/>
      <c r="I995" s="2"/>
      <c r="J995" s="2"/>
      <c r="K995" s="2"/>
      <c r="L995" s="2"/>
      <c r="M995" s="2"/>
      <c r="N995" s="5">
        <v>2700.8</v>
      </c>
      <c r="O995" s="2" t="s">
        <v>200</v>
      </c>
      <c r="P995" s="5">
        <v>549.31139659999997</v>
      </c>
      <c r="Q995" s="5">
        <v>1483580.22</v>
      </c>
      <c r="R995" s="5">
        <v>7.1431911130000003</v>
      </c>
      <c r="S995" s="5">
        <v>19292.330559999999</v>
      </c>
      <c r="T995" s="5">
        <v>543583.69999999995</v>
      </c>
      <c r="U995" s="5">
        <v>15192</v>
      </c>
      <c r="V995" s="5">
        <v>1.1399999999999999</v>
      </c>
      <c r="W995" s="2" t="s">
        <v>62</v>
      </c>
      <c r="X995" s="2" t="s">
        <v>2940</v>
      </c>
      <c r="Y995" s="2" t="s">
        <v>172</v>
      </c>
      <c r="Z995" s="2" t="s">
        <v>173</v>
      </c>
      <c r="AA995" s="2" t="s">
        <v>2940</v>
      </c>
      <c r="AB995" s="2">
        <f>IF(INPUT_RAW!B995="","",YEAR(INPUT_RAW!B995))</f>
        <v>2022</v>
      </c>
      <c r="AC995" s="2">
        <f>IF(OR(INPUT_RAW!Q995="",INPUT_RAW!T995=""),"",INPUT_RAW!Q995+INPUT_RAW!T995)</f>
        <v>2027163.92</v>
      </c>
      <c r="AD995" s="2">
        <f>IF(INPUT_RAW!Q995="","",IF(INPUT_RAW!Q995=0,0,INPUT_RAW!T995/INPUT_RAW!Q995))</f>
        <v>0.36639993757802997</v>
      </c>
    </row>
    <row r="996" spans="1:30" ht="72" x14ac:dyDescent="0.3">
      <c r="A996" s="7" t="s">
        <v>196</v>
      </c>
      <c r="B996" s="2" t="s">
        <v>1519</v>
      </c>
      <c r="C996" s="5" t="s">
        <v>198</v>
      </c>
      <c r="D996" s="5" t="s">
        <v>171</v>
      </c>
      <c r="E996" s="2" t="s">
        <v>1523</v>
      </c>
      <c r="F996" s="2"/>
      <c r="G996" s="2"/>
      <c r="H996" s="2"/>
      <c r="I996" s="2"/>
      <c r="J996" s="2"/>
      <c r="K996" s="2"/>
      <c r="L996" s="2"/>
      <c r="M996" s="2"/>
      <c r="N996" s="5">
        <v>7639.2</v>
      </c>
      <c r="O996" s="2" t="s">
        <v>200</v>
      </c>
      <c r="P996" s="5">
        <v>556.80687379999995</v>
      </c>
      <c r="Q996" s="5">
        <v>4253559.07</v>
      </c>
      <c r="R996" s="5">
        <v>7.2406615570000001</v>
      </c>
      <c r="S996" s="5">
        <v>55312.861770000003</v>
      </c>
      <c r="T996" s="5">
        <v>1558504.1</v>
      </c>
      <c r="U996" s="5">
        <v>38196</v>
      </c>
      <c r="V996" s="5">
        <v>1.3</v>
      </c>
      <c r="W996" s="2" t="s">
        <v>68</v>
      </c>
      <c r="X996" s="2" t="s">
        <v>2940</v>
      </c>
      <c r="Y996" s="2" t="s">
        <v>172</v>
      </c>
      <c r="Z996" s="2" t="s">
        <v>173</v>
      </c>
      <c r="AA996" s="2" t="s">
        <v>2940</v>
      </c>
      <c r="AB996" s="2">
        <f>IF(INPUT_RAW!B996="","",YEAR(INPUT_RAW!B996))</f>
        <v>2022</v>
      </c>
      <c r="AC996" s="2">
        <f>IF(OR(INPUT_RAW!Q996="",INPUT_RAW!T996=""),"",INPUT_RAW!Q996+INPUT_RAW!T996)</f>
        <v>5812063.1699999999</v>
      </c>
      <c r="AD996" s="2">
        <f>IF(INPUT_RAW!Q996="","",IF(INPUT_RAW!Q996=0,0,INPUT_RAW!T996/INPUT_RAW!Q996))</f>
        <v>0.3664000133422386</v>
      </c>
    </row>
    <row r="997" spans="1:30" ht="57.6" x14ac:dyDescent="0.3">
      <c r="A997" s="7" t="s">
        <v>196</v>
      </c>
      <c r="B997" s="2" t="s">
        <v>1519</v>
      </c>
      <c r="C997" s="5" t="s">
        <v>198</v>
      </c>
      <c r="D997" s="5" t="s">
        <v>171</v>
      </c>
      <c r="E997" s="2" t="s">
        <v>1524</v>
      </c>
      <c r="F997" s="2"/>
      <c r="G997" s="2"/>
      <c r="H997" s="2"/>
      <c r="I997" s="2"/>
      <c r="J997" s="2"/>
      <c r="K997" s="2"/>
      <c r="L997" s="2"/>
      <c r="M997" s="2"/>
      <c r="N997" s="5">
        <v>5985</v>
      </c>
      <c r="O997" s="2" t="s">
        <v>200</v>
      </c>
      <c r="P997" s="5">
        <v>456.59004179999999</v>
      </c>
      <c r="Q997" s="5">
        <v>2732691.4</v>
      </c>
      <c r="R997" s="5">
        <v>5.9374517789999999</v>
      </c>
      <c r="S997" s="5">
        <v>35535.648889999997</v>
      </c>
      <c r="T997" s="5">
        <v>1001258.1</v>
      </c>
      <c r="U997" s="5">
        <v>25200</v>
      </c>
      <c r="V997" s="5">
        <v>1.23</v>
      </c>
      <c r="W997" s="2" t="s">
        <v>67</v>
      </c>
      <c r="X997" s="2" t="s">
        <v>2936</v>
      </c>
      <c r="Y997" s="2" t="s">
        <v>172</v>
      </c>
      <c r="Z997" s="2" t="s">
        <v>173</v>
      </c>
      <c r="AA997" s="2" t="s">
        <v>2936</v>
      </c>
      <c r="AB997" s="2">
        <f>IF(INPUT_RAW!B997="","",YEAR(INPUT_RAW!B997))</f>
        <v>2022</v>
      </c>
      <c r="AC997" s="2">
        <f>IF(OR(INPUT_RAW!Q997="",INPUT_RAW!T997=""),"",INPUT_RAW!Q997+INPUT_RAW!T997)</f>
        <v>3733949.5</v>
      </c>
      <c r="AD997" s="2">
        <f>IF(INPUT_RAW!Q997="","",IF(INPUT_RAW!Q997=0,0,INPUT_RAW!T997/INPUT_RAW!Q997))</f>
        <v>0.36639998940238916</v>
      </c>
    </row>
    <row r="998" spans="1:30" ht="72" x14ac:dyDescent="0.3">
      <c r="A998" s="7" t="s">
        <v>196</v>
      </c>
      <c r="B998" s="2" t="s">
        <v>1525</v>
      </c>
      <c r="C998" s="5" t="s">
        <v>198</v>
      </c>
      <c r="D998" s="5" t="s">
        <v>171</v>
      </c>
      <c r="E998" s="2" t="s">
        <v>1526</v>
      </c>
      <c r="F998" s="2"/>
      <c r="G998" s="2"/>
      <c r="H998" s="2"/>
      <c r="I998" s="2"/>
      <c r="J998" s="2"/>
      <c r="K998" s="2"/>
      <c r="L998" s="2"/>
      <c r="M998" s="2"/>
      <c r="N998" s="5">
        <v>2210.1</v>
      </c>
      <c r="O998" s="2" t="s">
        <v>200</v>
      </c>
      <c r="P998" s="5">
        <v>399.90557439999998</v>
      </c>
      <c r="Q998" s="5">
        <v>883831.31</v>
      </c>
      <c r="R998" s="5">
        <v>5.2003325670000002</v>
      </c>
      <c r="S998" s="5">
        <v>11493.255010000001</v>
      </c>
      <c r="T998" s="5">
        <v>323835.8</v>
      </c>
      <c r="U998" s="5">
        <v>10008</v>
      </c>
      <c r="V998" s="5">
        <v>1.05</v>
      </c>
      <c r="W998" s="2" t="s">
        <v>57</v>
      </c>
      <c r="X998" s="2"/>
      <c r="Y998" s="2" t="s">
        <v>172</v>
      </c>
      <c r="Z998" s="2" t="s">
        <v>173</v>
      </c>
      <c r="AA998" s="2" t="s">
        <v>174</v>
      </c>
      <c r="AB998" s="2">
        <f>IF(INPUT_RAW!B998="","",YEAR(INPUT_RAW!B998))</f>
        <v>2022</v>
      </c>
      <c r="AC998" s="2">
        <f>IF(OR(INPUT_RAW!Q998="",INPUT_RAW!T998=""),"",INPUT_RAW!Q998+INPUT_RAW!T998)</f>
        <v>1207667.1100000001</v>
      </c>
      <c r="AD998" s="2">
        <f>IF(INPUT_RAW!Q998="","",IF(INPUT_RAW!Q998=0,0,INPUT_RAW!T998/INPUT_RAW!Q998))</f>
        <v>0.36640000906960396</v>
      </c>
    </row>
    <row r="999" spans="1:30" ht="86.4" x14ac:dyDescent="0.3">
      <c r="A999" s="7" t="s">
        <v>196</v>
      </c>
      <c r="B999" s="2" t="s">
        <v>1525</v>
      </c>
      <c r="C999" s="5" t="s">
        <v>198</v>
      </c>
      <c r="D999" s="5" t="s">
        <v>171</v>
      </c>
      <c r="E999" s="2" t="s">
        <v>1527</v>
      </c>
      <c r="F999" s="2"/>
      <c r="G999" s="2"/>
      <c r="H999" s="2"/>
      <c r="I999" s="2"/>
      <c r="J999" s="2"/>
      <c r="K999" s="2"/>
      <c r="L999" s="2"/>
      <c r="M999" s="2"/>
      <c r="N999" s="5">
        <v>6862.8</v>
      </c>
      <c r="O999" s="2" t="s">
        <v>200</v>
      </c>
      <c r="P999" s="5">
        <v>382.46604880000001</v>
      </c>
      <c r="Q999" s="5">
        <v>2624788</v>
      </c>
      <c r="R999" s="5">
        <v>4.9735506999999997</v>
      </c>
      <c r="S999" s="5">
        <v>34132.483749999999</v>
      </c>
      <c r="T999" s="5">
        <v>961722.4</v>
      </c>
      <c r="U999" s="5">
        <v>43344</v>
      </c>
      <c r="V999" s="5">
        <v>0.72</v>
      </c>
      <c r="W999" s="2" t="s">
        <v>83</v>
      </c>
      <c r="X999" s="2"/>
      <c r="Y999" s="2" t="s">
        <v>172</v>
      </c>
      <c r="Z999" s="2" t="s">
        <v>173</v>
      </c>
      <c r="AA999" s="2" t="s">
        <v>174</v>
      </c>
      <c r="AB999" s="2">
        <f>IF(INPUT_RAW!B999="","",YEAR(INPUT_RAW!B999))</f>
        <v>2022</v>
      </c>
      <c r="AC999" s="2">
        <f>IF(OR(INPUT_RAW!Q999="",INPUT_RAW!T999=""),"",INPUT_RAW!Q999+INPUT_RAW!T999)</f>
        <v>3586510.4</v>
      </c>
      <c r="AD999" s="2">
        <f>IF(INPUT_RAW!Q999="","",IF(INPUT_RAW!Q999=0,0,INPUT_RAW!T999/INPUT_RAW!Q999))</f>
        <v>0.36640002925950593</v>
      </c>
    </row>
    <row r="1000" spans="1:30" ht="57.6" x14ac:dyDescent="0.3">
      <c r="A1000" s="7" t="s">
        <v>196</v>
      </c>
      <c r="B1000" s="2" t="s">
        <v>1528</v>
      </c>
      <c r="C1000" s="5" t="s">
        <v>198</v>
      </c>
      <c r="D1000" s="5" t="s">
        <v>171</v>
      </c>
      <c r="E1000" s="2" t="s">
        <v>1529</v>
      </c>
      <c r="F1000" s="2"/>
      <c r="G1000" s="2"/>
      <c r="H1000" s="2"/>
      <c r="I1000" s="2"/>
      <c r="J1000" s="2"/>
      <c r="K1000" s="2"/>
      <c r="L1000" s="2"/>
      <c r="M1000" s="2"/>
      <c r="N1000" s="5">
        <v>11.6</v>
      </c>
      <c r="O1000" s="2" t="s">
        <v>200</v>
      </c>
      <c r="P1000" s="5">
        <v>687.95172409999998</v>
      </c>
      <c r="Q1000" s="5">
        <v>7980.24</v>
      </c>
      <c r="R1000" s="5">
        <v>8.946056231</v>
      </c>
      <c r="S1000" s="5">
        <v>103.7742523</v>
      </c>
      <c r="T1000" s="5">
        <v>2923.9</v>
      </c>
      <c r="U1000" s="5">
        <v>200</v>
      </c>
      <c r="V1000" s="5">
        <v>0.46500000000000002</v>
      </c>
      <c r="W1000" s="2" t="s">
        <v>65</v>
      </c>
      <c r="X1000" s="2"/>
      <c r="Y1000" s="2" t="s">
        <v>172</v>
      </c>
      <c r="Z1000" s="2" t="s">
        <v>173</v>
      </c>
      <c r="AA1000" s="2" t="s">
        <v>174</v>
      </c>
      <c r="AB1000" s="2">
        <f>IF(INPUT_RAW!B1000="","",YEAR(INPUT_RAW!B1000))</f>
        <v>2022</v>
      </c>
      <c r="AC1000" s="2">
        <f>IF(OR(INPUT_RAW!Q1000="",INPUT_RAW!T1000=""),"",INPUT_RAW!Q1000+INPUT_RAW!T1000)</f>
        <v>10904.14</v>
      </c>
      <c r="AD1000" s="2">
        <f>IF(INPUT_RAW!Q1000="","",IF(INPUT_RAW!Q1000=0,0,INPUT_RAW!T1000/INPUT_RAW!Q1000))</f>
        <v>0.36639248944893887</v>
      </c>
    </row>
    <row r="1001" spans="1:30" ht="57.6" x14ac:dyDescent="0.3">
      <c r="A1001" s="7" t="s">
        <v>196</v>
      </c>
      <c r="B1001" s="2" t="s">
        <v>1528</v>
      </c>
      <c r="C1001" s="5" t="s">
        <v>198</v>
      </c>
      <c r="D1001" s="5" t="s">
        <v>171</v>
      </c>
      <c r="E1001" s="2" t="s">
        <v>1530</v>
      </c>
      <c r="F1001" s="2"/>
      <c r="G1001" s="2"/>
      <c r="H1001" s="2"/>
      <c r="I1001" s="2"/>
      <c r="J1001" s="2"/>
      <c r="K1001" s="2"/>
      <c r="L1001" s="2"/>
      <c r="M1001" s="2"/>
      <c r="N1001" s="5">
        <v>5250</v>
      </c>
      <c r="O1001" s="2" t="s">
        <v>200</v>
      </c>
      <c r="P1001" s="5">
        <v>288.867501</v>
      </c>
      <c r="Q1001" s="5">
        <v>1516554.38</v>
      </c>
      <c r="R1001" s="5">
        <v>3.7564044339999998</v>
      </c>
      <c r="S1001" s="5">
        <v>19721.12328</v>
      </c>
      <c r="T1001" s="5">
        <v>555665.6</v>
      </c>
      <c r="U1001" s="5">
        <v>33600</v>
      </c>
      <c r="V1001" s="5">
        <v>0.52600000000000002</v>
      </c>
      <c r="W1001" s="2" t="s">
        <v>60</v>
      </c>
      <c r="X1001" s="2" t="s">
        <v>2940</v>
      </c>
      <c r="Y1001" s="2" t="s">
        <v>172</v>
      </c>
      <c r="Z1001" s="2" t="s">
        <v>173</v>
      </c>
      <c r="AA1001" s="2" t="s">
        <v>2940</v>
      </c>
      <c r="AB1001" s="2">
        <f>IF(INPUT_RAW!B1001="","",YEAR(INPUT_RAW!B1001))</f>
        <v>2022</v>
      </c>
      <c r="AC1001" s="2">
        <f>IF(OR(INPUT_RAW!Q1001="",INPUT_RAW!T1001=""),"",INPUT_RAW!Q1001+INPUT_RAW!T1001)</f>
        <v>2072219.98</v>
      </c>
      <c r="AD1001" s="2">
        <f>IF(INPUT_RAW!Q1001="","",IF(INPUT_RAW!Q1001=0,0,INPUT_RAW!T1001/INPUT_RAW!Q1001))</f>
        <v>0.36640004956498823</v>
      </c>
    </row>
    <row r="1002" spans="1:30" ht="57.6" x14ac:dyDescent="0.3">
      <c r="A1002" s="7" t="s">
        <v>196</v>
      </c>
      <c r="B1002" s="2" t="s">
        <v>1531</v>
      </c>
      <c r="C1002" s="5" t="s">
        <v>198</v>
      </c>
      <c r="D1002" s="5" t="s">
        <v>163</v>
      </c>
      <c r="E1002" s="2" t="s">
        <v>1532</v>
      </c>
      <c r="F1002" s="2"/>
      <c r="G1002" s="2"/>
      <c r="H1002" s="2"/>
      <c r="I1002" s="2"/>
      <c r="J1002" s="2"/>
      <c r="K1002" s="2"/>
      <c r="L1002" s="2"/>
      <c r="M1002" s="2"/>
      <c r="N1002" s="5">
        <v>4809</v>
      </c>
      <c r="O1002" s="2" t="s">
        <v>200</v>
      </c>
      <c r="P1002" s="5">
        <v>544.13516949999996</v>
      </c>
      <c r="Q1002" s="5">
        <v>2616746.0299999998</v>
      </c>
      <c r="R1002" s="5">
        <v>7.0758799669999997</v>
      </c>
      <c r="S1002" s="5">
        <v>34027.906759999998</v>
      </c>
      <c r="T1002" s="5">
        <v>1150321.5</v>
      </c>
      <c r="U1002" s="5">
        <v>164880</v>
      </c>
      <c r="V1002" s="5">
        <v>0.16800000000000001</v>
      </c>
      <c r="W1002" s="2" t="s">
        <v>29</v>
      </c>
      <c r="X1002" s="2" t="s">
        <v>166</v>
      </c>
      <c r="Y1002" s="2" t="s">
        <v>164</v>
      </c>
      <c r="Z1002" s="2" t="s">
        <v>165</v>
      </c>
      <c r="AA1002" s="2" t="s">
        <v>166</v>
      </c>
      <c r="AB1002" s="2">
        <f>IF(INPUT_RAW!B1002="","",YEAR(INPUT_RAW!B1002))</f>
        <v>2022</v>
      </c>
      <c r="AC1002" s="2">
        <f>IF(OR(INPUT_RAW!Q1002="",INPUT_RAW!T1002=""),"",INPUT_RAW!Q1002+INPUT_RAW!T1002)</f>
        <v>3767067.53</v>
      </c>
      <c r="AD1002" s="2">
        <f>IF(INPUT_RAW!Q1002="","",IF(INPUT_RAW!Q1002=0,0,INPUT_RAW!T1002/INPUT_RAW!Q1002))</f>
        <v>0.43959997906254589</v>
      </c>
    </row>
    <row r="1003" spans="1:30" ht="57.6" x14ac:dyDescent="0.3">
      <c r="A1003" s="7" t="s">
        <v>196</v>
      </c>
      <c r="B1003" s="2" t="s">
        <v>1533</v>
      </c>
      <c r="C1003" s="5" t="s">
        <v>198</v>
      </c>
      <c r="D1003" s="5" t="s">
        <v>171</v>
      </c>
      <c r="E1003" s="2" t="s">
        <v>1534</v>
      </c>
      <c r="F1003" s="2"/>
      <c r="G1003" s="2"/>
      <c r="H1003" s="2"/>
      <c r="I1003" s="2"/>
      <c r="J1003" s="2"/>
      <c r="K1003" s="2"/>
      <c r="L1003" s="2"/>
      <c r="M1003" s="2"/>
      <c r="N1003" s="5">
        <v>8094.8</v>
      </c>
      <c r="O1003" s="2" t="s">
        <v>200</v>
      </c>
      <c r="P1003" s="5">
        <v>602.09423089999996</v>
      </c>
      <c r="Q1003" s="5">
        <v>4873832.38</v>
      </c>
      <c r="R1003" s="5">
        <v>7.8295738730000002</v>
      </c>
      <c r="S1003" s="5">
        <v>63378.834589999999</v>
      </c>
      <c r="T1003" s="5">
        <v>1785772.2</v>
      </c>
      <c r="U1003" s="5">
        <v>21240</v>
      </c>
      <c r="V1003" s="5">
        <v>2.75</v>
      </c>
      <c r="W1003" s="5" t="s">
        <v>71</v>
      </c>
      <c r="X1003" s="2"/>
      <c r="Y1003" s="2" t="s">
        <v>172</v>
      </c>
      <c r="Z1003" s="2" t="s">
        <v>173</v>
      </c>
      <c r="AA1003" s="2" t="s">
        <v>174</v>
      </c>
      <c r="AB1003" s="2">
        <f>IF(INPUT_RAW!B1003="","",YEAR(INPUT_RAW!B1003))</f>
        <v>2022</v>
      </c>
      <c r="AC1003" s="2">
        <f>IF(OR(INPUT_RAW!Q1003="",INPUT_RAW!T1003=""),"",INPUT_RAW!Q1003+INPUT_RAW!T1003)</f>
        <v>6659604.5800000001</v>
      </c>
      <c r="AD1003" s="2">
        <f>IF(INPUT_RAW!Q1003="","",IF(INPUT_RAW!Q1003=0,0,INPUT_RAW!T1003/INPUT_RAW!Q1003))</f>
        <v>0.36640000327627187</v>
      </c>
    </row>
    <row r="1004" spans="1:30" ht="57.6" x14ac:dyDescent="0.3">
      <c r="A1004" s="7" t="s">
        <v>196</v>
      </c>
      <c r="B1004" s="2" t="s">
        <v>1533</v>
      </c>
      <c r="C1004" s="5" t="s">
        <v>198</v>
      </c>
      <c r="D1004" s="5" t="s">
        <v>171</v>
      </c>
      <c r="E1004" s="2" t="s">
        <v>1535</v>
      </c>
      <c r="F1004" s="2"/>
      <c r="G1004" s="2"/>
      <c r="H1004" s="2"/>
      <c r="I1004" s="2"/>
      <c r="J1004" s="2"/>
      <c r="K1004" s="2"/>
      <c r="L1004" s="2"/>
      <c r="M1004" s="2"/>
      <c r="N1004" s="5">
        <v>10892</v>
      </c>
      <c r="O1004" s="2" t="s">
        <v>200</v>
      </c>
      <c r="P1004" s="5">
        <v>482.63226129999998</v>
      </c>
      <c r="Q1004" s="5">
        <v>5256830.59</v>
      </c>
      <c r="R1004" s="5">
        <v>6.276102227</v>
      </c>
      <c r="S1004" s="5">
        <v>68359.305460000003</v>
      </c>
      <c r="T1004" s="5">
        <v>1926102.7</v>
      </c>
      <c r="U1004" s="5">
        <v>16800</v>
      </c>
      <c r="V1004" s="5">
        <v>3.75</v>
      </c>
      <c r="W1004" s="5" t="s">
        <v>52</v>
      </c>
      <c r="X1004" s="2"/>
      <c r="Y1004" s="2" t="s">
        <v>172</v>
      </c>
      <c r="Z1004" s="2" t="s">
        <v>173</v>
      </c>
      <c r="AA1004" s="2" t="s">
        <v>174</v>
      </c>
      <c r="AB1004" s="2">
        <f>IF(INPUT_RAW!B1004="","",YEAR(INPUT_RAW!B1004))</f>
        <v>2022</v>
      </c>
      <c r="AC1004" s="2">
        <f>IF(OR(INPUT_RAW!Q1004="",INPUT_RAW!T1004=""),"",INPUT_RAW!Q1004+INPUT_RAW!T1004)</f>
        <v>7182933.29</v>
      </c>
      <c r="AD1004" s="2">
        <f>IF(INPUT_RAW!Q1004="","",IF(INPUT_RAW!Q1004=0,0,INPUT_RAW!T1004/INPUT_RAW!Q1004))</f>
        <v>0.36639999464011641</v>
      </c>
    </row>
    <row r="1005" spans="1:30" ht="86.4" x14ac:dyDescent="0.3">
      <c r="A1005" s="7" t="s">
        <v>196</v>
      </c>
      <c r="B1005" s="2" t="s">
        <v>1536</v>
      </c>
      <c r="C1005" s="5" t="s">
        <v>198</v>
      </c>
      <c r="D1005" s="5" t="s">
        <v>171</v>
      </c>
      <c r="E1005" s="2" t="s">
        <v>1537</v>
      </c>
      <c r="F1005" s="2"/>
      <c r="G1005" s="2"/>
      <c r="H1005" s="2"/>
      <c r="I1005" s="2"/>
      <c r="J1005" s="2"/>
      <c r="K1005" s="2"/>
      <c r="L1005" s="2"/>
      <c r="M1005" s="2"/>
      <c r="N1005" s="5">
        <v>19008</v>
      </c>
      <c r="O1005" s="2" t="s">
        <v>200</v>
      </c>
      <c r="P1005" s="5">
        <v>280.44345120000003</v>
      </c>
      <c r="Q1005" s="5">
        <v>5330669.12</v>
      </c>
      <c r="R1005" s="5">
        <v>3.6587534399999999</v>
      </c>
      <c r="S1005" s="5">
        <v>69545.585389999993</v>
      </c>
      <c r="T1005" s="5">
        <v>1953157.2</v>
      </c>
      <c r="U1005" s="5">
        <v>5184</v>
      </c>
      <c r="V1005" s="5">
        <v>9.4</v>
      </c>
      <c r="W1005" s="2" t="s">
        <v>34</v>
      </c>
      <c r="X1005" s="2" t="s">
        <v>2935</v>
      </c>
      <c r="Y1005" s="2" t="s">
        <v>172</v>
      </c>
      <c r="Z1005" s="2" t="s">
        <v>173</v>
      </c>
      <c r="AA1005" s="2" t="s">
        <v>2935</v>
      </c>
      <c r="AB1005" s="2">
        <f>IF(INPUT_RAW!B1005="","",YEAR(INPUT_RAW!B1005))</f>
        <v>2022</v>
      </c>
      <c r="AC1005" s="2">
        <f>IF(OR(INPUT_RAW!Q1005="",INPUT_RAW!T1005=""),"",INPUT_RAW!Q1005+INPUT_RAW!T1005)</f>
        <v>7283826.3200000003</v>
      </c>
      <c r="AD1005" s="2">
        <f>IF(INPUT_RAW!Q1005="","",IF(INPUT_RAW!Q1005=0,0,INPUT_RAW!T1005/INPUT_RAW!Q1005))</f>
        <v>0.3664000064592266</v>
      </c>
    </row>
    <row r="1006" spans="1:30" ht="86.4" x14ac:dyDescent="0.3">
      <c r="A1006" s="7" t="s">
        <v>196</v>
      </c>
      <c r="B1006" s="2" t="s">
        <v>1536</v>
      </c>
      <c r="C1006" s="5" t="s">
        <v>198</v>
      </c>
      <c r="D1006" s="5" t="s">
        <v>171</v>
      </c>
      <c r="E1006" s="2" t="s">
        <v>1538</v>
      </c>
      <c r="F1006" s="2"/>
      <c r="G1006" s="2"/>
      <c r="H1006" s="2"/>
      <c r="I1006" s="2"/>
      <c r="J1006" s="2"/>
      <c r="K1006" s="2"/>
      <c r="L1006" s="2"/>
      <c r="M1006" s="2"/>
      <c r="N1006" s="5">
        <v>8008</v>
      </c>
      <c r="O1006" s="2" t="s">
        <v>200</v>
      </c>
      <c r="P1006" s="5">
        <v>514.98784969999997</v>
      </c>
      <c r="Q1006" s="5">
        <v>4124022.7</v>
      </c>
      <c r="R1006" s="5">
        <v>6.718693407</v>
      </c>
      <c r="S1006" s="5">
        <v>53803.296799999996</v>
      </c>
      <c r="T1006" s="5">
        <v>1511041.9</v>
      </c>
      <c r="U1006" s="5">
        <v>2464</v>
      </c>
      <c r="V1006" s="5">
        <v>15.3</v>
      </c>
      <c r="W1006" s="2" t="s">
        <v>33</v>
      </c>
      <c r="X1006" s="2" t="s">
        <v>2935</v>
      </c>
      <c r="Y1006" s="2" t="s">
        <v>172</v>
      </c>
      <c r="Z1006" s="2" t="s">
        <v>173</v>
      </c>
      <c r="AA1006" s="2" t="s">
        <v>2935</v>
      </c>
      <c r="AB1006" s="2">
        <f>IF(INPUT_RAW!B1006="","",YEAR(INPUT_RAW!B1006))</f>
        <v>2022</v>
      </c>
      <c r="AC1006" s="2">
        <f>IF(OR(INPUT_RAW!Q1006="",INPUT_RAW!T1006=""),"",INPUT_RAW!Q1006+INPUT_RAW!T1006)</f>
        <v>5635064.5999999996</v>
      </c>
      <c r="AD1006" s="2">
        <f>IF(INPUT_RAW!Q1006="","",IF(INPUT_RAW!Q1006=0,0,INPUT_RAW!T1006/INPUT_RAW!Q1006))</f>
        <v>0.36639999580991633</v>
      </c>
    </row>
    <row r="1007" spans="1:30" ht="86.4" x14ac:dyDescent="0.3">
      <c r="A1007" s="7" t="s">
        <v>196</v>
      </c>
      <c r="B1007" s="2" t="s">
        <v>1539</v>
      </c>
      <c r="C1007" s="5" t="s">
        <v>198</v>
      </c>
      <c r="D1007" s="5" t="s">
        <v>171</v>
      </c>
      <c r="E1007" s="2" t="s">
        <v>1540</v>
      </c>
      <c r="F1007" s="2"/>
      <c r="G1007" s="2"/>
      <c r="H1007" s="2"/>
      <c r="I1007" s="2"/>
      <c r="J1007" s="2"/>
      <c r="K1007" s="2"/>
      <c r="L1007" s="2"/>
      <c r="M1007" s="2"/>
      <c r="N1007" s="5">
        <v>9348</v>
      </c>
      <c r="O1007" s="2" t="s">
        <v>200</v>
      </c>
      <c r="P1007" s="5">
        <v>384.14494120000001</v>
      </c>
      <c r="Q1007" s="5">
        <v>3590986.91</v>
      </c>
      <c r="R1007" s="5">
        <v>5.0512155310000004</v>
      </c>
      <c r="S1007" s="5">
        <v>47218.762790000001</v>
      </c>
      <c r="T1007" s="5">
        <v>1315737.6000000001</v>
      </c>
      <c r="U1007" s="5">
        <v>59040</v>
      </c>
      <c r="V1007" s="5">
        <v>0.72</v>
      </c>
      <c r="W1007" s="2" t="s">
        <v>22</v>
      </c>
      <c r="X1007" s="2"/>
      <c r="Y1007" s="2" t="s">
        <v>172</v>
      </c>
      <c r="Z1007" s="2" t="s">
        <v>173</v>
      </c>
      <c r="AA1007" s="2" t="s">
        <v>174</v>
      </c>
      <c r="AB1007" s="2">
        <f>IF(INPUT_RAW!B1007="","",YEAR(INPUT_RAW!B1007))</f>
        <v>2022</v>
      </c>
      <c r="AC1007" s="2">
        <f>IF(OR(INPUT_RAW!Q1007="",INPUT_RAW!T1007=""),"",INPUT_RAW!Q1007+INPUT_RAW!T1007)</f>
        <v>4906724.51</v>
      </c>
      <c r="AD1007" s="2">
        <f>IF(INPUT_RAW!Q1007="","",IF(INPUT_RAW!Q1007=0,0,INPUT_RAW!T1007/INPUT_RAW!Q1007))</f>
        <v>0.36639999893511171</v>
      </c>
    </row>
    <row r="1008" spans="1:30" ht="57.6" x14ac:dyDescent="0.3">
      <c r="A1008" s="7" t="s">
        <v>196</v>
      </c>
      <c r="B1008" s="2" t="s">
        <v>1541</v>
      </c>
      <c r="C1008" s="5" t="s">
        <v>198</v>
      </c>
      <c r="D1008" s="5" t="s">
        <v>171</v>
      </c>
      <c r="E1008" s="2" t="s">
        <v>1542</v>
      </c>
      <c r="F1008" s="2"/>
      <c r="G1008" s="2"/>
      <c r="H1008" s="2"/>
      <c r="I1008" s="2"/>
      <c r="J1008" s="2"/>
      <c r="K1008" s="2"/>
      <c r="L1008" s="2"/>
      <c r="M1008" s="2"/>
      <c r="N1008" s="5">
        <v>15568</v>
      </c>
      <c r="O1008" s="2" t="s">
        <v>200</v>
      </c>
      <c r="P1008" s="5">
        <v>418.61682939999997</v>
      </c>
      <c r="Q1008" s="5">
        <v>6517026.7999999998</v>
      </c>
      <c r="R1008" s="5">
        <v>5.5467977919999996</v>
      </c>
      <c r="S1008" s="5">
        <v>86352.548030000005</v>
      </c>
      <c r="T1008" s="5">
        <v>2387838.6</v>
      </c>
      <c r="U1008" s="5">
        <v>70056</v>
      </c>
      <c r="V1008" s="5">
        <v>1.1499999999999999</v>
      </c>
      <c r="W1008" s="2" t="s">
        <v>23</v>
      </c>
      <c r="X1008" s="2" t="s">
        <v>2937</v>
      </c>
      <c r="Y1008" s="2" t="s">
        <v>172</v>
      </c>
      <c r="Z1008" s="2" t="s">
        <v>173</v>
      </c>
      <c r="AA1008" s="2" t="s">
        <v>2937</v>
      </c>
      <c r="AB1008" s="2">
        <f>IF(INPUT_RAW!B1008="","",YEAR(INPUT_RAW!B1008))</f>
        <v>2022</v>
      </c>
      <c r="AC1008" s="2">
        <f>IF(OR(INPUT_RAW!Q1008="",INPUT_RAW!T1008=""),"",INPUT_RAW!Q1008+INPUT_RAW!T1008)</f>
        <v>8904865.4000000004</v>
      </c>
      <c r="AD1008" s="2">
        <f>IF(INPUT_RAW!Q1008="","",IF(INPUT_RAW!Q1008=0,0,INPUT_RAW!T1008/INPUT_RAW!Q1008))</f>
        <v>0.36639999700476911</v>
      </c>
    </row>
    <row r="1009" spans="1:30" ht="72" x14ac:dyDescent="0.3">
      <c r="A1009" s="7" t="s">
        <v>196</v>
      </c>
      <c r="B1009" s="2" t="s">
        <v>1543</v>
      </c>
      <c r="C1009" s="5" t="s">
        <v>198</v>
      </c>
      <c r="D1009" s="5" t="s">
        <v>171</v>
      </c>
      <c r="E1009" s="2" t="s">
        <v>1544</v>
      </c>
      <c r="F1009" s="2"/>
      <c r="G1009" s="2"/>
      <c r="H1009" s="2"/>
      <c r="I1009" s="2"/>
      <c r="J1009" s="2"/>
      <c r="K1009" s="2"/>
      <c r="L1009" s="2"/>
      <c r="M1009" s="2"/>
      <c r="N1009" s="5">
        <v>8892</v>
      </c>
      <c r="O1009" s="2" t="s">
        <v>200</v>
      </c>
      <c r="P1009" s="5">
        <v>569.87375729999997</v>
      </c>
      <c r="Q1009" s="5">
        <v>5067317.45</v>
      </c>
      <c r="R1009" s="5">
        <v>7.5509971819999997</v>
      </c>
      <c r="S1009" s="5">
        <v>67143.466939999998</v>
      </c>
      <c r="T1009" s="5">
        <v>1856665.1</v>
      </c>
      <c r="U1009" s="5">
        <v>54720</v>
      </c>
      <c r="V1009" s="5">
        <v>1.06</v>
      </c>
      <c r="W1009" s="5" t="s">
        <v>79</v>
      </c>
      <c r="X1009" s="2" t="s">
        <v>2941</v>
      </c>
      <c r="Y1009" s="2" t="s">
        <v>172</v>
      </c>
      <c r="Z1009" s="2" t="s">
        <v>173</v>
      </c>
      <c r="AA1009" s="2" t="s">
        <v>2941</v>
      </c>
      <c r="AB1009" s="2">
        <f>IF(INPUT_RAW!B1009="","",YEAR(INPUT_RAW!B1009))</f>
        <v>2022</v>
      </c>
      <c r="AC1009" s="2">
        <f>IF(OR(INPUT_RAW!Q1009="",INPUT_RAW!T1009=""),"",INPUT_RAW!Q1009+INPUT_RAW!T1009)</f>
        <v>6923982.5500000007</v>
      </c>
      <c r="AD1009" s="2">
        <f>IF(INPUT_RAW!Q1009="","",IF(INPUT_RAW!Q1009=0,0,INPUT_RAW!T1009/INPUT_RAW!Q1009))</f>
        <v>0.36639999730034678</v>
      </c>
    </row>
    <row r="1010" spans="1:30" ht="57.6" x14ac:dyDescent="0.3">
      <c r="A1010" s="7" t="s">
        <v>196</v>
      </c>
      <c r="B1010" s="2" t="s">
        <v>1543</v>
      </c>
      <c r="C1010" s="5" t="s">
        <v>198</v>
      </c>
      <c r="D1010" s="5" t="s">
        <v>171</v>
      </c>
      <c r="E1010" s="2" t="s">
        <v>1545</v>
      </c>
      <c r="F1010" s="2"/>
      <c r="G1010" s="2"/>
      <c r="H1010" s="2"/>
      <c r="I1010" s="2"/>
      <c r="J1010" s="2"/>
      <c r="K1010" s="2"/>
      <c r="L1010" s="2"/>
      <c r="M1010" s="2"/>
      <c r="N1010" s="5">
        <v>10561.6</v>
      </c>
      <c r="O1010" s="2" t="s">
        <v>200</v>
      </c>
      <c r="P1010" s="5">
        <v>502.25955440000001</v>
      </c>
      <c r="Q1010" s="5">
        <v>5304664.51</v>
      </c>
      <c r="R1010" s="5">
        <v>6.655088836</v>
      </c>
      <c r="S1010" s="5">
        <v>70288.386249999996</v>
      </c>
      <c r="T1010" s="5">
        <v>1943629.1</v>
      </c>
      <c r="U1010" s="5">
        <v>22080</v>
      </c>
      <c r="V1010" s="5">
        <v>2.75</v>
      </c>
      <c r="W1010" s="5" t="s">
        <v>80</v>
      </c>
      <c r="X1010" s="2"/>
      <c r="Y1010" s="2" t="s">
        <v>172</v>
      </c>
      <c r="Z1010" s="2" t="s">
        <v>173</v>
      </c>
      <c r="AA1010" s="2" t="s">
        <v>174</v>
      </c>
      <c r="AB1010" s="2">
        <f>IF(INPUT_RAW!B1010="","",YEAR(INPUT_RAW!B1010))</f>
        <v>2022</v>
      </c>
      <c r="AC1010" s="2">
        <f>IF(OR(INPUT_RAW!Q1010="",INPUT_RAW!T1010=""),"",INPUT_RAW!Q1010+INPUT_RAW!T1010)</f>
        <v>7248293.6099999994</v>
      </c>
      <c r="AD1010" s="2">
        <f>IF(INPUT_RAW!Q1010="","",IF(INPUT_RAW!Q1010=0,0,INPUT_RAW!T1010/INPUT_RAW!Q1010))</f>
        <v>0.36640000443684989</v>
      </c>
    </row>
    <row r="1011" spans="1:30" ht="86.4" x14ac:dyDescent="0.3">
      <c r="A1011" s="7" t="s">
        <v>196</v>
      </c>
      <c r="B1011" s="2" t="s">
        <v>1546</v>
      </c>
      <c r="C1011" s="5" t="s">
        <v>198</v>
      </c>
      <c r="D1011" s="5" t="s">
        <v>171</v>
      </c>
      <c r="E1011" s="2" t="s">
        <v>1547</v>
      </c>
      <c r="F1011" s="2"/>
      <c r="G1011" s="2"/>
      <c r="H1011" s="2"/>
      <c r="I1011" s="2"/>
      <c r="J1011" s="2"/>
      <c r="K1011" s="2"/>
      <c r="L1011" s="2"/>
      <c r="M1011" s="2"/>
      <c r="N1011" s="5">
        <v>5100</v>
      </c>
      <c r="O1011" s="2" t="s">
        <v>200</v>
      </c>
      <c r="P1011" s="5">
        <v>549.26239410000005</v>
      </c>
      <c r="Q1011" s="5">
        <v>2801238.21</v>
      </c>
      <c r="R1011" s="5">
        <v>7.2778904750000004</v>
      </c>
      <c r="S1011" s="5">
        <v>37117.241419999998</v>
      </c>
      <c r="T1011" s="5">
        <v>1026373.7</v>
      </c>
      <c r="U1011" s="5">
        <v>20400</v>
      </c>
      <c r="V1011" s="5">
        <v>1.63</v>
      </c>
      <c r="W1011" s="5" t="s">
        <v>77</v>
      </c>
      <c r="X1011" s="2" t="s">
        <v>2941</v>
      </c>
      <c r="Y1011" s="2" t="s">
        <v>172</v>
      </c>
      <c r="Z1011" s="2" t="s">
        <v>173</v>
      </c>
      <c r="AA1011" s="2" t="s">
        <v>2941</v>
      </c>
      <c r="AB1011" s="2">
        <f>IF(INPUT_RAW!B1011="","",YEAR(INPUT_RAW!B1011))</f>
        <v>2022</v>
      </c>
      <c r="AC1011" s="2">
        <f>IF(OR(INPUT_RAW!Q1011="",INPUT_RAW!T1011=""),"",INPUT_RAW!Q1011+INPUT_RAW!T1011)</f>
        <v>3827611.91</v>
      </c>
      <c r="AD1011" s="2">
        <f>IF(INPUT_RAW!Q1011="","",IF(INPUT_RAW!Q1011=0,0,INPUT_RAW!T1011/INPUT_RAW!Q1011))</f>
        <v>0.36640000708829401</v>
      </c>
    </row>
    <row r="1012" spans="1:30" ht="72" x14ac:dyDescent="0.3">
      <c r="A1012" s="7" t="s">
        <v>196</v>
      </c>
      <c r="B1012" s="2" t="s">
        <v>1546</v>
      </c>
      <c r="C1012" s="5" t="s">
        <v>198</v>
      </c>
      <c r="D1012" s="5" t="s">
        <v>171</v>
      </c>
      <c r="E1012" s="2" t="s">
        <v>1548</v>
      </c>
      <c r="F1012" s="2"/>
      <c r="G1012" s="2"/>
      <c r="H1012" s="2"/>
      <c r="I1012" s="2"/>
      <c r="J1012" s="2"/>
      <c r="K1012" s="2"/>
      <c r="L1012" s="2"/>
      <c r="M1012" s="2"/>
      <c r="N1012" s="5">
        <v>10561.6</v>
      </c>
      <c r="O1012" s="2" t="s">
        <v>200</v>
      </c>
      <c r="P1012" s="5">
        <v>484.32214149999999</v>
      </c>
      <c r="Q1012" s="5">
        <v>5115216.7300000004</v>
      </c>
      <c r="R1012" s="5">
        <v>6.4174127670000001</v>
      </c>
      <c r="S1012" s="5">
        <v>67778.146680000005</v>
      </c>
      <c r="T1012" s="5">
        <v>1874215.3</v>
      </c>
      <c r="U1012" s="5">
        <v>22080</v>
      </c>
      <c r="V1012" s="5">
        <v>2.75</v>
      </c>
      <c r="W1012" s="5" t="s">
        <v>80</v>
      </c>
      <c r="X1012" s="2"/>
      <c r="Y1012" s="2" t="s">
        <v>172</v>
      </c>
      <c r="Z1012" s="2" t="s">
        <v>173</v>
      </c>
      <c r="AA1012" s="2" t="s">
        <v>174</v>
      </c>
      <c r="AB1012" s="2">
        <f>IF(INPUT_RAW!B1012="","",YEAR(INPUT_RAW!B1012))</f>
        <v>2022</v>
      </c>
      <c r="AC1012" s="2">
        <f>IF(OR(INPUT_RAW!Q1012="",INPUT_RAW!T1012=""),"",INPUT_RAW!Q1012+INPUT_RAW!T1012)</f>
        <v>6989432.0300000003</v>
      </c>
      <c r="AD1012" s="2">
        <f>IF(INPUT_RAW!Q1012="","",IF(INPUT_RAW!Q1012=0,0,INPUT_RAW!T1012/INPUT_RAW!Q1012))</f>
        <v>0.36639997852055817</v>
      </c>
    </row>
    <row r="1013" spans="1:30" ht="86.4" x14ac:dyDescent="0.3">
      <c r="A1013" s="7" t="s">
        <v>196</v>
      </c>
      <c r="B1013" s="2" t="s">
        <v>1546</v>
      </c>
      <c r="C1013" s="5" t="s">
        <v>198</v>
      </c>
      <c r="D1013" s="5" t="s">
        <v>171</v>
      </c>
      <c r="E1013" s="2" t="s">
        <v>1549</v>
      </c>
      <c r="F1013" s="2"/>
      <c r="G1013" s="2"/>
      <c r="H1013" s="2"/>
      <c r="I1013" s="2"/>
      <c r="J1013" s="2"/>
      <c r="K1013" s="2"/>
      <c r="L1013" s="2"/>
      <c r="M1013" s="2"/>
      <c r="N1013" s="5">
        <v>11202.2</v>
      </c>
      <c r="O1013" s="2" t="s">
        <v>200</v>
      </c>
      <c r="P1013" s="5">
        <v>513.29826019999996</v>
      </c>
      <c r="Q1013" s="5">
        <v>5750069.7699999996</v>
      </c>
      <c r="R1013" s="5">
        <v>6.801354978</v>
      </c>
      <c r="S1013" s="5">
        <v>76190.138730000006</v>
      </c>
      <c r="T1013" s="5">
        <v>2106825.6</v>
      </c>
      <c r="U1013" s="5">
        <v>37920</v>
      </c>
      <c r="V1013" s="5">
        <v>1.8</v>
      </c>
      <c r="W1013" s="5" t="s">
        <v>72</v>
      </c>
      <c r="X1013" s="2" t="s">
        <v>2941</v>
      </c>
      <c r="Y1013" s="2" t="s">
        <v>172</v>
      </c>
      <c r="Z1013" s="2" t="s">
        <v>173</v>
      </c>
      <c r="AA1013" s="2" t="s">
        <v>2941</v>
      </c>
      <c r="AB1013" s="2">
        <f>IF(INPUT_RAW!B1013="","",YEAR(INPUT_RAW!B1013))</f>
        <v>2022</v>
      </c>
      <c r="AC1013" s="2">
        <f>IF(OR(INPUT_RAW!Q1013="",INPUT_RAW!T1013=""),"",INPUT_RAW!Q1013+INPUT_RAW!T1013)</f>
        <v>7856895.3699999992</v>
      </c>
      <c r="AD1013" s="2">
        <f>IF(INPUT_RAW!Q1013="","",IF(INPUT_RAW!Q1013=0,0,INPUT_RAW!T1013/INPUT_RAW!Q1013))</f>
        <v>0.36640000630809744</v>
      </c>
    </row>
    <row r="1014" spans="1:30" ht="72" x14ac:dyDescent="0.3">
      <c r="A1014" s="7" t="s">
        <v>196</v>
      </c>
      <c r="B1014" s="2" t="s">
        <v>1550</v>
      </c>
      <c r="C1014" s="5" t="s">
        <v>198</v>
      </c>
      <c r="D1014" s="5" t="s">
        <v>171</v>
      </c>
      <c r="E1014" s="2" t="s">
        <v>1551</v>
      </c>
      <c r="F1014" s="2"/>
      <c r="G1014" s="2"/>
      <c r="H1014" s="2"/>
      <c r="I1014" s="2"/>
      <c r="J1014" s="2"/>
      <c r="K1014" s="2"/>
      <c r="L1014" s="2"/>
      <c r="M1014" s="2"/>
      <c r="N1014" s="5">
        <v>2432</v>
      </c>
      <c r="O1014" s="2" t="s">
        <v>200</v>
      </c>
      <c r="P1014" s="5">
        <v>560.84125819999997</v>
      </c>
      <c r="Q1014" s="5">
        <v>1363965.94</v>
      </c>
      <c r="R1014" s="5">
        <v>7.4313138759999999</v>
      </c>
      <c r="S1014" s="5">
        <v>18072.95535</v>
      </c>
      <c r="T1014" s="5">
        <v>499757.1</v>
      </c>
      <c r="U1014" s="5">
        <v>13680</v>
      </c>
      <c r="V1014" s="5">
        <v>1.1399999999999999</v>
      </c>
      <c r="W1014" s="2" t="s">
        <v>62</v>
      </c>
      <c r="X1014" s="2" t="s">
        <v>2940</v>
      </c>
      <c r="Y1014" s="2" t="s">
        <v>172</v>
      </c>
      <c r="Z1014" s="2" t="s">
        <v>173</v>
      </c>
      <c r="AA1014" s="2" t="s">
        <v>2940</v>
      </c>
      <c r="AB1014" s="2">
        <f>IF(INPUT_RAW!B1014="","",YEAR(INPUT_RAW!B1014))</f>
        <v>2022</v>
      </c>
      <c r="AC1014" s="2">
        <f>IF(OR(INPUT_RAW!Q1014="",INPUT_RAW!T1014=""),"",INPUT_RAW!Q1014+INPUT_RAW!T1014)</f>
        <v>1863723.04</v>
      </c>
      <c r="AD1014" s="2">
        <f>IF(INPUT_RAW!Q1014="","",IF(INPUT_RAW!Q1014=0,0,INPUT_RAW!T1014/INPUT_RAW!Q1014))</f>
        <v>0.36639998503188431</v>
      </c>
    </row>
    <row r="1015" spans="1:30" ht="57.6" x14ac:dyDescent="0.3">
      <c r="A1015" s="7" t="s">
        <v>196</v>
      </c>
      <c r="B1015" s="2" t="s">
        <v>1550</v>
      </c>
      <c r="C1015" s="5" t="s">
        <v>198</v>
      </c>
      <c r="D1015" s="5" t="s">
        <v>171</v>
      </c>
      <c r="E1015" s="2" t="s">
        <v>1552</v>
      </c>
      <c r="F1015" s="2"/>
      <c r="G1015" s="2"/>
      <c r="H1015" s="2"/>
      <c r="I1015" s="2"/>
      <c r="J1015" s="2"/>
      <c r="K1015" s="2"/>
      <c r="L1015" s="2"/>
      <c r="M1015" s="2"/>
      <c r="N1015" s="5">
        <v>10024</v>
      </c>
      <c r="O1015" s="2" t="s">
        <v>200</v>
      </c>
      <c r="P1015" s="5">
        <v>434.8732961</v>
      </c>
      <c r="Q1015" s="5">
        <v>4359169.92</v>
      </c>
      <c r="R1015" s="5">
        <v>5.7622008229999997</v>
      </c>
      <c r="S1015" s="5">
        <v>57760.301050000002</v>
      </c>
      <c r="T1015" s="5">
        <v>1597199.9</v>
      </c>
      <c r="U1015" s="5">
        <v>107400</v>
      </c>
      <c r="V1015" s="5">
        <v>0.47599999999999998</v>
      </c>
      <c r="W1015" s="2" t="s">
        <v>59</v>
      </c>
      <c r="X1015" s="2"/>
      <c r="Y1015" s="2" t="s">
        <v>172</v>
      </c>
      <c r="Z1015" s="2" t="s">
        <v>173</v>
      </c>
      <c r="AA1015" s="2" t="s">
        <v>174</v>
      </c>
      <c r="AB1015" s="2">
        <f>IF(INPUT_RAW!B1015="","",YEAR(INPUT_RAW!B1015))</f>
        <v>2022</v>
      </c>
      <c r="AC1015" s="2">
        <f>IF(OR(INPUT_RAW!Q1015="",INPUT_RAW!T1015=""),"",INPUT_RAW!Q1015+INPUT_RAW!T1015)</f>
        <v>5956369.8200000003</v>
      </c>
      <c r="AD1015" s="2">
        <f>IF(INPUT_RAW!Q1015="","",IF(INPUT_RAW!Q1015=0,0,INPUT_RAW!T1015/INPUT_RAW!Q1015))</f>
        <v>0.36640000947703361</v>
      </c>
    </row>
    <row r="1016" spans="1:30" ht="72" x14ac:dyDescent="0.3">
      <c r="A1016" s="7" t="s">
        <v>196</v>
      </c>
      <c r="B1016" s="2" t="s">
        <v>1550</v>
      </c>
      <c r="C1016" s="5" t="s">
        <v>198</v>
      </c>
      <c r="D1016" s="5" t="s">
        <v>171</v>
      </c>
      <c r="E1016" s="2" t="s">
        <v>1553</v>
      </c>
      <c r="F1016" s="2"/>
      <c r="G1016" s="2"/>
      <c r="H1016" s="2"/>
      <c r="I1016" s="2"/>
      <c r="J1016" s="2"/>
      <c r="K1016" s="2"/>
      <c r="L1016" s="2"/>
      <c r="M1016" s="2"/>
      <c r="N1016" s="5">
        <v>4536</v>
      </c>
      <c r="O1016" s="2" t="s">
        <v>200</v>
      </c>
      <c r="P1016" s="5">
        <v>659.62211420000006</v>
      </c>
      <c r="Q1016" s="5">
        <v>2992045.91</v>
      </c>
      <c r="R1016" s="5">
        <v>8.7401896669999992</v>
      </c>
      <c r="S1016" s="5">
        <v>39645.500330000003</v>
      </c>
      <c r="T1016" s="5">
        <v>1096285.6000000001</v>
      </c>
      <c r="U1016" s="5">
        <v>30240</v>
      </c>
      <c r="V1016" s="5">
        <v>1.1399999999999999</v>
      </c>
      <c r="W1016" s="2" t="s">
        <v>53</v>
      </c>
      <c r="X1016" s="2" t="s">
        <v>2940</v>
      </c>
      <c r="Y1016" s="2" t="s">
        <v>172</v>
      </c>
      <c r="Z1016" s="2" t="s">
        <v>173</v>
      </c>
      <c r="AA1016" s="2" t="s">
        <v>2940</v>
      </c>
      <c r="AB1016" s="2">
        <f>IF(INPUT_RAW!B1016="","",YEAR(INPUT_RAW!B1016))</f>
        <v>2022</v>
      </c>
      <c r="AC1016" s="2">
        <f>IF(OR(INPUT_RAW!Q1016="",INPUT_RAW!T1016=""),"",INPUT_RAW!Q1016+INPUT_RAW!T1016)</f>
        <v>4088331.5100000002</v>
      </c>
      <c r="AD1016" s="2">
        <f>IF(INPUT_RAW!Q1016="","",IF(INPUT_RAW!Q1016=0,0,INPUT_RAW!T1016/INPUT_RAW!Q1016))</f>
        <v>0.36639999283968205</v>
      </c>
    </row>
    <row r="1017" spans="1:30" ht="72" x14ac:dyDescent="0.3">
      <c r="A1017" s="7" t="s">
        <v>196</v>
      </c>
      <c r="B1017" s="2" t="s">
        <v>1550</v>
      </c>
      <c r="C1017" s="5" t="s">
        <v>198</v>
      </c>
      <c r="D1017" s="5" t="s">
        <v>171</v>
      </c>
      <c r="E1017" s="2" t="s">
        <v>1554</v>
      </c>
      <c r="F1017" s="2"/>
      <c r="G1017" s="2"/>
      <c r="H1017" s="2"/>
      <c r="I1017" s="2"/>
      <c r="J1017" s="2"/>
      <c r="K1017" s="2"/>
      <c r="L1017" s="2"/>
      <c r="M1017" s="2"/>
      <c r="N1017" s="5">
        <v>2224.8000000000002</v>
      </c>
      <c r="O1017" s="2" t="s">
        <v>200</v>
      </c>
      <c r="P1017" s="5">
        <v>568.49406239999996</v>
      </c>
      <c r="Q1017" s="5">
        <v>1264785.5900000001</v>
      </c>
      <c r="R1017" s="5">
        <v>7.5327158130000003</v>
      </c>
      <c r="S1017" s="5">
        <v>16758.78614</v>
      </c>
      <c r="T1017" s="5">
        <v>463417.4</v>
      </c>
      <c r="U1017" s="5">
        <v>11124</v>
      </c>
      <c r="V1017" s="5">
        <v>1.3</v>
      </c>
      <c r="W1017" s="2" t="s">
        <v>68</v>
      </c>
      <c r="X1017" s="2" t="s">
        <v>2940</v>
      </c>
      <c r="Y1017" s="2" t="s">
        <v>172</v>
      </c>
      <c r="Z1017" s="2" t="s">
        <v>173</v>
      </c>
      <c r="AA1017" s="2" t="s">
        <v>2940</v>
      </c>
      <c r="AB1017" s="2">
        <f>IF(INPUT_RAW!B1017="","",YEAR(INPUT_RAW!B1017))</f>
        <v>2022</v>
      </c>
      <c r="AC1017" s="2">
        <f>IF(OR(INPUT_RAW!Q1017="",INPUT_RAW!T1017=""),"",INPUT_RAW!Q1017+INPUT_RAW!T1017)</f>
        <v>1728202.9900000002</v>
      </c>
      <c r="AD1017" s="2">
        <f>IF(INPUT_RAW!Q1017="","",IF(INPUT_RAW!Q1017=0,0,INPUT_RAW!T1017/INPUT_RAW!Q1017))</f>
        <v>0.36639996823493221</v>
      </c>
    </row>
    <row r="1018" spans="1:30" ht="72" x14ac:dyDescent="0.3">
      <c r="A1018" s="7" t="s">
        <v>196</v>
      </c>
      <c r="B1018" s="2" t="s">
        <v>1550</v>
      </c>
      <c r="C1018" s="5" t="s">
        <v>198</v>
      </c>
      <c r="D1018" s="5" t="s">
        <v>171</v>
      </c>
      <c r="E1018" s="2" t="s">
        <v>1555</v>
      </c>
      <c r="F1018" s="2"/>
      <c r="G1018" s="2"/>
      <c r="H1018" s="2"/>
      <c r="I1018" s="2"/>
      <c r="J1018" s="2"/>
      <c r="K1018" s="2"/>
      <c r="L1018" s="2"/>
      <c r="M1018" s="2"/>
      <c r="N1018" s="5">
        <v>2867.2</v>
      </c>
      <c r="O1018" s="2" t="s">
        <v>200</v>
      </c>
      <c r="P1018" s="5">
        <v>547.558088</v>
      </c>
      <c r="Q1018" s="5">
        <v>1569958.55</v>
      </c>
      <c r="R1018" s="5">
        <v>7.2553079110000001</v>
      </c>
      <c r="S1018" s="5">
        <v>20802.418839999998</v>
      </c>
      <c r="T1018" s="5">
        <v>575232.80000000005</v>
      </c>
      <c r="U1018" s="5">
        <v>16128</v>
      </c>
      <c r="V1018" s="5">
        <v>1.113</v>
      </c>
      <c r="W1018" s="2" t="s">
        <v>61</v>
      </c>
      <c r="X1018" s="2" t="s">
        <v>2940</v>
      </c>
      <c r="Y1018" s="2" t="s">
        <v>172</v>
      </c>
      <c r="Z1018" s="2" t="s">
        <v>173</v>
      </c>
      <c r="AA1018" s="2" t="s">
        <v>2940</v>
      </c>
      <c r="AB1018" s="2">
        <f>IF(INPUT_RAW!B1018="","",YEAR(INPUT_RAW!B1018))</f>
        <v>2022</v>
      </c>
      <c r="AC1018" s="2">
        <f>IF(OR(INPUT_RAW!Q1018="",INPUT_RAW!T1018=""),"",INPUT_RAW!Q1018+INPUT_RAW!T1018)</f>
        <v>2145191.35</v>
      </c>
      <c r="AD1018" s="2">
        <f>IF(INPUT_RAW!Q1018="","",IF(INPUT_RAW!Q1018=0,0,INPUT_RAW!T1018/INPUT_RAW!Q1018))</f>
        <v>0.36639999189787531</v>
      </c>
    </row>
    <row r="1019" spans="1:30" ht="57.6" x14ac:dyDescent="0.3">
      <c r="A1019" s="7" t="s">
        <v>196</v>
      </c>
      <c r="B1019" s="2" t="s">
        <v>1550</v>
      </c>
      <c r="C1019" s="5" t="s">
        <v>198</v>
      </c>
      <c r="D1019" s="5" t="s">
        <v>171</v>
      </c>
      <c r="E1019" s="2" t="s">
        <v>1556</v>
      </c>
      <c r="F1019" s="2"/>
      <c r="G1019" s="2"/>
      <c r="H1019" s="2"/>
      <c r="I1019" s="2"/>
      <c r="J1019" s="2"/>
      <c r="K1019" s="2"/>
      <c r="L1019" s="2"/>
      <c r="M1019" s="2"/>
      <c r="N1019" s="5">
        <v>2450</v>
      </c>
      <c r="O1019" s="2" t="s">
        <v>200</v>
      </c>
      <c r="P1019" s="5">
        <v>531.68963670000005</v>
      </c>
      <c r="Q1019" s="5">
        <v>1302639.6100000001</v>
      </c>
      <c r="R1019" s="5">
        <v>7.0450461999999998</v>
      </c>
      <c r="S1019" s="5">
        <v>17260.36319</v>
      </c>
      <c r="T1019" s="5">
        <v>477287.1</v>
      </c>
      <c r="U1019" s="5">
        <v>25200</v>
      </c>
      <c r="V1019" s="5">
        <v>0.61099999999999999</v>
      </c>
      <c r="W1019" s="2" t="s">
        <v>55</v>
      </c>
      <c r="X1019" s="2"/>
      <c r="Y1019" s="2" t="s">
        <v>172</v>
      </c>
      <c r="Z1019" s="2" t="s">
        <v>173</v>
      </c>
      <c r="AA1019" s="2" t="s">
        <v>174</v>
      </c>
      <c r="AB1019" s="2">
        <f>IF(INPUT_RAW!B1019="","",YEAR(INPUT_RAW!B1019))</f>
        <v>2022</v>
      </c>
      <c r="AC1019" s="2">
        <f>IF(OR(INPUT_RAW!Q1019="",INPUT_RAW!T1019=""),"",INPUT_RAW!Q1019+INPUT_RAW!T1019)</f>
        <v>1779926.71</v>
      </c>
      <c r="AD1019" s="2">
        <f>IF(INPUT_RAW!Q1019="","",IF(INPUT_RAW!Q1019=0,0,INPUT_RAW!T1019/INPUT_RAW!Q1019))</f>
        <v>0.36639995923354424</v>
      </c>
    </row>
    <row r="1020" spans="1:30" ht="57.6" x14ac:dyDescent="0.3">
      <c r="A1020" s="7" t="s">
        <v>196</v>
      </c>
      <c r="B1020" s="2" t="s">
        <v>1550</v>
      </c>
      <c r="C1020" s="5" t="s">
        <v>198</v>
      </c>
      <c r="D1020" s="5" t="s">
        <v>171</v>
      </c>
      <c r="E1020" s="2" t="s">
        <v>1557</v>
      </c>
      <c r="F1020" s="2"/>
      <c r="G1020" s="2"/>
      <c r="H1020" s="2"/>
      <c r="I1020" s="2"/>
      <c r="J1020" s="2"/>
      <c r="K1020" s="2"/>
      <c r="L1020" s="2"/>
      <c r="M1020" s="2"/>
      <c r="N1020" s="5">
        <v>4088</v>
      </c>
      <c r="O1020" s="2" t="s">
        <v>200</v>
      </c>
      <c r="P1020" s="5">
        <v>458.66747800000002</v>
      </c>
      <c r="Q1020" s="5">
        <v>1875032.65</v>
      </c>
      <c r="R1020" s="5">
        <v>6.0774808269999996</v>
      </c>
      <c r="S1020" s="5">
        <v>24844.741620000001</v>
      </c>
      <c r="T1020" s="5">
        <v>687012</v>
      </c>
      <c r="U1020" s="5">
        <v>43800</v>
      </c>
      <c r="V1020" s="5">
        <v>0.47389999999999999</v>
      </c>
      <c r="W1020" s="2" t="s">
        <v>23</v>
      </c>
      <c r="X1020" s="2"/>
      <c r="Y1020" s="2" t="s">
        <v>172</v>
      </c>
      <c r="Z1020" s="2" t="s">
        <v>173</v>
      </c>
      <c r="AA1020" s="2" t="s">
        <v>174</v>
      </c>
      <c r="AB1020" s="2">
        <f>IF(INPUT_RAW!B1020="","",YEAR(INPUT_RAW!B1020))</f>
        <v>2022</v>
      </c>
      <c r="AC1020" s="2">
        <f>IF(OR(INPUT_RAW!Q1020="",INPUT_RAW!T1020=""),"",INPUT_RAW!Q1020+INPUT_RAW!T1020)</f>
        <v>2562044.65</v>
      </c>
      <c r="AD1020" s="2">
        <f>IF(INPUT_RAW!Q1020="","",IF(INPUT_RAW!Q1020=0,0,INPUT_RAW!T1020/INPUT_RAW!Q1020))</f>
        <v>0.36640001975432268</v>
      </c>
    </row>
    <row r="1021" spans="1:30" ht="72" x14ac:dyDescent="0.3">
      <c r="A1021" s="7" t="s">
        <v>196</v>
      </c>
      <c r="B1021" s="2" t="s">
        <v>1550</v>
      </c>
      <c r="C1021" s="5" t="s">
        <v>198</v>
      </c>
      <c r="D1021" s="5" t="s">
        <v>171</v>
      </c>
      <c r="E1021" s="2" t="s">
        <v>1558</v>
      </c>
      <c r="F1021" s="2"/>
      <c r="G1021" s="2"/>
      <c r="H1021" s="2"/>
      <c r="I1021" s="2"/>
      <c r="J1021" s="2"/>
      <c r="K1021" s="2"/>
      <c r="L1021" s="2"/>
      <c r="M1021" s="2"/>
      <c r="N1021" s="5">
        <v>2991.6</v>
      </c>
      <c r="O1021" s="2" t="s">
        <v>200</v>
      </c>
      <c r="P1021" s="5">
        <v>685.2819561</v>
      </c>
      <c r="Q1021" s="5">
        <v>2050089.5</v>
      </c>
      <c r="R1021" s="5">
        <v>9.0801902230000007</v>
      </c>
      <c r="S1021" s="5">
        <v>27164.297070000001</v>
      </c>
      <c r="T1021" s="5">
        <v>751152.8</v>
      </c>
      <c r="U1021" s="5">
        <v>99720</v>
      </c>
      <c r="V1021" s="5">
        <v>0.24199999999999999</v>
      </c>
      <c r="W1021" s="2" t="s">
        <v>56</v>
      </c>
      <c r="X1021" s="2"/>
      <c r="Y1021" s="2" t="s">
        <v>172</v>
      </c>
      <c r="Z1021" s="2" t="s">
        <v>173</v>
      </c>
      <c r="AA1021" s="2" t="s">
        <v>174</v>
      </c>
      <c r="AB1021" s="2">
        <f>IF(INPUT_RAW!B1021="","",YEAR(INPUT_RAW!B1021))</f>
        <v>2022</v>
      </c>
      <c r="AC1021" s="2">
        <f>IF(OR(INPUT_RAW!Q1021="",INPUT_RAW!T1021=""),"",INPUT_RAW!Q1021+INPUT_RAW!T1021)</f>
        <v>2801242.3</v>
      </c>
      <c r="AD1021" s="2">
        <f>IF(INPUT_RAW!Q1021="","",IF(INPUT_RAW!Q1021=0,0,INPUT_RAW!T1021/INPUT_RAW!Q1021))</f>
        <v>0.36640000351204183</v>
      </c>
    </row>
    <row r="1022" spans="1:30" ht="57.6" x14ac:dyDescent="0.3">
      <c r="A1022" s="7" t="s">
        <v>196</v>
      </c>
      <c r="B1022" s="2" t="s">
        <v>1550</v>
      </c>
      <c r="C1022" s="5" t="s">
        <v>198</v>
      </c>
      <c r="D1022" s="5" t="s">
        <v>171</v>
      </c>
      <c r="E1022" s="2" t="s">
        <v>1559</v>
      </c>
      <c r="F1022" s="2"/>
      <c r="G1022" s="2"/>
      <c r="H1022" s="2"/>
      <c r="I1022" s="2"/>
      <c r="J1022" s="2"/>
      <c r="K1022" s="2"/>
      <c r="L1022" s="2"/>
      <c r="M1022" s="2"/>
      <c r="N1022" s="5">
        <v>4894.3999999999996</v>
      </c>
      <c r="O1022" s="2" t="s">
        <v>200</v>
      </c>
      <c r="P1022" s="5">
        <v>433.3478465</v>
      </c>
      <c r="Q1022" s="5">
        <v>2120977.7000000002</v>
      </c>
      <c r="R1022" s="5">
        <v>5.7419881610000001</v>
      </c>
      <c r="S1022" s="5">
        <v>28103.586859999999</v>
      </c>
      <c r="T1022" s="5">
        <v>777126.2</v>
      </c>
      <c r="U1022" s="5">
        <v>52440</v>
      </c>
      <c r="V1022" s="5">
        <v>0.47610000000000002</v>
      </c>
      <c r="W1022" s="2" t="s">
        <v>59</v>
      </c>
      <c r="X1022" s="2"/>
      <c r="Y1022" s="2" t="s">
        <v>172</v>
      </c>
      <c r="Z1022" s="2" t="s">
        <v>173</v>
      </c>
      <c r="AA1022" s="2" t="s">
        <v>174</v>
      </c>
      <c r="AB1022" s="2">
        <f>IF(INPUT_RAW!B1022="","",YEAR(INPUT_RAW!B1022))</f>
        <v>2022</v>
      </c>
      <c r="AC1022" s="2">
        <f>IF(OR(INPUT_RAW!Q1022="",INPUT_RAW!T1022=""),"",INPUT_RAW!Q1022+INPUT_RAW!T1022)</f>
        <v>2898103.9000000004</v>
      </c>
      <c r="AD1022" s="2">
        <f>IF(INPUT_RAW!Q1022="","",IF(INPUT_RAW!Q1022=0,0,INPUT_RAW!T1022/INPUT_RAW!Q1022))</f>
        <v>0.36639998619504577</v>
      </c>
    </row>
    <row r="1023" spans="1:30" ht="72" x14ac:dyDescent="0.3">
      <c r="A1023" s="7" t="s">
        <v>196</v>
      </c>
      <c r="B1023" s="2" t="s">
        <v>1550</v>
      </c>
      <c r="C1023" s="5" t="s">
        <v>198</v>
      </c>
      <c r="D1023" s="5" t="s">
        <v>171</v>
      </c>
      <c r="E1023" s="2" t="s">
        <v>1560</v>
      </c>
      <c r="F1023" s="2"/>
      <c r="G1023" s="2"/>
      <c r="H1023" s="2"/>
      <c r="I1023" s="2"/>
      <c r="J1023" s="2"/>
      <c r="K1023" s="2"/>
      <c r="L1023" s="2"/>
      <c r="M1023" s="2"/>
      <c r="N1023" s="5">
        <v>2440.8000000000002</v>
      </c>
      <c r="O1023" s="2" t="s">
        <v>200</v>
      </c>
      <c r="P1023" s="5">
        <v>564.15049160000001</v>
      </c>
      <c r="Q1023" s="5">
        <v>1376978.52</v>
      </c>
      <c r="R1023" s="5">
        <v>7.4751622050000002</v>
      </c>
      <c r="S1023" s="5">
        <v>18245.375909999999</v>
      </c>
      <c r="T1023" s="5">
        <v>504525</v>
      </c>
      <c r="U1023" s="5">
        <v>12204</v>
      </c>
      <c r="V1023" s="5">
        <v>1.3</v>
      </c>
      <c r="W1023" s="2" t="s">
        <v>68</v>
      </c>
      <c r="X1023" s="2" t="s">
        <v>2940</v>
      </c>
      <c r="Y1023" s="2" t="s">
        <v>172</v>
      </c>
      <c r="Z1023" s="2" t="s">
        <v>173</v>
      </c>
      <c r="AA1023" s="2" t="s">
        <v>2940</v>
      </c>
      <c r="AB1023" s="2">
        <f>IF(INPUT_RAW!B1023="","",YEAR(INPUT_RAW!B1023))</f>
        <v>2022</v>
      </c>
      <c r="AC1023" s="2">
        <f>IF(OR(INPUT_RAW!Q1023="",INPUT_RAW!T1023=""),"",INPUT_RAW!Q1023+INPUT_RAW!T1023)</f>
        <v>1881503.52</v>
      </c>
      <c r="AD1023" s="2">
        <f>IF(INPUT_RAW!Q1023="","",IF(INPUT_RAW!Q1023=0,0,INPUT_RAW!T1023/INPUT_RAW!Q1023))</f>
        <v>0.36640005103347584</v>
      </c>
    </row>
    <row r="1024" spans="1:30" ht="57.6" x14ac:dyDescent="0.3">
      <c r="A1024" s="7" t="s">
        <v>196</v>
      </c>
      <c r="B1024" s="2" t="s">
        <v>1550</v>
      </c>
      <c r="C1024" s="5" t="s">
        <v>198</v>
      </c>
      <c r="D1024" s="5" t="s">
        <v>171</v>
      </c>
      <c r="E1024" s="2" t="s">
        <v>1561</v>
      </c>
      <c r="F1024" s="2"/>
      <c r="G1024" s="2"/>
      <c r="H1024" s="2"/>
      <c r="I1024" s="2"/>
      <c r="J1024" s="2"/>
      <c r="K1024" s="2"/>
      <c r="L1024" s="2"/>
      <c r="M1024" s="2"/>
      <c r="N1024" s="5">
        <v>4620</v>
      </c>
      <c r="O1024" s="2" t="s">
        <v>200</v>
      </c>
      <c r="P1024" s="5">
        <v>609.14446320000002</v>
      </c>
      <c r="Q1024" s="5">
        <v>2814247.42</v>
      </c>
      <c r="R1024" s="5">
        <v>8.0713457430000002</v>
      </c>
      <c r="S1024" s="5">
        <v>37289.617330000001</v>
      </c>
      <c r="T1024" s="5">
        <v>1031140.2</v>
      </c>
      <c r="U1024" s="5">
        <v>100800</v>
      </c>
      <c r="V1024" s="5">
        <v>0.33</v>
      </c>
      <c r="W1024" s="2" t="s">
        <v>63</v>
      </c>
      <c r="X1024" s="2" t="s">
        <v>2936</v>
      </c>
      <c r="Y1024" s="2" t="s">
        <v>172</v>
      </c>
      <c r="Z1024" s="2" t="s">
        <v>173</v>
      </c>
      <c r="AA1024" s="2" t="s">
        <v>2936</v>
      </c>
      <c r="AB1024" s="2">
        <f>IF(INPUT_RAW!B1024="","",YEAR(INPUT_RAW!B1024))</f>
        <v>2022</v>
      </c>
      <c r="AC1024" s="2">
        <f>IF(OR(INPUT_RAW!Q1024="",INPUT_RAW!T1024=""),"",INPUT_RAW!Q1024+INPUT_RAW!T1024)</f>
        <v>3845387.62</v>
      </c>
      <c r="AD1024" s="2">
        <f>IF(INPUT_RAW!Q1024="","",IF(INPUT_RAW!Q1024=0,0,INPUT_RAW!T1024/INPUT_RAW!Q1024))</f>
        <v>0.36639998056745132</v>
      </c>
    </row>
    <row r="1025" spans="1:30" ht="57.6" x14ac:dyDescent="0.3">
      <c r="A1025" s="7" t="s">
        <v>196</v>
      </c>
      <c r="B1025" s="2" t="s">
        <v>1550</v>
      </c>
      <c r="C1025" s="5" t="s">
        <v>198</v>
      </c>
      <c r="D1025" s="5" t="s">
        <v>171</v>
      </c>
      <c r="E1025" s="2" t="s">
        <v>1562</v>
      </c>
      <c r="F1025" s="2"/>
      <c r="G1025" s="2"/>
      <c r="H1025" s="2"/>
      <c r="I1025" s="2"/>
      <c r="J1025" s="2"/>
      <c r="K1025" s="2"/>
      <c r="L1025" s="2"/>
      <c r="M1025" s="2"/>
      <c r="N1025" s="5">
        <v>2923.2</v>
      </c>
      <c r="O1025" s="2" t="s">
        <v>200</v>
      </c>
      <c r="P1025" s="5">
        <v>669.60224410000001</v>
      </c>
      <c r="Q1025" s="5">
        <v>1957381.28</v>
      </c>
      <c r="R1025" s="5">
        <v>8.8724293640000003</v>
      </c>
      <c r="S1025" s="5">
        <v>25935.88552</v>
      </c>
      <c r="T1025" s="5">
        <v>717184.5</v>
      </c>
      <c r="U1025" s="5">
        <v>48720</v>
      </c>
      <c r="V1025" s="5">
        <v>0.46339999999999998</v>
      </c>
      <c r="W1025" s="2" t="s">
        <v>23</v>
      </c>
      <c r="X1025" s="2"/>
      <c r="Y1025" s="2" t="s">
        <v>172</v>
      </c>
      <c r="Z1025" s="2" t="s">
        <v>173</v>
      </c>
      <c r="AA1025" s="2" t="s">
        <v>174</v>
      </c>
      <c r="AB1025" s="2">
        <f>IF(INPUT_RAW!B1025="","",YEAR(INPUT_RAW!B1025))</f>
        <v>2022</v>
      </c>
      <c r="AC1025" s="2">
        <f>IF(OR(INPUT_RAW!Q1025="",INPUT_RAW!T1025=""),"",INPUT_RAW!Q1025+INPUT_RAW!T1025)</f>
        <v>2674565.7800000003</v>
      </c>
      <c r="AD1025" s="2">
        <f>IF(INPUT_RAW!Q1025="","",IF(INPUT_RAW!Q1025=0,0,INPUT_RAW!T1025/INPUT_RAW!Q1025))</f>
        <v>0.3663999994932004</v>
      </c>
    </row>
    <row r="1026" spans="1:30" ht="72" x14ac:dyDescent="0.3">
      <c r="A1026" s="7" t="s">
        <v>196</v>
      </c>
      <c r="B1026" s="2" t="s">
        <v>1550</v>
      </c>
      <c r="C1026" s="5" t="s">
        <v>198</v>
      </c>
      <c r="D1026" s="5" t="s">
        <v>171</v>
      </c>
      <c r="E1026" s="2" t="s">
        <v>1563</v>
      </c>
      <c r="F1026" s="2"/>
      <c r="G1026" s="2"/>
      <c r="H1026" s="2"/>
      <c r="I1026" s="2"/>
      <c r="J1026" s="2"/>
      <c r="K1026" s="2"/>
      <c r="L1026" s="2"/>
      <c r="M1026" s="2"/>
      <c r="N1026" s="5">
        <v>166.4</v>
      </c>
      <c r="O1026" s="2" t="s">
        <v>200</v>
      </c>
      <c r="P1026" s="5">
        <v>543.37560099999996</v>
      </c>
      <c r="Q1026" s="5">
        <v>90417.7</v>
      </c>
      <c r="R1026" s="5">
        <v>7.1998887099999997</v>
      </c>
      <c r="S1026" s="5">
        <v>1198.061481</v>
      </c>
      <c r="T1026" s="5">
        <v>33129.1</v>
      </c>
      <c r="U1026" s="5">
        <v>936</v>
      </c>
      <c r="V1026" s="5">
        <v>1.113</v>
      </c>
      <c r="W1026" s="2" t="s">
        <v>61</v>
      </c>
      <c r="X1026" s="2" t="s">
        <v>2940</v>
      </c>
      <c r="Y1026" s="2" t="s">
        <v>172</v>
      </c>
      <c r="Z1026" s="2" t="s">
        <v>173</v>
      </c>
      <c r="AA1026" s="2" t="s">
        <v>2940</v>
      </c>
      <c r="AB1026" s="2">
        <f>IF(INPUT_RAW!B1026="","",YEAR(INPUT_RAW!B1026))</f>
        <v>2022</v>
      </c>
      <c r="AC1026" s="2">
        <f>IF(OR(INPUT_RAW!Q1026="",INPUT_RAW!T1026=""),"",INPUT_RAW!Q1026+INPUT_RAW!T1026)</f>
        <v>123546.79999999999</v>
      </c>
      <c r="AD1026" s="2">
        <f>IF(INPUT_RAW!Q1026="","",IF(INPUT_RAW!Q1026=0,0,INPUT_RAW!T1026/INPUT_RAW!Q1026))</f>
        <v>0.36640060519124018</v>
      </c>
    </row>
    <row r="1027" spans="1:30" ht="57.6" x14ac:dyDescent="0.3">
      <c r="A1027" s="7" t="s">
        <v>196</v>
      </c>
      <c r="B1027" s="2" t="s">
        <v>1550</v>
      </c>
      <c r="C1027" s="5" t="s">
        <v>198</v>
      </c>
      <c r="D1027" s="5" t="s">
        <v>171</v>
      </c>
      <c r="E1027" s="2" t="s">
        <v>1564</v>
      </c>
      <c r="F1027" s="2"/>
      <c r="G1027" s="2"/>
      <c r="H1027" s="2"/>
      <c r="I1027" s="2"/>
      <c r="J1027" s="2"/>
      <c r="K1027" s="2"/>
      <c r="L1027" s="2"/>
      <c r="M1027" s="2"/>
      <c r="N1027" s="5">
        <v>9508.7999999999993</v>
      </c>
      <c r="O1027" s="2" t="s">
        <v>200</v>
      </c>
      <c r="P1027" s="5">
        <v>442.2558009</v>
      </c>
      <c r="Q1027" s="5">
        <v>4205321.96</v>
      </c>
      <c r="R1027" s="5">
        <v>5.8600212129999996</v>
      </c>
      <c r="S1027" s="5">
        <v>55721.76971</v>
      </c>
      <c r="T1027" s="5">
        <v>1540829.9</v>
      </c>
      <c r="U1027" s="5">
        <v>101880</v>
      </c>
      <c r="V1027" s="5">
        <v>0.47610000000000002</v>
      </c>
      <c r="W1027" s="2" t="s">
        <v>23</v>
      </c>
      <c r="X1027" s="2"/>
      <c r="Y1027" s="2" t="s">
        <v>172</v>
      </c>
      <c r="Z1027" s="2" t="s">
        <v>173</v>
      </c>
      <c r="AA1027" s="2" t="s">
        <v>174</v>
      </c>
      <c r="AB1027" s="2">
        <f>IF(INPUT_RAW!B1027="","",YEAR(INPUT_RAW!B1027))</f>
        <v>2022</v>
      </c>
      <c r="AC1027" s="2">
        <f>IF(OR(INPUT_RAW!Q1027="",INPUT_RAW!T1027=""),"",INPUT_RAW!Q1027+INPUT_RAW!T1027)</f>
        <v>5746151.8599999994</v>
      </c>
      <c r="AD1027" s="2">
        <f>IF(INPUT_RAW!Q1027="","",IF(INPUT_RAW!Q1027=0,0,INPUT_RAW!T1027/INPUT_RAW!Q1027))</f>
        <v>0.36639998427135884</v>
      </c>
    </row>
    <row r="1028" spans="1:30" ht="57.6" x14ac:dyDescent="0.3">
      <c r="A1028" s="7" t="s">
        <v>196</v>
      </c>
      <c r="B1028" s="2" t="s">
        <v>1565</v>
      </c>
      <c r="C1028" s="5" t="s">
        <v>198</v>
      </c>
      <c r="D1028" s="5" t="s">
        <v>171</v>
      </c>
      <c r="E1028" s="2" t="s">
        <v>1566</v>
      </c>
      <c r="F1028" s="2"/>
      <c r="G1028" s="2"/>
      <c r="H1028" s="2"/>
      <c r="I1028" s="2"/>
      <c r="J1028" s="2"/>
      <c r="K1028" s="2"/>
      <c r="L1028" s="2"/>
      <c r="M1028" s="2"/>
      <c r="N1028" s="5">
        <v>6975</v>
      </c>
      <c r="O1028" s="2" t="s">
        <v>200</v>
      </c>
      <c r="P1028" s="5">
        <v>550.69450040000004</v>
      </c>
      <c r="Q1028" s="5">
        <v>3841094.14</v>
      </c>
      <c r="R1028" s="5">
        <v>7.3133399780000001</v>
      </c>
      <c r="S1028" s="5">
        <v>51010.546349999997</v>
      </c>
      <c r="T1028" s="5">
        <v>1407376.9</v>
      </c>
      <c r="U1028" s="5">
        <v>27000</v>
      </c>
      <c r="V1028" s="5">
        <v>1.65</v>
      </c>
      <c r="W1028" s="2" t="s">
        <v>15</v>
      </c>
      <c r="X1028" s="2"/>
      <c r="Y1028" s="2" t="s">
        <v>172</v>
      </c>
      <c r="Z1028" s="2" t="s">
        <v>173</v>
      </c>
      <c r="AA1028" s="2" t="s">
        <v>174</v>
      </c>
      <c r="AB1028" s="2">
        <f>IF(INPUT_RAW!B1028="","",YEAR(INPUT_RAW!B1028))</f>
        <v>2022</v>
      </c>
      <c r="AC1028" s="2">
        <f>IF(OR(INPUT_RAW!Q1028="",INPUT_RAW!T1028=""),"",INPUT_RAW!Q1028+INPUT_RAW!T1028)</f>
        <v>5248471.04</v>
      </c>
      <c r="AD1028" s="2">
        <f>IF(INPUT_RAW!Q1028="","",IF(INPUT_RAW!Q1028=0,0,INPUT_RAW!T1028/INPUT_RAW!Q1028))</f>
        <v>0.36640000184947297</v>
      </c>
    </row>
    <row r="1029" spans="1:30" ht="72" x14ac:dyDescent="0.3">
      <c r="A1029" s="7" t="s">
        <v>196</v>
      </c>
      <c r="B1029" s="2" t="s">
        <v>1567</v>
      </c>
      <c r="C1029" s="5" t="s">
        <v>198</v>
      </c>
      <c r="D1029" s="5" t="s">
        <v>171</v>
      </c>
      <c r="E1029" s="2" t="s">
        <v>1568</v>
      </c>
      <c r="F1029" s="2"/>
      <c r="G1029" s="2"/>
      <c r="H1029" s="2"/>
      <c r="I1029" s="2"/>
      <c r="J1029" s="2"/>
      <c r="K1029" s="2"/>
      <c r="L1029" s="2"/>
      <c r="M1029" s="2"/>
      <c r="N1029" s="5">
        <v>4620</v>
      </c>
      <c r="O1029" s="2" t="s">
        <v>200</v>
      </c>
      <c r="P1029" s="5">
        <v>591.30821209999999</v>
      </c>
      <c r="Q1029" s="5">
        <v>2731843.94</v>
      </c>
      <c r="R1029" s="5">
        <v>7.8526987000000004</v>
      </c>
      <c r="S1029" s="5">
        <v>36279.467989999997</v>
      </c>
      <c r="T1029" s="5">
        <v>1000947.7</v>
      </c>
      <c r="U1029" s="5">
        <v>100800</v>
      </c>
      <c r="V1029" s="5">
        <v>0.32850000000000001</v>
      </c>
      <c r="W1029" s="2" t="s">
        <v>63</v>
      </c>
      <c r="X1029" s="2" t="s">
        <v>2936</v>
      </c>
      <c r="Y1029" s="2" t="s">
        <v>172</v>
      </c>
      <c r="Z1029" s="2" t="s">
        <v>173</v>
      </c>
      <c r="AA1029" s="2" t="s">
        <v>2936</v>
      </c>
      <c r="AB1029" s="2">
        <f>IF(INPUT_RAW!B1029="","",YEAR(INPUT_RAW!B1029))</f>
        <v>2022</v>
      </c>
      <c r="AC1029" s="2">
        <f>IF(OR(INPUT_RAW!Q1029="",INPUT_RAW!T1029=""),"",INPUT_RAW!Q1029+INPUT_RAW!T1029)</f>
        <v>3732791.6399999997</v>
      </c>
      <c r="AD1029" s="2">
        <f>IF(INPUT_RAW!Q1029="","",IF(INPUT_RAW!Q1029=0,0,INPUT_RAW!T1029/INPUT_RAW!Q1029))</f>
        <v>0.36640002942481403</v>
      </c>
    </row>
    <row r="1030" spans="1:30" ht="57.6" x14ac:dyDescent="0.3">
      <c r="A1030" s="7" t="s">
        <v>196</v>
      </c>
      <c r="B1030" s="2" t="s">
        <v>1567</v>
      </c>
      <c r="C1030" s="5" t="s">
        <v>198</v>
      </c>
      <c r="D1030" s="5" t="s">
        <v>171</v>
      </c>
      <c r="E1030" s="2" t="s">
        <v>1569</v>
      </c>
      <c r="F1030" s="2"/>
      <c r="G1030" s="2"/>
      <c r="H1030" s="2"/>
      <c r="I1030" s="2"/>
      <c r="J1030" s="2"/>
      <c r="K1030" s="2"/>
      <c r="L1030" s="2"/>
      <c r="M1030" s="2"/>
      <c r="N1030" s="5">
        <v>2988</v>
      </c>
      <c r="O1030" s="2" t="s">
        <v>200</v>
      </c>
      <c r="P1030" s="5">
        <v>634.15889890000005</v>
      </c>
      <c r="Q1030" s="5">
        <v>1894866.79</v>
      </c>
      <c r="R1030" s="5">
        <v>8.4217649259999998</v>
      </c>
      <c r="S1030" s="5">
        <v>25164.2336</v>
      </c>
      <c r="T1030" s="5">
        <v>694279.2</v>
      </c>
      <c r="U1030" s="5">
        <v>49800</v>
      </c>
      <c r="V1030" s="5">
        <v>0.4612</v>
      </c>
      <c r="W1030" s="2" t="s">
        <v>65</v>
      </c>
      <c r="X1030" s="2"/>
      <c r="Y1030" s="2" t="s">
        <v>172</v>
      </c>
      <c r="Z1030" s="2" t="s">
        <v>173</v>
      </c>
      <c r="AA1030" s="2" t="s">
        <v>174</v>
      </c>
      <c r="AB1030" s="2">
        <f>IF(INPUT_RAW!B1030="","",YEAR(INPUT_RAW!B1030))</f>
        <v>2022</v>
      </c>
      <c r="AC1030" s="2">
        <f>IF(OR(INPUT_RAW!Q1030="",INPUT_RAW!T1030=""),"",INPUT_RAW!Q1030+INPUT_RAW!T1030)</f>
        <v>2589145.9900000002</v>
      </c>
      <c r="AD1030" s="2">
        <f>IF(INPUT_RAW!Q1030="","",IF(INPUT_RAW!Q1030=0,0,INPUT_RAW!T1030/INPUT_RAW!Q1030))</f>
        <v>0.36640000429792741</v>
      </c>
    </row>
    <row r="1031" spans="1:30" ht="57.6" x14ac:dyDescent="0.3">
      <c r="A1031" s="7" t="s">
        <v>196</v>
      </c>
      <c r="B1031" s="2" t="s">
        <v>1567</v>
      </c>
      <c r="C1031" s="5" t="s">
        <v>198</v>
      </c>
      <c r="D1031" s="5" t="s">
        <v>171</v>
      </c>
      <c r="E1031" s="2" t="s">
        <v>1570</v>
      </c>
      <c r="F1031" s="2"/>
      <c r="G1031" s="2"/>
      <c r="H1031" s="2"/>
      <c r="I1031" s="2"/>
      <c r="J1031" s="2"/>
      <c r="K1031" s="2"/>
      <c r="L1031" s="2"/>
      <c r="M1031" s="2"/>
      <c r="N1031" s="5">
        <v>18524.8</v>
      </c>
      <c r="O1031" s="2" t="s">
        <v>200</v>
      </c>
      <c r="P1031" s="5">
        <v>411.59141099999999</v>
      </c>
      <c r="Q1031" s="5">
        <v>7624648.5700000003</v>
      </c>
      <c r="R1031" s="5">
        <v>5.4660213940000002</v>
      </c>
      <c r="S1031" s="5">
        <v>101256.9531</v>
      </c>
      <c r="T1031" s="5">
        <v>2793671.3</v>
      </c>
      <c r="U1031" s="5">
        <v>198480</v>
      </c>
      <c r="V1031" s="5">
        <v>0.47389999999999999</v>
      </c>
      <c r="W1031" s="2" t="s">
        <v>59</v>
      </c>
      <c r="X1031" s="2"/>
      <c r="Y1031" s="2" t="s">
        <v>172</v>
      </c>
      <c r="Z1031" s="2" t="s">
        <v>173</v>
      </c>
      <c r="AA1031" s="2" t="s">
        <v>174</v>
      </c>
      <c r="AB1031" s="2">
        <f>IF(INPUT_RAW!B1031="","",YEAR(INPUT_RAW!B1031))</f>
        <v>2022</v>
      </c>
      <c r="AC1031" s="2">
        <f>IF(OR(INPUT_RAW!Q1031="",INPUT_RAW!T1031=""),"",INPUT_RAW!Q1031+INPUT_RAW!T1031)</f>
        <v>10418319.870000001</v>
      </c>
      <c r="AD1031" s="2">
        <f>IF(INPUT_RAW!Q1031="","",IF(INPUT_RAW!Q1031=0,0,INPUT_RAW!T1031/INPUT_RAW!Q1031))</f>
        <v>0.36640000838753406</v>
      </c>
    </row>
    <row r="1032" spans="1:30" ht="57.6" x14ac:dyDescent="0.3">
      <c r="A1032" s="7" t="s">
        <v>196</v>
      </c>
      <c r="B1032" s="2" t="s">
        <v>1571</v>
      </c>
      <c r="C1032" s="5" t="s">
        <v>198</v>
      </c>
      <c r="D1032" s="5" t="s">
        <v>171</v>
      </c>
      <c r="E1032" s="2" t="s">
        <v>1572</v>
      </c>
      <c r="F1032" s="2"/>
      <c r="G1032" s="2"/>
      <c r="H1032" s="2"/>
      <c r="I1032" s="2"/>
      <c r="J1032" s="2"/>
      <c r="K1032" s="2"/>
      <c r="L1032" s="2"/>
      <c r="M1032" s="2"/>
      <c r="N1032" s="5">
        <v>6790</v>
      </c>
      <c r="O1032" s="2" t="s">
        <v>200</v>
      </c>
      <c r="P1032" s="5">
        <v>629.22725330000003</v>
      </c>
      <c r="Q1032" s="5">
        <v>4272453.05</v>
      </c>
      <c r="R1032" s="5">
        <v>8.3451890360000007</v>
      </c>
      <c r="S1032" s="5">
        <v>56663.833550000003</v>
      </c>
      <c r="T1032" s="5">
        <v>1565426.8</v>
      </c>
      <c r="U1032" s="5">
        <v>38800</v>
      </c>
      <c r="V1032" s="5">
        <v>1.29</v>
      </c>
      <c r="W1032" s="2" t="s">
        <v>17</v>
      </c>
      <c r="X1032" s="2"/>
      <c r="Y1032" s="2" t="s">
        <v>172</v>
      </c>
      <c r="Z1032" s="2" t="s">
        <v>173</v>
      </c>
      <c r="AA1032" s="2" t="s">
        <v>174</v>
      </c>
      <c r="AB1032" s="2">
        <f>IF(INPUT_RAW!B1032="","",YEAR(INPUT_RAW!B1032))</f>
        <v>2022</v>
      </c>
      <c r="AC1032" s="2">
        <f>IF(OR(INPUT_RAW!Q1032="",INPUT_RAW!T1032=""),"",INPUT_RAW!Q1032+INPUT_RAW!T1032)</f>
        <v>5837879.8499999996</v>
      </c>
      <c r="AD1032" s="2">
        <f>IF(INPUT_RAW!Q1032="","",IF(INPUT_RAW!Q1032=0,0,INPUT_RAW!T1032/INPUT_RAW!Q1032))</f>
        <v>0.36640000058046279</v>
      </c>
    </row>
    <row r="1033" spans="1:30" ht="86.4" x14ac:dyDescent="0.3">
      <c r="A1033" s="7" t="s">
        <v>196</v>
      </c>
      <c r="B1033" s="2" t="s">
        <v>1571</v>
      </c>
      <c r="C1033" s="5" t="s">
        <v>198</v>
      </c>
      <c r="D1033" s="5" t="s">
        <v>171</v>
      </c>
      <c r="E1033" s="2" t="s">
        <v>1573</v>
      </c>
      <c r="F1033" s="2"/>
      <c r="G1033" s="2"/>
      <c r="H1033" s="2"/>
      <c r="I1033" s="2"/>
      <c r="J1033" s="2"/>
      <c r="K1033" s="2"/>
      <c r="L1033" s="2"/>
      <c r="M1033" s="2"/>
      <c r="N1033" s="5">
        <v>3609.6</v>
      </c>
      <c r="O1033" s="2" t="s">
        <v>200</v>
      </c>
      <c r="P1033" s="5">
        <v>547.17682009999999</v>
      </c>
      <c r="Q1033" s="5">
        <v>1975089.45</v>
      </c>
      <c r="R1033" s="5">
        <v>7.256987005</v>
      </c>
      <c r="S1033" s="5">
        <v>26194.82029</v>
      </c>
      <c r="T1033" s="5">
        <v>723672.8</v>
      </c>
      <c r="U1033" s="5">
        <v>20304</v>
      </c>
      <c r="V1033" s="5">
        <v>1.113</v>
      </c>
      <c r="W1033" s="2" t="s">
        <v>61</v>
      </c>
      <c r="X1033" s="2" t="s">
        <v>2940</v>
      </c>
      <c r="Y1033" s="2" t="s">
        <v>172</v>
      </c>
      <c r="Z1033" s="2" t="s">
        <v>173</v>
      </c>
      <c r="AA1033" s="2" t="s">
        <v>2940</v>
      </c>
      <c r="AB1033" s="2">
        <f>IF(INPUT_RAW!B1033="","",YEAR(INPUT_RAW!B1033))</f>
        <v>2022</v>
      </c>
      <c r="AC1033" s="2">
        <f>IF(OR(INPUT_RAW!Q1033="",INPUT_RAW!T1033=""),"",INPUT_RAW!Q1033+INPUT_RAW!T1033)</f>
        <v>2698762.25</v>
      </c>
      <c r="AD1033" s="2">
        <f>IF(INPUT_RAW!Q1033="","",IF(INPUT_RAW!Q1033=0,0,INPUT_RAW!T1033/INPUT_RAW!Q1033))</f>
        <v>0.36640001292093383</v>
      </c>
    </row>
    <row r="1034" spans="1:30" ht="72" x14ac:dyDescent="0.3">
      <c r="A1034" s="7" t="s">
        <v>196</v>
      </c>
      <c r="B1034" s="2" t="s">
        <v>1571</v>
      </c>
      <c r="C1034" s="5" t="s">
        <v>198</v>
      </c>
      <c r="D1034" s="5" t="s">
        <v>171</v>
      </c>
      <c r="E1034" s="2" t="s">
        <v>1574</v>
      </c>
      <c r="F1034" s="2"/>
      <c r="G1034" s="2"/>
      <c r="H1034" s="2"/>
      <c r="I1034" s="2"/>
      <c r="J1034" s="2"/>
      <c r="K1034" s="2"/>
      <c r="L1034" s="2"/>
      <c r="M1034" s="2"/>
      <c r="N1034" s="5">
        <v>2338.1999999999998</v>
      </c>
      <c r="O1034" s="2" t="s">
        <v>200</v>
      </c>
      <c r="P1034" s="5">
        <v>658.69290479999995</v>
      </c>
      <c r="Q1034" s="5">
        <v>1540155.75</v>
      </c>
      <c r="R1034" s="5">
        <v>8.7359801699999995</v>
      </c>
      <c r="S1034" s="5">
        <v>20426.468830000002</v>
      </c>
      <c r="T1034" s="5">
        <v>564313.1</v>
      </c>
      <c r="U1034" s="5">
        <v>15588</v>
      </c>
      <c r="V1034" s="5">
        <v>1.1399999999999999</v>
      </c>
      <c r="W1034" s="2" t="s">
        <v>53</v>
      </c>
      <c r="X1034" s="2" t="s">
        <v>2940</v>
      </c>
      <c r="Y1034" s="2" t="s">
        <v>172</v>
      </c>
      <c r="Z1034" s="2" t="s">
        <v>173</v>
      </c>
      <c r="AA1034" s="2" t="s">
        <v>2940</v>
      </c>
      <c r="AB1034" s="2">
        <f>IF(INPUT_RAW!B1034="","",YEAR(INPUT_RAW!B1034))</f>
        <v>2022</v>
      </c>
      <c r="AC1034" s="2">
        <f>IF(OR(INPUT_RAW!Q1034="",INPUT_RAW!T1034=""),"",INPUT_RAW!Q1034+INPUT_RAW!T1034)</f>
        <v>2104468.85</v>
      </c>
      <c r="AD1034" s="2">
        <f>IF(INPUT_RAW!Q1034="","",IF(INPUT_RAW!Q1034=0,0,INPUT_RAW!T1034/INPUT_RAW!Q1034))</f>
        <v>0.36640002155626145</v>
      </c>
    </row>
    <row r="1035" spans="1:30" ht="72" x14ac:dyDescent="0.3">
      <c r="A1035" s="7" t="s">
        <v>196</v>
      </c>
      <c r="B1035" s="2" t="s">
        <v>1571</v>
      </c>
      <c r="C1035" s="5" t="s">
        <v>198</v>
      </c>
      <c r="D1035" s="5" t="s">
        <v>171</v>
      </c>
      <c r="E1035" s="2" t="s">
        <v>1574</v>
      </c>
      <c r="F1035" s="2"/>
      <c r="G1035" s="2"/>
      <c r="H1035" s="2"/>
      <c r="I1035" s="2"/>
      <c r="J1035" s="2"/>
      <c r="K1035" s="2"/>
      <c r="L1035" s="2"/>
      <c r="M1035" s="2"/>
      <c r="N1035" s="5">
        <v>2338.1999999999998</v>
      </c>
      <c r="O1035" s="2" t="s">
        <v>200</v>
      </c>
      <c r="P1035" s="5">
        <v>658.69290479999995</v>
      </c>
      <c r="Q1035" s="5">
        <v>1540155.75</v>
      </c>
      <c r="R1035" s="5">
        <v>8.7359801699999995</v>
      </c>
      <c r="S1035" s="5">
        <v>20426.468830000002</v>
      </c>
      <c r="T1035" s="5">
        <v>564313.1</v>
      </c>
      <c r="U1035" s="5">
        <v>15588</v>
      </c>
      <c r="V1035" s="5">
        <v>1.1399999999999999</v>
      </c>
      <c r="W1035" s="2" t="s">
        <v>53</v>
      </c>
      <c r="X1035" s="2" t="s">
        <v>2940</v>
      </c>
      <c r="Y1035" s="2" t="s">
        <v>172</v>
      </c>
      <c r="Z1035" s="2" t="s">
        <v>173</v>
      </c>
      <c r="AA1035" s="2" t="s">
        <v>2940</v>
      </c>
      <c r="AB1035" s="2">
        <f>IF(INPUT_RAW!B1035="","",YEAR(INPUT_RAW!B1035))</f>
        <v>2022</v>
      </c>
      <c r="AC1035" s="2">
        <f>IF(OR(INPUT_RAW!Q1035="",INPUT_RAW!T1035=""),"",INPUT_RAW!Q1035+INPUT_RAW!T1035)</f>
        <v>2104468.85</v>
      </c>
      <c r="AD1035" s="2">
        <f>IF(INPUT_RAW!Q1035="","",IF(INPUT_RAW!Q1035=0,0,INPUT_RAW!T1035/INPUT_RAW!Q1035))</f>
        <v>0.36640002155626145</v>
      </c>
    </row>
    <row r="1036" spans="1:30" ht="72" x14ac:dyDescent="0.3">
      <c r="A1036" s="7" t="s">
        <v>196</v>
      </c>
      <c r="B1036" s="2" t="s">
        <v>1571</v>
      </c>
      <c r="C1036" s="5" t="s">
        <v>198</v>
      </c>
      <c r="D1036" s="5" t="s">
        <v>171</v>
      </c>
      <c r="E1036" s="2" t="s">
        <v>1575</v>
      </c>
      <c r="F1036" s="2"/>
      <c r="G1036" s="2"/>
      <c r="H1036" s="2"/>
      <c r="I1036" s="2"/>
      <c r="J1036" s="2"/>
      <c r="K1036" s="2"/>
      <c r="L1036" s="2"/>
      <c r="M1036" s="2"/>
      <c r="N1036" s="5">
        <v>2980.8</v>
      </c>
      <c r="O1036" s="2" t="s">
        <v>200</v>
      </c>
      <c r="P1036" s="5">
        <v>568.09821520000003</v>
      </c>
      <c r="Q1036" s="5">
        <v>1693387.16</v>
      </c>
      <c r="R1036" s="5">
        <v>7.5344590880000002</v>
      </c>
      <c r="S1036" s="5">
        <v>22458.715649999998</v>
      </c>
      <c r="T1036" s="5">
        <v>620457</v>
      </c>
      <c r="U1036" s="5">
        <v>14904</v>
      </c>
      <c r="V1036" s="5">
        <v>1.3</v>
      </c>
      <c r="W1036" s="2" t="s">
        <v>68</v>
      </c>
      <c r="X1036" s="2" t="s">
        <v>2940</v>
      </c>
      <c r="Y1036" s="2" t="s">
        <v>172</v>
      </c>
      <c r="Z1036" s="2" t="s">
        <v>173</v>
      </c>
      <c r="AA1036" s="2" t="s">
        <v>2940</v>
      </c>
      <c r="AB1036" s="2">
        <f>IF(INPUT_RAW!B1036="","",YEAR(INPUT_RAW!B1036))</f>
        <v>2022</v>
      </c>
      <c r="AC1036" s="2">
        <f>IF(OR(INPUT_RAW!Q1036="",INPUT_RAW!T1036=""),"",INPUT_RAW!Q1036+INPUT_RAW!T1036)</f>
        <v>2313844.16</v>
      </c>
      <c r="AD1036" s="2">
        <f>IF(INPUT_RAW!Q1036="","",IF(INPUT_RAW!Q1036=0,0,INPUT_RAW!T1036/INPUT_RAW!Q1036))</f>
        <v>0.36639996727033175</v>
      </c>
    </row>
    <row r="1037" spans="1:30" ht="72" x14ac:dyDescent="0.3">
      <c r="A1037" s="7" t="s">
        <v>196</v>
      </c>
      <c r="B1037" s="2" t="s">
        <v>1571</v>
      </c>
      <c r="C1037" s="5" t="s">
        <v>198</v>
      </c>
      <c r="D1037" s="5" t="s">
        <v>171</v>
      </c>
      <c r="E1037" s="2" t="s">
        <v>1576</v>
      </c>
      <c r="F1037" s="2"/>
      <c r="G1037" s="2"/>
      <c r="H1037" s="2"/>
      <c r="I1037" s="2"/>
      <c r="J1037" s="2"/>
      <c r="K1037" s="2"/>
      <c r="L1037" s="2"/>
      <c r="M1037" s="2"/>
      <c r="N1037" s="5">
        <v>864</v>
      </c>
      <c r="O1037" s="2" t="s">
        <v>200</v>
      </c>
      <c r="P1037" s="5">
        <v>560.45074069999998</v>
      </c>
      <c r="Q1037" s="5">
        <v>484229.44</v>
      </c>
      <c r="R1037" s="5">
        <v>7.4330336969999999</v>
      </c>
      <c r="S1037" s="5">
        <v>6422.141114</v>
      </c>
      <c r="T1037" s="5">
        <v>177421.7</v>
      </c>
      <c r="U1037" s="5">
        <v>4860</v>
      </c>
      <c r="V1037" s="5">
        <v>1.1399999999999999</v>
      </c>
      <c r="W1037" s="2" t="s">
        <v>62</v>
      </c>
      <c r="X1037" s="2" t="s">
        <v>2940</v>
      </c>
      <c r="Y1037" s="2" t="s">
        <v>172</v>
      </c>
      <c r="Z1037" s="2" t="s">
        <v>173</v>
      </c>
      <c r="AA1037" s="2" t="s">
        <v>2940</v>
      </c>
      <c r="AB1037" s="2">
        <f>IF(INPUT_RAW!B1037="","",YEAR(INPUT_RAW!B1037))</f>
        <v>2022</v>
      </c>
      <c r="AC1037" s="2">
        <f>IF(OR(INPUT_RAW!Q1037="",INPUT_RAW!T1037=""),"",INPUT_RAW!Q1037+INPUT_RAW!T1037)</f>
        <v>661651.14</v>
      </c>
      <c r="AD1037" s="2">
        <f>IF(INPUT_RAW!Q1037="","",IF(INPUT_RAW!Q1037=0,0,INPUT_RAW!T1037/INPUT_RAW!Q1037))</f>
        <v>0.36640006852949714</v>
      </c>
    </row>
    <row r="1038" spans="1:30" ht="86.4" x14ac:dyDescent="0.3">
      <c r="A1038" s="7" t="s">
        <v>196</v>
      </c>
      <c r="B1038" s="2" t="s">
        <v>1571</v>
      </c>
      <c r="C1038" s="5" t="s">
        <v>198</v>
      </c>
      <c r="D1038" s="5" t="s">
        <v>171</v>
      </c>
      <c r="E1038" s="2" t="s">
        <v>1577</v>
      </c>
      <c r="F1038" s="2"/>
      <c r="G1038" s="2"/>
      <c r="H1038" s="2"/>
      <c r="I1038" s="2"/>
      <c r="J1038" s="2"/>
      <c r="K1038" s="2"/>
      <c r="L1038" s="2"/>
      <c r="M1038" s="2"/>
      <c r="N1038" s="5">
        <v>4192</v>
      </c>
      <c r="O1038" s="2" t="s">
        <v>200</v>
      </c>
      <c r="P1038" s="5">
        <v>555.77213979999999</v>
      </c>
      <c r="Q1038" s="5">
        <v>2329796.81</v>
      </c>
      <c r="R1038" s="5">
        <v>7.3709832860000004</v>
      </c>
      <c r="S1038" s="5">
        <v>30899.161940000002</v>
      </c>
      <c r="T1038" s="5">
        <v>853637.6</v>
      </c>
      <c r="U1038" s="5">
        <v>23580</v>
      </c>
      <c r="V1038" s="5">
        <v>1.1399999999999999</v>
      </c>
      <c r="W1038" s="2" t="s">
        <v>62</v>
      </c>
      <c r="X1038" s="2" t="s">
        <v>2940</v>
      </c>
      <c r="Y1038" s="2" t="s">
        <v>172</v>
      </c>
      <c r="Z1038" s="2" t="s">
        <v>173</v>
      </c>
      <c r="AA1038" s="2" t="s">
        <v>2940</v>
      </c>
      <c r="AB1038" s="2">
        <f>IF(INPUT_RAW!B1038="","",YEAR(INPUT_RAW!B1038))</f>
        <v>2022</v>
      </c>
      <c r="AC1038" s="2">
        <f>IF(OR(INPUT_RAW!Q1038="",INPUT_RAW!T1038=""),"",INPUT_RAW!Q1038+INPUT_RAW!T1038)</f>
        <v>3183434.41</v>
      </c>
      <c r="AD1038" s="2">
        <f>IF(INPUT_RAW!Q1038="","",IF(INPUT_RAW!Q1038=0,0,INPUT_RAW!T1038/INPUT_RAW!Q1038))</f>
        <v>0.36640002095290014</v>
      </c>
    </row>
    <row r="1039" spans="1:30" ht="72" x14ac:dyDescent="0.3">
      <c r="A1039" s="7" t="s">
        <v>196</v>
      </c>
      <c r="B1039" s="2" t="s">
        <v>1571</v>
      </c>
      <c r="C1039" s="5" t="s">
        <v>198</v>
      </c>
      <c r="D1039" s="5" t="s">
        <v>171</v>
      </c>
      <c r="E1039" s="2" t="s">
        <v>1576</v>
      </c>
      <c r="F1039" s="2"/>
      <c r="G1039" s="2"/>
      <c r="H1039" s="2"/>
      <c r="I1039" s="2"/>
      <c r="J1039" s="2"/>
      <c r="K1039" s="2"/>
      <c r="L1039" s="2"/>
      <c r="M1039" s="2"/>
      <c r="N1039" s="5">
        <v>864</v>
      </c>
      <c r="O1039" s="2" t="s">
        <v>200</v>
      </c>
      <c r="P1039" s="5">
        <v>560.45074069999998</v>
      </c>
      <c r="Q1039" s="5">
        <v>484229.44</v>
      </c>
      <c r="R1039" s="5">
        <v>7.4330336969999999</v>
      </c>
      <c r="S1039" s="5">
        <v>6422.141114</v>
      </c>
      <c r="T1039" s="5">
        <v>177421.7</v>
      </c>
      <c r="U1039" s="5">
        <v>4860</v>
      </c>
      <c r="V1039" s="5">
        <v>1.1399999999999999</v>
      </c>
      <c r="W1039" s="2" t="s">
        <v>62</v>
      </c>
      <c r="X1039" s="2" t="s">
        <v>2940</v>
      </c>
      <c r="Y1039" s="2" t="s">
        <v>172</v>
      </c>
      <c r="Z1039" s="2" t="s">
        <v>173</v>
      </c>
      <c r="AA1039" s="2" t="s">
        <v>2940</v>
      </c>
      <c r="AB1039" s="2">
        <f>IF(INPUT_RAW!B1039="","",YEAR(INPUT_RAW!B1039))</f>
        <v>2022</v>
      </c>
      <c r="AC1039" s="2">
        <f>IF(OR(INPUT_RAW!Q1039="",INPUT_RAW!T1039=""),"",INPUT_RAW!Q1039+INPUT_RAW!T1039)</f>
        <v>661651.14</v>
      </c>
      <c r="AD1039" s="2">
        <f>IF(INPUT_RAW!Q1039="","",IF(INPUT_RAW!Q1039=0,0,INPUT_RAW!T1039/INPUT_RAW!Q1039))</f>
        <v>0.36640006852949714</v>
      </c>
    </row>
    <row r="1040" spans="1:30" ht="86.4" x14ac:dyDescent="0.3">
      <c r="A1040" s="7" t="s">
        <v>196</v>
      </c>
      <c r="B1040" s="2" t="s">
        <v>1571</v>
      </c>
      <c r="C1040" s="5" t="s">
        <v>198</v>
      </c>
      <c r="D1040" s="5" t="s">
        <v>171</v>
      </c>
      <c r="E1040" s="2" t="s">
        <v>1578</v>
      </c>
      <c r="F1040" s="2"/>
      <c r="G1040" s="2"/>
      <c r="H1040" s="2"/>
      <c r="I1040" s="2"/>
      <c r="J1040" s="2"/>
      <c r="K1040" s="2"/>
      <c r="L1040" s="2"/>
      <c r="M1040" s="2"/>
      <c r="N1040" s="5">
        <v>843.6</v>
      </c>
      <c r="O1040" s="2" t="s">
        <v>200</v>
      </c>
      <c r="P1040" s="5">
        <v>659.60519199999999</v>
      </c>
      <c r="Q1040" s="5">
        <v>556442.93999999994</v>
      </c>
      <c r="R1040" s="5">
        <v>8.7480794700000004</v>
      </c>
      <c r="S1040" s="5">
        <v>7379.8798409999999</v>
      </c>
      <c r="T1040" s="5">
        <v>203880.8</v>
      </c>
      <c r="U1040" s="5">
        <v>5328</v>
      </c>
      <c r="V1040" s="5">
        <v>1.2050000000000001</v>
      </c>
      <c r="W1040" s="2" t="s">
        <v>66</v>
      </c>
      <c r="X1040" s="2" t="s">
        <v>2940</v>
      </c>
      <c r="Y1040" s="2" t="s">
        <v>172</v>
      </c>
      <c r="Z1040" s="2" t="s">
        <v>173</v>
      </c>
      <c r="AA1040" s="2" t="s">
        <v>2940</v>
      </c>
      <c r="AB1040" s="2">
        <f>IF(INPUT_RAW!B1040="","",YEAR(INPUT_RAW!B1040))</f>
        <v>2022</v>
      </c>
      <c r="AC1040" s="2">
        <f>IF(OR(INPUT_RAW!Q1040="",INPUT_RAW!T1040=""),"",INPUT_RAW!Q1040+INPUT_RAW!T1040)</f>
        <v>760323.74</v>
      </c>
      <c r="AD1040" s="2">
        <f>IF(INPUT_RAW!Q1040="","",IF(INPUT_RAW!Q1040=0,0,INPUT_RAW!T1040/INPUT_RAW!Q1040))</f>
        <v>0.36640019190467221</v>
      </c>
    </row>
    <row r="1041" spans="1:30" ht="86.4" x14ac:dyDescent="0.3">
      <c r="A1041" s="7" t="s">
        <v>196</v>
      </c>
      <c r="B1041" s="2" t="s">
        <v>1571</v>
      </c>
      <c r="C1041" s="5" t="s">
        <v>198</v>
      </c>
      <c r="D1041" s="5" t="s">
        <v>171</v>
      </c>
      <c r="E1041" s="2" t="s">
        <v>1577</v>
      </c>
      <c r="F1041" s="2"/>
      <c r="G1041" s="2"/>
      <c r="H1041" s="2"/>
      <c r="I1041" s="2"/>
      <c r="J1041" s="2"/>
      <c r="K1041" s="2"/>
      <c r="L1041" s="2"/>
      <c r="M1041" s="2"/>
      <c r="N1041" s="5">
        <v>4192</v>
      </c>
      <c r="O1041" s="2" t="s">
        <v>200</v>
      </c>
      <c r="P1041" s="5">
        <v>555.77213979999999</v>
      </c>
      <c r="Q1041" s="5">
        <v>2329796.81</v>
      </c>
      <c r="R1041" s="5">
        <v>7.3709832860000004</v>
      </c>
      <c r="S1041" s="5">
        <v>30899.161940000002</v>
      </c>
      <c r="T1041" s="5">
        <v>853637.6</v>
      </c>
      <c r="U1041" s="5">
        <v>23580</v>
      </c>
      <c r="V1041" s="5">
        <v>1.1399999999999999</v>
      </c>
      <c r="W1041" s="2" t="s">
        <v>62</v>
      </c>
      <c r="X1041" s="2" t="s">
        <v>2940</v>
      </c>
      <c r="Y1041" s="2" t="s">
        <v>172</v>
      </c>
      <c r="Z1041" s="2" t="s">
        <v>173</v>
      </c>
      <c r="AA1041" s="2" t="s">
        <v>2940</v>
      </c>
      <c r="AB1041" s="2">
        <f>IF(INPUT_RAW!B1041="","",YEAR(INPUT_RAW!B1041))</f>
        <v>2022</v>
      </c>
      <c r="AC1041" s="2">
        <f>IF(OR(INPUT_RAW!Q1041="",INPUT_RAW!T1041=""),"",INPUT_RAW!Q1041+INPUT_RAW!T1041)</f>
        <v>3183434.41</v>
      </c>
      <c r="AD1041" s="2">
        <f>IF(INPUT_RAW!Q1041="","",IF(INPUT_RAW!Q1041=0,0,INPUT_RAW!T1041/INPUT_RAW!Q1041))</f>
        <v>0.36640002095290014</v>
      </c>
    </row>
    <row r="1042" spans="1:30" ht="57.6" x14ac:dyDescent="0.3">
      <c r="A1042" s="7" t="s">
        <v>196</v>
      </c>
      <c r="B1042" s="2" t="s">
        <v>1571</v>
      </c>
      <c r="C1042" s="5" t="s">
        <v>198</v>
      </c>
      <c r="D1042" s="5" t="s">
        <v>163</v>
      </c>
      <c r="E1042" s="2" t="s">
        <v>1579</v>
      </c>
      <c r="F1042" s="2"/>
      <c r="G1042" s="2"/>
      <c r="H1042" s="2"/>
      <c r="I1042" s="2"/>
      <c r="J1042" s="2"/>
      <c r="K1042" s="2"/>
      <c r="L1042" s="2"/>
      <c r="M1042" s="2"/>
      <c r="N1042" s="5">
        <v>8537.7999999999993</v>
      </c>
      <c r="O1042" s="2" t="s">
        <v>200</v>
      </c>
      <c r="P1042" s="5">
        <v>296.34684700000003</v>
      </c>
      <c r="Q1042" s="5">
        <v>2530150.11</v>
      </c>
      <c r="R1042" s="5">
        <v>3.9303295349999998</v>
      </c>
      <c r="S1042" s="5">
        <v>33556.367509999996</v>
      </c>
      <c r="T1042" s="5">
        <v>1112254</v>
      </c>
      <c r="U1042" s="5">
        <v>98000</v>
      </c>
      <c r="V1042" s="5">
        <v>0.27500000000000002</v>
      </c>
      <c r="W1042" s="2" t="s">
        <v>64</v>
      </c>
      <c r="X1042" s="2" t="s">
        <v>166</v>
      </c>
      <c r="Y1042" s="2" t="s">
        <v>164</v>
      </c>
      <c r="Z1042" s="2" t="s">
        <v>165</v>
      </c>
      <c r="AA1042" s="2" t="s">
        <v>166</v>
      </c>
      <c r="AB1042" s="2">
        <f>IF(INPUT_RAW!B1042="","",YEAR(INPUT_RAW!B1042))</f>
        <v>2022</v>
      </c>
      <c r="AC1042" s="2">
        <f>IF(OR(INPUT_RAW!Q1042="",INPUT_RAW!T1042=""),"",INPUT_RAW!Q1042+INPUT_RAW!T1042)</f>
        <v>3642404.11</v>
      </c>
      <c r="AD1042" s="2">
        <f>IF(INPUT_RAW!Q1042="","",IF(INPUT_RAW!Q1042=0,0,INPUT_RAW!T1042/INPUT_RAW!Q1042))</f>
        <v>0.43960000460209853</v>
      </c>
    </row>
    <row r="1043" spans="1:30" ht="86.4" x14ac:dyDescent="0.3">
      <c r="A1043" s="7" t="s">
        <v>196</v>
      </c>
      <c r="B1043" s="2" t="s">
        <v>1571</v>
      </c>
      <c r="C1043" s="5" t="s">
        <v>198</v>
      </c>
      <c r="D1043" s="5" t="s">
        <v>171</v>
      </c>
      <c r="E1043" s="2" t="s">
        <v>1573</v>
      </c>
      <c r="F1043" s="2"/>
      <c r="G1043" s="2"/>
      <c r="H1043" s="2"/>
      <c r="I1043" s="2"/>
      <c r="J1043" s="2"/>
      <c r="K1043" s="2"/>
      <c r="L1043" s="2"/>
      <c r="M1043" s="2"/>
      <c r="N1043" s="5">
        <v>3609.6</v>
      </c>
      <c r="O1043" s="2" t="s">
        <v>200</v>
      </c>
      <c r="P1043" s="5">
        <v>547.17682009999999</v>
      </c>
      <c r="Q1043" s="5">
        <v>1975089.45</v>
      </c>
      <c r="R1043" s="5">
        <v>7.256987005</v>
      </c>
      <c r="S1043" s="5">
        <v>26194.82029</v>
      </c>
      <c r="T1043" s="5">
        <v>723672.8</v>
      </c>
      <c r="U1043" s="5">
        <v>20304</v>
      </c>
      <c r="V1043" s="5">
        <v>1.113</v>
      </c>
      <c r="W1043" s="2" t="s">
        <v>61</v>
      </c>
      <c r="X1043" s="2" t="s">
        <v>2940</v>
      </c>
      <c r="Y1043" s="2" t="s">
        <v>172</v>
      </c>
      <c r="Z1043" s="2" t="s">
        <v>173</v>
      </c>
      <c r="AA1043" s="2" t="s">
        <v>2940</v>
      </c>
      <c r="AB1043" s="2">
        <f>IF(INPUT_RAW!B1043="","",YEAR(INPUT_RAW!B1043))</f>
        <v>2022</v>
      </c>
      <c r="AC1043" s="2">
        <f>IF(OR(INPUT_RAW!Q1043="",INPUT_RAW!T1043=""),"",INPUT_RAW!Q1043+INPUT_RAW!T1043)</f>
        <v>2698762.25</v>
      </c>
      <c r="AD1043" s="2">
        <f>IF(INPUT_RAW!Q1043="","",IF(INPUT_RAW!Q1043=0,0,INPUT_RAW!T1043/INPUT_RAW!Q1043))</f>
        <v>0.36640001292093383</v>
      </c>
    </row>
    <row r="1044" spans="1:30" ht="57.6" x14ac:dyDescent="0.3">
      <c r="A1044" s="7" t="s">
        <v>196</v>
      </c>
      <c r="B1044" s="2" t="s">
        <v>1571</v>
      </c>
      <c r="C1044" s="5" t="s">
        <v>198</v>
      </c>
      <c r="D1044" s="5" t="s">
        <v>163</v>
      </c>
      <c r="E1044" s="2" t="s">
        <v>1579</v>
      </c>
      <c r="F1044" s="2"/>
      <c r="G1044" s="2"/>
      <c r="H1044" s="2"/>
      <c r="I1044" s="2"/>
      <c r="J1044" s="2"/>
      <c r="K1044" s="2"/>
      <c r="L1044" s="2"/>
      <c r="M1044" s="2"/>
      <c r="N1044" s="5">
        <v>8537.7999999999993</v>
      </c>
      <c r="O1044" s="2" t="s">
        <v>200</v>
      </c>
      <c r="P1044" s="5">
        <v>296.34684700000003</v>
      </c>
      <c r="Q1044" s="5">
        <v>2530150.11</v>
      </c>
      <c r="R1044" s="5">
        <v>3.9303295349999998</v>
      </c>
      <c r="S1044" s="5">
        <v>33556.367509999996</v>
      </c>
      <c r="T1044" s="5">
        <v>1112254</v>
      </c>
      <c r="U1044" s="5">
        <v>98000</v>
      </c>
      <c r="V1044" s="5">
        <v>0.27500000000000002</v>
      </c>
      <c r="W1044" s="2" t="s">
        <v>64</v>
      </c>
      <c r="X1044" s="2" t="s">
        <v>166</v>
      </c>
      <c r="Y1044" s="2" t="s">
        <v>164</v>
      </c>
      <c r="Z1044" s="2" t="s">
        <v>165</v>
      </c>
      <c r="AA1044" s="2" t="s">
        <v>166</v>
      </c>
      <c r="AB1044" s="2">
        <f>IF(INPUT_RAW!B1044="","",YEAR(INPUT_RAW!B1044))</f>
        <v>2022</v>
      </c>
      <c r="AC1044" s="2">
        <f>IF(OR(INPUT_RAW!Q1044="",INPUT_RAW!T1044=""),"",INPUT_RAW!Q1044+INPUT_RAW!T1044)</f>
        <v>3642404.11</v>
      </c>
      <c r="AD1044" s="2">
        <f>IF(INPUT_RAW!Q1044="","",IF(INPUT_RAW!Q1044=0,0,INPUT_RAW!T1044/INPUT_RAW!Q1044))</f>
        <v>0.43960000460209853</v>
      </c>
    </row>
    <row r="1045" spans="1:30" ht="86.4" x14ac:dyDescent="0.3">
      <c r="A1045" s="7" t="s">
        <v>196</v>
      </c>
      <c r="B1045" s="2" t="s">
        <v>1571</v>
      </c>
      <c r="C1045" s="5" t="s">
        <v>198</v>
      </c>
      <c r="D1045" s="5" t="s">
        <v>171</v>
      </c>
      <c r="E1045" s="2" t="s">
        <v>1578</v>
      </c>
      <c r="F1045" s="2"/>
      <c r="G1045" s="2"/>
      <c r="H1045" s="2"/>
      <c r="I1045" s="2"/>
      <c r="J1045" s="2"/>
      <c r="K1045" s="2"/>
      <c r="L1045" s="2"/>
      <c r="M1045" s="2"/>
      <c r="N1045" s="5">
        <v>843.6</v>
      </c>
      <c r="O1045" s="2" t="s">
        <v>200</v>
      </c>
      <c r="P1045" s="5">
        <v>659.60519199999999</v>
      </c>
      <c r="Q1045" s="5">
        <v>556442.93999999994</v>
      </c>
      <c r="R1045" s="5">
        <v>8.7480794700000004</v>
      </c>
      <c r="S1045" s="5">
        <v>7379.8798409999999</v>
      </c>
      <c r="T1045" s="5">
        <v>203880.8</v>
      </c>
      <c r="U1045" s="5">
        <v>5328</v>
      </c>
      <c r="V1045" s="5">
        <v>1.2050000000000001</v>
      </c>
      <c r="W1045" s="2" t="s">
        <v>66</v>
      </c>
      <c r="X1045" s="2" t="s">
        <v>2940</v>
      </c>
      <c r="Y1045" s="2" t="s">
        <v>172</v>
      </c>
      <c r="Z1045" s="2" t="s">
        <v>173</v>
      </c>
      <c r="AA1045" s="2" t="s">
        <v>2940</v>
      </c>
      <c r="AB1045" s="2">
        <f>IF(INPUT_RAW!B1045="","",YEAR(INPUT_RAW!B1045))</f>
        <v>2022</v>
      </c>
      <c r="AC1045" s="2">
        <f>IF(OR(INPUT_RAW!Q1045="",INPUT_RAW!T1045=""),"",INPUT_RAW!Q1045+INPUT_RAW!T1045)</f>
        <v>760323.74</v>
      </c>
      <c r="AD1045" s="2">
        <f>IF(INPUT_RAW!Q1045="","",IF(INPUT_RAW!Q1045=0,0,INPUT_RAW!T1045/INPUT_RAW!Q1045))</f>
        <v>0.36640019190467221</v>
      </c>
    </row>
    <row r="1046" spans="1:30" ht="57.6" x14ac:dyDescent="0.3">
      <c r="A1046" s="7" t="s">
        <v>196</v>
      </c>
      <c r="B1046" s="2" t="s">
        <v>1571</v>
      </c>
      <c r="C1046" s="5" t="s">
        <v>198</v>
      </c>
      <c r="D1046" s="5" t="s">
        <v>171</v>
      </c>
      <c r="E1046" s="2" t="s">
        <v>1572</v>
      </c>
      <c r="F1046" s="2"/>
      <c r="G1046" s="2"/>
      <c r="H1046" s="2"/>
      <c r="I1046" s="2"/>
      <c r="J1046" s="2"/>
      <c r="K1046" s="2"/>
      <c r="L1046" s="2"/>
      <c r="M1046" s="2"/>
      <c r="N1046" s="5">
        <v>6790</v>
      </c>
      <c r="O1046" s="2" t="s">
        <v>200</v>
      </c>
      <c r="P1046" s="5">
        <v>629.22725330000003</v>
      </c>
      <c r="Q1046" s="5">
        <v>4272453.05</v>
      </c>
      <c r="R1046" s="5">
        <v>8.3451890360000007</v>
      </c>
      <c r="S1046" s="5">
        <v>56663.833550000003</v>
      </c>
      <c r="T1046" s="5">
        <v>1565426.8</v>
      </c>
      <c r="U1046" s="5">
        <v>38800</v>
      </c>
      <c r="V1046" s="5">
        <v>1.29</v>
      </c>
      <c r="W1046" s="2" t="s">
        <v>17</v>
      </c>
      <c r="X1046" s="2"/>
      <c r="Y1046" s="2" t="s">
        <v>172</v>
      </c>
      <c r="Z1046" s="2" t="s">
        <v>173</v>
      </c>
      <c r="AA1046" s="2" t="s">
        <v>174</v>
      </c>
      <c r="AB1046" s="2">
        <f>IF(INPUT_RAW!B1046="","",YEAR(INPUT_RAW!B1046))</f>
        <v>2022</v>
      </c>
      <c r="AC1046" s="2">
        <f>IF(OR(INPUT_RAW!Q1046="",INPUT_RAW!T1046=""),"",INPUT_RAW!Q1046+INPUT_RAW!T1046)</f>
        <v>5837879.8499999996</v>
      </c>
      <c r="AD1046" s="2">
        <f>IF(INPUT_RAW!Q1046="","",IF(INPUT_RAW!Q1046=0,0,INPUT_RAW!T1046/INPUT_RAW!Q1046))</f>
        <v>0.36640000058046279</v>
      </c>
    </row>
    <row r="1047" spans="1:30" ht="72" x14ac:dyDescent="0.3">
      <c r="A1047" s="7" t="s">
        <v>196</v>
      </c>
      <c r="B1047" s="2" t="s">
        <v>1571</v>
      </c>
      <c r="C1047" s="5" t="s">
        <v>198</v>
      </c>
      <c r="D1047" s="5" t="s">
        <v>171</v>
      </c>
      <c r="E1047" s="2" t="s">
        <v>1575</v>
      </c>
      <c r="F1047" s="2"/>
      <c r="G1047" s="2"/>
      <c r="H1047" s="2"/>
      <c r="I1047" s="2"/>
      <c r="J1047" s="2"/>
      <c r="K1047" s="2"/>
      <c r="L1047" s="2"/>
      <c r="M1047" s="2"/>
      <c r="N1047" s="5">
        <v>2980.8</v>
      </c>
      <c r="O1047" s="2" t="s">
        <v>200</v>
      </c>
      <c r="P1047" s="5">
        <v>568.09821520000003</v>
      </c>
      <c r="Q1047" s="5">
        <v>1693387.16</v>
      </c>
      <c r="R1047" s="5">
        <v>7.5344590880000002</v>
      </c>
      <c r="S1047" s="5">
        <v>22458.715649999998</v>
      </c>
      <c r="T1047" s="5">
        <v>620457</v>
      </c>
      <c r="U1047" s="5">
        <v>14904</v>
      </c>
      <c r="V1047" s="5">
        <v>1.3</v>
      </c>
      <c r="W1047" s="2" t="s">
        <v>68</v>
      </c>
      <c r="X1047" s="2" t="s">
        <v>2940</v>
      </c>
      <c r="Y1047" s="2" t="s">
        <v>172</v>
      </c>
      <c r="Z1047" s="2" t="s">
        <v>173</v>
      </c>
      <c r="AA1047" s="2" t="s">
        <v>2940</v>
      </c>
      <c r="AB1047" s="2">
        <f>IF(INPUT_RAW!B1047="","",YEAR(INPUT_RAW!B1047))</f>
        <v>2022</v>
      </c>
      <c r="AC1047" s="2">
        <f>IF(OR(INPUT_RAW!Q1047="",INPUT_RAW!T1047=""),"",INPUT_RAW!Q1047+INPUT_RAW!T1047)</f>
        <v>2313844.16</v>
      </c>
      <c r="AD1047" s="2">
        <f>IF(INPUT_RAW!Q1047="","",IF(INPUT_RAW!Q1047=0,0,INPUT_RAW!T1047/INPUT_RAW!Q1047))</f>
        <v>0.36639996727033175</v>
      </c>
    </row>
    <row r="1048" spans="1:30" ht="72" x14ac:dyDescent="0.3">
      <c r="A1048" s="7" t="s">
        <v>196</v>
      </c>
      <c r="B1048" s="2" t="s">
        <v>1580</v>
      </c>
      <c r="C1048" s="5" t="s">
        <v>198</v>
      </c>
      <c r="D1048" s="5" t="s">
        <v>171</v>
      </c>
      <c r="E1048" s="2" t="s">
        <v>1581</v>
      </c>
      <c r="F1048" s="2"/>
      <c r="G1048" s="2"/>
      <c r="H1048" s="2"/>
      <c r="I1048" s="2"/>
      <c r="J1048" s="2"/>
      <c r="K1048" s="2"/>
      <c r="L1048" s="2"/>
      <c r="M1048" s="2"/>
      <c r="N1048" s="5">
        <v>5673</v>
      </c>
      <c r="O1048" s="2" t="s">
        <v>200</v>
      </c>
      <c r="P1048" s="5">
        <v>1068.739716</v>
      </c>
      <c r="Q1048" s="5">
        <v>6062960.4100000001</v>
      </c>
      <c r="R1048" s="5">
        <v>14.174266790000001</v>
      </c>
      <c r="S1048" s="5">
        <v>80410.615520000007</v>
      </c>
      <c r="T1048" s="5">
        <v>2221468.7000000002</v>
      </c>
      <c r="U1048" s="5">
        <v>167400</v>
      </c>
      <c r="V1048" s="5">
        <v>0.44500000000000001</v>
      </c>
      <c r="W1048" s="5" t="s">
        <v>48</v>
      </c>
      <c r="X1048" s="2" t="s">
        <v>2939</v>
      </c>
      <c r="Y1048" s="2" t="s">
        <v>172</v>
      </c>
      <c r="Z1048" s="2" t="s">
        <v>173</v>
      </c>
      <c r="AA1048" s="2" t="s">
        <v>2939</v>
      </c>
      <c r="AB1048" s="2">
        <f>IF(INPUT_RAW!B1048="","",YEAR(INPUT_RAW!B1048))</f>
        <v>2022</v>
      </c>
      <c r="AC1048" s="2">
        <f>IF(OR(INPUT_RAW!Q1048="",INPUT_RAW!T1048=""),"",INPUT_RAW!Q1048+INPUT_RAW!T1048)</f>
        <v>8284429.1100000003</v>
      </c>
      <c r="AD1048" s="2">
        <f>IF(INPUT_RAW!Q1048="","",IF(INPUT_RAW!Q1048=0,0,INPUT_RAW!T1048/INPUT_RAW!Q1048))</f>
        <v>0.36640000095266995</v>
      </c>
    </row>
    <row r="1049" spans="1:30" ht="72" x14ac:dyDescent="0.3">
      <c r="A1049" s="7" t="s">
        <v>196</v>
      </c>
      <c r="B1049" s="2" t="s">
        <v>1580</v>
      </c>
      <c r="C1049" s="5" t="s">
        <v>198</v>
      </c>
      <c r="D1049" s="5" t="s">
        <v>171</v>
      </c>
      <c r="E1049" s="2" t="s">
        <v>1581</v>
      </c>
      <c r="F1049" s="2"/>
      <c r="G1049" s="2"/>
      <c r="H1049" s="2"/>
      <c r="I1049" s="2"/>
      <c r="J1049" s="2"/>
      <c r="K1049" s="2"/>
      <c r="L1049" s="2"/>
      <c r="M1049" s="2"/>
      <c r="N1049" s="5">
        <v>5673</v>
      </c>
      <c r="O1049" s="2" t="s">
        <v>200</v>
      </c>
      <c r="P1049" s="5">
        <v>1068.739716</v>
      </c>
      <c r="Q1049" s="5">
        <v>6062960.4100000001</v>
      </c>
      <c r="R1049" s="5">
        <v>14.174266790000001</v>
      </c>
      <c r="S1049" s="5">
        <v>80410.615520000007</v>
      </c>
      <c r="T1049" s="5">
        <v>2221468.7000000002</v>
      </c>
      <c r="U1049" s="5">
        <v>167400</v>
      </c>
      <c r="V1049" s="5">
        <v>0.44500000000000001</v>
      </c>
      <c r="W1049" s="5" t="s">
        <v>48</v>
      </c>
      <c r="X1049" s="2" t="s">
        <v>2939</v>
      </c>
      <c r="Y1049" s="2" t="s">
        <v>172</v>
      </c>
      <c r="Z1049" s="2" t="s">
        <v>173</v>
      </c>
      <c r="AA1049" s="2" t="s">
        <v>2939</v>
      </c>
      <c r="AB1049" s="2">
        <f>IF(INPUT_RAW!B1049="","",YEAR(INPUT_RAW!B1049))</f>
        <v>2022</v>
      </c>
      <c r="AC1049" s="2">
        <f>IF(OR(INPUT_RAW!Q1049="",INPUT_RAW!T1049=""),"",INPUT_RAW!Q1049+INPUT_RAW!T1049)</f>
        <v>8284429.1100000003</v>
      </c>
      <c r="AD1049" s="2">
        <f>IF(INPUT_RAW!Q1049="","",IF(INPUT_RAW!Q1049=0,0,INPUT_RAW!T1049/INPUT_RAW!Q1049))</f>
        <v>0.36640000095266995</v>
      </c>
    </row>
    <row r="1050" spans="1:30" ht="86.4" x14ac:dyDescent="0.3">
      <c r="A1050" s="7" t="s">
        <v>196</v>
      </c>
      <c r="B1050" s="2" t="s">
        <v>1582</v>
      </c>
      <c r="C1050" s="5" t="s">
        <v>198</v>
      </c>
      <c r="D1050" s="5" t="s">
        <v>171</v>
      </c>
      <c r="E1050" s="2" t="s">
        <v>1583</v>
      </c>
      <c r="F1050" s="2"/>
      <c r="G1050" s="2"/>
      <c r="H1050" s="2"/>
      <c r="I1050" s="2"/>
      <c r="J1050" s="2"/>
      <c r="K1050" s="2"/>
      <c r="L1050" s="2"/>
      <c r="M1050" s="2"/>
      <c r="N1050" s="5">
        <v>723.2</v>
      </c>
      <c r="O1050" s="2" t="s">
        <v>200</v>
      </c>
      <c r="P1050" s="5">
        <v>537.87432249999995</v>
      </c>
      <c r="Q1050" s="5">
        <v>388990.71</v>
      </c>
      <c r="R1050" s="5">
        <v>7.1336117039999998</v>
      </c>
      <c r="S1050" s="5">
        <v>5159.0279840000003</v>
      </c>
      <c r="T1050" s="5">
        <v>142526.1</v>
      </c>
      <c r="U1050" s="5">
        <v>4068</v>
      </c>
      <c r="V1050" s="5">
        <v>1.113</v>
      </c>
      <c r="W1050" s="2" t="s">
        <v>61</v>
      </c>
      <c r="X1050" s="2" t="s">
        <v>2940</v>
      </c>
      <c r="Y1050" s="2" t="s">
        <v>172</v>
      </c>
      <c r="Z1050" s="2" t="s">
        <v>173</v>
      </c>
      <c r="AA1050" s="2" t="s">
        <v>2940</v>
      </c>
      <c r="AB1050" s="2">
        <f>IF(INPUT_RAW!B1050="","",YEAR(INPUT_RAW!B1050))</f>
        <v>2022</v>
      </c>
      <c r="AC1050" s="2">
        <f>IF(OR(INPUT_RAW!Q1050="",INPUT_RAW!T1050=""),"",INPUT_RAW!Q1050+INPUT_RAW!T1050)</f>
        <v>531516.81000000006</v>
      </c>
      <c r="AD1050" s="2">
        <f>IF(INPUT_RAW!Q1050="","",IF(INPUT_RAW!Q1050=0,0,INPUT_RAW!T1050/INPUT_RAW!Q1050))</f>
        <v>0.36639975283728499</v>
      </c>
    </row>
    <row r="1051" spans="1:30" ht="86.4" x14ac:dyDescent="0.3">
      <c r="A1051" s="7" t="s">
        <v>196</v>
      </c>
      <c r="B1051" s="2" t="s">
        <v>1582</v>
      </c>
      <c r="C1051" s="5" t="s">
        <v>198</v>
      </c>
      <c r="D1051" s="5" t="s">
        <v>171</v>
      </c>
      <c r="E1051" s="2" t="s">
        <v>1584</v>
      </c>
      <c r="F1051" s="2"/>
      <c r="G1051" s="2"/>
      <c r="H1051" s="2"/>
      <c r="I1051" s="2"/>
      <c r="J1051" s="2"/>
      <c r="K1051" s="2"/>
      <c r="L1051" s="2"/>
      <c r="M1051" s="2"/>
      <c r="N1051" s="5">
        <v>6680.4</v>
      </c>
      <c r="O1051" s="2" t="s">
        <v>200</v>
      </c>
      <c r="P1051" s="5">
        <v>653.84981889999995</v>
      </c>
      <c r="Q1051" s="5">
        <v>4367978.33</v>
      </c>
      <c r="R1051" s="5">
        <v>8.6717482609999994</v>
      </c>
      <c r="S1051" s="5">
        <v>57930.747080000001</v>
      </c>
      <c r="T1051" s="5">
        <v>1600427.3</v>
      </c>
      <c r="U1051" s="5">
        <v>42192</v>
      </c>
      <c r="V1051" s="5">
        <v>1.2050000000000001</v>
      </c>
      <c r="W1051" s="2" t="s">
        <v>66</v>
      </c>
      <c r="X1051" s="2" t="s">
        <v>2940</v>
      </c>
      <c r="Y1051" s="2" t="s">
        <v>172</v>
      </c>
      <c r="Z1051" s="2" t="s">
        <v>173</v>
      </c>
      <c r="AA1051" s="2" t="s">
        <v>2940</v>
      </c>
      <c r="AB1051" s="2">
        <f>IF(INPUT_RAW!B1051="","",YEAR(INPUT_RAW!B1051))</f>
        <v>2022</v>
      </c>
      <c r="AC1051" s="2">
        <f>IF(OR(INPUT_RAW!Q1051="",INPUT_RAW!T1051=""),"",INPUT_RAW!Q1051+INPUT_RAW!T1051)</f>
        <v>5968405.6299999999</v>
      </c>
      <c r="AD1051" s="2">
        <f>IF(INPUT_RAW!Q1051="","",IF(INPUT_RAW!Q1051=0,0,INPUT_RAW!T1051/INPUT_RAW!Q1051))</f>
        <v>0.36640000913191345</v>
      </c>
    </row>
    <row r="1052" spans="1:30" ht="57.6" x14ac:dyDescent="0.3">
      <c r="A1052" s="7" t="s">
        <v>196</v>
      </c>
      <c r="B1052" s="2" t="s">
        <v>1585</v>
      </c>
      <c r="C1052" s="5" t="s">
        <v>198</v>
      </c>
      <c r="D1052" s="5" t="s">
        <v>171</v>
      </c>
      <c r="E1052" s="2" t="s">
        <v>1469</v>
      </c>
      <c r="F1052" s="2"/>
      <c r="G1052" s="2"/>
      <c r="H1052" s="2"/>
      <c r="I1052" s="2"/>
      <c r="J1052" s="2"/>
      <c r="K1052" s="2"/>
      <c r="L1052" s="2"/>
      <c r="M1052" s="2"/>
      <c r="N1052" s="5">
        <v>10836</v>
      </c>
      <c r="O1052" s="2" t="s">
        <v>200</v>
      </c>
      <c r="P1052" s="5">
        <v>573.60709489999999</v>
      </c>
      <c r="Q1052" s="5">
        <v>6215606.4800000004</v>
      </c>
      <c r="R1052" s="5">
        <v>7.4349591039999998</v>
      </c>
      <c r="S1052" s="5">
        <v>80565.216849999997</v>
      </c>
      <c r="T1052" s="5">
        <v>2277398.2000000002</v>
      </c>
      <c r="U1052" s="5">
        <v>57792</v>
      </c>
      <c r="V1052" s="5">
        <v>1.35</v>
      </c>
      <c r="W1052" s="2" t="s">
        <v>47</v>
      </c>
      <c r="X1052" s="2" t="s">
        <v>2937</v>
      </c>
      <c r="Y1052" s="2" t="s">
        <v>172</v>
      </c>
      <c r="Z1052" s="2" t="s">
        <v>173</v>
      </c>
      <c r="AA1052" s="2" t="s">
        <v>2937</v>
      </c>
      <c r="AB1052" s="2">
        <f>IF(INPUT_RAW!B1052="","",YEAR(INPUT_RAW!B1052))</f>
        <v>2021</v>
      </c>
      <c r="AC1052" s="2">
        <f>IF(OR(INPUT_RAW!Q1052="",INPUT_RAW!T1052=""),"",INPUT_RAW!Q1052+INPUT_RAW!T1052)</f>
        <v>8493004.6799999997</v>
      </c>
      <c r="AD1052" s="2">
        <f>IF(INPUT_RAW!Q1052="","",IF(INPUT_RAW!Q1052=0,0,INPUT_RAW!T1052/INPUT_RAW!Q1052))</f>
        <v>0.36639999770384435</v>
      </c>
    </row>
    <row r="1053" spans="1:30" ht="57.6" x14ac:dyDescent="0.3">
      <c r="A1053" s="7" t="s">
        <v>196</v>
      </c>
      <c r="B1053" s="2" t="s">
        <v>1585</v>
      </c>
      <c r="C1053" s="5" t="s">
        <v>198</v>
      </c>
      <c r="D1053" s="5" t="s">
        <v>171</v>
      </c>
      <c r="E1053" s="2" t="s">
        <v>1586</v>
      </c>
      <c r="F1053" s="2"/>
      <c r="G1053" s="2"/>
      <c r="H1053" s="2"/>
      <c r="I1053" s="2"/>
      <c r="J1053" s="2"/>
      <c r="K1053" s="2"/>
      <c r="L1053" s="2"/>
      <c r="M1053" s="2"/>
      <c r="N1053" s="5">
        <v>2900</v>
      </c>
      <c r="O1053" s="2" t="s">
        <v>200</v>
      </c>
      <c r="P1053" s="5">
        <v>698.44138620000001</v>
      </c>
      <c r="Q1053" s="5">
        <v>2025480.02</v>
      </c>
      <c r="R1053" s="5">
        <v>9.0530315780000006</v>
      </c>
      <c r="S1053" s="5">
        <v>26253.791570000001</v>
      </c>
      <c r="T1053" s="5">
        <v>742135.9</v>
      </c>
      <c r="U1053" s="5">
        <v>50000</v>
      </c>
      <c r="V1053" s="5">
        <v>0.46100000000000002</v>
      </c>
      <c r="W1053" s="2" t="s">
        <v>65</v>
      </c>
      <c r="X1053" s="2"/>
      <c r="Y1053" s="2" t="s">
        <v>172</v>
      </c>
      <c r="Z1053" s="2" t="s">
        <v>173</v>
      </c>
      <c r="AA1053" s="2" t="s">
        <v>174</v>
      </c>
      <c r="AB1053" s="2">
        <f>IF(INPUT_RAW!B1053="","",YEAR(INPUT_RAW!B1053))</f>
        <v>2021</v>
      </c>
      <c r="AC1053" s="2">
        <f>IF(OR(INPUT_RAW!Q1053="",INPUT_RAW!T1053=""),"",INPUT_RAW!Q1053+INPUT_RAW!T1053)</f>
        <v>2767615.92</v>
      </c>
      <c r="AD1053" s="2">
        <f>IF(INPUT_RAW!Q1053="","",IF(INPUT_RAW!Q1053=0,0,INPUT_RAW!T1053/INPUT_RAW!Q1053))</f>
        <v>0.36640001020597579</v>
      </c>
    </row>
    <row r="1054" spans="1:30" ht="57.6" x14ac:dyDescent="0.3">
      <c r="A1054" s="7" t="s">
        <v>196</v>
      </c>
      <c r="B1054" s="2" t="s">
        <v>1585</v>
      </c>
      <c r="C1054" s="5" t="s">
        <v>198</v>
      </c>
      <c r="D1054" s="5" t="s">
        <v>171</v>
      </c>
      <c r="E1054" s="2" t="s">
        <v>1587</v>
      </c>
      <c r="F1054" s="2"/>
      <c r="G1054" s="2"/>
      <c r="H1054" s="2"/>
      <c r="I1054" s="2"/>
      <c r="J1054" s="2"/>
      <c r="K1054" s="2"/>
      <c r="L1054" s="2"/>
      <c r="M1054" s="2"/>
      <c r="N1054" s="5">
        <v>3554.1</v>
      </c>
      <c r="O1054" s="2" t="s">
        <v>200</v>
      </c>
      <c r="P1054" s="5">
        <v>622.66732509999997</v>
      </c>
      <c r="Q1054" s="5">
        <v>2213021.94</v>
      </c>
      <c r="R1054" s="5">
        <v>8.0708661710000005</v>
      </c>
      <c r="S1054" s="5">
        <v>28684.66546</v>
      </c>
      <c r="T1054" s="5">
        <v>810851.2</v>
      </c>
      <c r="U1054" s="5">
        <v>77544</v>
      </c>
      <c r="V1054" s="5">
        <v>0.32850000000000001</v>
      </c>
      <c r="W1054" s="2" t="s">
        <v>63</v>
      </c>
      <c r="X1054" s="2" t="s">
        <v>2936</v>
      </c>
      <c r="Y1054" s="2" t="s">
        <v>172</v>
      </c>
      <c r="Z1054" s="2" t="s">
        <v>173</v>
      </c>
      <c r="AA1054" s="2" t="s">
        <v>2936</v>
      </c>
      <c r="AB1054" s="2">
        <f>IF(INPUT_RAW!B1054="","",YEAR(INPUT_RAW!B1054))</f>
        <v>2021</v>
      </c>
      <c r="AC1054" s="2">
        <f>IF(OR(INPUT_RAW!Q1054="",INPUT_RAW!T1054=""),"",INPUT_RAW!Q1054+INPUT_RAW!T1054)</f>
        <v>3023873.1399999997</v>
      </c>
      <c r="AD1054" s="2">
        <f>IF(INPUT_RAW!Q1054="","",IF(INPUT_RAW!Q1054=0,0,INPUT_RAW!T1054/INPUT_RAW!Q1054))</f>
        <v>0.3663999824601829</v>
      </c>
    </row>
    <row r="1055" spans="1:30" ht="72" x14ac:dyDescent="0.3">
      <c r="A1055" s="7" t="s">
        <v>196</v>
      </c>
      <c r="B1055" s="2" t="s">
        <v>1585</v>
      </c>
      <c r="C1055" s="5" t="s">
        <v>198</v>
      </c>
      <c r="D1055" s="5" t="s">
        <v>163</v>
      </c>
      <c r="E1055" s="2" t="s">
        <v>1588</v>
      </c>
      <c r="F1055" s="2"/>
      <c r="G1055" s="2"/>
      <c r="H1055" s="2"/>
      <c r="I1055" s="2"/>
      <c r="J1055" s="2"/>
      <c r="K1055" s="2"/>
      <c r="L1055" s="2"/>
      <c r="M1055" s="2"/>
      <c r="N1055" s="5">
        <v>4795</v>
      </c>
      <c r="O1055" s="2" t="s">
        <v>200</v>
      </c>
      <c r="P1055" s="5">
        <v>485.1613097</v>
      </c>
      <c r="Q1055" s="5">
        <v>2326348.48</v>
      </c>
      <c r="R1055" s="5">
        <v>6.2885458160000001</v>
      </c>
      <c r="S1055" s="5">
        <v>30153.57719</v>
      </c>
      <c r="T1055" s="5">
        <v>1022662.8</v>
      </c>
      <c r="U1055" s="5">
        <v>164400</v>
      </c>
      <c r="V1055" s="5">
        <v>0.16800000000000001</v>
      </c>
      <c r="W1055" s="2" t="s">
        <v>29</v>
      </c>
      <c r="X1055" s="2" t="s">
        <v>166</v>
      </c>
      <c r="Y1055" s="2" t="s">
        <v>164</v>
      </c>
      <c r="Z1055" s="2" t="s">
        <v>165</v>
      </c>
      <c r="AA1055" s="2" t="s">
        <v>166</v>
      </c>
      <c r="AB1055" s="2">
        <f>IF(INPUT_RAW!B1055="","",YEAR(INPUT_RAW!B1055))</f>
        <v>2021</v>
      </c>
      <c r="AC1055" s="2">
        <f>IF(OR(INPUT_RAW!Q1055="",INPUT_RAW!T1055=""),"",INPUT_RAW!Q1055+INPUT_RAW!T1055)</f>
        <v>3349011.2800000003</v>
      </c>
      <c r="AD1055" s="2">
        <f>IF(INPUT_RAW!Q1055="","",IF(INPUT_RAW!Q1055=0,0,INPUT_RAW!T1055/INPUT_RAW!Q1055))</f>
        <v>0.4396000035213985</v>
      </c>
    </row>
    <row r="1056" spans="1:30" ht="57.6" x14ac:dyDescent="0.3">
      <c r="A1056" s="7" t="s">
        <v>196</v>
      </c>
      <c r="B1056" s="2" t="s">
        <v>1585</v>
      </c>
      <c r="C1056" s="5" t="s">
        <v>198</v>
      </c>
      <c r="D1056" s="5" t="s">
        <v>171</v>
      </c>
      <c r="E1056" s="2" t="s">
        <v>1589</v>
      </c>
      <c r="F1056" s="2"/>
      <c r="G1056" s="2"/>
      <c r="H1056" s="2"/>
      <c r="I1056" s="2"/>
      <c r="J1056" s="2"/>
      <c r="K1056" s="2"/>
      <c r="L1056" s="2"/>
      <c r="M1056" s="2"/>
      <c r="N1056" s="5">
        <v>1402.5</v>
      </c>
      <c r="O1056" s="2" t="s">
        <v>200</v>
      </c>
      <c r="P1056" s="5">
        <v>673.75078069999995</v>
      </c>
      <c r="Q1056" s="5">
        <v>944935.47</v>
      </c>
      <c r="R1056" s="5">
        <v>8.7329978060000002</v>
      </c>
      <c r="S1056" s="5">
        <v>12248.029420000001</v>
      </c>
      <c r="T1056" s="5">
        <v>346224.4</v>
      </c>
      <c r="U1056" s="5">
        <v>5100</v>
      </c>
      <c r="V1056" s="5">
        <v>2.1326999999999998</v>
      </c>
      <c r="W1056" s="2" t="s">
        <v>54</v>
      </c>
      <c r="X1056" s="2"/>
      <c r="Y1056" s="2" t="s">
        <v>172</v>
      </c>
      <c r="Z1056" s="2" t="s">
        <v>173</v>
      </c>
      <c r="AA1056" s="2" t="s">
        <v>174</v>
      </c>
      <c r="AB1056" s="2">
        <f>IF(INPUT_RAW!B1056="","",YEAR(INPUT_RAW!B1056))</f>
        <v>2021</v>
      </c>
      <c r="AC1056" s="2">
        <f>IF(OR(INPUT_RAW!Q1056="",INPUT_RAW!T1056=""),"",INPUT_RAW!Q1056+INPUT_RAW!T1056)</f>
        <v>1291159.8700000001</v>
      </c>
      <c r="AD1056" s="2">
        <f>IF(INPUT_RAW!Q1056="","",IF(INPUT_RAW!Q1056=0,0,INPUT_RAW!T1056/INPUT_RAW!Q1056))</f>
        <v>0.36640004634390538</v>
      </c>
    </row>
    <row r="1057" spans="1:30" ht="57.6" x14ac:dyDescent="0.3">
      <c r="A1057" s="7" t="s">
        <v>196</v>
      </c>
      <c r="B1057" s="2" t="s">
        <v>1585</v>
      </c>
      <c r="C1057" s="5" t="s">
        <v>198</v>
      </c>
      <c r="D1057" s="5" t="s">
        <v>171</v>
      </c>
      <c r="E1057" s="2" t="s">
        <v>1590</v>
      </c>
      <c r="F1057" s="2"/>
      <c r="G1057" s="2"/>
      <c r="H1057" s="2"/>
      <c r="I1057" s="2"/>
      <c r="J1057" s="2"/>
      <c r="K1057" s="2"/>
      <c r="L1057" s="2"/>
      <c r="M1057" s="2"/>
      <c r="N1057" s="5">
        <v>1695</v>
      </c>
      <c r="O1057" s="2" t="s">
        <v>200</v>
      </c>
      <c r="P1057" s="5">
        <v>281.06259590000002</v>
      </c>
      <c r="Q1057" s="5">
        <v>476401.1</v>
      </c>
      <c r="R1057" s="5">
        <v>3.6430666999999999</v>
      </c>
      <c r="S1057" s="5">
        <v>6174.9980560000004</v>
      </c>
      <c r="T1057" s="5">
        <v>174553.3</v>
      </c>
      <c r="U1057" s="5">
        <v>10848</v>
      </c>
      <c r="V1057" s="5">
        <v>0.50549999999999995</v>
      </c>
      <c r="W1057" s="2" t="s">
        <v>60</v>
      </c>
      <c r="X1057" s="2" t="s">
        <v>2940</v>
      </c>
      <c r="Y1057" s="2" t="s">
        <v>172</v>
      </c>
      <c r="Z1057" s="2" t="s">
        <v>173</v>
      </c>
      <c r="AA1057" s="2" t="s">
        <v>2940</v>
      </c>
      <c r="AB1057" s="2">
        <f>IF(INPUT_RAW!B1057="","",YEAR(INPUT_RAW!B1057))</f>
        <v>2021</v>
      </c>
      <c r="AC1057" s="2">
        <f>IF(OR(INPUT_RAW!Q1057="",INPUT_RAW!T1057=""),"",INPUT_RAW!Q1057+INPUT_RAW!T1057)</f>
        <v>650954.39999999991</v>
      </c>
      <c r="AD1057" s="2">
        <f>IF(INPUT_RAW!Q1057="","",IF(INPUT_RAW!Q1057=0,0,INPUT_RAW!T1057/INPUT_RAW!Q1057))</f>
        <v>0.36639986767452887</v>
      </c>
    </row>
    <row r="1058" spans="1:30" ht="72" x14ac:dyDescent="0.3">
      <c r="A1058" s="7" t="s">
        <v>196</v>
      </c>
      <c r="B1058" s="2" t="s">
        <v>1585</v>
      </c>
      <c r="C1058" s="5" t="s">
        <v>198</v>
      </c>
      <c r="D1058" s="5" t="s">
        <v>171</v>
      </c>
      <c r="E1058" s="2" t="s">
        <v>1591</v>
      </c>
      <c r="F1058" s="2"/>
      <c r="G1058" s="2"/>
      <c r="H1058" s="2"/>
      <c r="I1058" s="2"/>
      <c r="J1058" s="2"/>
      <c r="K1058" s="2"/>
      <c r="L1058" s="2"/>
      <c r="M1058" s="2"/>
      <c r="N1058" s="5">
        <v>8607.5</v>
      </c>
      <c r="O1058" s="2" t="s">
        <v>200</v>
      </c>
      <c r="P1058" s="5">
        <v>405.10683239999997</v>
      </c>
      <c r="Q1058" s="5">
        <v>3486957.06</v>
      </c>
      <c r="R1058" s="5">
        <v>5.2508986699999998</v>
      </c>
      <c r="S1058" s="5">
        <v>45197.1103</v>
      </c>
      <c r="T1058" s="5">
        <v>1277621</v>
      </c>
      <c r="U1058" s="5">
        <v>37560</v>
      </c>
      <c r="V1058" s="5">
        <v>1.05</v>
      </c>
      <c r="W1058" s="2" t="s">
        <v>57</v>
      </c>
      <c r="X1058" s="2"/>
      <c r="Y1058" s="2" t="s">
        <v>172</v>
      </c>
      <c r="Z1058" s="2" t="s">
        <v>173</v>
      </c>
      <c r="AA1058" s="2" t="s">
        <v>174</v>
      </c>
      <c r="AB1058" s="2">
        <f>IF(INPUT_RAW!B1058="","",YEAR(INPUT_RAW!B1058))</f>
        <v>2021</v>
      </c>
      <c r="AC1058" s="2">
        <f>IF(OR(INPUT_RAW!Q1058="",INPUT_RAW!T1058=""),"",INPUT_RAW!Q1058+INPUT_RAW!T1058)</f>
        <v>4764578.0600000005</v>
      </c>
      <c r="AD1058" s="2">
        <f>IF(INPUT_RAW!Q1058="","",IF(INPUT_RAW!Q1058=0,0,INPUT_RAW!T1058/INPUT_RAW!Q1058))</f>
        <v>0.36639998084748426</v>
      </c>
    </row>
    <row r="1059" spans="1:30" ht="72" x14ac:dyDescent="0.3">
      <c r="A1059" s="7" t="s">
        <v>196</v>
      </c>
      <c r="B1059" s="2" t="s">
        <v>1585</v>
      </c>
      <c r="C1059" s="5" t="s">
        <v>198</v>
      </c>
      <c r="D1059" s="5" t="s">
        <v>163</v>
      </c>
      <c r="E1059" s="2" t="s">
        <v>1592</v>
      </c>
      <c r="F1059" s="2"/>
      <c r="G1059" s="2"/>
      <c r="H1059" s="2"/>
      <c r="I1059" s="2"/>
      <c r="J1059" s="2"/>
      <c r="K1059" s="2"/>
      <c r="L1059" s="2"/>
      <c r="M1059" s="2"/>
      <c r="N1059" s="5">
        <v>4823</v>
      </c>
      <c r="O1059" s="2" t="s">
        <v>200</v>
      </c>
      <c r="P1059" s="5">
        <v>482.34467969999997</v>
      </c>
      <c r="Q1059" s="5">
        <v>2326348.39</v>
      </c>
      <c r="R1059" s="5">
        <v>6.2520373249999999</v>
      </c>
      <c r="S1059" s="5">
        <v>30153.57602</v>
      </c>
      <c r="T1059" s="5">
        <v>1022662.8</v>
      </c>
      <c r="U1059" s="5">
        <v>164400</v>
      </c>
      <c r="V1059" s="5">
        <v>0.16800000000000001</v>
      </c>
      <c r="W1059" s="2" t="s">
        <v>51</v>
      </c>
      <c r="X1059" s="2" t="s">
        <v>166</v>
      </c>
      <c r="Y1059" s="2" t="s">
        <v>164</v>
      </c>
      <c r="Z1059" s="2" t="s">
        <v>165</v>
      </c>
      <c r="AA1059" s="2" t="s">
        <v>166</v>
      </c>
      <c r="AB1059" s="2">
        <f>IF(INPUT_RAW!B1059="","",YEAR(INPUT_RAW!B1059))</f>
        <v>2021</v>
      </c>
      <c r="AC1059" s="2">
        <f>IF(OR(INPUT_RAW!Q1059="",INPUT_RAW!T1059=""),"",INPUT_RAW!Q1059+INPUT_RAW!T1059)</f>
        <v>3349011.1900000004</v>
      </c>
      <c r="AD1059" s="2">
        <f>IF(INPUT_RAW!Q1059="","",IF(INPUT_RAW!Q1059=0,0,INPUT_RAW!T1059/INPUT_RAW!Q1059))</f>
        <v>0.4396000205283096</v>
      </c>
    </row>
    <row r="1060" spans="1:30" ht="86.4" x14ac:dyDescent="0.3">
      <c r="A1060" s="7" t="s">
        <v>196</v>
      </c>
      <c r="B1060" s="2" t="s">
        <v>1593</v>
      </c>
      <c r="C1060" s="5" t="s">
        <v>198</v>
      </c>
      <c r="D1060" s="5" t="s">
        <v>171</v>
      </c>
      <c r="E1060" s="2" t="s">
        <v>1594</v>
      </c>
      <c r="F1060" s="2"/>
      <c r="G1060" s="2"/>
      <c r="H1060" s="2"/>
      <c r="I1060" s="2"/>
      <c r="J1060" s="2"/>
      <c r="K1060" s="2"/>
      <c r="L1060" s="2"/>
      <c r="M1060" s="2"/>
      <c r="N1060" s="5">
        <v>14256</v>
      </c>
      <c r="O1060" s="2" t="s">
        <v>200</v>
      </c>
      <c r="P1060" s="5">
        <v>285.73869109999998</v>
      </c>
      <c r="Q1060" s="5">
        <v>4073490.78</v>
      </c>
      <c r="R1060" s="5">
        <v>3.703677136</v>
      </c>
      <c r="S1060" s="5">
        <v>52799.62126</v>
      </c>
      <c r="T1060" s="5">
        <v>1492527.1</v>
      </c>
      <c r="U1060" s="5">
        <v>3888</v>
      </c>
      <c r="V1060" s="5">
        <v>9.4</v>
      </c>
      <c r="W1060" s="2" t="s">
        <v>34</v>
      </c>
      <c r="X1060" s="2" t="s">
        <v>2935</v>
      </c>
      <c r="Y1060" s="2" t="s">
        <v>172</v>
      </c>
      <c r="Z1060" s="2" t="s">
        <v>173</v>
      </c>
      <c r="AA1060" s="2" t="s">
        <v>2935</v>
      </c>
      <c r="AB1060" s="2">
        <f>IF(INPUT_RAW!B1060="","",YEAR(INPUT_RAW!B1060))</f>
        <v>2021</v>
      </c>
      <c r="AC1060" s="2">
        <f>IF(OR(INPUT_RAW!Q1060="",INPUT_RAW!T1060=""),"",INPUT_RAW!Q1060+INPUT_RAW!T1060)</f>
        <v>5566017.8799999999</v>
      </c>
      <c r="AD1060" s="2">
        <f>IF(INPUT_RAW!Q1060="","",IF(INPUT_RAW!Q1060=0,0,INPUT_RAW!T1060/INPUT_RAW!Q1060))</f>
        <v>0.36640001919925791</v>
      </c>
    </row>
    <row r="1061" spans="1:30" ht="86.4" x14ac:dyDescent="0.3">
      <c r="A1061" s="7" t="s">
        <v>196</v>
      </c>
      <c r="B1061" s="2" t="s">
        <v>1593</v>
      </c>
      <c r="C1061" s="5" t="s">
        <v>198</v>
      </c>
      <c r="D1061" s="5" t="s">
        <v>171</v>
      </c>
      <c r="E1061" s="2" t="s">
        <v>1595</v>
      </c>
      <c r="F1061" s="2"/>
      <c r="G1061" s="2"/>
      <c r="H1061" s="2"/>
      <c r="I1061" s="2"/>
      <c r="J1061" s="2"/>
      <c r="K1061" s="2"/>
      <c r="L1061" s="2"/>
      <c r="M1061" s="2"/>
      <c r="N1061" s="5">
        <v>8008</v>
      </c>
      <c r="O1061" s="2" t="s">
        <v>200</v>
      </c>
      <c r="P1061" s="5">
        <v>524.71179070000005</v>
      </c>
      <c r="Q1061" s="5">
        <v>4201892.0199999996</v>
      </c>
      <c r="R1061" s="5">
        <v>6.8011897689999996</v>
      </c>
      <c r="S1061" s="5">
        <v>54463.927669999997</v>
      </c>
      <c r="T1061" s="5">
        <v>1539573.2</v>
      </c>
      <c r="U1061" s="5">
        <v>2464</v>
      </c>
      <c r="V1061" s="5">
        <v>15.3</v>
      </c>
      <c r="W1061" s="2" t="s">
        <v>33</v>
      </c>
      <c r="X1061" s="2" t="s">
        <v>2935</v>
      </c>
      <c r="Y1061" s="2" t="s">
        <v>172</v>
      </c>
      <c r="Z1061" s="2" t="s">
        <v>173</v>
      </c>
      <c r="AA1061" s="2" t="s">
        <v>2935</v>
      </c>
      <c r="AB1061" s="2">
        <f>IF(INPUT_RAW!B1061="","",YEAR(INPUT_RAW!B1061))</f>
        <v>2021</v>
      </c>
      <c r="AC1061" s="2">
        <f>IF(OR(INPUT_RAW!Q1061="",INPUT_RAW!T1061=""),"",INPUT_RAW!Q1061+INPUT_RAW!T1061)</f>
        <v>5741465.2199999997</v>
      </c>
      <c r="AD1061" s="2">
        <f>IF(INPUT_RAW!Q1061="","",IF(INPUT_RAW!Q1061=0,0,INPUT_RAW!T1061/INPUT_RAW!Q1061))</f>
        <v>0.36639999140196849</v>
      </c>
    </row>
    <row r="1062" spans="1:30" ht="57.6" x14ac:dyDescent="0.3">
      <c r="A1062" s="7" t="s">
        <v>196</v>
      </c>
      <c r="B1062" s="2" t="s">
        <v>1596</v>
      </c>
      <c r="C1062" s="5" t="s">
        <v>198</v>
      </c>
      <c r="D1062" s="5" t="s">
        <v>171</v>
      </c>
      <c r="E1062" s="2" t="s">
        <v>1597</v>
      </c>
      <c r="F1062" s="2"/>
      <c r="G1062" s="2"/>
      <c r="H1062" s="2"/>
      <c r="I1062" s="2"/>
      <c r="J1062" s="2"/>
      <c r="K1062" s="2"/>
      <c r="L1062" s="2"/>
      <c r="M1062" s="2"/>
      <c r="N1062" s="5">
        <v>2453.5</v>
      </c>
      <c r="O1062" s="2" t="s">
        <v>200</v>
      </c>
      <c r="P1062" s="5">
        <v>544.39904220000005</v>
      </c>
      <c r="Q1062" s="5">
        <v>1335683.05</v>
      </c>
      <c r="R1062" s="5">
        <v>7.056371253</v>
      </c>
      <c r="S1062" s="5">
        <v>17312.80687</v>
      </c>
      <c r="T1062" s="5">
        <v>489394.3</v>
      </c>
      <c r="U1062" s="5">
        <v>25236</v>
      </c>
      <c r="V1062" s="5">
        <v>0.60819999999999996</v>
      </c>
      <c r="W1062" s="2" t="s">
        <v>55</v>
      </c>
      <c r="X1062" s="2"/>
      <c r="Y1062" s="2" t="s">
        <v>172</v>
      </c>
      <c r="Z1062" s="2" t="s">
        <v>173</v>
      </c>
      <c r="AA1062" s="2" t="s">
        <v>174</v>
      </c>
      <c r="AB1062" s="2">
        <f>IF(INPUT_RAW!B1062="","",YEAR(INPUT_RAW!B1062))</f>
        <v>2021</v>
      </c>
      <c r="AC1062" s="2">
        <f>IF(OR(INPUT_RAW!Q1062="",INPUT_RAW!T1062=""),"",INPUT_RAW!Q1062+INPUT_RAW!T1062)</f>
        <v>1825077.35</v>
      </c>
      <c r="AD1062" s="2">
        <f>IF(INPUT_RAW!Q1062="","",IF(INPUT_RAW!Q1062=0,0,INPUT_RAW!T1062/INPUT_RAW!Q1062))</f>
        <v>0.36640002281978495</v>
      </c>
    </row>
    <row r="1063" spans="1:30" ht="57.6" x14ac:dyDescent="0.3">
      <c r="A1063" s="7" t="s">
        <v>196</v>
      </c>
      <c r="B1063" s="2" t="s">
        <v>1598</v>
      </c>
      <c r="C1063" s="5" t="s">
        <v>198</v>
      </c>
      <c r="D1063" s="5" t="s">
        <v>163</v>
      </c>
      <c r="E1063" s="2" t="s">
        <v>1599</v>
      </c>
      <c r="F1063" s="2"/>
      <c r="G1063" s="2"/>
      <c r="H1063" s="2"/>
      <c r="I1063" s="2"/>
      <c r="J1063" s="2"/>
      <c r="K1063" s="2"/>
      <c r="L1063" s="2"/>
      <c r="M1063" s="2"/>
      <c r="N1063" s="5">
        <v>7931</v>
      </c>
      <c r="O1063" s="2" t="s">
        <v>200</v>
      </c>
      <c r="P1063" s="5">
        <v>293.8736313</v>
      </c>
      <c r="Q1063" s="5">
        <v>2330711.77</v>
      </c>
      <c r="R1063" s="5">
        <v>3.8718528499999998</v>
      </c>
      <c r="S1063" s="5">
        <v>30707.664949999998</v>
      </c>
      <c r="T1063" s="5">
        <v>1024580.9</v>
      </c>
      <c r="U1063" s="5">
        <v>123600</v>
      </c>
      <c r="V1063" s="5">
        <v>0.19500000000000001</v>
      </c>
      <c r="W1063" s="2" t="s">
        <v>69</v>
      </c>
      <c r="X1063" s="2" t="s">
        <v>166</v>
      </c>
      <c r="Y1063" s="2" t="s">
        <v>164</v>
      </c>
      <c r="Z1063" s="2" t="s">
        <v>165</v>
      </c>
      <c r="AA1063" s="2" t="s">
        <v>166</v>
      </c>
      <c r="AB1063" s="2">
        <f>IF(INPUT_RAW!B1063="","",YEAR(INPUT_RAW!B1063))</f>
        <v>2021</v>
      </c>
      <c r="AC1063" s="2">
        <f>IF(OR(INPUT_RAW!Q1063="",INPUT_RAW!T1063=""),"",INPUT_RAW!Q1063+INPUT_RAW!T1063)</f>
        <v>3355292.67</v>
      </c>
      <c r="AD1063" s="2">
        <f>IF(INPUT_RAW!Q1063="","",IF(INPUT_RAW!Q1063=0,0,INPUT_RAW!T1063/INPUT_RAW!Q1063))</f>
        <v>0.43960000253484799</v>
      </c>
    </row>
    <row r="1064" spans="1:30" ht="72" x14ac:dyDescent="0.3">
      <c r="A1064" s="7" t="s">
        <v>196</v>
      </c>
      <c r="B1064" s="2" t="s">
        <v>1600</v>
      </c>
      <c r="C1064" s="5" t="s">
        <v>198</v>
      </c>
      <c r="D1064" s="5" t="s">
        <v>163</v>
      </c>
      <c r="E1064" s="2" t="s">
        <v>1601</v>
      </c>
      <c r="F1064" s="2"/>
      <c r="G1064" s="2"/>
      <c r="H1064" s="2"/>
      <c r="I1064" s="2"/>
      <c r="J1064" s="2"/>
      <c r="K1064" s="2"/>
      <c r="L1064" s="2"/>
      <c r="M1064" s="2"/>
      <c r="N1064" s="5">
        <v>4823</v>
      </c>
      <c r="O1064" s="2" t="s">
        <v>200</v>
      </c>
      <c r="P1064" s="5">
        <v>477.07021150000003</v>
      </c>
      <c r="Q1064" s="5">
        <v>2300909.63</v>
      </c>
      <c r="R1064" s="5">
        <v>6.2855100330000004</v>
      </c>
      <c r="S1064" s="5">
        <v>30315.014889999999</v>
      </c>
      <c r="T1064" s="5">
        <v>1011479.9</v>
      </c>
      <c r="U1064" s="5">
        <v>165360</v>
      </c>
      <c r="V1064" s="5">
        <v>0.16800000000000001</v>
      </c>
      <c r="W1064" s="2" t="s">
        <v>29</v>
      </c>
      <c r="X1064" s="2" t="s">
        <v>166</v>
      </c>
      <c r="Y1064" s="2" t="s">
        <v>164</v>
      </c>
      <c r="Z1064" s="2" t="s">
        <v>165</v>
      </c>
      <c r="AA1064" s="2" t="s">
        <v>166</v>
      </c>
      <c r="AB1064" s="2">
        <f>IF(INPUT_RAW!B1064="","",YEAR(INPUT_RAW!B1064))</f>
        <v>2021</v>
      </c>
      <c r="AC1064" s="2">
        <f>IF(OR(INPUT_RAW!Q1064="",INPUT_RAW!T1064=""),"",INPUT_RAW!Q1064+INPUT_RAW!T1064)</f>
        <v>3312389.53</v>
      </c>
      <c r="AD1064" s="2">
        <f>IF(INPUT_RAW!Q1064="","",IF(INPUT_RAW!Q1064=0,0,INPUT_RAW!T1064/INPUT_RAW!Q1064))</f>
        <v>0.43960001158324502</v>
      </c>
    </row>
    <row r="1065" spans="1:30" ht="57.6" x14ac:dyDescent="0.3">
      <c r="A1065" s="7" t="s">
        <v>196</v>
      </c>
      <c r="B1065" s="2" t="s">
        <v>1602</v>
      </c>
      <c r="C1065" s="5" t="s">
        <v>198</v>
      </c>
      <c r="D1065" s="5" t="s">
        <v>171</v>
      </c>
      <c r="E1065" s="2" t="s">
        <v>1603</v>
      </c>
      <c r="F1065" s="2"/>
      <c r="G1065" s="2"/>
      <c r="H1065" s="2"/>
      <c r="I1065" s="2"/>
      <c r="J1065" s="2"/>
      <c r="K1065" s="2"/>
      <c r="L1065" s="2"/>
      <c r="M1065" s="2"/>
      <c r="N1065" s="5">
        <v>6217.5</v>
      </c>
      <c r="O1065" s="2" t="s">
        <v>200</v>
      </c>
      <c r="P1065" s="5">
        <v>273.28523360000003</v>
      </c>
      <c r="Q1065" s="5">
        <v>1699150.94</v>
      </c>
      <c r="R1065" s="5">
        <v>3.600595963</v>
      </c>
      <c r="S1065" s="5">
        <v>22386.705399999999</v>
      </c>
      <c r="T1065" s="5">
        <v>622568.9</v>
      </c>
      <c r="U1065" s="5">
        <v>39792</v>
      </c>
      <c r="V1065" s="5">
        <v>0.50390000000000001</v>
      </c>
      <c r="W1065" s="2" t="s">
        <v>60</v>
      </c>
      <c r="X1065" s="2" t="s">
        <v>2940</v>
      </c>
      <c r="Y1065" s="2" t="s">
        <v>172</v>
      </c>
      <c r="Z1065" s="2" t="s">
        <v>173</v>
      </c>
      <c r="AA1065" s="2" t="s">
        <v>2940</v>
      </c>
      <c r="AB1065" s="2">
        <f>IF(INPUT_RAW!B1065="","",YEAR(INPUT_RAW!B1065))</f>
        <v>2021</v>
      </c>
      <c r="AC1065" s="2">
        <f>IF(OR(INPUT_RAW!Q1065="",INPUT_RAW!T1065=""),"",INPUT_RAW!Q1065+INPUT_RAW!T1065)</f>
        <v>2321719.84</v>
      </c>
      <c r="AD1065" s="2">
        <f>IF(INPUT_RAW!Q1065="","",IF(INPUT_RAW!Q1065=0,0,INPUT_RAW!T1065/INPUT_RAW!Q1065))</f>
        <v>0.36639999740105494</v>
      </c>
    </row>
    <row r="1066" spans="1:30" ht="57.6" x14ac:dyDescent="0.3">
      <c r="A1066" s="7" t="s">
        <v>196</v>
      </c>
      <c r="B1066" s="2" t="s">
        <v>1602</v>
      </c>
      <c r="C1066" s="5" t="s">
        <v>198</v>
      </c>
      <c r="D1066" s="5" t="s">
        <v>171</v>
      </c>
      <c r="E1066" s="2" t="s">
        <v>1604</v>
      </c>
      <c r="F1066" s="2"/>
      <c r="G1066" s="2"/>
      <c r="H1066" s="2"/>
      <c r="I1066" s="2"/>
      <c r="J1066" s="2"/>
      <c r="K1066" s="2"/>
      <c r="L1066" s="2"/>
      <c r="M1066" s="2"/>
      <c r="N1066" s="5">
        <v>291.2</v>
      </c>
      <c r="O1066" s="2" t="s">
        <v>200</v>
      </c>
      <c r="P1066" s="5">
        <v>433.62256180000003</v>
      </c>
      <c r="Q1066" s="5">
        <v>126270.89</v>
      </c>
      <c r="R1066" s="5">
        <v>5.7130772309999998</v>
      </c>
      <c r="S1066" s="5">
        <v>1663.6480899999999</v>
      </c>
      <c r="T1066" s="5">
        <v>46265.7</v>
      </c>
      <c r="U1066" s="5">
        <v>3120</v>
      </c>
      <c r="V1066" s="5">
        <v>0.47199999999999998</v>
      </c>
      <c r="W1066" s="2" t="s">
        <v>59</v>
      </c>
      <c r="X1066" s="2"/>
      <c r="Y1066" s="2" t="s">
        <v>172</v>
      </c>
      <c r="Z1066" s="2" t="s">
        <v>173</v>
      </c>
      <c r="AA1066" s="2" t="s">
        <v>174</v>
      </c>
      <c r="AB1066" s="2">
        <f>IF(INPUT_RAW!B1066="","",YEAR(INPUT_RAW!B1066))</f>
        <v>2021</v>
      </c>
      <c r="AC1066" s="2">
        <f>IF(OR(INPUT_RAW!Q1066="",INPUT_RAW!T1066=""),"",INPUT_RAW!Q1066+INPUT_RAW!T1066)</f>
        <v>172536.59</v>
      </c>
      <c r="AD1066" s="2">
        <f>IF(INPUT_RAW!Q1066="","",IF(INPUT_RAW!Q1066=0,0,INPUT_RAW!T1066/INPUT_RAW!Q1066))</f>
        <v>0.36640036353588701</v>
      </c>
    </row>
    <row r="1067" spans="1:30" ht="57.6" x14ac:dyDescent="0.3">
      <c r="A1067" s="7" t="s">
        <v>196</v>
      </c>
      <c r="B1067" s="2" t="s">
        <v>1602</v>
      </c>
      <c r="C1067" s="5" t="s">
        <v>198</v>
      </c>
      <c r="D1067" s="5" t="s">
        <v>171</v>
      </c>
      <c r="E1067" s="2" t="s">
        <v>1605</v>
      </c>
      <c r="F1067" s="2"/>
      <c r="G1067" s="2"/>
      <c r="H1067" s="2"/>
      <c r="I1067" s="2"/>
      <c r="J1067" s="2"/>
      <c r="K1067" s="2"/>
      <c r="L1067" s="2"/>
      <c r="M1067" s="2"/>
      <c r="N1067" s="5">
        <v>7125</v>
      </c>
      <c r="O1067" s="2" t="s">
        <v>200</v>
      </c>
      <c r="P1067" s="5">
        <v>440.45632280000001</v>
      </c>
      <c r="Q1067" s="5">
        <v>3138251.3</v>
      </c>
      <c r="R1067" s="5">
        <v>5.8031136070000002</v>
      </c>
      <c r="S1067" s="5">
        <v>41347.184450000001</v>
      </c>
      <c r="T1067" s="5">
        <v>1149855.3</v>
      </c>
      <c r="U1067" s="5">
        <v>30000</v>
      </c>
      <c r="V1067" s="5">
        <v>1.22</v>
      </c>
      <c r="W1067" s="2" t="s">
        <v>67</v>
      </c>
      <c r="X1067" s="2" t="s">
        <v>2936</v>
      </c>
      <c r="Y1067" s="2" t="s">
        <v>172</v>
      </c>
      <c r="Z1067" s="2" t="s">
        <v>173</v>
      </c>
      <c r="AA1067" s="2" t="s">
        <v>2936</v>
      </c>
      <c r="AB1067" s="2">
        <f>IF(INPUT_RAW!B1067="","",YEAR(INPUT_RAW!B1067))</f>
        <v>2021</v>
      </c>
      <c r="AC1067" s="2">
        <f>IF(OR(INPUT_RAW!Q1067="",INPUT_RAW!T1067=""),"",INPUT_RAW!Q1067+INPUT_RAW!T1067)</f>
        <v>4288106.5999999996</v>
      </c>
      <c r="AD1067" s="2">
        <f>IF(INPUT_RAW!Q1067="","",IF(INPUT_RAW!Q1067=0,0,INPUT_RAW!T1067/INPUT_RAW!Q1067))</f>
        <v>0.36640000754560353</v>
      </c>
    </row>
    <row r="1068" spans="1:30" ht="57.6" x14ac:dyDescent="0.3">
      <c r="A1068" s="7" t="s">
        <v>196</v>
      </c>
      <c r="B1068" s="2" t="s">
        <v>1602</v>
      </c>
      <c r="C1068" s="5" t="s">
        <v>198</v>
      </c>
      <c r="D1068" s="5" t="s">
        <v>171</v>
      </c>
      <c r="E1068" s="2" t="s">
        <v>1606</v>
      </c>
      <c r="F1068" s="2"/>
      <c r="G1068" s="2"/>
      <c r="H1068" s="2"/>
      <c r="I1068" s="2"/>
      <c r="J1068" s="2"/>
      <c r="K1068" s="2"/>
      <c r="L1068" s="2"/>
      <c r="M1068" s="2"/>
      <c r="N1068" s="5">
        <v>17964.8</v>
      </c>
      <c r="O1068" s="2" t="s">
        <v>200</v>
      </c>
      <c r="P1068" s="5">
        <v>428.90874100000002</v>
      </c>
      <c r="Q1068" s="5">
        <v>7705259.75</v>
      </c>
      <c r="R1068" s="5">
        <v>5.6509715539999998</v>
      </c>
      <c r="S1068" s="5">
        <v>101518.5738</v>
      </c>
      <c r="T1068" s="5">
        <v>2823207.2</v>
      </c>
      <c r="U1068" s="5">
        <v>192480</v>
      </c>
      <c r="V1068" s="5">
        <v>0.47239999999999999</v>
      </c>
      <c r="W1068" s="2" t="s">
        <v>59</v>
      </c>
      <c r="X1068" s="2"/>
      <c r="Y1068" s="2" t="s">
        <v>172</v>
      </c>
      <c r="Z1068" s="2" t="s">
        <v>173</v>
      </c>
      <c r="AA1068" s="2" t="s">
        <v>174</v>
      </c>
      <c r="AB1068" s="2">
        <f>IF(INPUT_RAW!B1068="","",YEAR(INPUT_RAW!B1068))</f>
        <v>2021</v>
      </c>
      <c r="AC1068" s="2">
        <f>IF(OR(INPUT_RAW!Q1068="",INPUT_RAW!T1068=""),"",INPUT_RAW!Q1068+INPUT_RAW!T1068)</f>
        <v>10528466.949999999</v>
      </c>
      <c r="AD1068" s="2">
        <f>IF(INPUT_RAW!Q1068="","",IF(INPUT_RAW!Q1068=0,0,INPUT_RAW!T1068/INPUT_RAW!Q1068))</f>
        <v>0.36640000358196884</v>
      </c>
    </row>
    <row r="1069" spans="1:30" ht="57.6" x14ac:dyDescent="0.3">
      <c r="A1069" s="7" t="s">
        <v>196</v>
      </c>
      <c r="B1069" s="2" t="s">
        <v>1602</v>
      </c>
      <c r="C1069" s="5" t="s">
        <v>198</v>
      </c>
      <c r="D1069" s="5" t="s">
        <v>163</v>
      </c>
      <c r="E1069" s="2" t="s">
        <v>1607</v>
      </c>
      <c r="F1069" s="2"/>
      <c r="G1069" s="2"/>
      <c r="H1069" s="2"/>
      <c r="I1069" s="2"/>
      <c r="J1069" s="2"/>
      <c r="K1069" s="2"/>
      <c r="L1069" s="2"/>
      <c r="M1069" s="2"/>
      <c r="N1069" s="5">
        <v>8537.7999999999993</v>
      </c>
      <c r="O1069" s="2" t="s">
        <v>200</v>
      </c>
      <c r="P1069" s="5">
        <v>296.53366319999998</v>
      </c>
      <c r="Q1069" s="5">
        <v>2531745.11</v>
      </c>
      <c r="R1069" s="5">
        <v>3.9068993839999999</v>
      </c>
      <c r="S1069" s="5">
        <v>33356.325559999997</v>
      </c>
      <c r="T1069" s="5">
        <v>1112955.1000000001</v>
      </c>
      <c r="U1069" s="5">
        <v>98000</v>
      </c>
      <c r="V1069" s="5">
        <v>0.27500000000000002</v>
      </c>
      <c r="W1069" s="2" t="s">
        <v>64</v>
      </c>
      <c r="X1069" s="2" t="s">
        <v>166</v>
      </c>
      <c r="Y1069" s="2" t="s">
        <v>164</v>
      </c>
      <c r="Z1069" s="2" t="s">
        <v>165</v>
      </c>
      <c r="AA1069" s="2" t="s">
        <v>166</v>
      </c>
      <c r="AB1069" s="2">
        <f>IF(INPUT_RAW!B1069="","",YEAR(INPUT_RAW!B1069))</f>
        <v>2021</v>
      </c>
      <c r="AC1069" s="2">
        <f>IF(OR(INPUT_RAW!Q1069="",INPUT_RAW!T1069=""),"",INPUT_RAW!Q1069+INPUT_RAW!T1069)</f>
        <v>3644700.21</v>
      </c>
      <c r="AD1069" s="2">
        <f>IF(INPUT_RAW!Q1069="","",IF(INPUT_RAW!Q1069=0,0,INPUT_RAW!T1069/INPUT_RAW!Q1069))</f>
        <v>0.4395999801101621</v>
      </c>
    </row>
    <row r="1070" spans="1:30" ht="57.6" x14ac:dyDescent="0.3">
      <c r="A1070" s="7" t="s">
        <v>196</v>
      </c>
      <c r="B1070" s="2" t="s">
        <v>1608</v>
      </c>
      <c r="C1070" s="5" t="s">
        <v>198</v>
      </c>
      <c r="D1070" s="5" t="s">
        <v>171</v>
      </c>
      <c r="E1070" s="2" t="s">
        <v>1609</v>
      </c>
      <c r="F1070" s="2"/>
      <c r="G1070" s="2"/>
      <c r="H1070" s="2"/>
      <c r="I1070" s="2"/>
      <c r="J1070" s="2"/>
      <c r="K1070" s="2"/>
      <c r="L1070" s="2"/>
      <c r="M1070" s="2"/>
      <c r="N1070" s="5">
        <v>5641.28</v>
      </c>
      <c r="O1070" s="2" t="s">
        <v>200</v>
      </c>
      <c r="P1070" s="5">
        <v>1076.269045</v>
      </c>
      <c r="Q1070" s="5">
        <v>6071535.04</v>
      </c>
      <c r="R1070" s="5">
        <v>14.18009282</v>
      </c>
      <c r="S1070" s="5">
        <v>79993.874039999995</v>
      </c>
      <c r="T1070" s="5">
        <v>2224610.4</v>
      </c>
      <c r="U1070" s="5">
        <v>166464</v>
      </c>
      <c r="V1070" s="5">
        <v>0.44500000000000001</v>
      </c>
      <c r="W1070" s="5" t="s">
        <v>48</v>
      </c>
      <c r="X1070" s="2" t="s">
        <v>2939</v>
      </c>
      <c r="Y1070" s="2" t="s">
        <v>172</v>
      </c>
      <c r="Z1070" s="2" t="s">
        <v>173</v>
      </c>
      <c r="AA1070" s="2" t="s">
        <v>2939</v>
      </c>
      <c r="AB1070" s="2">
        <f>IF(INPUT_RAW!B1070="","",YEAR(INPUT_RAW!B1070))</f>
        <v>2021</v>
      </c>
      <c r="AC1070" s="2">
        <f>IF(OR(INPUT_RAW!Q1070="",INPUT_RAW!T1070=""),"",INPUT_RAW!Q1070+INPUT_RAW!T1070)</f>
        <v>8296145.4399999995</v>
      </c>
      <c r="AD1070" s="2">
        <f>IF(INPUT_RAW!Q1070="","",IF(INPUT_RAW!Q1070=0,0,INPUT_RAW!T1070/INPUT_RAW!Q1070))</f>
        <v>0.36639999363324105</v>
      </c>
    </row>
    <row r="1071" spans="1:30" ht="72" x14ac:dyDescent="0.3">
      <c r="A1071" s="7" t="s">
        <v>196</v>
      </c>
      <c r="B1071" s="2" t="s">
        <v>1610</v>
      </c>
      <c r="C1071" s="5" t="s">
        <v>198</v>
      </c>
      <c r="D1071" s="5" t="s">
        <v>171</v>
      </c>
      <c r="E1071" s="2" t="s">
        <v>1611</v>
      </c>
      <c r="F1071" s="2"/>
      <c r="G1071" s="2"/>
      <c r="H1071" s="2"/>
      <c r="I1071" s="2"/>
      <c r="J1071" s="2"/>
      <c r="K1071" s="2"/>
      <c r="L1071" s="2"/>
      <c r="M1071" s="2"/>
      <c r="N1071" s="5">
        <v>3340</v>
      </c>
      <c r="O1071" s="2" t="s">
        <v>200</v>
      </c>
      <c r="P1071" s="5">
        <v>597.02765269999998</v>
      </c>
      <c r="Q1071" s="5">
        <v>1994072.36</v>
      </c>
      <c r="R1071" s="5">
        <v>7.9497690109999999</v>
      </c>
      <c r="S1071" s="5">
        <v>26552.228500000001</v>
      </c>
      <c r="T1071" s="5">
        <v>730628.1</v>
      </c>
      <c r="U1071" s="5">
        <v>100200</v>
      </c>
      <c r="V1071" s="5">
        <v>0.2389</v>
      </c>
      <c r="W1071" s="2" t="s">
        <v>56</v>
      </c>
      <c r="X1071" s="2"/>
      <c r="Y1071" s="2" t="s">
        <v>172</v>
      </c>
      <c r="Z1071" s="2" t="s">
        <v>173</v>
      </c>
      <c r="AA1071" s="2" t="s">
        <v>174</v>
      </c>
      <c r="AB1071" s="2">
        <f>IF(INPUT_RAW!B1071="","",YEAR(INPUT_RAW!B1071))</f>
        <v>2021</v>
      </c>
      <c r="AC1071" s="2">
        <f>IF(OR(INPUT_RAW!Q1071="",INPUT_RAW!T1071=""),"",INPUT_RAW!Q1071+INPUT_RAW!T1071)</f>
        <v>2724700.46</v>
      </c>
      <c r="AD1071" s="2">
        <f>IF(INPUT_RAW!Q1071="","",IF(INPUT_RAW!Q1071=0,0,INPUT_RAW!T1071/INPUT_RAW!Q1071))</f>
        <v>0.36639999362911785</v>
      </c>
    </row>
    <row r="1072" spans="1:30" ht="57.6" x14ac:dyDescent="0.3">
      <c r="A1072" s="7" t="s">
        <v>196</v>
      </c>
      <c r="B1072" s="2" t="s">
        <v>1612</v>
      </c>
      <c r="C1072" s="5" t="s">
        <v>198</v>
      </c>
      <c r="D1072" s="5" t="s">
        <v>171</v>
      </c>
      <c r="E1072" s="2" t="s">
        <v>1613</v>
      </c>
      <c r="F1072" s="2"/>
      <c r="G1072" s="2"/>
      <c r="H1072" s="2"/>
      <c r="I1072" s="2"/>
      <c r="J1072" s="2"/>
      <c r="K1072" s="2"/>
      <c r="L1072" s="2"/>
      <c r="M1072" s="2"/>
      <c r="N1072" s="5">
        <v>3000</v>
      </c>
      <c r="O1072" s="2" t="s">
        <v>200</v>
      </c>
      <c r="P1072" s="5">
        <v>619.23315000000002</v>
      </c>
      <c r="Q1072" s="5">
        <v>1857699.45</v>
      </c>
      <c r="R1072" s="5">
        <v>8.245448069</v>
      </c>
      <c r="S1072" s="5">
        <v>24736.344209999999</v>
      </c>
      <c r="T1072" s="5">
        <v>680661.1</v>
      </c>
      <c r="U1072" s="5">
        <v>50000</v>
      </c>
      <c r="V1072" s="5">
        <v>0.45910000000000001</v>
      </c>
      <c r="W1072" s="2" t="s">
        <v>23</v>
      </c>
      <c r="X1072" s="2"/>
      <c r="Y1072" s="2" t="s">
        <v>172</v>
      </c>
      <c r="Z1072" s="2" t="s">
        <v>173</v>
      </c>
      <c r="AA1072" s="2" t="s">
        <v>174</v>
      </c>
      <c r="AB1072" s="2">
        <f>IF(INPUT_RAW!B1072="","",YEAR(INPUT_RAW!B1072))</f>
        <v>2021</v>
      </c>
      <c r="AC1072" s="2">
        <f>IF(OR(INPUT_RAW!Q1072="",INPUT_RAW!T1072=""),"",INPUT_RAW!Q1072+INPUT_RAW!T1072)</f>
        <v>2538360.5499999998</v>
      </c>
      <c r="AD1072" s="2">
        <f>IF(INPUT_RAW!Q1072="","",IF(INPUT_RAW!Q1072=0,0,INPUT_RAW!T1072/INPUT_RAW!Q1072))</f>
        <v>0.36640001158422048</v>
      </c>
    </row>
    <row r="1073" spans="1:30" ht="57.6" x14ac:dyDescent="0.3">
      <c r="A1073" s="7" t="s">
        <v>196</v>
      </c>
      <c r="B1073" s="2" t="s">
        <v>1612</v>
      </c>
      <c r="C1073" s="5" t="s">
        <v>198</v>
      </c>
      <c r="D1073" s="5" t="s">
        <v>171</v>
      </c>
      <c r="E1073" s="2" t="s">
        <v>1614</v>
      </c>
      <c r="F1073" s="2"/>
      <c r="G1073" s="2"/>
      <c r="H1073" s="2"/>
      <c r="I1073" s="2"/>
      <c r="J1073" s="2"/>
      <c r="K1073" s="2"/>
      <c r="L1073" s="2"/>
      <c r="M1073" s="2"/>
      <c r="N1073" s="5">
        <v>3465</v>
      </c>
      <c r="O1073" s="2" t="s">
        <v>200</v>
      </c>
      <c r="P1073" s="5">
        <v>577.38356710000005</v>
      </c>
      <c r="Q1073" s="5">
        <v>2000634.06</v>
      </c>
      <c r="R1073" s="5">
        <v>7.6881966320000004</v>
      </c>
      <c r="S1073" s="5">
        <v>26639.601330000001</v>
      </c>
      <c r="T1073" s="5">
        <v>733032.3</v>
      </c>
      <c r="U1073" s="5">
        <v>75600</v>
      </c>
      <c r="V1073" s="5">
        <v>0.32700000000000001</v>
      </c>
      <c r="W1073" s="2" t="s">
        <v>23</v>
      </c>
      <c r="X1073" s="2" t="s">
        <v>2936</v>
      </c>
      <c r="Y1073" s="2" t="s">
        <v>172</v>
      </c>
      <c r="Z1073" s="2" t="s">
        <v>173</v>
      </c>
      <c r="AA1073" s="2" t="s">
        <v>2936</v>
      </c>
      <c r="AB1073" s="2">
        <f>IF(INPUT_RAW!B1073="","",YEAR(INPUT_RAW!B1073))</f>
        <v>2021</v>
      </c>
      <c r="AC1073" s="2">
        <f>IF(OR(INPUT_RAW!Q1073="",INPUT_RAW!T1073=""),"",INPUT_RAW!Q1073+INPUT_RAW!T1073)</f>
        <v>2733666.3600000003</v>
      </c>
      <c r="AD1073" s="2">
        <f>IF(INPUT_RAW!Q1073="","",IF(INPUT_RAW!Q1073=0,0,INPUT_RAW!T1073/INPUT_RAW!Q1073))</f>
        <v>0.36639999021110337</v>
      </c>
    </row>
    <row r="1074" spans="1:30" ht="72" x14ac:dyDescent="0.3">
      <c r="A1074" s="7" t="s">
        <v>196</v>
      </c>
      <c r="B1074" s="2" t="s">
        <v>1615</v>
      </c>
      <c r="C1074" s="5" t="s">
        <v>198</v>
      </c>
      <c r="D1074" s="5" t="s">
        <v>171</v>
      </c>
      <c r="E1074" s="2" t="s">
        <v>1616</v>
      </c>
      <c r="F1074" s="2"/>
      <c r="G1074" s="2"/>
      <c r="H1074" s="2"/>
      <c r="I1074" s="2"/>
      <c r="J1074" s="2"/>
      <c r="K1074" s="2"/>
      <c r="L1074" s="2"/>
      <c r="M1074" s="2"/>
      <c r="N1074" s="5">
        <v>6975</v>
      </c>
      <c r="O1074" s="2" t="s">
        <v>200</v>
      </c>
      <c r="P1074" s="5">
        <v>551.38553979999995</v>
      </c>
      <c r="Q1074" s="5">
        <v>3845914.14</v>
      </c>
      <c r="R1074" s="5">
        <v>7.3420178399999996</v>
      </c>
      <c r="S1074" s="5">
        <v>51210.574430000001</v>
      </c>
      <c r="T1074" s="5">
        <v>1409142.9</v>
      </c>
      <c r="U1074" s="5">
        <v>27000</v>
      </c>
      <c r="V1074" s="2"/>
      <c r="W1074" s="2" t="s">
        <v>15</v>
      </c>
      <c r="X1074" s="2"/>
      <c r="Y1074" s="2" t="s">
        <v>172</v>
      </c>
      <c r="Z1074" s="2" t="s">
        <v>173</v>
      </c>
      <c r="AA1074" s="2" t="s">
        <v>174</v>
      </c>
      <c r="AB1074" s="2">
        <f>IF(INPUT_RAW!B1074="","",YEAR(INPUT_RAW!B1074))</f>
        <v>2021</v>
      </c>
      <c r="AC1074" s="2">
        <f>IF(OR(INPUT_RAW!Q1074="",INPUT_RAW!T1074=""),"",INPUT_RAW!Q1074+INPUT_RAW!T1074)</f>
        <v>5255057.04</v>
      </c>
      <c r="AD1074" s="2">
        <f>IF(INPUT_RAW!Q1074="","",IF(INPUT_RAW!Q1074=0,0,INPUT_RAW!T1074/INPUT_RAW!Q1074))</f>
        <v>0.36639998936637724</v>
      </c>
    </row>
    <row r="1075" spans="1:30" ht="86.4" x14ac:dyDescent="0.3">
      <c r="A1075" s="7" t="s">
        <v>196</v>
      </c>
      <c r="B1075" s="2" t="s">
        <v>1617</v>
      </c>
      <c r="C1075" s="5" t="s">
        <v>198</v>
      </c>
      <c r="D1075" s="5" t="s">
        <v>171</v>
      </c>
      <c r="E1075" s="2" t="s">
        <v>1618</v>
      </c>
      <c r="F1075" s="2"/>
      <c r="G1075" s="2"/>
      <c r="H1075" s="2"/>
      <c r="I1075" s="2"/>
      <c r="J1075" s="2"/>
      <c r="K1075" s="2"/>
      <c r="L1075" s="2"/>
      <c r="M1075" s="2"/>
      <c r="N1075" s="5">
        <v>9840</v>
      </c>
      <c r="O1075" s="2" t="s">
        <v>200</v>
      </c>
      <c r="P1075" s="5">
        <v>377.7894268</v>
      </c>
      <c r="Q1075" s="5">
        <v>3717447.96</v>
      </c>
      <c r="R1075" s="5">
        <v>5.0304850439999997</v>
      </c>
      <c r="S1075" s="5">
        <v>49499.972840000002</v>
      </c>
      <c r="T1075" s="5">
        <v>1362073</v>
      </c>
      <c r="U1075" s="5">
        <v>59040</v>
      </c>
      <c r="V1075" s="5">
        <v>0.74</v>
      </c>
      <c r="W1075" s="2" t="s">
        <v>22</v>
      </c>
      <c r="X1075" s="2"/>
      <c r="Y1075" s="2" t="s">
        <v>172</v>
      </c>
      <c r="Z1075" s="2" t="s">
        <v>173</v>
      </c>
      <c r="AA1075" s="2" t="s">
        <v>174</v>
      </c>
      <c r="AB1075" s="2">
        <f>IF(INPUT_RAW!B1075="","",YEAR(INPUT_RAW!B1075))</f>
        <v>2021</v>
      </c>
      <c r="AC1075" s="2">
        <f>IF(OR(INPUT_RAW!Q1075="",INPUT_RAW!T1075=""),"",INPUT_RAW!Q1075+INPUT_RAW!T1075)</f>
        <v>5079520.96</v>
      </c>
      <c r="AD1075" s="2">
        <f>IF(INPUT_RAW!Q1075="","",IF(INPUT_RAW!Q1075=0,0,INPUT_RAW!T1075/INPUT_RAW!Q1075))</f>
        <v>0.36640001814578194</v>
      </c>
    </row>
    <row r="1076" spans="1:30" ht="72" x14ac:dyDescent="0.3">
      <c r="A1076" s="7" t="s">
        <v>196</v>
      </c>
      <c r="B1076" s="2" t="s">
        <v>1619</v>
      </c>
      <c r="C1076" s="5" t="s">
        <v>198</v>
      </c>
      <c r="D1076" s="5" t="s">
        <v>171</v>
      </c>
      <c r="E1076" s="2" t="s">
        <v>1620</v>
      </c>
      <c r="F1076" s="2"/>
      <c r="G1076" s="2"/>
      <c r="H1076" s="2"/>
      <c r="I1076" s="2"/>
      <c r="J1076" s="2"/>
      <c r="K1076" s="2"/>
      <c r="L1076" s="2"/>
      <c r="M1076" s="2"/>
      <c r="N1076" s="5">
        <v>3951.5</v>
      </c>
      <c r="O1076" s="2" t="s">
        <v>200</v>
      </c>
      <c r="P1076" s="5">
        <v>506.94440850000001</v>
      </c>
      <c r="Q1076" s="5">
        <v>2003190.83</v>
      </c>
      <c r="R1076" s="5">
        <v>6.7100517330000002</v>
      </c>
      <c r="S1076" s="5">
        <v>26514.769420000001</v>
      </c>
      <c r="T1076" s="5">
        <v>733969.1</v>
      </c>
      <c r="U1076" s="5">
        <v>40644</v>
      </c>
      <c r="V1076" s="5">
        <v>0.59499999999999997</v>
      </c>
      <c r="W1076" s="2" t="s">
        <v>23</v>
      </c>
      <c r="X1076" s="2"/>
      <c r="Y1076" s="2" t="s">
        <v>172</v>
      </c>
      <c r="Z1076" s="2" t="s">
        <v>173</v>
      </c>
      <c r="AA1076" s="2" t="s">
        <v>174</v>
      </c>
      <c r="AB1076" s="2">
        <f>IF(INPUT_RAW!B1076="","",YEAR(INPUT_RAW!B1076))</f>
        <v>2021</v>
      </c>
      <c r="AC1076" s="2">
        <f>IF(OR(INPUT_RAW!Q1076="",INPUT_RAW!T1076=""),"",INPUT_RAW!Q1076+INPUT_RAW!T1076)</f>
        <v>2737159.93</v>
      </c>
      <c r="AD1076" s="2">
        <f>IF(INPUT_RAW!Q1076="","",IF(INPUT_RAW!Q1076=0,0,INPUT_RAW!T1076/INPUT_RAW!Q1076))</f>
        <v>0.36639998996001794</v>
      </c>
    </row>
    <row r="1077" spans="1:30" ht="57.6" x14ac:dyDescent="0.3">
      <c r="A1077" s="7" t="s">
        <v>196</v>
      </c>
      <c r="B1077" s="2" t="s">
        <v>1621</v>
      </c>
      <c r="C1077" s="5" t="s">
        <v>198</v>
      </c>
      <c r="D1077" s="5" t="s">
        <v>171</v>
      </c>
      <c r="E1077" s="2" t="s">
        <v>1622</v>
      </c>
      <c r="F1077" s="2"/>
      <c r="G1077" s="2"/>
      <c r="H1077" s="2"/>
      <c r="I1077" s="2"/>
      <c r="J1077" s="2"/>
      <c r="K1077" s="2"/>
      <c r="L1077" s="2"/>
      <c r="M1077" s="2"/>
      <c r="N1077" s="5">
        <v>255.42</v>
      </c>
      <c r="O1077" s="2" t="s">
        <v>200</v>
      </c>
      <c r="P1077" s="5">
        <v>672.69548199999997</v>
      </c>
      <c r="Q1077" s="5">
        <v>171819.88</v>
      </c>
      <c r="R1077" s="5">
        <v>8.8746105800000006</v>
      </c>
      <c r="S1077" s="5">
        <v>2266.7530339999998</v>
      </c>
      <c r="T1077" s="5">
        <v>62954.8</v>
      </c>
      <c r="U1077" s="5">
        <v>2064</v>
      </c>
      <c r="V1077" s="5">
        <v>0.92</v>
      </c>
      <c r="W1077" s="2" t="s">
        <v>23</v>
      </c>
      <c r="X1077" s="2" t="s">
        <v>2941</v>
      </c>
      <c r="Y1077" s="2" t="s">
        <v>172</v>
      </c>
      <c r="Z1077" s="2" t="s">
        <v>173</v>
      </c>
      <c r="AA1077" s="2" t="s">
        <v>2941</v>
      </c>
      <c r="AB1077" s="2">
        <f>IF(INPUT_RAW!B1077="","",YEAR(INPUT_RAW!B1077))</f>
        <v>2021</v>
      </c>
      <c r="AC1077" s="2">
        <f>IF(OR(INPUT_RAW!Q1077="",INPUT_RAW!T1077=""),"",INPUT_RAW!Q1077+INPUT_RAW!T1077)</f>
        <v>234774.68</v>
      </c>
      <c r="AD1077" s="2">
        <f>IF(INPUT_RAW!Q1077="","",IF(INPUT_RAW!Q1077=0,0,INPUT_RAW!T1077/INPUT_RAW!Q1077))</f>
        <v>0.36639997653356526</v>
      </c>
    </row>
    <row r="1078" spans="1:30" ht="57.6" x14ac:dyDescent="0.3">
      <c r="A1078" s="7" t="s">
        <v>196</v>
      </c>
      <c r="B1078" s="2" t="s">
        <v>1621</v>
      </c>
      <c r="C1078" s="5" t="s">
        <v>198</v>
      </c>
      <c r="D1078" s="5" t="s">
        <v>171</v>
      </c>
      <c r="E1078" s="2" t="s">
        <v>1623</v>
      </c>
      <c r="F1078" s="2"/>
      <c r="G1078" s="2"/>
      <c r="H1078" s="2"/>
      <c r="I1078" s="2"/>
      <c r="J1078" s="2"/>
      <c r="K1078" s="2"/>
      <c r="L1078" s="2"/>
      <c r="M1078" s="2"/>
      <c r="N1078" s="5">
        <v>9212.7000000000007</v>
      </c>
      <c r="O1078" s="2" t="s">
        <v>200</v>
      </c>
      <c r="P1078" s="5">
        <v>471.02571339999997</v>
      </c>
      <c r="Q1078" s="5">
        <v>4339418.59</v>
      </c>
      <c r="R1078" s="5">
        <v>6.2140595440000004</v>
      </c>
      <c r="S1078" s="5">
        <v>57248.266360000001</v>
      </c>
      <c r="T1078" s="5">
        <v>1589963</v>
      </c>
      <c r="U1078" s="5">
        <v>19260</v>
      </c>
      <c r="V1078" s="5">
        <v>2.4900000000000002</v>
      </c>
      <c r="W1078" s="2" t="s">
        <v>23</v>
      </c>
      <c r="X1078" s="2"/>
      <c r="Y1078" s="2" t="s">
        <v>172</v>
      </c>
      <c r="Z1078" s="2" t="s">
        <v>173</v>
      </c>
      <c r="AA1078" s="2" t="s">
        <v>174</v>
      </c>
      <c r="AB1078" s="2">
        <f>IF(INPUT_RAW!B1078="","",YEAR(INPUT_RAW!B1078))</f>
        <v>2021</v>
      </c>
      <c r="AC1078" s="2">
        <f>IF(OR(INPUT_RAW!Q1078="",INPUT_RAW!T1078=""),"",INPUT_RAW!Q1078+INPUT_RAW!T1078)</f>
        <v>5929381.5899999999</v>
      </c>
      <c r="AD1078" s="2">
        <f>IF(INPUT_RAW!Q1078="","",IF(INPUT_RAW!Q1078=0,0,INPUT_RAW!T1078/INPUT_RAW!Q1078))</f>
        <v>0.36640000659627542</v>
      </c>
    </row>
    <row r="1079" spans="1:30" ht="72" x14ac:dyDescent="0.3">
      <c r="A1079" s="7" t="s">
        <v>196</v>
      </c>
      <c r="B1079" s="2" t="s">
        <v>1624</v>
      </c>
      <c r="C1079" s="5" t="s">
        <v>198</v>
      </c>
      <c r="D1079" s="5" t="s">
        <v>171</v>
      </c>
      <c r="E1079" s="2" t="s">
        <v>1625</v>
      </c>
      <c r="F1079" s="2"/>
      <c r="G1079" s="2"/>
      <c r="H1079" s="2"/>
      <c r="I1079" s="2"/>
      <c r="J1079" s="2"/>
      <c r="K1079" s="2"/>
      <c r="L1079" s="2"/>
      <c r="M1079" s="2"/>
      <c r="N1079" s="5">
        <v>7560</v>
      </c>
      <c r="O1079" s="2" t="s">
        <v>200</v>
      </c>
      <c r="P1079" s="5">
        <v>525.74460320000003</v>
      </c>
      <c r="Q1079" s="5">
        <v>3974629.2</v>
      </c>
      <c r="R1079" s="5">
        <v>6.9359446330000001</v>
      </c>
      <c r="S1079" s="5">
        <v>52435.741419999998</v>
      </c>
      <c r="T1079" s="5">
        <v>1456304.1</v>
      </c>
      <c r="U1079" s="5">
        <v>50400</v>
      </c>
      <c r="V1079" s="5">
        <v>0.99</v>
      </c>
      <c r="W1079" s="2" t="s">
        <v>22</v>
      </c>
      <c r="X1079" s="2" t="s">
        <v>2940</v>
      </c>
      <c r="Y1079" s="2" t="s">
        <v>172</v>
      </c>
      <c r="Z1079" s="2" t="s">
        <v>173</v>
      </c>
      <c r="AA1079" s="2" t="s">
        <v>2940</v>
      </c>
      <c r="AB1079" s="2">
        <f>IF(INPUT_RAW!B1079="","",YEAR(INPUT_RAW!B1079))</f>
        <v>2021</v>
      </c>
      <c r="AC1079" s="2">
        <f>IF(OR(INPUT_RAW!Q1079="",INPUT_RAW!T1079=""),"",INPUT_RAW!Q1079+INPUT_RAW!T1079)</f>
        <v>5430933.3000000007</v>
      </c>
      <c r="AD1079" s="2">
        <f>IF(INPUT_RAW!Q1079="","",IF(INPUT_RAW!Q1079=0,0,INPUT_RAW!T1079/INPUT_RAW!Q1079))</f>
        <v>0.36639999021795544</v>
      </c>
    </row>
    <row r="1080" spans="1:30" ht="57.6" x14ac:dyDescent="0.3">
      <c r="A1080" s="7" t="s">
        <v>196</v>
      </c>
      <c r="B1080" s="2" t="s">
        <v>1626</v>
      </c>
      <c r="C1080" s="5" t="s">
        <v>198</v>
      </c>
      <c r="D1080" s="5" t="s">
        <v>163</v>
      </c>
      <c r="E1080" s="2" t="s">
        <v>1627</v>
      </c>
      <c r="F1080" s="2"/>
      <c r="G1080" s="2"/>
      <c r="H1080" s="2"/>
      <c r="I1080" s="2"/>
      <c r="J1080" s="2"/>
      <c r="K1080" s="2"/>
      <c r="L1080" s="2"/>
      <c r="M1080" s="2"/>
      <c r="N1080" s="5">
        <v>7700</v>
      </c>
      <c r="O1080" s="2" t="s">
        <v>200</v>
      </c>
      <c r="P1080" s="5">
        <v>298.33065319999997</v>
      </c>
      <c r="Q1080" s="5">
        <v>2297146.0299999998</v>
      </c>
      <c r="R1080" s="5">
        <v>3.9357605969999998</v>
      </c>
      <c r="S1080" s="5">
        <v>30305.356599999999</v>
      </c>
      <c r="T1080" s="5">
        <v>1009825.4</v>
      </c>
      <c r="U1080" s="5">
        <v>3</v>
      </c>
      <c r="V1080" s="5">
        <v>0.19</v>
      </c>
      <c r="W1080" s="2" t="s">
        <v>46</v>
      </c>
      <c r="X1080" s="2" t="s">
        <v>166</v>
      </c>
      <c r="Y1080" s="2" t="s">
        <v>164</v>
      </c>
      <c r="Z1080" s="2" t="s">
        <v>165</v>
      </c>
      <c r="AA1080" s="2" t="s">
        <v>166</v>
      </c>
      <c r="AB1080" s="2">
        <f>IF(INPUT_RAW!B1080="","",YEAR(INPUT_RAW!B1080))</f>
        <v>2021</v>
      </c>
      <c r="AC1080" s="2">
        <f>IF(OR(INPUT_RAW!Q1080="",INPUT_RAW!T1080=""),"",INPUT_RAW!Q1080+INPUT_RAW!T1080)</f>
        <v>3306971.4299999997</v>
      </c>
      <c r="AD1080" s="2">
        <f>IF(INPUT_RAW!Q1080="","",IF(INPUT_RAW!Q1080=0,0,INPUT_RAW!T1080/INPUT_RAW!Q1080))</f>
        <v>0.43960000226890239</v>
      </c>
    </row>
    <row r="1081" spans="1:30" ht="57.6" x14ac:dyDescent="0.3">
      <c r="A1081" s="7" t="s">
        <v>196</v>
      </c>
      <c r="B1081" s="2" t="s">
        <v>1628</v>
      </c>
      <c r="C1081" s="5" t="s">
        <v>198</v>
      </c>
      <c r="D1081" s="5" t="s">
        <v>171</v>
      </c>
      <c r="E1081" s="2" t="s">
        <v>1629</v>
      </c>
      <c r="F1081" s="2"/>
      <c r="G1081" s="2"/>
      <c r="H1081" s="2"/>
      <c r="I1081" s="2"/>
      <c r="J1081" s="2"/>
      <c r="K1081" s="2"/>
      <c r="L1081" s="2"/>
      <c r="M1081" s="2"/>
      <c r="N1081" s="5">
        <v>142.5</v>
      </c>
      <c r="O1081" s="2" t="s">
        <v>200</v>
      </c>
      <c r="P1081" s="5">
        <v>409.11242110000001</v>
      </c>
      <c r="Q1081" s="5">
        <v>58298.52</v>
      </c>
      <c r="R1081" s="5">
        <v>5.4043912949999999</v>
      </c>
      <c r="S1081" s="5">
        <v>770.12575960000004</v>
      </c>
      <c r="T1081" s="5">
        <v>21360.6</v>
      </c>
      <c r="U1081" s="5">
        <v>600</v>
      </c>
      <c r="V1081" s="5">
        <v>1.2070000000000001</v>
      </c>
      <c r="W1081" s="2" t="s">
        <v>23</v>
      </c>
      <c r="X1081" s="2" t="s">
        <v>2936</v>
      </c>
      <c r="Y1081" s="2" t="s">
        <v>172</v>
      </c>
      <c r="Z1081" s="2" t="s">
        <v>173</v>
      </c>
      <c r="AA1081" s="2" t="s">
        <v>2936</v>
      </c>
      <c r="AB1081" s="2">
        <f>IF(INPUT_RAW!B1081="","",YEAR(INPUT_RAW!B1081))</f>
        <v>2021</v>
      </c>
      <c r="AC1081" s="2">
        <f>IF(OR(INPUT_RAW!Q1081="",INPUT_RAW!T1081=""),"",INPUT_RAW!Q1081+INPUT_RAW!T1081)</f>
        <v>79659.12</v>
      </c>
      <c r="AD1081" s="2">
        <f>IF(INPUT_RAW!Q1081="","",IF(INPUT_RAW!Q1081=0,0,INPUT_RAW!T1081/INPUT_RAW!Q1081))</f>
        <v>0.366400382033712</v>
      </c>
    </row>
    <row r="1082" spans="1:30" ht="72" x14ac:dyDescent="0.3">
      <c r="A1082" s="7" t="s">
        <v>196</v>
      </c>
      <c r="B1082" s="2" t="s">
        <v>1628</v>
      </c>
      <c r="C1082" s="5" t="s">
        <v>198</v>
      </c>
      <c r="D1082" s="5" t="s">
        <v>171</v>
      </c>
      <c r="E1082" s="2" t="s">
        <v>1630</v>
      </c>
      <c r="F1082" s="2"/>
      <c r="G1082" s="2"/>
      <c r="H1082" s="2"/>
      <c r="I1082" s="2"/>
      <c r="J1082" s="2"/>
      <c r="K1082" s="2"/>
      <c r="L1082" s="2"/>
      <c r="M1082" s="2"/>
      <c r="N1082" s="5">
        <v>3340</v>
      </c>
      <c r="O1082" s="2" t="s">
        <v>200</v>
      </c>
      <c r="P1082" s="5">
        <v>561.03269760000001</v>
      </c>
      <c r="Q1082" s="5">
        <v>1873849.21</v>
      </c>
      <c r="R1082" s="5">
        <v>7.4112641689999998</v>
      </c>
      <c r="S1082" s="5">
        <v>24753.622319999999</v>
      </c>
      <c r="T1082" s="5">
        <v>686578.3</v>
      </c>
      <c r="U1082" s="5">
        <v>100200</v>
      </c>
      <c r="V1082" s="5">
        <v>0.22739999999999999</v>
      </c>
      <c r="W1082" s="2" t="s">
        <v>22</v>
      </c>
      <c r="X1082" s="2"/>
      <c r="Y1082" s="2" t="s">
        <v>172</v>
      </c>
      <c r="Z1082" s="2" t="s">
        <v>173</v>
      </c>
      <c r="AA1082" s="2" t="s">
        <v>174</v>
      </c>
      <c r="AB1082" s="2">
        <f>IF(INPUT_RAW!B1082="","",YEAR(INPUT_RAW!B1082))</f>
        <v>2021</v>
      </c>
      <c r="AC1082" s="2">
        <f>IF(OR(INPUT_RAW!Q1082="",INPUT_RAW!T1082=""),"",INPUT_RAW!Q1082+INPUT_RAW!T1082)</f>
        <v>2560427.5099999998</v>
      </c>
      <c r="AD1082" s="2">
        <f>IF(INPUT_RAW!Q1082="","",IF(INPUT_RAW!Q1082=0,0,INPUT_RAW!T1082/INPUT_RAW!Q1082))</f>
        <v>0.36639997302664501</v>
      </c>
    </row>
    <row r="1083" spans="1:30" ht="57.6" x14ac:dyDescent="0.3">
      <c r="A1083" s="7" t="s">
        <v>196</v>
      </c>
      <c r="B1083" s="2" t="s">
        <v>1631</v>
      </c>
      <c r="C1083" s="5" t="s">
        <v>198</v>
      </c>
      <c r="D1083" s="5" t="s">
        <v>171</v>
      </c>
      <c r="E1083" s="2" t="s">
        <v>1632</v>
      </c>
      <c r="F1083" s="2"/>
      <c r="G1083" s="2"/>
      <c r="H1083" s="2"/>
      <c r="I1083" s="2"/>
      <c r="J1083" s="2"/>
      <c r="K1083" s="2"/>
      <c r="L1083" s="2"/>
      <c r="M1083" s="2"/>
      <c r="N1083" s="5">
        <v>5791.2</v>
      </c>
      <c r="O1083" s="2" t="s">
        <v>200</v>
      </c>
      <c r="P1083" s="5">
        <v>414.9579569</v>
      </c>
      <c r="Q1083" s="5">
        <v>2403104.52</v>
      </c>
      <c r="R1083" s="5">
        <v>5.4816110550000001</v>
      </c>
      <c r="S1083" s="5">
        <v>31745.105940000001</v>
      </c>
      <c r="T1083" s="5">
        <v>880497.5</v>
      </c>
      <c r="U1083" s="5">
        <v>24384</v>
      </c>
      <c r="V1083" s="5">
        <v>1.2070000000000001</v>
      </c>
      <c r="W1083" s="2" t="s">
        <v>23</v>
      </c>
      <c r="X1083" s="2" t="s">
        <v>2936</v>
      </c>
      <c r="Y1083" s="2" t="s">
        <v>172</v>
      </c>
      <c r="Z1083" s="2" t="s">
        <v>173</v>
      </c>
      <c r="AA1083" s="2" t="s">
        <v>2936</v>
      </c>
      <c r="AB1083" s="2">
        <f>IF(INPUT_RAW!B1083="","",YEAR(INPUT_RAW!B1083))</f>
        <v>2021</v>
      </c>
      <c r="AC1083" s="2">
        <f>IF(OR(INPUT_RAW!Q1083="",INPUT_RAW!T1083=""),"",INPUT_RAW!Q1083+INPUT_RAW!T1083)</f>
        <v>3283602.02</v>
      </c>
      <c r="AD1083" s="2">
        <f>IF(INPUT_RAW!Q1083="","",IF(INPUT_RAW!Q1083=0,0,INPUT_RAW!T1083/INPUT_RAW!Q1083))</f>
        <v>0.36640000161124908</v>
      </c>
    </row>
    <row r="1084" spans="1:30" ht="57.6" x14ac:dyDescent="0.3">
      <c r="A1084" s="7" t="s">
        <v>196</v>
      </c>
      <c r="B1084" s="2" t="s">
        <v>1633</v>
      </c>
      <c r="C1084" s="5" t="s">
        <v>198</v>
      </c>
      <c r="D1084" s="5" t="s">
        <v>163</v>
      </c>
      <c r="E1084" s="2" t="s">
        <v>1517</v>
      </c>
      <c r="F1084" s="2"/>
      <c r="G1084" s="2"/>
      <c r="H1084" s="2"/>
      <c r="I1084" s="2"/>
      <c r="J1084" s="2"/>
      <c r="K1084" s="2"/>
      <c r="L1084" s="2"/>
      <c r="M1084" s="2"/>
      <c r="N1084" s="5">
        <v>8537.7999999999993</v>
      </c>
      <c r="O1084" s="2" t="s">
        <v>200</v>
      </c>
      <c r="P1084" s="5">
        <v>256.73265830000003</v>
      </c>
      <c r="Q1084" s="5">
        <v>2191932.09</v>
      </c>
      <c r="R1084" s="5">
        <v>3.450707773</v>
      </c>
      <c r="S1084" s="5">
        <v>29461.452819999999</v>
      </c>
      <c r="T1084" s="5">
        <v>963573.3</v>
      </c>
      <c r="U1084" s="5">
        <v>98000</v>
      </c>
      <c r="V1084" s="5">
        <v>0.27500000000000002</v>
      </c>
      <c r="W1084" s="2" t="s">
        <v>23</v>
      </c>
      <c r="X1084" s="2" t="s">
        <v>166</v>
      </c>
      <c r="Y1084" s="2" t="s">
        <v>164</v>
      </c>
      <c r="Z1084" s="2" t="s">
        <v>165</v>
      </c>
      <c r="AA1084" s="2" t="s">
        <v>166</v>
      </c>
      <c r="AB1084" s="2">
        <f>IF(INPUT_RAW!B1084="","",YEAR(INPUT_RAW!B1084))</f>
        <v>2021</v>
      </c>
      <c r="AC1084" s="2">
        <f>IF(OR(INPUT_RAW!Q1084="",INPUT_RAW!T1084=""),"",INPUT_RAW!Q1084+INPUT_RAW!T1084)</f>
        <v>3155505.3899999997</v>
      </c>
      <c r="AD1084" s="2">
        <f>IF(INPUT_RAW!Q1084="","",IF(INPUT_RAW!Q1084=0,0,INPUT_RAW!T1084/INPUT_RAW!Q1084))</f>
        <v>0.43959997866539746</v>
      </c>
    </row>
    <row r="1085" spans="1:30" ht="57.6" x14ac:dyDescent="0.3">
      <c r="A1085" s="7" t="s">
        <v>196</v>
      </c>
      <c r="B1085" s="2" t="s">
        <v>1634</v>
      </c>
      <c r="C1085" s="5" t="s">
        <v>198</v>
      </c>
      <c r="D1085" s="5" t="s">
        <v>171</v>
      </c>
      <c r="E1085" s="2" t="s">
        <v>1635</v>
      </c>
      <c r="F1085" s="2"/>
      <c r="G1085" s="2"/>
      <c r="H1085" s="2"/>
      <c r="I1085" s="2"/>
      <c r="J1085" s="2"/>
      <c r="K1085" s="2"/>
      <c r="L1085" s="2"/>
      <c r="M1085" s="2"/>
      <c r="N1085" s="5">
        <v>15568</v>
      </c>
      <c r="O1085" s="2" t="s">
        <v>200</v>
      </c>
      <c r="P1085" s="5">
        <v>400.8235573</v>
      </c>
      <c r="Q1085" s="5">
        <v>6240021.1399999997</v>
      </c>
      <c r="R1085" s="5">
        <v>5.4201968530000002</v>
      </c>
      <c r="S1085" s="5">
        <v>84381.624609999999</v>
      </c>
      <c r="T1085" s="5">
        <v>2286343.7000000002</v>
      </c>
      <c r="U1085" s="5">
        <v>70056</v>
      </c>
      <c r="V1085" s="5">
        <v>1.1200000000000001</v>
      </c>
      <c r="W1085" s="2" t="s">
        <v>23</v>
      </c>
      <c r="X1085" s="2" t="s">
        <v>2937</v>
      </c>
      <c r="Y1085" s="2" t="s">
        <v>172</v>
      </c>
      <c r="Z1085" s="2" t="s">
        <v>173</v>
      </c>
      <c r="AA1085" s="2" t="s">
        <v>2937</v>
      </c>
      <c r="AB1085" s="2">
        <f>IF(INPUT_RAW!B1085="","",YEAR(INPUT_RAW!B1085))</f>
        <v>2021</v>
      </c>
      <c r="AC1085" s="2">
        <f>IF(OR(INPUT_RAW!Q1085="",INPUT_RAW!T1085=""),"",INPUT_RAW!Q1085+INPUT_RAW!T1085)</f>
        <v>8526364.8399999999</v>
      </c>
      <c r="AD1085" s="2">
        <f>IF(INPUT_RAW!Q1085="","",IF(INPUT_RAW!Q1085=0,0,INPUT_RAW!T1085/INPUT_RAW!Q1085))</f>
        <v>0.36639999267694795</v>
      </c>
    </row>
    <row r="1086" spans="1:30" ht="57.6" x14ac:dyDescent="0.3">
      <c r="A1086" s="7" t="s">
        <v>196</v>
      </c>
      <c r="B1086" s="2" t="s">
        <v>1636</v>
      </c>
      <c r="C1086" s="5" t="s">
        <v>198</v>
      </c>
      <c r="D1086" s="5" t="s">
        <v>171</v>
      </c>
      <c r="E1086" s="2" t="s">
        <v>1637</v>
      </c>
      <c r="F1086" s="2"/>
      <c r="G1086" s="2"/>
      <c r="H1086" s="2"/>
      <c r="I1086" s="2"/>
      <c r="J1086" s="2"/>
      <c r="K1086" s="2"/>
      <c r="L1086" s="2"/>
      <c r="M1086" s="2"/>
      <c r="N1086" s="5">
        <v>4843.2</v>
      </c>
      <c r="O1086" s="2" t="s">
        <v>200</v>
      </c>
      <c r="P1086" s="5">
        <v>606.35990249999998</v>
      </c>
      <c r="Q1086" s="5">
        <v>2936722.28</v>
      </c>
      <c r="R1086" s="5">
        <v>8.1995930030000004</v>
      </c>
      <c r="S1086" s="5">
        <v>39712.268830000001</v>
      </c>
      <c r="T1086" s="5">
        <v>1076015</v>
      </c>
      <c r="U1086" s="5">
        <v>80720</v>
      </c>
      <c r="V1086" s="5">
        <v>0.45340000000000003</v>
      </c>
      <c r="W1086" s="2" t="s">
        <v>23</v>
      </c>
      <c r="X1086" s="2"/>
      <c r="Y1086" s="2" t="s">
        <v>172</v>
      </c>
      <c r="Z1086" s="2" t="s">
        <v>173</v>
      </c>
      <c r="AA1086" s="2" t="s">
        <v>174</v>
      </c>
      <c r="AB1086" s="2">
        <f>IF(INPUT_RAW!B1086="","",YEAR(INPUT_RAW!B1086))</f>
        <v>2021</v>
      </c>
      <c r="AC1086" s="2">
        <f>IF(OR(INPUT_RAW!Q1086="",INPUT_RAW!T1086=""),"",INPUT_RAW!Q1086+INPUT_RAW!T1086)</f>
        <v>4012737.28</v>
      </c>
      <c r="AD1086" s="2">
        <f>IF(INPUT_RAW!Q1086="","",IF(INPUT_RAW!Q1086=0,0,INPUT_RAW!T1086/INPUT_RAW!Q1086))</f>
        <v>0.36639998522434342</v>
      </c>
    </row>
    <row r="1087" spans="1:30" ht="57.6" x14ac:dyDescent="0.3">
      <c r="A1087" s="7" t="s">
        <v>196</v>
      </c>
      <c r="B1087" s="2" t="s">
        <v>1636</v>
      </c>
      <c r="C1087" s="5" t="s">
        <v>198</v>
      </c>
      <c r="D1087" s="5" t="s">
        <v>171</v>
      </c>
      <c r="E1087" s="2" t="s">
        <v>1638</v>
      </c>
      <c r="F1087" s="2"/>
      <c r="G1087" s="2"/>
      <c r="H1087" s="2"/>
      <c r="I1087" s="2"/>
      <c r="J1087" s="2"/>
      <c r="K1087" s="2"/>
      <c r="L1087" s="2"/>
      <c r="M1087" s="2"/>
      <c r="N1087" s="5">
        <v>5962.2</v>
      </c>
      <c r="O1087" s="2" t="s">
        <v>200</v>
      </c>
      <c r="P1087" s="5">
        <v>397.40672069999999</v>
      </c>
      <c r="Q1087" s="5">
        <v>2369418.35</v>
      </c>
      <c r="R1087" s="5">
        <v>5.3739921659999998</v>
      </c>
      <c r="S1087" s="5">
        <v>32040.81609</v>
      </c>
      <c r="T1087" s="5">
        <v>868155</v>
      </c>
      <c r="U1087" s="5">
        <v>25104</v>
      </c>
      <c r="V1087" s="5">
        <v>1.2034</v>
      </c>
      <c r="W1087" s="2" t="s">
        <v>23</v>
      </c>
      <c r="X1087" s="2" t="s">
        <v>2936</v>
      </c>
      <c r="Y1087" s="2" t="s">
        <v>172</v>
      </c>
      <c r="Z1087" s="2" t="s">
        <v>173</v>
      </c>
      <c r="AA1087" s="2" t="s">
        <v>2936</v>
      </c>
      <c r="AB1087" s="2">
        <f>IF(INPUT_RAW!B1087="","",YEAR(INPUT_RAW!B1087))</f>
        <v>2021</v>
      </c>
      <c r="AC1087" s="2">
        <f>IF(OR(INPUT_RAW!Q1087="",INPUT_RAW!T1087=""),"",INPUT_RAW!Q1087+INPUT_RAW!T1087)</f>
        <v>3237573.35</v>
      </c>
      <c r="AD1087" s="2">
        <f>IF(INPUT_RAW!Q1087="","",IF(INPUT_RAW!Q1087=0,0,INPUT_RAW!T1087/INPUT_RAW!Q1087))</f>
        <v>0.36640004919350777</v>
      </c>
    </row>
    <row r="1088" spans="1:30" ht="57.6" x14ac:dyDescent="0.3">
      <c r="A1088" s="7" t="s">
        <v>196</v>
      </c>
      <c r="B1088" s="2" t="s">
        <v>1636</v>
      </c>
      <c r="C1088" s="5" t="s">
        <v>198</v>
      </c>
      <c r="D1088" s="5" t="s">
        <v>171</v>
      </c>
      <c r="E1088" s="2" t="s">
        <v>1639</v>
      </c>
      <c r="F1088" s="2"/>
      <c r="G1088" s="2"/>
      <c r="H1088" s="2"/>
      <c r="I1088" s="2"/>
      <c r="J1088" s="2"/>
      <c r="K1088" s="2"/>
      <c r="L1088" s="2"/>
      <c r="M1088" s="2"/>
      <c r="N1088" s="5">
        <v>1995</v>
      </c>
      <c r="O1088" s="2" t="s">
        <v>200</v>
      </c>
      <c r="P1088" s="5">
        <v>406.58050630000002</v>
      </c>
      <c r="Q1088" s="5">
        <v>811128.11</v>
      </c>
      <c r="R1088" s="5">
        <v>5.4980460620000002</v>
      </c>
      <c r="S1088" s="5">
        <v>10968.60189</v>
      </c>
      <c r="T1088" s="5">
        <v>297197.40000000002</v>
      </c>
      <c r="U1088" s="5">
        <v>8400</v>
      </c>
      <c r="V1088" s="5">
        <v>1.2034</v>
      </c>
      <c r="W1088" s="2" t="s">
        <v>23</v>
      </c>
      <c r="X1088" s="2" t="s">
        <v>2936</v>
      </c>
      <c r="Y1088" s="2" t="s">
        <v>172</v>
      </c>
      <c r="Z1088" s="2" t="s">
        <v>173</v>
      </c>
      <c r="AA1088" s="2" t="s">
        <v>2936</v>
      </c>
      <c r="AB1088" s="2">
        <f>IF(INPUT_RAW!B1088="","",YEAR(INPUT_RAW!B1088))</f>
        <v>2021</v>
      </c>
      <c r="AC1088" s="2">
        <f>IF(OR(INPUT_RAW!Q1088="",INPUT_RAW!T1088=""),"",INPUT_RAW!Q1088+INPUT_RAW!T1088)</f>
        <v>1108325.51</v>
      </c>
      <c r="AD1088" s="2">
        <f>IF(INPUT_RAW!Q1088="","",IF(INPUT_RAW!Q1088=0,0,INPUT_RAW!T1088/INPUT_RAW!Q1088))</f>
        <v>0.36640007458254653</v>
      </c>
    </row>
    <row r="1089" spans="1:30" ht="57.6" x14ac:dyDescent="0.3">
      <c r="A1089" s="7" t="s">
        <v>196</v>
      </c>
      <c r="B1089" s="2" t="s">
        <v>1636</v>
      </c>
      <c r="C1089" s="5" t="s">
        <v>198</v>
      </c>
      <c r="D1089" s="5" t="s">
        <v>171</v>
      </c>
      <c r="E1089" s="2" t="s">
        <v>1640</v>
      </c>
      <c r="F1089" s="2"/>
      <c r="G1089" s="2"/>
      <c r="H1089" s="2"/>
      <c r="I1089" s="2"/>
      <c r="J1089" s="2"/>
      <c r="K1089" s="2"/>
      <c r="L1089" s="2"/>
      <c r="M1089" s="2"/>
      <c r="N1089" s="5">
        <v>4620</v>
      </c>
      <c r="O1089" s="2" t="s">
        <v>200</v>
      </c>
      <c r="P1089" s="5">
        <v>552.55492419999996</v>
      </c>
      <c r="Q1089" s="5">
        <v>2552803.75</v>
      </c>
      <c r="R1089" s="5">
        <v>7.4720070889999999</v>
      </c>
      <c r="S1089" s="5">
        <v>34520.672749999998</v>
      </c>
      <c r="T1089" s="5">
        <v>935347.3</v>
      </c>
      <c r="U1089" s="5">
        <v>100800</v>
      </c>
      <c r="V1089" s="5">
        <v>0.32290000000000002</v>
      </c>
      <c r="W1089" s="2" t="s">
        <v>23</v>
      </c>
      <c r="X1089" s="2" t="s">
        <v>2936</v>
      </c>
      <c r="Y1089" s="2" t="s">
        <v>172</v>
      </c>
      <c r="Z1089" s="2" t="s">
        <v>173</v>
      </c>
      <c r="AA1089" s="2" t="s">
        <v>2936</v>
      </c>
      <c r="AB1089" s="2">
        <f>IF(INPUT_RAW!B1089="","",YEAR(INPUT_RAW!B1089))</f>
        <v>2021</v>
      </c>
      <c r="AC1089" s="2">
        <f>IF(OR(INPUT_RAW!Q1089="",INPUT_RAW!T1089=""),"",INPUT_RAW!Q1089+INPUT_RAW!T1089)</f>
        <v>3488151.05</v>
      </c>
      <c r="AD1089" s="2">
        <f>IF(INPUT_RAW!Q1089="","",IF(INPUT_RAW!Q1089=0,0,INPUT_RAW!T1089/INPUT_RAW!Q1089))</f>
        <v>0.36640000235035697</v>
      </c>
    </row>
    <row r="1090" spans="1:30" ht="57.6" x14ac:dyDescent="0.3">
      <c r="A1090" s="7" t="s">
        <v>196</v>
      </c>
      <c r="B1090" s="2" t="s">
        <v>1636</v>
      </c>
      <c r="C1090" s="5" t="s">
        <v>198</v>
      </c>
      <c r="D1090" s="5" t="s">
        <v>171</v>
      </c>
      <c r="E1090" s="2" t="s">
        <v>1641</v>
      </c>
      <c r="F1090" s="2"/>
      <c r="G1090" s="2"/>
      <c r="H1090" s="2"/>
      <c r="I1090" s="2"/>
      <c r="J1090" s="2"/>
      <c r="K1090" s="2"/>
      <c r="L1090" s="2"/>
      <c r="M1090" s="2"/>
      <c r="N1090" s="5">
        <v>23520</v>
      </c>
      <c r="O1090" s="2" t="s">
        <v>200</v>
      </c>
      <c r="P1090" s="5">
        <v>391.42767559999999</v>
      </c>
      <c r="Q1090" s="5">
        <v>9206378.9299999997</v>
      </c>
      <c r="R1090" s="5">
        <v>5.2931396289999997</v>
      </c>
      <c r="S1090" s="5">
        <v>124494.6441</v>
      </c>
      <c r="T1090" s="5">
        <v>3373217.3</v>
      </c>
      <c r="U1090" s="5">
        <v>252000</v>
      </c>
      <c r="V1090" s="5">
        <v>0.46579999999999999</v>
      </c>
      <c r="W1090" s="2" t="s">
        <v>23</v>
      </c>
      <c r="X1090" s="2"/>
      <c r="Y1090" s="2" t="s">
        <v>172</v>
      </c>
      <c r="Z1090" s="2" t="s">
        <v>173</v>
      </c>
      <c r="AA1090" s="2" t="s">
        <v>174</v>
      </c>
      <c r="AB1090" s="2">
        <f>IF(INPUT_RAW!B1090="","",YEAR(INPUT_RAW!B1090))</f>
        <v>2021</v>
      </c>
      <c r="AC1090" s="2">
        <f>IF(OR(INPUT_RAW!Q1090="",INPUT_RAW!T1090=""),"",INPUT_RAW!Q1090+INPUT_RAW!T1090)</f>
        <v>12579596.23</v>
      </c>
      <c r="AD1090" s="2">
        <f>IF(INPUT_RAW!Q1090="","",IF(INPUT_RAW!Q1090=0,0,INPUT_RAW!T1090/INPUT_RAW!Q1090))</f>
        <v>0.3664000065224341</v>
      </c>
    </row>
    <row r="1091" spans="1:30" ht="57.6" x14ac:dyDescent="0.3">
      <c r="A1091" s="7" t="s">
        <v>196</v>
      </c>
      <c r="B1091" s="2" t="s">
        <v>1642</v>
      </c>
      <c r="C1091" s="5" t="s">
        <v>198</v>
      </c>
      <c r="D1091" s="5" t="s">
        <v>163</v>
      </c>
      <c r="E1091" s="2" t="s">
        <v>1643</v>
      </c>
      <c r="F1091" s="2"/>
      <c r="G1091" s="2"/>
      <c r="H1091" s="2"/>
      <c r="I1091" s="2"/>
      <c r="J1091" s="2"/>
      <c r="K1091" s="2"/>
      <c r="L1091" s="2"/>
      <c r="M1091" s="2"/>
      <c r="N1091" s="5">
        <v>7507.5</v>
      </c>
      <c r="O1091" s="2" t="s">
        <v>200</v>
      </c>
      <c r="P1091" s="5">
        <v>269.1878868</v>
      </c>
      <c r="Q1091" s="5">
        <v>2020928.06</v>
      </c>
      <c r="R1091" s="5">
        <v>3.6401336949999998</v>
      </c>
      <c r="S1091" s="5">
        <v>27328.30372</v>
      </c>
      <c r="T1091" s="5">
        <v>888400</v>
      </c>
      <c r="U1091" s="5">
        <v>3</v>
      </c>
      <c r="V1091" s="5">
        <v>0.19</v>
      </c>
      <c r="W1091" s="2" t="s">
        <v>46</v>
      </c>
      <c r="X1091" s="2" t="s">
        <v>166</v>
      </c>
      <c r="Y1091" s="2" t="s">
        <v>164</v>
      </c>
      <c r="Z1091" s="2" t="s">
        <v>165</v>
      </c>
      <c r="AA1091" s="2" t="s">
        <v>166</v>
      </c>
      <c r="AB1091" s="2">
        <f>IF(INPUT_RAW!B1091="","",YEAR(INPUT_RAW!B1091))</f>
        <v>2021</v>
      </c>
      <c r="AC1091" s="2">
        <f>IF(OR(INPUT_RAW!Q1091="",INPUT_RAW!T1091=""),"",INPUT_RAW!Q1091+INPUT_RAW!T1091)</f>
        <v>2909328.06</v>
      </c>
      <c r="AD1091" s="2">
        <f>IF(INPUT_RAW!Q1091="","",IF(INPUT_RAW!Q1091=0,0,INPUT_RAW!T1091/INPUT_RAW!Q1091))</f>
        <v>0.43960001228346546</v>
      </c>
    </row>
    <row r="1092" spans="1:30" ht="57.6" x14ac:dyDescent="0.3">
      <c r="A1092" s="7" t="s">
        <v>196</v>
      </c>
      <c r="B1092" s="2" t="s">
        <v>1644</v>
      </c>
      <c r="C1092" s="5" t="s">
        <v>198</v>
      </c>
      <c r="D1092" s="5" t="s">
        <v>171</v>
      </c>
      <c r="E1092" s="2" t="s">
        <v>1645</v>
      </c>
      <c r="F1092" s="2"/>
      <c r="G1092" s="2"/>
      <c r="H1092" s="2"/>
      <c r="I1092" s="2"/>
      <c r="J1092" s="2"/>
      <c r="K1092" s="2"/>
      <c r="L1092" s="2"/>
      <c r="M1092" s="2"/>
      <c r="N1092" s="5">
        <v>4642.5</v>
      </c>
      <c r="O1092" s="2" t="s">
        <v>200</v>
      </c>
      <c r="P1092" s="5">
        <v>257.9022186322025</v>
      </c>
      <c r="Q1092" s="5">
        <v>1197311.05</v>
      </c>
      <c r="R1092" s="5">
        <v>3.4295507796835438</v>
      </c>
      <c r="S1092" s="5">
        <v>15921.68949468085</v>
      </c>
      <c r="T1092" s="5">
        <v>438694.7</v>
      </c>
      <c r="U1092" s="5">
        <v>29712</v>
      </c>
      <c r="V1092" s="5">
        <v>0.49840000000000001</v>
      </c>
      <c r="W1092" s="2" t="s">
        <v>23</v>
      </c>
      <c r="X1092" s="2" t="s">
        <v>2940</v>
      </c>
      <c r="Y1092" s="2" t="s">
        <v>172</v>
      </c>
      <c r="Z1092" s="2" t="s">
        <v>173</v>
      </c>
      <c r="AA1092" s="2" t="s">
        <v>2940</v>
      </c>
      <c r="AB1092" s="2">
        <f>IF(INPUT_RAW!B1092="","",YEAR(INPUT_RAW!B1092))</f>
        <v>2021</v>
      </c>
      <c r="AC1092" s="2">
        <f>IF(OR(INPUT_RAW!Q1092="",INPUT_RAW!T1092=""),"",INPUT_RAW!Q1092+INPUT_RAW!T1092)</f>
        <v>1636005.75</v>
      </c>
      <c r="AD1092" s="2">
        <f>IF(INPUT_RAW!Q1092="","",IF(INPUT_RAW!Q1092=0,0,INPUT_RAW!T1092/INPUT_RAW!Q1092))</f>
        <v>0.36639994260472247</v>
      </c>
    </row>
    <row r="1093" spans="1:30" ht="72" x14ac:dyDescent="0.3">
      <c r="A1093" s="7" t="s">
        <v>196</v>
      </c>
      <c r="B1093" s="2" t="s">
        <v>1644</v>
      </c>
      <c r="C1093" s="5" t="s">
        <v>198</v>
      </c>
      <c r="D1093" s="5" t="s">
        <v>171</v>
      </c>
      <c r="E1093" s="2" t="s">
        <v>1646</v>
      </c>
      <c r="F1093" s="2"/>
      <c r="G1093" s="2"/>
      <c r="H1093" s="2"/>
      <c r="I1093" s="2"/>
      <c r="J1093" s="2"/>
      <c r="K1093" s="2"/>
      <c r="L1093" s="2"/>
      <c r="M1093" s="2"/>
      <c r="N1093" s="5">
        <v>1414.4</v>
      </c>
      <c r="O1093" s="2" t="s">
        <v>200</v>
      </c>
      <c r="P1093" s="5">
        <v>502.72243354072401</v>
      </c>
      <c r="Q1093" s="5">
        <v>711050.61</v>
      </c>
      <c r="R1093" s="5">
        <v>6.6851387438926064</v>
      </c>
      <c r="S1093" s="5">
        <v>9455.4602393617024</v>
      </c>
      <c r="T1093" s="5">
        <v>260528.9</v>
      </c>
      <c r="U1093" s="5">
        <v>7956</v>
      </c>
      <c r="V1093" s="5">
        <v>1.1100000000000001</v>
      </c>
      <c r="W1093" s="2" t="s">
        <v>62</v>
      </c>
      <c r="X1093" s="2" t="s">
        <v>2940</v>
      </c>
      <c r="Y1093" s="2" t="s">
        <v>172</v>
      </c>
      <c r="Z1093" s="2" t="s">
        <v>173</v>
      </c>
      <c r="AA1093" s="2" t="s">
        <v>2940</v>
      </c>
      <c r="AB1093" s="2">
        <f>IF(INPUT_RAW!B1093="","",YEAR(INPUT_RAW!B1093))</f>
        <v>2021</v>
      </c>
      <c r="AC1093" s="2">
        <f>IF(OR(INPUT_RAW!Q1093="",INPUT_RAW!T1093=""),"",INPUT_RAW!Q1093+INPUT_RAW!T1093)</f>
        <v>971579.51</v>
      </c>
      <c r="AD1093" s="2">
        <f>IF(INPUT_RAW!Q1093="","",IF(INPUT_RAW!Q1093=0,0,INPUT_RAW!T1093/INPUT_RAW!Q1093))</f>
        <v>0.3663999388172946</v>
      </c>
    </row>
    <row r="1094" spans="1:30" ht="57.6" x14ac:dyDescent="0.3">
      <c r="A1094" s="7" t="s">
        <v>196</v>
      </c>
      <c r="B1094" s="2" t="s">
        <v>1644</v>
      </c>
      <c r="C1094" s="5" t="s">
        <v>198</v>
      </c>
      <c r="D1094" s="5" t="s">
        <v>171</v>
      </c>
      <c r="E1094" s="2" t="s">
        <v>1647</v>
      </c>
      <c r="F1094" s="2"/>
      <c r="G1094" s="2"/>
      <c r="H1094" s="2"/>
      <c r="I1094" s="2"/>
      <c r="J1094" s="2"/>
      <c r="K1094" s="2"/>
      <c r="L1094" s="2"/>
      <c r="M1094" s="2"/>
      <c r="N1094" s="5">
        <v>1156.8</v>
      </c>
      <c r="O1094" s="2" t="s">
        <v>200</v>
      </c>
      <c r="P1094" s="5">
        <v>612.86681362378977</v>
      </c>
      <c r="Q1094" s="5">
        <v>708964.33</v>
      </c>
      <c r="R1094" s="5">
        <v>8.1498246492525226</v>
      </c>
      <c r="S1094" s="5">
        <v>9427.7171542553206</v>
      </c>
      <c r="T1094" s="5">
        <v>259764.6</v>
      </c>
      <c r="U1094" s="5">
        <v>19280</v>
      </c>
      <c r="V1094" s="5">
        <v>0.45479999999999998</v>
      </c>
      <c r="W1094" s="2" t="s">
        <v>23</v>
      </c>
      <c r="X1094" s="2"/>
      <c r="Y1094" s="2" t="s">
        <v>172</v>
      </c>
      <c r="Z1094" s="2" t="s">
        <v>173</v>
      </c>
      <c r="AA1094" s="2" t="s">
        <v>174</v>
      </c>
      <c r="AB1094" s="2">
        <f>IF(INPUT_RAW!B1094="","",YEAR(INPUT_RAW!B1094))</f>
        <v>2021</v>
      </c>
      <c r="AC1094" s="2">
        <f>IF(OR(INPUT_RAW!Q1094="",INPUT_RAW!T1094=""),"",INPUT_RAW!Q1094+INPUT_RAW!T1094)</f>
        <v>968728.92999999993</v>
      </c>
      <c r="AD1094" s="2">
        <f>IF(INPUT_RAW!Q1094="","",IF(INPUT_RAW!Q1094=0,0,INPUT_RAW!T1094/INPUT_RAW!Q1094))</f>
        <v>0.36640009801339374</v>
      </c>
    </row>
    <row r="1095" spans="1:30" ht="57.6" x14ac:dyDescent="0.3">
      <c r="A1095" s="7" t="s">
        <v>196</v>
      </c>
      <c r="B1095" s="2" t="s">
        <v>1644</v>
      </c>
      <c r="C1095" s="5" t="s">
        <v>198</v>
      </c>
      <c r="D1095" s="5" t="s">
        <v>171</v>
      </c>
      <c r="E1095" s="2" t="s">
        <v>1648</v>
      </c>
      <c r="F1095" s="2"/>
      <c r="G1095" s="2"/>
      <c r="H1095" s="2"/>
      <c r="I1095" s="2"/>
      <c r="J1095" s="2"/>
      <c r="K1095" s="2"/>
      <c r="L1095" s="2"/>
      <c r="M1095" s="2"/>
      <c r="N1095" s="5">
        <v>2310</v>
      </c>
      <c r="O1095" s="2" t="s">
        <v>200</v>
      </c>
      <c r="P1095" s="5">
        <v>568.5403116883117</v>
      </c>
      <c r="Q1095" s="5">
        <v>1313328.1200000001</v>
      </c>
      <c r="R1095" s="5">
        <v>7.5603764852169109</v>
      </c>
      <c r="S1095" s="5">
        <v>17464.46968085106</v>
      </c>
      <c r="T1095" s="5">
        <v>481203.4</v>
      </c>
      <c r="U1095" s="5">
        <v>50400</v>
      </c>
      <c r="V1095" s="5">
        <v>0.32390000000000002</v>
      </c>
      <c r="W1095" s="2" t="s">
        <v>23</v>
      </c>
      <c r="X1095" s="2" t="s">
        <v>2936</v>
      </c>
      <c r="Y1095" s="2" t="s">
        <v>172</v>
      </c>
      <c r="Z1095" s="2" t="s">
        <v>173</v>
      </c>
      <c r="AA1095" s="2" t="s">
        <v>2936</v>
      </c>
      <c r="AB1095" s="2">
        <f>IF(INPUT_RAW!B1095="","",YEAR(INPUT_RAW!B1095))</f>
        <v>2021</v>
      </c>
      <c r="AC1095" s="2">
        <f>IF(OR(INPUT_RAW!Q1095="",INPUT_RAW!T1095=""),"",INPUT_RAW!Q1095+INPUT_RAW!T1095)</f>
        <v>1794531.52</v>
      </c>
      <c r="AD1095" s="2">
        <f>IF(INPUT_RAW!Q1095="","",IF(INPUT_RAW!Q1095=0,0,INPUT_RAW!T1095/INPUT_RAW!Q1095))</f>
        <v>0.36639998235932081</v>
      </c>
    </row>
    <row r="1096" spans="1:30" ht="72" x14ac:dyDescent="0.3">
      <c r="A1096" s="7" t="s">
        <v>196</v>
      </c>
      <c r="B1096" s="2" t="s">
        <v>1644</v>
      </c>
      <c r="C1096" s="5" t="s">
        <v>198</v>
      </c>
      <c r="D1096" s="5" t="s">
        <v>171</v>
      </c>
      <c r="E1096" s="2" t="s">
        <v>1649</v>
      </c>
      <c r="F1096" s="2"/>
      <c r="G1096" s="2"/>
      <c r="H1096" s="2"/>
      <c r="I1096" s="2"/>
      <c r="J1096" s="2"/>
      <c r="K1096" s="2"/>
      <c r="L1096" s="2"/>
      <c r="M1096" s="2"/>
      <c r="N1096" s="5">
        <v>4881.6000000000004</v>
      </c>
      <c r="O1096" s="2" t="s">
        <v>200</v>
      </c>
      <c r="P1096" s="5">
        <v>501.21275811209438</v>
      </c>
      <c r="Q1096" s="5">
        <v>2446720.2000000002</v>
      </c>
      <c r="R1096" s="5">
        <v>6.6650632727672123</v>
      </c>
      <c r="S1096" s="5">
        <v>32536.17287234043</v>
      </c>
      <c r="T1096" s="5">
        <v>896478.2</v>
      </c>
      <c r="U1096" s="5">
        <v>24408</v>
      </c>
      <c r="V1096" s="5">
        <v>1.2450000000000001</v>
      </c>
      <c r="W1096" s="2" t="s">
        <v>68</v>
      </c>
      <c r="X1096" s="2" t="s">
        <v>2940</v>
      </c>
      <c r="Y1096" s="2" t="s">
        <v>172</v>
      </c>
      <c r="Z1096" s="2" t="s">
        <v>173</v>
      </c>
      <c r="AA1096" s="2" t="s">
        <v>2940</v>
      </c>
      <c r="AB1096" s="2">
        <f>IF(INPUT_RAW!B1096="","",YEAR(INPUT_RAW!B1096))</f>
        <v>2021</v>
      </c>
      <c r="AC1096" s="2">
        <f>IF(OR(INPUT_RAW!Q1096="",INPUT_RAW!T1096=""),"",INPUT_RAW!Q1096+INPUT_RAW!T1096)</f>
        <v>3343198.4000000004</v>
      </c>
      <c r="AD1096" s="2">
        <f>IF(INPUT_RAW!Q1096="","",IF(INPUT_RAW!Q1096=0,0,INPUT_RAW!T1096/INPUT_RAW!Q1096))</f>
        <v>0.36639996678001835</v>
      </c>
    </row>
    <row r="1097" spans="1:30" ht="57.6" x14ac:dyDescent="0.3">
      <c r="A1097" s="7" t="s">
        <v>196</v>
      </c>
      <c r="B1097" s="2" t="s">
        <v>1644</v>
      </c>
      <c r="C1097" s="5" t="s">
        <v>198</v>
      </c>
      <c r="D1097" s="5" t="s">
        <v>171</v>
      </c>
      <c r="E1097" s="2" t="s">
        <v>1650</v>
      </c>
      <c r="F1097" s="2"/>
      <c r="G1097" s="2"/>
      <c r="H1097" s="2"/>
      <c r="I1097" s="2"/>
      <c r="J1097" s="2"/>
      <c r="K1097" s="2"/>
      <c r="L1097" s="2"/>
      <c r="M1097" s="2"/>
      <c r="N1097" s="5">
        <v>2677.5</v>
      </c>
      <c r="O1097" s="2" t="s">
        <v>200</v>
      </c>
      <c r="P1097" s="5">
        <v>256.61948832866477</v>
      </c>
      <c r="Q1097" s="5">
        <v>687098.68</v>
      </c>
      <c r="R1097" s="5">
        <v>3.4124931958599038</v>
      </c>
      <c r="S1097" s="5">
        <v>9136.9505319148939</v>
      </c>
      <c r="T1097" s="5">
        <v>251753</v>
      </c>
      <c r="U1097" s="5">
        <v>17136</v>
      </c>
      <c r="V1097" s="5">
        <v>0.49840000000000001</v>
      </c>
      <c r="W1097" s="2" t="s">
        <v>23</v>
      </c>
      <c r="X1097" s="2" t="s">
        <v>2940</v>
      </c>
      <c r="Y1097" s="2" t="s">
        <v>172</v>
      </c>
      <c r="Z1097" s="2" t="s">
        <v>173</v>
      </c>
      <c r="AA1097" s="2" t="s">
        <v>2940</v>
      </c>
      <c r="AB1097" s="2">
        <f>IF(INPUT_RAW!B1097="","",YEAR(INPUT_RAW!B1097))</f>
        <v>2021</v>
      </c>
      <c r="AC1097" s="2">
        <f>IF(OR(INPUT_RAW!Q1097="",INPUT_RAW!T1097=""),"",INPUT_RAW!Q1097+INPUT_RAW!T1097)</f>
        <v>938851.68</v>
      </c>
      <c r="AD1097" s="2">
        <f>IF(INPUT_RAW!Q1097="","",IF(INPUT_RAW!Q1097=0,0,INPUT_RAW!T1097/INPUT_RAW!Q1097))</f>
        <v>0.36640006352508198</v>
      </c>
    </row>
    <row r="1098" spans="1:30" ht="57.6" x14ac:dyDescent="0.3">
      <c r="A1098" s="7" t="s">
        <v>196</v>
      </c>
      <c r="B1098" s="2" t="s">
        <v>1644</v>
      </c>
      <c r="C1098" s="5" t="s">
        <v>198</v>
      </c>
      <c r="D1098" s="5" t="s">
        <v>171</v>
      </c>
      <c r="E1098" s="2" t="s">
        <v>1651</v>
      </c>
      <c r="F1098" s="2"/>
      <c r="G1098" s="2"/>
      <c r="H1098" s="2"/>
      <c r="I1098" s="2"/>
      <c r="J1098" s="2"/>
      <c r="K1098" s="2"/>
      <c r="L1098" s="2"/>
      <c r="M1098" s="2"/>
      <c r="N1098" s="5">
        <v>3705</v>
      </c>
      <c r="O1098" s="2" t="s">
        <v>200</v>
      </c>
      <c r="P1098" s="5">
        <v>410.9383562753037</v>
      </c>
      <c r="Q1098" s="5">
        <v>1522526.61</v>
      </c>
      <c r="R1098" s="5">
        <v>5.4646058015332928</v>
      </c>
      <c r="S1098" s="5">
        <v>20246.364494680849</v>
      </c>
      <c r="T1098" s="5">
        <v>557853.69999999995</v>
      </c>
      <c r="U1098" s="5">
        <v>15600</v>
      </c>
      <c r="V1098" s="5">
        <v>1.2071000000000001</v>
      </c>
      <c r="W1098" s="2" t="s">
        <v>23</v>
      </c>
      <c r="X1098" s="2" t="s">
        <v>2936</v>
      </c>
      <c r="Y1098" s="2" t="s">
        <v>172</v>
      </c>
      <c r="Z1098" s="2" t="s">
        <v>173</v>
      </c>
      <c r="AA1098" s="2" t="s">
        <v>2936</v>
      </c>
      <c r="AB1098" s="2">
        <f>IF(INPUT_RAW!B1098="","",YEAR(INPUT_RAW!B1098))</f>
        <v>2021</v>
      </c>
      <c r="AC1098" s="2">
        <f>IF(OR(INPUT_RAW!Q1098="",INPUT_RAW!T1098=""),"",INPUT_RAW!Q1098+INPUT_RAW!T1098)</f>
        <v>2080380.31</v>
      </c>
      <c r="AD1098" s="2">
        <f>IF(INPUT_RAW!Q1098="","",IF(INPUT_RAW!Q1098=0,0,INPUT_RAW!T1098/INPUT_RAW!Q1098))</f>
        <v>0.36639996722290452</v>
      </c>
    </row>
    <row r="1099" spans="1:30" ht="57.6" x14ac:dyDescent="0.3">
      <c r="A1099" s="7" t="s">
        <v>196</v>
      </c>
      <c r="B1099" s="2" t="s">
        <v>1644</v>
      </c>
      <c r="C1099" s="5" t="s">
        <v>198</v>
      </c>
      <c r="D1099" s="5" t="s">
        <v>171</v>
      </c>
      <c r="E1099" s="2" t="s">
        <v>1652</v>
      </c>
      <c r="F1099" s="2"/>
      <c r="G1099" s="2"/>
      <c r="H1099" s="2"/>
      <c r="I1099" s="2"/>
      <c r="J1099" s="2"/>
      <c r="K1099" s="2"/>
      <c r="L1099" s="2"/>
      <c r="M1099" s="2"/>
      <c r="N1099" s="5">
        <v>5936</v>
      </c>
      <c r="O1099" s="2" t="s">
        <v>200</v>
      </c>
      <c r="P1099" s="5">
        <v>393.31951314016169</v>
      </c>
      <c r="Q1099" s="5">
        <v>2334744.63</v>
      </c>
      <c r="R1099" s="5">
        <v>5.2303126747361928</v>
      </c>
      <c r="S1099" s="5">
        <v>31047.136037234039</v>
      </c>
      <c r="T1099" s="5">
        <v>855450.4</v>
      </c>
      <c r="U1099" s="5">
        <v>63600</v>
      </c>
      <c r="V1099" s="5">
        <v>0.45629999999999998</v>
      </c>
      <c r="W1099" s="2" t="s">
        <v>23</v>
      </c>
      <c r="X1099" s="2"/>
      <c r="Y1099" s="2" t="s">
        <v>172</v>
      </c>
      <c r="Z1099" s="2" t="s">
        <v>173</v>
      </c>
      <c r="AA1099" s="2" t="s">
        <v>174</v>
      </c>
      <c r="AB1099" s="2">
        <f>IF(INPUT_RAW!B1099="","",YEAR(INPUT_RAW!B1099))</f>
        <v>2021</v>
      </c>
      <c r="AC1099" s="2">
        <f>IF(OR(INPUT_RAW!Q1099="",INPUT_RAW!T1099=""),"",INPUT_RAW!Q1099+INPUT_RAW!T1099)</f>
        <v>3190195.03</v>
      </c>
      <c r="AD1099" s="2">
        <f>IF(INPUT_RAW!Q1099="","",IF(INPUT_RAW!Q1099=0,0,INPUT_RAW!T1099/INPUT_RAW!Q1099))</f>
        <v>0.36639998610897334</v>
      </c>
    </row>
    <row r="1100" spans="1:30" ht="57.6" x14ac:dyDescent="0.3">
      <c r="A1100" s="7" t="s">
        <v>196</v>
      </c>
      <c r="B1100" s="2" t="s">
        <v>1644</v>
      </c>
      <c r="C1100" s="5" t="s">
        <v>198</v>
      </c>
      <c r="D1100" s="5" t="s">
        <v>171</v>
      </c>
      <c r="E1100" s="2" t="s">
        <v>1653</v>
      </c>
      <c r="F1100" s="2"/>
      <c r="G1100" s="2"/>
      <c r="H1100" s="2"/>
      <c r="I1100" s="2"/>
      <c r="J1100" s="2"/>
      <c r="K1100" s="2"/>
      <c r="L1100" s="2"/>
      <c r="M1100" s="2"/>
      <c r="N1100" s="5">
        <v>2895</v>
      </c>
      <c r="O1100" s="2" t="s">
        <v>200</v>
      </c>
      <c r="P1100" s="5">
        <v>609.26152331606227</v>
      </c>
      <c r="Q1100" s="5">
        <v>1763812.11</v>
      </c>
      <c r="R1100" s="5">
        <v>8.1018819589901891</v>
      </c>
      <c r="S1100" s="5">
        <v>23454.9482712766</v>
      </c>
      <c r="T1100" s="5">
        <v>646260.69999999995</v>
      </c>
      <c r="U1100" s="5">
        <v>16680</v>
      </c>
      <c r="V1100" s="5">
        <v>1.25</v>
      </c>
      <c r="W1100" s="2" t="s">
        <v>17</v>
      </c>
      <c r="X1100" s="2"/>
      <c r="Y1100" s="2" t="s">
        <v>172</v>
      </c>
      <c r="Z1100" s="2" t="s">
        <v>173</v>
      </c>
      <c r="AA1100" s="2" t="s">
        <v>174</v>
      </c>
      <c r="AB1100" s="2">
        <f>IF(INPUT_RAW!B1100="","",YEAR(INPUT_RAW!B1100))</f>
        <v>2021</v>
      </c>
      <c r="AC1100" s="2">
        <f>IF(OR(INPUT_RAW!Q1100="",INPUT_RAW!T1100=""),"",INPUT_RAW!Q1100+INPUT_RAW!T1100)</f>
        <v>2410072.81</v>
      </c>
      <c r="AD1100" s="2">
        <f>IF(INPUT_RAW!Q1100="","",IF(INPUT_RAW!Q1100=0,0,INPUT_RAW!T1100/INPUT_RAW!Q1100))</f>
        <v>0.36639996762466948</v>
      </c>
    </row>
    <row r="1101" spans="1:30" ht="57.6" x14ac:dyDescent="0.3">
      <c r="A1101" s="7" t="s">
        <v>196</v>
      </c>
      <c r="B1101" s="2" t="s">
        <v>1644</v>
      </c>
      <c r="C1101" s="5" t="s">
        <v>198</v>
      </c>
      <c r="D1101" s="5" t="s">
        <v>171</v>
      </c>
      <c r="E1101" s="2" t="s">
        <v>1648</v>
      </c>
      <c r="F1101" s="2"/>
      <c r="G1101" s="2"/>
      <c r="H1101" s="2"/>
      <c r="I1101" s="2"/>
      <c r="J1101" s="2"/>
      <c r="K1101" s="2"/>
      <c r="L1101" s="2"/>
      <c r="M1101" s="2"/>
      <c r="N1101" s="5">
        <v>2310</v>
      </c>
      <c r="O1101" s="2" t="s">
        <v>200</v>
      </c>
      <c r="P1101" s="5">
        <v>571.38201731601725</v>
      </c>
      <c r="Q1101" s="5">
        <v>1319892.46</v>
      </c>
      <c r="R1101" s="5">
        <v>7.5981651238832066</v>
      </c>
      <c r="S1101" s="5">
        <v>17551.761436170211</v>
      </c>
      <c r="T1101" s="5">
        <v>483608.6</v>
      </c>
      <c r="U1101" s="5">
        <v>50400</v>
      </c>
      <c r="V1101" s="5">
        <v>0.32390000000000002</v>
      </c>
      <c r="W1101" s="2" t="s">
        <v>23</v>
      </c>
      <c r="X1101" s="2" t="s">
        <v>2936</v>
      </c>
      <c r="Y1101" s="2" t="s">
        <v>172</v>
      </c>
      <c r="Z1101" s="2" t="s">
        <v>173</v>
      </c>
      <c r="AA1101" s="2" t="s">
        <v>2936</v>
      </c>
      <c r="AB1101" s="2">
        <f>IF(INPUT_RAW!B1101="","",YEAR(INPUT_RAW!B1101))</f>
        <v>2021</v>
      </c>
      <c r="AC1101" s="2">
        <f>IF(OR(INPUT_RAW!Q1101="",INPUT_RAW!T1101=""),"",INPUT_RAW!Q1101+INPUT_RAW!T1101)</f>
        <v>1803501.06</v>
      </c>
      <c r="AD1101" s="2">
        <f>IF(INPUT_RAW!Q1101="","",IF(INPUT_RAW!Q1101=0,0,INPUT_RAW!T1101/INPUT_RAW!Q1101))</f>
        <v>0.36640000201228512</v>
      </c>
    </row>
    <row r="1102" spans="1:30" ht="86.4" x14ac:dyDescent="0.3">
      <c r="A1102" s="7" t="s">
        <v>196</v>
      </c>
      <c r="B1102" s="2" t="s">
        <v>1644</v>
      </c>
      <c r="C1102" s="5" t="s">
        <v>198</v>
      </c>
      <c r="D1102" s="5" t="s">
        <v>171</v>
      </c>
      <c r="E1102" s="2" t="s">
        <v>1654</v>
      </c>
      <c r="F1102" s="2"/>
      <c r="G1102" s="2"/>
      <c r="H1102" s="2"/>
      <c r="I1102" s="2"/>
      <c r="J1102" s="2"/>
      <c r="K1102" s="2"/>
      <c r="L1102" s="2"/>
      <c r="M1102" s="2"/>
      <c r="N1102" s="5">
        <v>1436.4</v>
      </c>
      <c r="O1102" s="2" t="s">
        <v>200</v>
      </c>
      <c r="P1102" s="5">
        <v>584.80119743803948</v>
      </c>
      <c r="Q1102" s="5">
        <v>840008.44</v>
      </c>
      <c r="R1102" s="5">
        <v>7.7766116680590356</v>
      </c>
      <c r="S1102" s="5">
        <v>11170.325000000001</v>
      </c>
      <c r="T1102" s="5">
        <v>307779.09999999998</v>
      </c>
      <c r="U1102" s="5">
        <v>9072</v>
      </c>
      <c r="V1102" s="5">
        <v>1.1499999999999999</v>
      </c>
      <c r="W1102" s="2" t="s">
        <v>66</v>
      </c>
      <c r="X1102" s="2" t="s">
        <v>2940</v>
      </c>
      <c r="Y1102" s="2" t="s">
        <v>172</v>
      </c>
      <c r="Z1102" s="2" t="s">
        <v>173</v>
      </c>
      <c r="AA1102" s="2" t="s">
        <v>2940</v>
      </c>
      <c r="AB1102" s="2">
        <f>IF(INPUT_RAW!B1102="","",YEAR(INPUT_RAW!B1102))</f>
        <v>2021</v>
      </c>
      <c r="AC1102" s="2">
        <f>IF(OR(INPUT_RAW!Q1102="",INPUT_RAW!T1102=""),"",INPUT_RAW!Q1102+INPUT_RAW!T1102)</f>
        <v>1147787.54</v>
      </c>
      <c r="AD1102" s="2">
        <f>IF(INPUT_RAW!Q1102="","",IF(INPUT_RAW!Q1102=0,0,INPUT_RAW!T1102/INPUT_RAW!Q1102))</f>
        <v>0.36640000902848069</v>
      </c>
    </row>
    <row r="1103" spans="1:30" ht="57.6" x14ac:dyDescent="0.3">
      <c r="A1103" s="7" t="s">
        <v>196</v>
      </c>
      <c r="B1103" s="2" t="s">
        <v>1644</v>
      </c>
      <c r="C1103" s="5" t="s">
        <v>198</v>
      </c>
      <c r="D1103" s="5" t="s">
        <v>171</v>
      </c>
      <c r="E1103" s="2" t="s">
        <v>1655</v>
      </c>
      <c r="F1103" s="2"/>
      <c r="G1103" s="2"/>
      <c r="H1103" s="2"/>
      <c r="I1103" s="2"/>
      <c r="J1103" s="2"/>
      <c r="K1103" s="2"/>
      <c r="L1103" s="2"/>
      <c r="M1103" s="2"/>
      <c r="N1103" s="5">
        <v>14560</v>
      </c>
      <c r="O1103" s="2" t="s">
        <v>200</v>
      </c>
      <c r="P1103" s="5">
        <v>406.50141414835161</v>
      </c>
      <c r="Q1103" s="5">
        <v>5918660.5899999999</v>
      </c>
      <c r="R1103" s="5">
        <v>5.405603911547229</v>
      </c>
      <c r="S1103" s="5">
        <v>78705.592952127656</v>
      </c>
      <c r="T1103" s="5">
        <v>2168597.2000000002</v>
      </c>
      <c r="U1103" s="5">
        <v>156000</v>
      </c>
      <c r="V1103" s="5">
        <v>0.4672</v>
      </c>
      <c r="W1103" s="2" t="s">
        <v>23</v>
      </c>
      <c r="X1103" s="2"/>
      <c r="Y1103" s="2" t="s">
        <v>172</v>
      </c>
      <c r="Z1103" s="2" t="s">
        <v>173</v>
      </c>
      <c r="AA1103" s="2" t="s">
        <v>174</v>
      </c>
      <c r="AB1103" s="2">
        <f>IF(INPUT_RAW!B1103="","",YEAR(INPUT_RAW!B1103))</f>
        <v>2021</v>
      </c>
      <c r="AC1103" s="2">
        <f>IF(OR(INPUT_RAW!Q1103="",INPUT_RAW!T1103=""),"",INPUT_RAW!Q1103+INPUT_RAW!T1103)</f>
        <v>8087257.79</v>
      </c>
      <c r="AD1103" s="2">
        <f>IF(INPUT_RAW!Q1103="","",IF(INPUT_RAW!Q1103=0,0,INPUT_RAW!T1103/INPUT_RAW!Q1103))</f>
        <v>0.36639999321197775</v>
      </c>
    </row>
    <row r="1104" spans="1:30" ht="57.6" x14ac:dyDescent="0.3">
      <c r="A1104" s="7" t="s">
        <v>196</v>
      </c>
      <c r="B1104" s="2" t="s">
        <v>1644</v>
      </c>
      <c r="C1104" s="5" t="s">
        <v>198</v>
      </c>
      <c r="D1104" s="5" t="s">
        <v>171</v>
      </c>
      <c r="E1104" s="2" t="s">
        <v>1656</v>
      </c>
      <c r="F1104" s="2"/>
      <c r="G1104" s="2"/>
      <c r="H1104" s="2"/>
      <c r="I1104" s="2"/>
      <c r="J1104" s="2"/>
      <c r="K1104" s="2"/>
      <c r="L1104" s="2"/>
      <c r="M1104" s="2"/>
      <c r="N1104" s="5">
        <v>4152</v>
      </c>
      <c r="O1104" s="2" t="s">
        <v>200</v>
      </c>
      <c r="P1104" s="5">
        <v>609.8190245664739</v>
      </c>
      <c r="Q1104" s="5">
        <v>2531968.59</v>
      </c>
      <c r="R1104" s="5">
        <v>8.1092955394477908</v>
      </c>
      <c r="S1104" s="5">
        <v>33669.795079787233</v>
      </c>
      <c r="T1104" s="5">
        <v>927713.3</v>
      </c>
      <c r="U1104" s="5">
        <v>69200</v>
      </c>
      <c r="V1104" s="5">
        <v>0.45479999999999998</v>
      </c>
      <c r="W1104" s="2" t="s">
        <v>23</v>
      </c>
      <c r="X1104" s="2"/>
      <c r="Y1104" s="2" t="s">
        <v>172</v>
      </c>
      <c r="Z1104" s="2" t="s">
        <v>173</v>
      </c>
      <c r="AA1104" s="2" t="s">
        <v>174</v>
      </c>
      <c r="AB1104" s="2">
        <f>IF(INPUT_RAW!B1104="","",YEAR(INPUT_RAW!B1104))</f>
        <v>2021</v>
      </c>
      <c r="AC1104" s="2">
        <f>IF(OR(INPUT_RAW!Q1104="",INPUT_RAW!T1104=""),"",INPUT_RAW!Q1104+INPUT_RAW!T1104)</f>
        <v>3459681.8899999997</v>
      </c>
      <c r="AD1104" s="2">
        <f>IF(INPUT_RAW!Q1104="","",IF(INPUT_RAW!Q1104=0,0,INPUT_RAW!T1104/INPUT_RAW!Q1104))</f>
        <v>0.36640000340604545</v>
      </c>
    </row>
    <row r="1105" spans="1:30" ht="57.6" x14ac:dyDescent="0.3">
      <c r="A1105" s="7" t="s">
        <v>196</v>
      </c>
      <c r="B1105" s="2" t="s">
        <v>1644</v>
      </c>
      <c r="C1105" s="5" t="s">
        <v>198</v>
      </c>
      <c r="D1105" s="5" t="s">
        <v>171</v>
      </c>
      <c r="E1105" s="2" t="s">
        <v>1657</v>
      </c>
      <c r="F1105" s="2"/>
      <c r="G1105" s="2"/>
      <c r="H1105" s="2"/>
      <c r="I1105" s="2"/>
      <c r="J1105" s="2"/>
      <c r="K1105" s="2"/>
      <c r="L1105" s="2"/>
      <c r="M1105" s="2"/>
      <c r="N1105" s="5">
        <v>6270</v>
      </c>
      <c r="O1105" s="2" t="s">
        <v>200</v>
      </c>
      <c r="P1105" s="5">
        <v>408.89459649122813</v>
      </c>
      <c r="Q1105" s="5">
        <v>2563769.12</v>
      </c>
      <c r="R1105" s="5">
        <v>5.43742814483016</v>
      </c>
      <c r="S1105" s="5">
        <v>34092.674468085097</v>
      </c>
      <c r="T1105" s="5">
        <v>939365</v>
      </c>
      <c r="U1105" s="5">
        <v>26400</v>
      </c>
      <c r="V1105" s="5">
        <v>1.2071000000000001</v>
      </c>
      <c r="W1105" s="2" t="s">
        <v>23</v>
      </c>
      <c r="X1105" s="2" t="s">
        <v>2936</v>
      </c>
      <c r="Y1105" s="2" t="s">
        <v>172</v>
      </c>
      <c r="Z1105" s="2" t="s">
        <v>173</v>
      </c>
      <c r="AA1105" s="2" t="s">
        <v>2936</v>
      </c>
      <c r="AB1105" s="2">
        <f>IF(INPUT_RAW!B1105="","",YEAR(INPUT_RAW!B1105))</f>
        <v>2021</v>
      </c>
      <c r="AC1105" s="2">
        <f>IF(OR(INPUT_RAW!Q1105="",INPUT_RAW!T1105=""),"",INPUT_RAW!Q1105+INPUT_RAW!T1105)</f>
        <v>3503134.12</v>
      </c>
      <c r="AD1105" s="2">
        <f>IF(INPUT_RAW!Q1105="","",IF(INPUT_RAW!Q1105=0,0,INPUT_RAW!T1105/INPUT_RAW!Q1105))</f>
        <v>0.36639999782819754</v>
      </c>
    </row>
    <row r="1106" spans="1:30" ht="57.6" x14ac:dyDescent="0.3">
      <c r="A1106" s="7" t="s">
        <v>196</v>
      </c>
      <c r="B1106" s="2" t="s">
        <v>1658</v>
      </c>
      <c r="C1106" s="5" t="s">
        <v>198</v>
      </c>
      <c r="D1106" s="5" t="s">
        <v>171</v>
      </c>
      <c r="E1106" s="2" t="s">
        <v>1659</v>
      </c>
      <c r="F1106" s="2"/>
      <c r="G1106" s="2"/>
      <c r="H1106" s="2"/>
      <c r="I1106" s="2"/>
      <c r="J1106" s="2"/>
      <c r="K1106" s="2"/>
      <c r="L1106" s="2"/>
      <c r="M1106" s="2"/>
      <c r="N1106" s="5">
        <v>6975</v>
      </c>
      <c r="O1106" s="2" t="s">
        <v>200</v>
      </c>
      <c r="P1106" s="5">
        <v>449.03381935483873</v>
      </c>
      <c r="Q1106" s="5">
        <v>3132010.89</v>
      </c>
      <c r="R1106" s="5">
        <v>5.9711944063143454</v>
      </c>
      <c r="S1106" s="5">
        <v>41649.08098404255</v>
      </c>
      <c r="T1106" s="5">
        <v>1147568.8</v>
      </c>
      <c r="U1106" s="5">
        <v>27000</v>
      </c>
      <c r="V1106" s="5">
        <v>1.42</v>
      </c>
      <c r="W1106" s="2" t="s">
        <v>15</v>
      </c>
      <c r="X1106" s="2"/>
      <c r="Y1106" s="2" t="s">
        <v>172</v>
      </c>
      <c r="Z1106" s="2" t="s">
        <v>173</v>
      </c>
      <c r="AA1106" s="2" t="s">
        <v>174</v>
      </c>
      <c r="AB1106" s="2">
        <f>IF(INPUT_RAW!B1106="","",YEAR(INPUT_RAW!B1106))</f>
        <v>2021</v>
      </c>
      <c r="AC1106" s="2">
        <f>IF(OR(INPUT_RAW!Q1106="",INPUT_RAW!T1106=""),"",INPUT_RAW!Q1106+INPUT_RAW!T1106)</f>
        <v>4279579.6900000004</v>
      </c>
      <c r="AD1106" s="2">
        <f>IF(INPUT_RAW!Q1106="","",IF(INPUT_RAW!Q1106=0,0,INPUT_RAW!T1106/INPUT_RAW!Q1106))</f>
        <v>0.36640000316218568</v>
      </c>
    </row>
    <row r="1107" spans="1:30" ht="57.6" x14ac:dyDescent="0.3">
      <c r="A1107" s="7" t="s">
        <v>196</v>
      </c>
      <c r="B1107" s="2" t="s">
        <v>1660</v>
      </c>
      <c r="C1107" s="5" t="s">
        <v>198</v>
      </c>
      <c r="D1107" s="5" t="s">
        <v>163</v>
      </c>
      <c r="E1107" s="2" t="s">
        <v>1517</v>
      </c>
      <c r="F1107" s="2"/>
      <c r="G1107" s="2"/>
      <c r="H1107" s="2"/>
      <c r="I1107" s="2"/>
      <c r="J1107" s="2"/>
      <c r="K1107" s="2"/>
      <c r="L1107" s="2"/>
      <c r="M1107" s="2"/>
      <c r="N1107" s="5">
        <v>8537.7999999999993</v>
      </c>
      <c r="O1107" s="2" t="s">
        <v>200</v>
      </c>
      <c r="P1107" s="5">
        <v>260.18261027430952</v>
      </c>
      <c r="Q1107" s="5">
        <v>2221387.09</v>
      </c>
      <c r="R1107" s="5">
        <v>3.4506977489961468</v>
      </c>
      <c r="S1107" s="5">
        <v>29461.36724137931</v>
      </c>
      <c r="T1107" s="5">
        <v>976521.7</v>
      </c>
      <c r="U1107" s="5">
        <v>98000</v>
      </c>
      <c r="V1107" s="5">
        <v>0.27500000000000002</v>
      </c>
      <c r="W1107" s="2" t="s">
        <v>23</v>
      </c>
      <c r="X1107" s="2" t="s">
        <v>166</v>
      </c>
      <c r="Y1107" s="2" t="s">
        <v>164</v>
      </c>
      <c r="Z1107" s="2" t="s">
        <v>165</v>
      </c>
      <c r="AA1107" s="2" t="s">
        <v>166</v>
      </c>
      <c r="AB1107" s="2">
        <f>IF(INPUT_RAW!B1107="","",YEAR(INPUT_RAW!B1107))</f>
        <v>2021</v>
      </c>
      <c r="AC1107" s="2">
        <f>IF(OR(INPUT_RAW!Q1107="",INPUT_RAW!T1107=""),"",INPUT_RAW!Q1107+INPUT_RAW!T1107)</f>
        <v>3197908.79</v>
      </c>
      <c r="AD1107" s="2">
        <f>IF(INPUT_RAW!Q1107="","",IF(INPUT_RAW!Q1107=0,0,INPUT_RAW!T1107/INPUT_RAW!Q1107))</f>
        <v>0.43959997084524338</v>
      </c>
    </row>
    <row r="1108" spans="1:30" ht="57.6" x14ac:dyDescent="0.3">
      <c r="A1108" s="7" t="s">
        <v>196</v>
      </c>
      <c r="B1108" s="2" t="s">
        <v>1661</v>
      </c>
      <c r="C1108" s="5" t="s">
        <v>198</v>
      </c>
      <c r="D1108" s="5" t="s">
        <v>163</v>
      </c>
      <c r="E1108" s="2" t="s">
        <v>1662</v>
      </c>
      <c r="F1108" s="2"/>
      <c r="G1108" s="2"/>
      <c r="H1108" s="2"/>
      <c r="I1108" s="2"/>
      <c r="J1108" s="2"/>
      <c r="K1108" s="2"/>
      <c r="L1108" s="2"/>
      <c r="M1108" s="2"/>
      <c r="N1108" s="5">
        <v>8537.7999999999993</v>
      </c>
      <c r="O1108" s="2" t="s">
        <v>200</v>
      </c>
      <c r="P1108" s="5">
        <v>265.05183888121059</v>
      </c>
      <c r="Q1108" s="5">
        <v>2262959.59</v>
      </c>
      <c r="R1108" s="5">
        <v>3.5152763777348892</v>
      </c>
      <c r="S1108" s="5">
        <v>30012.726657824929</v>
      </c>
      <c r="T1108" s="5">
        <v>994797</v>
      </c>
      <c r="U1108" s="5">
        <v>98000</v>
      </c>
      <c r="V1108" s="5">
        <v>0.27500000000000002</v>
      </c>
      <c r="W1108" s="2" t="s">
        <v>23</v>
      </c>
      <c r="X1108" s="2" t="s">
        <v>166</v>
      </c>
      <c r="Y1108" s="2" t="s">
        <v>164</v>
      </c>
      <c r="Z1108" s="2" t="s">
        <v>165</v>
      </c>
      <c r="AA1108" s="2" t="s">
        <v>166</v>
      </c>
      <c r="AB1108" s="2">
        <f>IF(INPUT_RAW!B1108="","",YEAR(INPUT_RAW!B1108))</f>
        <v>2021</v>
      </c>
      <c r="AC1108" s="2">
        <f>IF(OR(INPUT_RAW!Q1108="",INPUT_RAW!T1108=""),"",INPUT_RAW!Q1108+INPUT_RAW!T1108)</f>
        <v>3257756.59</v>
      </c>
      <c r="AD1108" s="2">
        <f>IF(INPUT_RAW!Q1108="","",IF(INPUT_RAW!Q1108=0,0,INPUT_RAW!T1108/INPUT_RAW!Q1108))</f>
        <v>0.43959998419591756</v>
      </c>
    </row>
    <row r="1109" spans="1:30" ht="57.6" x14ac:dyDescent="0.3">
      <c r="A1109" s="7" t="s">
        <v>196</v>
      </c>
      <c r="B1109" s="2" t="s">
        <v>1663</v>
      </c>
      <c r="C1109" s="5" t="s">
        <v>198</v>
      </c>
      <c r="D1109" s="5" t="s">
        <v>171</v>
      </c>
      <c r="E1109" s="2" t="s">
        <v>1664</v>
      </c>
      <c r="F1109" s="2"/>
      <c r="G1109" s="2"/>
      <c r="H1109" s="2"/>
      <c r="I1109" s="2"/>
      <c r="J1109" s="2"/>
      <c r="K1109" s="2"/>
      <c r="L1109" s="2"/>
      <c r="M1109" s="2"/>
      <c r="N1109" s="5">
        <v>21784</v>
      </c>
      <c r="O1109" s="2" t="s">
        <v>200</v>
      </c>
      <c r="P1109" s="5">
        <v>424.819838872567</v>
      </c>
      <c r="Q1109" s="5">
        <v>9254275.3699999992</v>
      </c>
      <c r="R1109" s="5">
        <v>5.6342153696626918</v>
      </c>
      <c r="S1109" s="5">
        <v>122735.7476127321</v>
      </c>
      <c r="T1109" s="5">
        <v>3390766.5</v>
      </c>
      <c r="U1109" s="5">
        <v>33600</v>
      </c>
      <c r="V1109" s="5">
        <v>3.45</v>
      </c>
      <c r="W1109" s="2" t="s">
        <v>23</v>
      </c>
      <c r="X1109" s="2"/>
      <c r="Y1109" s="2" t="s">
        <v>172</v>
      </c>
      <c r="Z1109" s="2" t="s">
        <v>173</v>
      </c>
      <c r="AA1109" s="2" t="s">
        <v>174</v>
      </c>
      <c r="AB1109" s="2">
        <f>IF(INPUT_RAW!B1109="","",YEAR(INPUT_RAW!B1109))</f>
        <v>2021</v>
      </c>
      <c r="AC1109" s="2">
        <f>IF(OR(INPUT_RAW!Q1109="",INPUT_RAW!T1109=""),"",INPUT_RAW!Q1109+INPUT_RAW!T1109)</f>
        <v>12645041.869999999</v>
      </c>
      <c r="AD1109" s="2">
        <f>IF(INPUT_RAW!Q1109="","",IF(INPUT_RAW!Q1109=0,0,INPUT_RAW!T1109/INPUT_RAW!Q1109))</f>
        <v>0.3664000004789138</v>
      </c>
    </row>
    <row r="1110" spans="1:30" ht="57.6" x14ac:dyDescent="0.3">
      <c r="A1110" s="7" t="s">
        <v>196</v>
      </c>
      <c r="B1110" s="2" t="s">
        <v>1663</v>
      </c>
      <c r="C1110" s="5" t="s">
        <v>198</v>
      </c>
      <c r="D1110" s="5" t="s">
        <v>171</v>
      </c>
      <c r="E1110" s="2" t="s">
        <v>1665</v>
      </c>
      <c r="F1110" s="2"/>
      <c r="G1110" s="2"/>
      <c r="H1110" s="2"/>
      <c r="I1110" s="2"/>
      <c r="J1110" s="2"/>
      <c r="K1110" s="2"/>
      <c r="L1110" s="2"/>
      <c r="M1110" s="2"/>
      <c r="N1110" s="5">
        <v>8094.8</v>
      </c>
      <c r="O1110" s="2" t="s">
        <v>200</v>
      </c>
      <c r="P1110" s="5">
        <v>532.06676261303551</v>
      </c>
      <c r="Q1110" s="5">
        <v>4306974.03</v>
      </c>
      <c r="R1110" s="5">
        <v>7.0565883635681086</v>
      </c>
      <c r="S1110" s="5">
        <v>57121.671485411141</v>
      </c>
      <c r="T1110" s="5">
        <v>1578075.3</v>
      </c>
      <c r="U1110" s="5">
        <v>21240</v>
      </c>
      <c r="V1110" s="5">
        <v>2.54</v>
      </c>
      <c r="W1110" s="2" t="s">
        <v>23</v>
      </c>
      <c r="X1110" s="2"/>
      <c r="Y1110" s="2" t="s">
        <v>172</v>
      </c>
      <c r="Z1110" s="2" t="s">
        <v>173</v>
      </c>
      <c r="AA1110" s="2" t="s">
        <v>174</v>
      </c>
      <c r="AB1110" s="2">
        <f>IF(INPUT_RAW!B1110="","",YEAR(INPUT_RAW!B1110))</f>
        <v>2021</v>
      </c>
      <c r="AC1110" s="2">
        <f>IF(OR(INPUT_RAW!Q1110="",INPUT_RAW!T1110=""),"",INPUT_RAW!Q1110+INPUT_RAW!T1110)</f>
        <v>5885049.3300000001</v>
      </c>
      <c r="AD1110" s="2">
        <f>IF(INPUT_RAW!Q1110="","",IF(INPUT_RAW!Q1110=0,0,INPUT_RAW!T1110/INPUT_RAW!Q1110))</f>
        <v>0.36640000357745367</v>
      </c>
    </row>
    <row r="1111" spans="1:30" ht="57.6" x14ac:dyDescent="0.3">
      <c r="A1111" s="7" t="s">
        <v>196</v>
      </c>
      <c r="B1111" s="2" t="s">
        <v>1663</v>
      </c>
      <c r="C1111" s="5" t="s">
        <v>198</v>
      </c>
      <c r="D1111" s="5" t="s">
        <v>171</v>
      </c>
      <c r="E1111" s="2" t="s">
        <v>1666</v>
      </c>
      <c r="F1111" s="2"/>
      <c r="G1111" s="2"/>
      <c r="H1111" s="2"/>
      <c r="I1111" s="2"/>
      <c r="J1111" s="2"/>
      <c r="K1111" s="2"/>
      <c r="L1111" s="2"/>
      <c r="M1111" s="2"/>
      <c r="N1111" s="5">
        <v>11325.02</v>
      </c>
      <c r="O1111" s="2" t="s">
        <v>200</v>
      </c>
      <c r="P1111" s="5">
        <v>415.57817734538207</v>
      </c>
      <c r="Q1111" s="5">
        <v>4706431.17</v>
      </c>
      <c r="R1111" s="5">
        <v>5.511646914394988</v>
      </c>
      <c r="S1111" s="5">
        <v>62419.511538461527</v>
      </c>
      <c r="T1111" s="5">
        <v>1724436.3</v>
      </c>
      <c r="U1111" s="5">
        <v>23676</v>
      </c>
      <c r="V1111" s="5">
        <v>2.4900000000000002</v>
      </c>
      <c r="W1111" s="2" t="s">
        <v>23</v>
      </c>
      <c r="X1111" s="2"/>
      <c r="Y1111" s="2" t="s">
        <v>172</v>
      </c>
      <c r="Z1111" s="2" t="s">
        <v>173</v>
      </c>
      <c r="AA1111" s="2" t="s">
        <v>174</v>
      </c>
      <c r="AB1111" s="2">
        <f>IF(INPUT_RAW!B1111="","",YEAR(INPUT_RAW!B1111))</f>
        <v>2021</v>
      </c>
      <c r="AC1111" s="2">
        <f>IF(OR(INPUT_RAW!Q1111="",INPUT_RAW!T1111=""),"",INPUT_RAW!Q1111+INPUT_RAW!T1111)</f>
        <v>6430867.4699999997</v>
      </c>
      <c r="AD1111" s="2">
        <f>IF(INPUT_RAW!Q1111="","",IF(INPUT_RAW!Q1111=0,0,INPUT_RAW!T1111/INPUT_RAW!Q1111))</f>
        <v>0.36639998285579944</v>
      </c>
    </row>
    <row r="1112" spans="1:30" ht="57.6" x14ac:dyDescent="0.3">
      <c r="A1112" s="7" t="s">
        <v>196</v>
      </c>
      <c r="B1112" s="2" t="s">
        <v>1667</v>
      </c>
      <c r="C1112" s="5" t="s">
        <v>198</v>
      </c>
      <c r="D1112" s="5" t="s">
        <v>171</v>
      </c>
      <c r="E1112" s="2" t="s">
        <v>1668</v>
      </c>
      <c r="F1112" s="2"/>
      <c r="G1112" s="2"/>
      <c r="H1112" s="2"/>
      <c r="I1112" s="2"/>
      <c r="J1112" s="2"/>
      <c r="K1112" s="2"/>
      <c r="L1112" s="2"/>
      <c r="M1112" s="2"/>
      <c r="N1112" s="5">
        <v>16800</v>
      </c>
      <c r="O1112" s="2" t="s">
        <v>200</v>
      </c>
      <c r="P1112" s="5">
        <v>391.96862083333332</v>
      </c>
      <c r="Q1112" s="5">
        <v>6585072.8300000001</v>
      </c>
      <c r="R1112" s="5">
        <v>5.1985228227232536</v>
      </c>
      <c r="S1112" s="5">
        <v>87335.183421750655</v>
      </c>
      <c r="T1112" s="5">
        <v>2412770.7999999998</v>
      </c>
      <c r="U1112" s="5">
        <v>180000</v>
      </c>
      <c r="V1112" s="5">
        <v>0.45629999999999998</v>
      </c>
      <c r="W1112" s="2" t="s">
        <v>23</v>
      </c>
      <c r="X1112" s="2"/>
      <c r="Y1112" s="2" t="s">
        <v>172</v>
      </c>
      <c r="Z1112" s="2" t="s">
        <v>173</v>
      </c>
      <c r="AA1112" s="2" t="s">
        <v>174</v>
      </c>
      <c r="AB1112" s="2">
        <f>IF(INPUT_RAW!B1112="","",YEAR(INPUT_RAW!B1112))</f>
        <v>2021</v>
      </c>
      <c r="AC1112" s="2">
        <f>IF(OR(INPUT_RAW!Q1112="",INPUT_RAW!T1112=""),"",INPUT_RAW!Q1112+INPUT_RAW!T1112)</f>
        <v>8997843.629999999</v>
      </c>
      <c r="AD1112" s="2">
        <f>IF(INPUT_RAW!Q1112="","",IF(INPUT_RAW!Q1112=0,0,INPUT_RAW!T1112/INPUT_RAW!Q1112))</f>
        <v>0.36640001747710355</v>
      </c>
    </row>
    <row r="1113" spans="1:30" ht="72" x14ac:dyDescent="0.3">
      <c r="A1113" s="7" t="s">
        <v>196</v>
      </c>
      <c r="B1113" s="2" t="s">
        <v>1667</v>
      </c>
      <c r="C1113" s="5" t="s">
        <v>198</v>
      </c>
      <c r="D1113" s="5" t="s">
        <v>171</v>
      </c>
      <c r="E1113" s="2" t="s">
        <v>1625</v>
      </c>
      <c r="F1113" s="2"/>
      <c r="G1113" s="2"/>
      <c r="H1113" s="2"/>
      <c r="I1113" s="2"/>
      <c r="J1113" s="2"/>
      <c r="K1113" s="2"/>
      <c r="L1113" s="2"/>
      <c r="M1113" s="2"/>
      <c r="N1113" s="5">
        <v>7560</v>
      </c>
      <c r="O1113" s="2" t="s">
        <v>200</v>
      </c>
      <c r="P1113" s="5">
        <v>530.67042328042328</v>
      </c>
      <c r="Q1113" s="5">
        <v>4011868.4</v>
      </c>
      <c r="R1113" s="5">
        <v>7.0380692742761699</v>
      </c>
      <c r="S1113" s="5">
        <v>53207.803713527843</v>
      </c>
      <c r="T1113" s="5">
        <v>1469948.6</v>
      </c>
      <c r="U1113" s="5">
        <v>50400</v>
      </c>
      <c r="V1113" s="5">
        <v>0.99</v>
      </c>
      <c r="W1113" s="2" t="s">
        <v>22</v>
      </c>
      <c r="X1113" s="2" t="s">
        <v>2940</v>
      </c>
      <c r="Y1113" s="2" t="s">
        <v>172</v>
      </c>
      <c r="Z1113" s="2" t="s">
        <v>173</v>
      </c>
      <c r="AA1113" s="2" t="s">
        <v>2940</v>
      </c>
      <c r="AB1113" s="2">
        <f>IF(INPUT_RAW!B1113="","",YEAR(INPUT_RAW!B1113))</f>
        <v>2021</v>
      </c>
      <c r="AC1113" s="2">
        <f>IF(OR(INPUT_RAW!Q1113="",INPUT_RAW!T1113=""),"",INPUT_RAW!Q1113+INPUT_RAW!T1113)</f>
        <v>5481817</v>
      </c>
      <c r="AD1113" s="2">
        <f>IF(INPUT_RAW!Q1113="","",IF(INPUT_RAW!Q1113=0,0,INPUT_RAW!T1113/INPUT_RAW!Q1113))</f>
        <v>0.36640000454651006</v>
      </c>
    </row>
    <row r="1114" spans="1:30" ht="57.6" x14ac:dyDescent="0.3">
      <c r="A1114" s="7" t="s">
        <v>196</v>
      </c>
      <c r="B1114" s="2" t="s">
        <v>1667</v>
      </c>
      <c r="C1114" s="5" t="s">
        <v>198</v>
      </c>
      <c r="D1114" s="5" t="s">
        <v>171</v>
      </c>
      <c r="E1114" s="2" t="s">
        <v>1669</v>
      </c>
      <c r="F1114" s="2"/>
      <c r="G1114" s="2"/>
      <c r="H1114" s="2"/>
      <c r="I1114" s="2"/>
      <c r="J1114" s="2"/>
      <c r="K1114" s="2"/>
      <c r="L1114" s="2"/>
      <c r="M1114" s="2"/>
      <c r="N1114" s="5">
        <v>90</v>
      </c>
      <c r="O1114" s="2" t="s">
        <v>200</v>
      </c>
      <c r="P1114" s="5">
        <v>541.6734444444445</v>
      </c>
      <c r="Q1114" s="5">
        <v>48750.61</v>
      </c>
      <c r="R1114" s="5">
        <v>7.1839979369289724</v>
      </c>
      <c r="S1114" s="5">
        <v>646.55981432360738</v>
      </c>
      <c r="T1114" s="5">
        <v>17862.2</v>
      </c>
      <c r="U1114" s="5">
        <v>720</v>
      </c>
      <c r="V1114" s="5">
        <v>0.82599999999999996</v>
      </c>
      <c r="W1114" s="2" t="s">
        <v>23</v>
      </c>
      <c r="X1114" s="2" t="s">
        <v>2937</v>
      </c>
      <c r="Y1114" s="2" t="s">
        <v>172</v>
      </c>
      <c r="Z1114" s="2" t="s">
        <v>173</v>
      </c>
      <c r="AA1114" s="2" t="s">
        <v>2937</v>
      </c>
      <c r="AB1114" s="2">
        <f>IF(INPUT_RAW!B1114="","",YEAR(INPUT_RAW!B1114))</f>
        <v>2021</v>
      </c>
      <c r="AC1114" s="2">
        <f>IF(OR(INPUT_RAW!Q1114="",INPUT_RAW!T1114=""),"",INPUT_RAW!Q1114+INPUT_RAW!T1114)</f>
        <v>66612.81</v>
      </c>
      <c r="AD1114" s="2">
        <f>IF(INPUT_RAW!Q1114="","",IF(INPUT_RAW!Q1114=0,0,INPUT_RAW!T1114/INPUT_RAW!Q1114))</f>
        <v>0.36639951787269948</v>
      </c>
    </row>
    <row r="1115" spans="1:30" ht="57.6" x14ac:dyDescent="0.3">
      <c r="A1115" s="7" t="s">
        <v>196</v>
      </c>
      <c r="B1115" s="2" t="s">
        <v>1667</v>
      </c>
      <c r="C1115" s="5" t="s">
        <v>198</v>
      </c>
      <c r="D1115" s="5" t="s">
        <v>171</v>
      </c>
      <c r="E1115" s="2" t="s">
        <v>1670</v>
      </c>
      <c r="F1115" s="2"/>
      <c r="G1115" s="2"/>
      <c r="H1115" s="2"/>
      <c r="I1115" s="2"/>
      <c r="J1115" s="2"/>
      <c r="K1115" s="2"/>
      <c r="L1115" s="2"/>
      <c r="M1115" s="2"/>
      <c r="N1115" s="5">
        <v>4620</v>
      </c>
      <c r="O1115" s="2" t="s">
        <v>200</v>
      </c>
      <c r="P1115" s="5">
        <v>566.58760389610393</v>
      </c>
      <c r="Q1115" s="5">
        <v>2617634.73</v>
      </c>
      <c r="R1115" s="5">
        <v>7.5144244548554893</v>
      </c>
      <c r="S1115" s="5">
        <v>34716.640981432363</v>
      </c>
      <c r="T1115" s="5">
        <v>959101.3</v>
      </c>
      <c r="U1115" s="5">
        <v>100800</v>
      </c>
      <c r="V1115" s="5">
        <v>0.32390000000000002</v>
      </c>
      <c r="W1115" s="2" t="s">
        <v>23</v>
      </c>
      <c r="X1115" s="2" t="s">
        <v>2936</v>
      </c>
      <c r="Y1115" s="2" t="s">
        <v>172</v>
      </c>
      <c r="Z1115" s="2" t="s">
        <v>173</v>
      </c>
      <c r="AA1115" s="2" t="s">
        <v>2936</v>
      </c>
      <c r="AB1115" s="2">
        <f>IF(INPUT_RAW!B1115="","",YEAR(INPUT_RAW!B1115))</f>
        <v>2021</v>
      </c>
      <c r="AC1115" s="2">
        <f>IF(OR(INPUT_RAW!Q1115="",INPUT_RAW!T1115=""),"",INPUT_RAW!Q1115+INPUT_RAW!T1115)</f>
        <v>3576736.0300000003</v>
      </c>
      <c r="AD1115" s="2">
        <f>IF(INPUT_RAW!Q1115="","",IF(INPUT_RAW!Q1115=0,0,INPUT_RAW!T1115/INPUT_RAW!Q1115))</f>
        <v>0.36639997514091666</v>
      </c>
    </row>
    <row r="1116" spans="1:30" ht="57.6" x14ac:dyDescent="0.3">
      <c r="A1116" s="7" t="s">
        <v>196</v>
      </c>
      <c r="B1116" s="2" t="s">
        <v>1667</v>
      </c>
      <c r="C1116" s="5" t="s">
        <v>198</v>
      </c>
      <c r="D1116" s="5" t="s">
        <v>171</v>
      </c>
      <c r="E1116" s="2" t="s">
        <v>1671</v>
      </c>
      <c r="F1116" s="2"/>
      <c r="G1116" s="2"/>
      <c r="H1116" s="2"/>
      <c r="I1116" s="2"/>
      <c r="J1116" s="2"/>
      <c r="K1116" s="2"/>
      <c r="L1116" s="2"/>
      <c r="M1116" s="2"/>
      <c r="N1116" s="5">
        <v>3000</v>
      </c>
      <c r="O1116" s="2" t="s">
        <v>200</v>
      </c>
      <c r="P1116" s="5">
        <v>607.72454333333326</v>
      </c>
      <c r="Q1116" s="5">
        <v>1823173.63</v>
      </c>
      <c r="R1116" s="5">
        <v>8.0600072060123775</v>
      </c>
      <c r="S1116" s="5">
        <v>24180.021618037132</v>
      </c>
      <c r="T1116" s="5">
        <v>668010.80000000005</v>
      </c>
      <c r="U1116" s="5">
        <v>50000</v>
      </c>
      <c r="V1116" s="5">
        <v>0.45479999999999998</v>
      </c>
      <c r="W1116" s="2" t="s">
        <v>23</v>
      </c>
      <c r="X1116" s="2"/>
      <c r="Y1116" s="2" t="s">
        <v>172</v>
      </c>
      <c r="Z1116" s="2" t="s">
        <v>173</v>
      </c>
      <c r="AA1116" s="2" t="s">
        <v>174</v>
      </c>
      <c r="AB1116" s="2">
        <f>IF(INPUT_RAW!B1116="","",YEAR(INPUT_RAW!B1116))</f>
        <v>2021</v>
      </c>
      <c r="AC1116" s="2">
        <f>IF(OR(INPUT_RAW!Q1116="",INPUT_RAW!T1116=""),"",INPUT_RAW!Q1116+INPUT_RAW!T1116)</f>
        <v>2491184.4299999997</v>
      </c>
      <c r="AD1116" s="2">
        <f>IF(INPUT_RAW!Q1116="","",IF(INPUT_RAW!Q1116=0,0,INPUT_RAW!T1116/INPUT_RAW!Q1116))</f>
        <v>0.36639999010955421</v>
      </c>
    </row>
    <row r="1117" spans="1:30" ht="86.4" x14ac:dyDescent="0.3">
      <c r="A1117" s="7" t="s">
        <v>196</v>
      </c>
      <c r="B1117" s="2" t="s">
        <v>1667</v>
      </c>
      <c r="C1117" s="5" t="s">
        <v>198</v>
      </c>
      <c r="D1117" s="5" t="s">
        <v>171</v>
      </c>
      <c r="E1117" s="2" t="s">
        <v>1672</v>
      </c>
      <c r="F1117" s="2"/>
      <c r="G1117" s="2"/>
      <c r="H1117" s="2"/>
      <c r="I1117" s="2"/>
      <c r="J1117" s="2"/>
      <c r="K1117" s="2"/>
      <c r="L1117" s="2"/>
      <c r="M1117" s="2"/>
      <c r="N1117" s="5">
        <v>23760</v>
      </c>
      <c r="O1117" s="2" t="s">
        <v>200</v>
      </c>
      <c r="P1117" s="5">
        <v>236.7723308080808</v>
      </c>
      <c r="Q1117" s="5">
        <v>5625710.5800000001</v>
      </c>
      <c r="R1117" s="5">
        <v>3.140216588966589</v>
      </c>
      <c r="S1117" s="5">
        <v>74611.546153846153</v>
      </c>
      <c r="T1117" s="5">
        <v>2061260.3</v>
      </c>
      <c r="U1117" s="5">
        <v>6480</v>
      </c>
      <c r="V1117" s="5">
        <v>8.85</v>
      </c>
      <c r="W1117" s="2" t="s">
        <v>32</v>
      </c>
      <c r="X1117" s="2" t="s">
        <v>2935</v>
      </c>
      <c r="Y1117" s="2" t="s">
        <v>172</v>
      </c>
      <c r="Z1117" s="2" t="s">
        <v>173</v>
      </c>
      <c r="AA1117" s="2" t="s">
        <v>2935</v>
      </c>
      <c r="AB1117" s="2">
        <f>IF(INPUT_RAW!B1117="","",YEAR(INPUT_RAW!B1117))</f>
        <v>2021</v>
      </c>
      <c r="AC1117" s="2">
        <f>IF(OR(INPUT_RAW!Q1117="",INPUT_RAW!T1117=""),"",INPUT_RAW!Q1117+INPUT_RAW!T1117)</f>
        <v>7686970.8799999999</v>
      </c>
      <c r="AD1117" s="2">
        <f>IF(INPUT_RAW!Q1117="","",IF(INPUT_RAW!Q1117=0,0,INPUT_RAW!T1117/INPUT_RAW!Q1117))</f>
        <v>0.3663999899546912</v>
      </c>
    </row>
    <row r="1118" spans="1:30" ht="57.6" x14ac:dyDescent="0.3">
      <c r="A1118" s="7" t="s">
        <v>196</v>
      </c>
      <c r="B1118" s="2" t="s">
        <v>1667</v>
      </c>
      <c r="C1118" s="5" t="s">
        <v>198</v>
      </c>
      <c r="D1118" s="5" t="s">
        <v>171</v>
      </c>
      <c r="E1118" s="2" t="s">
        <v>1673</v>
      </c>
      <c r="F1118" s="2"/>
      <c r="G1118" s="2"/>
      <c r="H1118" s="2"/>
      <c r="I1118" s="2"/>
      <c r="J1118" s="2"/>
      <c r="K1118" s="2"/>
      <c r="L1118" s="2"/>
      <c r="M1118" s="2"/>
      <c r="N1118" s="5">
        <v>4102.5</v>
      </c>
      <c r="O1118" s="2" t="s">
        <v>200</v>
      </c>
      <c r="P1118" s="5">
        <v>255.73818403412551</v>
      </c>
      <c r="Q1118" s="5">
        <v>1049165.8999999999</v>
      </c>
      <c r="R1118" s="5">
        <v>3.3917531039008679</v>
      </c>
      <c r="S1118" s="5">
        <v>13914.66710875331</v>
      </c>
      <c r="T1118" s="5">
        <v>384414.4</v>
      </c>
      <c r="U1118" s="5">
        <v>26256</v>
      </c>
      <c r="V1118" s="5">
        <v>0.49840000000000001</v>
      </c>
      <c r="W1118" s="2" t="s">
        <v>23</v>
      </c>
      <c r="X1118" s="2" t="s">
        <v>2940</v>
      </c>
      <c r="Y1118" s="2" t="s">
        <v>172</v>
      </c>
      <c r="Z1118" s="2" t="s">
        <v>173</v>
      </c>
      <c r="AA1118" s="2" t="s">
        <v>2940</v>
      </c>
      <c r="AB1118" s="2">
        <f>IF(INPUT_RAW!B1118="","",YEAR(INPUT_RAW!B1118))</f>
        <v>2021</v>
      </c>
      <c r="AC1118" s="2">
        <f>IF(OR(INPUT_RAW!Q1118="",INPUT_RAW!T1118=""),"",INPUT_RAW!Q1118+INPUT_RAW!T1118)</f>
        <v>1433580.2999999998</v>
      </c>
      <c r="AD1118" s="2">
        <f>IF(INPUT_RAW!Q1118="","",IF(INPUT_RAW!Q1118=0,0,INPUT_RAW!T1118/INPUT_RAW!Q1118))</f>
        <v>0.3664000135726867</v>
      </c>
    </row>
    <row r="1119" spans="1:30" ht="72" x14ac:dyDescent="0.3">
      <c r="A1119" s="7" t="s">
        <v>196</v>
      </c>
      <c r="B1119" s="2" t="s">
        <v>1674</v>
      </c>
      <c r="C1119" s="5" t="s">
        <v>198</v>
      </c>
      <c r="D1119" s="5" t="s">
        <v>171</v>
      </c>
      <c r="E1119" s="2" t="s">
        <v>1675</v>
      </c>
      <c r="F1119" s="2"/>
      <c r="G1119" s="2"/>
      <c r="H1119" s="2"/>
      <c r="I1119" s="2"/>
      <c r="J1119" s="2"/>
      <c r="K1119" s="2"/>
      <c r="L1119" s="2"/>
      <c r="M1119" s="2"/>
      <c r="N1119" s="5">
        <v>2095.1999999999998</v>
      </c>
      <c r="O1119" s="2" t="s">
        <v>200</v>
      </c>
      <c r="P1119" s="5">
        <v>502.49506491027108</v>
      </c>
      <c r="Q1119" s="5">
        <v>1052827.6599999999</v>
      </c>
      <c r="R1119" s="5">
        <v>6.6643907813033296</v>
      </c>
      <c r="S1119" s="5">
        <v>13963.23156498674</v>
      </c>
      <c r="T1119" s="5">
        <v>385756.1</v>
      </c>
      <c r="U1119" s="5">
        <v>10476</v>
      </c>
      <c r="V1119" s="5">
        <v>1.2450000000000001</v>
      </c>
      <c r="W1119" s="2" t="s">
        <v>22</v>
      </c>
      <c r="X1119" s="2" t="s">
        <v>2940</v>
      </c>
      <c r="Y1119" s="2" t="s">
        <v>172</v>
      </c>
      <c r="Z1119" s="2" t="s">
        <v>173</v>
      </c>
      <c r="AA1119" s="2" t="s">
        <v>2940</v>
      </c>
      <c r="AB1119" s="2">
        <f>IF(INPUT_RAW!B1119="","",YEAR(INPUT_RAW!B1119))</f>
        <v>2021</v>
      </c>
      <c r="AC1119" s="2">
        <f>IF(OR(INPUT_RAW!Q1119="",INPUT_RAW!T1119=""),"",INPUT_RAW!Q1119+INPUT_RAW!T1119)</f>
        <v>1438583.7599999998</v>
      </c>
      <c r="AD1119" s="2">
        <f>IF(INPUT_RAW!Q1119="","",IF(INPUT_RAW!Q1119=0,0,INPUT_RAW!T1119/INPUT_RAW!Q1119))</f>
        <v>0.36640004309917162</v>
      </c>
    </row>
    <row r="1120" spans="1:30" ht="72" x14ac:dyDescent="0.3">
      <c r="A1120" s="7" t="s">
        <v>196</v>
      </c>
      <c r="B1120" s="2" t="s">
        <v>1674</v>
      </c>
      <c r="C1120" s="5" t="s">
        <v>198</v>
      </c>
      <c r="D1120" s="5" t="s">
        <v>171</v>
      </c>
      <c r="E1120" s="2" t="s">
        <v>1676</v>
      </c>
      <c r="F1120" s="2"/>
      <c r="G1120" s="2"/>
      <c r="H1120" s="2"/>
      <c r="I1120" s="2"/>
      <c r="J1120" s="2"/>
      <c r="K1120" s="2"/>
      <c r="L1120" s="2"/>
      <c r="M1120" s="2"/>
      <c r="N1120" s="5">
        <v>7680</v>
      </c>
      <c r="O1120" s="2" t="s">
        <v>200</v>
      </c>
      <c r="P1120" s="5">
        <v>504.00860286458328</v>
      </c>
      <c r="Q1120" s="5">
        <v>3870786.07</v>
      </c>
      <c r="R1120" s="5">
        <v>6.684464228973253</v>
      </c>
      <c r="S1120" s="5">
        <v>51336.685278514582</v>
      </c>
      <c r="T1120" s="5">
        <v>1418256</v>
      </c>
      <c r="U1120" s="5">
        <v>43200</v>
      </c>
      <c r="V1120" s="5">
        <v>1.1100000000000001</v>
      </c>
      <c r="W1120" s="2" t="s">
        <v>22</v>
      </c>
      <c r="X1120" s="2" t="s">
        <v>2940</v>
      </c>
      <c r="Y1120" s="2" t="s">
        <v>172</v>
      </c>
      <c r="Z1120" s="2" t="s">
        <v>173</v>
      </c>
      <c r="AA1120" s="2" t="s">
        <v>2940</v>
      </c>
      <c r="AB1120" s="2">
        <f>IF(INPUT_RAW!B1120="","",YEAR(INPUT_RAW!B1120))</f>
        <v>2021</v>
      </c>
      <c r="AC1120" s="2">
        <f>IF(OR(INPUT_RAW!Q1120="",INPUT_RAW!T1120=""),"",INPUT_RAW!Q1120+INPUT_RAW!T1120)</f>
        <v>5289042.07</v>
      </c>
      <c r="AD1120" s="2">
        <f>IF(INPUT_RAW!Q1120="","",IF(INPUT_RAW!Q1120=0,0,INPUT_RAW!T1120/INPUT_RAW!Q1120))</f>
        <v>0.36639999585407212</v>
      </c>
    </row>
    <row r="1121" spans="1:30" ht="72" x14ac:dyDescent="0.3">
      <c r="A1121" s="7" t="s">
        <v>196</v>
      </c>
      <c r="B1121" s="2" t="s">
        <v>1674</v>
      </c>
      <c r="C1121" s="5" t="s">
        <v>198</v>
      </c>
      <c r="D1121" s="5" t="s">
        <v>171</v>
      </c>
      <c r="E1121" s="2" t="s">
        <v>1677</v>
      </c>
      <c r="F1121" s="2"/>
      <c r="G1121" s="2"/>
      <c r="H1121" s="2"/>
      <c r="I1121" s="2"/>
      <c r="J1121" s="2"/>
      <c r="K1121" s="2"/>
      <c r="L1121" s="2"/>
      <c r="M1121" s="2"/>
      <c r="N1121" s="5">
        <v>3636.6</v>
      </c>
      <c r="O1121" s="2" t="s">
        <v>200</v>
      </c>
      <c r="P1121" s="5">
        <v>586.29735742176763</v>
      </c>
      <c r="Q1121" s="5">
        <v>2132128.9700000002</v>
      </c>
      <c r="R1121" s="5">
        <v>7.7758270215088539</v>
      </c>
      <c r="S1121" s="5">
        <v>28277.572546419098</v>
      </c>
      <c r="T1121" s="5">
        <v>781212.1</v>
      </c>
      <c r="U1121" s="5">
        <v>22968</v>
      </c>
      <c r="V1121" s="5">
        <v>1.1499999999999999</v>
      </c>
      <c r="W1121" s="2" t="s">
        <v>22</v>
      </c>
      <c r="X1121" s="2" t="s">
        <v>2940</v>
      </c>
      <c r="Y1121" s="2" t="s">
        <v>172</v>
      </c>
      <c r="Z1121" s="2" t="s">
        <v>173</v>
      </c>
      <c r="AA1121" s="2" t="s">
        <v>2940</v>
      </c>
      <c r="AB1121" s="2">
        <f>IF(INPUT_RAW!B1121="","",YEAR(INPUT_RAW!B1121))</f>
        <v>2021</v>
      </c>
      <c r="AC1121" s="2">
        <f>IF(OR(INPUT_RAW!Q1121="",INPUT_RAW!T1121=""),"",INPUT_RAW!Q1121+INPUT_RAW!T1121)</f>
        <v>2913341.0700000003</v>
      </c>
      <c r="AD1121" s="2">
        <f>IF(INPUT_RAW!Q1121="","",IF(INPUT_RAW!Q1121=0,0,INPUT_RAW!T1121/INPUT_RAW!Q1121))</f>
        <v>0.36640002128951887</v>
      </c>
    </row>
    <row r="1122" spans="1:30" ht="72" x14ac:dyDescent="0.3">
      <c r="A1122" s="7" t="s">
        <v>196</v>
      </c>
      <c r="B1122" s="2" t="s">
        <v>1674</v>
      </c>
      <c r="C1122" s="5" t="s">
        <v>198</v>
      </c>
      <c r="D1122" s="5" t="s">
        <v>171</v>
      </c>
      <c r="E1122" s="2" t="s">
        <v>1678</v>
      </c>
      <c r="F1122" s="2"/>
      <c r="G1122" s="2"/>
      <c r="H1122" s="2"/>
      <c r="I1122" s="2"/>
      <c r="J1122" s="2"/>
      <c r="K1122" s="2"/>
      <c r="L1122" s="2"/>
      <c r="M1122" s="2"/>
      <c r="N1122" s="5">
        <v>1636.2</v>
      </c>
      <c r="O1122" s="2" t="s">
        <v>200</v>
      </c>
      <c r="P1122" s="5">
        <v>597.34352768610188</v>
      </c>
      <c r="Q1122" s="5">
        <v>977373.48</v>
      </c>
      <c r="R1122" s="5">
        <v>7.922327953396576</v>
      </c>
      <c r="S1122" s="5">
        <v>12962.51299734748</v>
      </c>
      <c r="T1122" s="5">
        <v>358109.7</v>
      </c>
      <c r="U1122" s="5">
        <v>10908</v>
      </c>
      <c r="V1122" s="5">
        <v>1.1100000000000001</v>
      </c>
      <c r="W1122" s="2" t="s">
        <v>22</v>
      </c>
      <c r="X1122" s="2" t="s">
        <v>2940</v>
      </c>
      <c r="Y1122" s="2" t="s">
        <v>172</v>
      </c>
      <c r="Z1122" s="2" t="s">
        <v>173</v>
      </c>
      <c r="AA1122" s="2" t="s">
        <v>2940</v>
      </c>
      <c r="AB1122" s="2">
        <f>IF(INPUT_RAW!B1122="","",YEAR(INPUT_RAW!B1122))</f>
        <v>2021</v>
      </c>
      <c r="AC1122" s="2">
        <f>IF(OR(INPUT_RAW!Q1122="",INPUT_RAW!T1122=""),"",INPUT_RAW!Q1122+INPUT_RAW!T1122)</f>
        <v>1335483.18</v>
      </c>
      <c r="AD1122" s="2">
        <f>IF(INPUT_RAW!Q1122="","",IF(INPUT_RAW!Q1122=0,0,INPUT_RAW!T1122/INPUT_RAW!Q1122))</f>
        <v>0.3664000582459021</v>
      </c>
    </row>
    <row r="1123" spans="1:30" ht="57.6" x14ac:dyDescent="0.3">
      <c r="A1123" s="7" t="s">
        <v>196</v>
      </c>
      <c r="B1123" s="2" t="s">
        <v>1679</v>
      </c>
      <c r="C1123" s="5" t="s">
        <v>198</v>
      </c>
      <c r="D1123" s="5" t="s">
        <v>171</v>
      </c>
      <c r="E1123" s="2" t="s">
        <v>1680</v>
      </c>
      <c r="F1123" s="2"/>
      <c r="G1123" s="2"/>
      <c r="H1123" s="2"/>
      <c r="I1123" s="2"/>
      <c r="J1123" s="2"/>
      <c r="K1123" s="2"/>
      <c r="L1123" s="2"/>
      <c r="M1123" s="2"/>
      <c r="N1123" s="5">
        <v>4950</v>
      </c>
      <c r="O1123" s="2" t="s">
        <v>200</v>
      </c>
      <c r="P1123" s="5">
        <v>255.4479737373737</v>
      </c>
      <c r="Q1123" s="5">
        <v>1264467.47</v>
      </c>
      <c r="R1123" s="5">
        <v>3.3924033696862379</v>
      </c>
      <c r="S1123" s="5">
        <v>16792.39667994688</v>
      </c>
      <c r="T1123" s="5">
        <v>463300.8</v>
      </c>
      <c r="U1123" s="5">
        <v>31680</v>
      </c>
      <c r="V1123" s="5">
        <v>0.498</v>
      </c>
      <c r="W1123" s="2" t="s">
        <v>23</v>
      </c>
      <c r="X1123" s="2" t="s">
        <v>2940</v>
      </c>
      <c r="Y1123" s="2" t="s">
        <v>172</v>
      </c>
      <c r="Z1123" s="2" t="s">
        <v>173</v>
      </c>
      <c r="AA1123" s="2" t="s">
        <v>2940</v>
      </c>
      <c r="AB1123" s="2">
        <f>IF(INPUT_RAW!B1123="","",YEAR(INPUT_RAW!B1123))</f>
        <v>2021</v>
      </c>
      <c r="AC1123" s="2">
        <f>IF(OR(INPUT_RAW!Q1123="",INPUT_RAW!T1123=""),"",INPUT_RAW!Q1123+INPUT_RAW!T1123)</f>
        <v>1727768.27</v>
      </c>
      <c r="AD1123" s="2">
        <f>IF(INPUT_RAW!Q1123="","",IF(INPUT_RAW!Q1123=0,0,INPUT_RAW!T1123/INPUT_RAW!Q1123))</f>
        <v>0.3663999359350858</v>
      </c>
    </row>
    <row r="1124" spans="1:30" ht="72" x14ac:dyDescent="0.3">
      <c r="A1124" s="7" t="s">
        <v>196</v>
      </c>
      <c r="B1124" s="2" t="s">
        <v>1681</v>
      </c>
      <c r="C1124" s="5" t="s">
        <v>198</v>
      </c>
      <c r="D1124" s="5" t="s">
        <v>171</v>
      </c>
      <c r="E1124" s="2" t="s">
        <v>1682</v>
      </c>
      <c r="F1124" s="2"/>
      <c r="G1124" s="2"/>
      <c r="H1124" s="2"/>
      <c r="I1124" s="2"/>
      <c r="J1124" s="2"/>
      <c r="K1124" s="2"/>
      <c r="L1124" s="2"/>
      <c r="M1124" s="2"/>
      <c r="N1124" s="5">
        <v>663.68</v>
      </c>
      <c r="O1124" s="2" t="s">
        <v>200</v>
      </c>
      <c r="P1124" s="5">
        <v>1014.719021215043</v>
      </c>
      <c r="Q1124" s="5">
        <v>673448.72</v>
      </c>
      <c r="R1124" s="5">
        <v>13.475684212683181</v>
      </c>
      <c r="S1124" s="5">
        <v>8943.5420982735723</v>
      </c>
      <c r="T1124" s="5">
        <v>246751.6</v>
      </c>
      <c r="U1124" s="5">
        <v>19584</v>
      </c>
      <c r="V1124" s="5">
        <v>0.44500000000000001</v>
      </c>
      <c r="W1124" s="2" t="s">
        <v>36</v>
      </c>
      <c r="X1124" s="2" t="s">
        <v>2939</v>
      </c>
      <c r="Y1124" s="2" t="s">
        <v>172</v>
      </c>
      <c r="Z1124" s="2" t="s">
        <v>173</v>
      </c>
      <c r="AA1124" s="2" t="s">
        <v>2939</v>
      </c>
      <c r="AB1124" s="2">
        <f>IF(INPUT_RAW!B1124="","",YEAR(INPUT_RAW!B1124))</f>
        <v>2021</v>
      </c>
      <c r="AC1124" s="2">
        <f>IF(OR(INPUT_RAW!Q1124="",INPUT_RAW!T1124=""),"",INPUT_RAW!Q1124+INPUT_RAW!T1124)</f>
        <v>920200.32</v>
      </c>
      <c r="AD1124" s="2">
        <f>IF(INPUT_RAW!Q1124="","",IF(INPUT_RAW!Q1124=0,0,INPUT_RAW!T1124/INPUT_RAW!Q1124))</f>
        <v>0.36639998365428628</v>
      </c>
    </row>
    <row r="1125" spans="1:30" ht="72" x14ac:dyDescent="0.3">
      <c r="A1125" s="7" t="s">
        <v>196</v>
      </c>
      <c r="B1125" s="2" t="s">
        <v>1683</v>
      </c>
      <c r="C1125" s="5" t="s">
        <v>198</v>
      </c>
      <c r="D1125" s="5" t="s">
        <v>171</v>
      </c>
      <c r="E1125" s="2" t="s">
        <v>1684</v>
      </c>
      <c r="F1125" s="2"/>
      <c r="G1125" s="2"/>
      <c r="H1125" s="2"/>
      <c r="I1125" s="2"/>
      <c r="J1125" s="2"/>
      <c r="K1125" s="2"/>
      <c r="L1125" s="2"/>
      <c r="M1125" s="2"/>
      <c r="N1125" s="5">
        <v>8008</v>
      </c>
      <c r="O1125" s="2" t="s">
        <v>200</v>
      </c>
      <c r="P1125" s="5">
        <v>395.84288336663337</v>
      </c>
      <c r="Q1125" s="5">
        <v>3169909.81</v>
      </c>
      <c r="R1125" s="5">
        <v>5.2568776011505101</v>
      </c>
      <c r="S1125" s="5">
        <v>42097.07583001328</v>
      </c>
      <c r="T1125" s="5">
        <v>1161455</v>
      </c>
      <c r="U1125" s="5">
        <v>2464</v>
      </c>
      <c r="V1125" s="5">
        <v>14.2</v>
      </c>
      <c r="W1125" s="2" t="s">
        <v>32</v>
      </c>
      <c r="X1125" s="2" t="s">
        <v>2935</v>
      </c>
      <c r="Y1125" s="2" t="s">
        <v>172</v>
      </c>
      <c r="Z1125" s="2" t="s">
        <v>173</v>
      </c>
      <c r="AA1125" s="2" t="s">
        <v>2935</v>
      </c>
      <c r="AB1125" s="2">
        <f>IF(INPUT_RAW!B1125="","",YEAR(INPUT_RAW!B1125))</f>
        <v>2021</v>
      </c>
      <c r="AC1125" s="2">
        <f>IF(OR(INPUT_RAW!Q1125="",INPUT_RAW!T1125=""),"",INPUT_RAW!Q1125+INPUT_RAW!T1125)</f>
        <v>4331364.8100000005</v>
      </c>
      <c r="AD1125" s="2">
        <f>IF(INPUT_RAW!Q1125="","",IF(INPUT_RAW!Q1125=0,0,INPUT_RAW!T1125/INPUT_RAW!Q1125))</f>
        <v>0.36640001439031478</v>
      </c>
    </row>
    <row r="1126" spans="1:30" ht="57.6" x14ac:dyDescent="0.3">
      <c r="A1126" s="7" t="s">
        <v>196</v>
      </c>
      <c r="B1126" s="2" t="s">
        <v>1685</v>
      </c>
      <c r="C1126" s="5" t="s">
        <v>198</v>
      </c>
      <c r="D1126" s="5" t="s">
        <v>171</v>
      </c>
      <c r="E1126" s="2" t="s">
        <v>1686</v>
      </c>
      <c r="F1126" s="2"/>
      <c r="G1126" s="2"/>
      <c r="H1126" s="2"/>
      <c r="I1126" s="2"/>
      <c r="J1126" s="2"/>
      <c r="K1126" s="2"/>
      <c r="L1126" s="2"/>
      <c r="M1126" s="2"/>
      <c r="N1126" s="5">
        <v>5600</v>
      </c>
      <c r="O1126" s="2" t="s">
        <v>200</v>
      </c>
      <c r="P1126" s="5">
        <v>389.15749464285722</v>
      </c>
      <c r="Q1126" s="5">
        <v>2179281.9700000002</v>
      </c>
      <c r="R1126" s="5">
        <v>5.22008711794577</v>
      </c>
      <c r="S1126" s="5">
        <v>29232.48786049632</v>
      </c>
      <c r="T1126" s="5">
        <v>798488.9</v>
      </c>
      <c r="U1126" s="5">
        <v>60000</v>
      </c>
      <c r="V1126" s="5">
        <v>0.46060000000000001</v>
      </c>
      <c r="W1126" s="2" t="s">
        <v>23</v>
      </c>
      <c r="X1126" s="2"/>
      <c r="Y1126" s="2" t="s">
        <v>172</v>
      </c>
      <c r="Z1126" s="2" t="s">
        <v>173</v>
      </c>
      <c r="AA1126" s="2" t="s">
        <v>174</v>
      </c>
      <c r="AB1126" s="2">
        <f>IF(INPUT_RAW!B1126="","",YEAR(INPUT_RAW!B1126))</f>
        <v>2021</v>
      </c>
      <c r="AC1126" s="2">
        <f>IF(OR(INPUT_RAW!Q1126="",INPUT_RAW!T1126=""),"",INPUT_RAW!Q1126+INPUT_RAW!T1126)</f>
        <v>2977770.87</v>
      </c>
      <c r="AD1126" s="2">
        <f>IF(INPUT_RAW!Q1126="","",IF(INPUT_RAW!Q1126=0,0,INPUT_RAW!T1126/INPUT_RAW!Q1126))</f>
        <v>0.36639999366396814</v>
      </c>
    </row>
    <row r="1127" spans="1:30" ht="72" x14ac:dyDescent="0.3">
      <c r="A1127" s="7" t="s">
        <v>196</v>
      </c>
      <c r="B1127" s="2" t="s">
        <v>1687</v>
      </c>
      <c r="C1127" s="5" t="s">
        <v>198</v>
      </c>
      <c r="D1127" s="5" t="s">
        <v>171</v>
      </c>
      <c r="E1127" s="2" t="s">
        <v>1688</v>
      </c>
      <c r="F1127" s="2"/>
      <c r="G1127" s="2"/>
      <c r="H1127" s="2"/>
      <c r="I1127" s="2"/>
      <c r="J1127" s="2"/>
      <c r="K1127" s="2"/>
      <c r="L1127" s="2"/>
      <c r="M1127" s="2"/>
      <c r="N1127" s="5">
        <v>23760</v>
      </c>
      <c r="O1127" s="2" t="s">
        <v>200</v>
      </c>
      <c r="P1127" s="5">
        <v>235.67244444444449</v>
      </c>
      <c r="Q1127" s="5">
        <v>5599577.2800000003</v>
      </c>
      <c r="R1127" s="5">
        <v>3.1612668604217911</v>
      </c>
      <c r="S1127" s="5">
        <v>75111.700603621735</v>
      </c>
      <c r="T1127" s="5">
        <v>2051685.1</v>
      </c>
      <c r="U1127" s="5">
        <v>6480</v>
      </c>
      <c r="V1127" s="5">
        <v>8.85</v>
      </c>
      <c r="W1127" s="2" t="s">
        <v>32</v>
      </c>
      <c r="X1127" s="2" t="s">
        <v>2935</v>
      </c>
      <c r="Y1127" s="2" t="s">
        <v>172</v>
      </c>
      <c r="Z1127" s="2" t="s">
        <v>173</v>
      </c>
      <c r="AA1127" s="2" t="s">
        <v>2935</v>
      </c>
      <c r="AB1127" s="2">
        <f>IF(INPUT_RAW!B1127="","",YEAR(INPUT_RAW!B1127))</f>
        <v>2021</v>
      </c>
      <c r="AC1127" s="2">
        <f>IF(OR(INPUT_RAW!Q1127="",INPUT_RAW!T1127=""),"",INPUT_RAW!Q1127+INPUT_RAW!T1127)</f>
        <v>7651262.3800000008</v>
      </c>
      <c r="AD1127" s="2">
        <f>IF(INPUT_RAW!Q1127="","",IF(INPUT_RAW!Q1127=0,0,INPUT_RAW!T1127/INPUT_RAW!Q1127))</f>
        <v>0.36639999725122108</v>
      </c>
    </row>
    <row r="1128" spans="1:30" ht="57.6" x14ac:dyDescent="0.3">
      <c r="A1128" s="7" t="s">
        <v>196</v>
      </c>
      <c r="B1128" s="2" t="s">
        <v>1689</v>
      </c>
      <c r="C1128" s="5" t="s">
        <v>198</v>
      </c>
      <c r="D1128" s="5" t="s">
        <v>171</v>
      </c>
      <c r="E1128" s="2" t="s">
        <v>1690</v>
      </c>
      <c r="F1128" s="2"/>
      <c r="G1128" s="2"/>
      <c r="H1128" s="2"/>
      <c r="I1128" s="2"/>
      <c r="J1128" s="2"/>
      <c r="K1128" s="2"/>
      <c r="L1128" s="2"/>
      <c r="M1128" s="2"/>
      <c r="N1128" s="5">
        <v>7582.5</v>
      </c>
      <c r="O1128" s="2" t="s">
        <v>200</v>
      </c>
      <c r="P1128" s="5">
        <v>260.18832443125621</v>
      </c>
      <c r="Q1128" s="5">
        <v>1972877.97</v>
      </c>
      <c r="R1128" s="5">
        <v>3.490118369299211</v>
      </c>
      <c r="S1128" s="5">
        <v>26463.822535211271</v>
      </c>
      <c r="T1128" s="5">
        <v>722862.5</v>
      </c>
      <c r="U1128" s="5">
        <v>48528</v>
      </c>
      <c r="V1128" s="5">
        <v>0.50470000000000004</v>
      </c>
      <c r="W1128" s="2" t="s">
        <v>23</v>
      </c>
      <c r="X1128" s="2" t="s">
        <v>2940</v>
      </c>
      <c r="Y1128" s="2" t="s">
        <v>172</v>
      </c>
      <c r="Z1128" s="2" t="s">
        <v>173</v>
      </c>
      <c r="AA1128" s="2" t="s">
        <v>2940</v>
      </c>
      <c r="AB1128" s="2">
        <f>IF(INPUT_RAW!B1128="","",YEAR(INPUT_RAW!B1128))</f>
        <v>2021</v>
      </c>
      <c r="AC1128" s="2">
        <f>IF(OR(INPUT_RAW!Q1128="",INPUT_RAW!T1128=""),"",INPUT_RAW!Q1128+INPUT_RAW!T1128)</f>
        <v>2695740.4699999997</v>
      </c>
      <c r="AD1128" s="2">
        <f>IF(INPUT_RAW!Q1128="","",IF(INPUT_RAW!Q1128=0,0,INPUT_RAW!T1128/INPUT_RAW!Q1128))</f>
        <v>0.36640000597705491</v>
      </c>
    </row>
    <row r="1129" spans="1:30" ht="72" x14ac:dyDescent="0.3">
      <c r="A1129" s="7" t="s">
        <v>196</v>
      </c>
      <c r="B1129" s="2" t="s">
        <v>1689</v>
      </c>
      <c r="C1129" s="5" t="s">
        <v>198</v>
      </c>
      <c r="D1129" s="5" t="s">
        <v>171</v>
      </c>
      <c r="E1129" s="2" t="s">
        <v>1691</v>
      </c>
      <c r="F1129" s="2"/>
      <c r="G1129" s="2"/>
      <c r="H1129" s="2"/>
      <c r="I1129" s="2"/>
      <c r="J1129" s="2"/>
      <c r="K1129" s="2"/>
      <c r="L1129" s="2"/>
      <c r="M1129" s="2"/>
      <c r="N1129" s="5">
        <v>696</v>
      </c>
      <c r="O1129" s="2" t="s">
        <v>200</v>
      </c>
      <c r="P1129" s="5">
        <v>618.23403735632189</v>
      </c>
      <c r="Q1129" s="5">
        <v>430290.89</v>
      </c>
      <c r="R1129" s="5">
        <v>8.2928777646723262</v>
      </c>
      <c r="S1129" s="5">
        <v>5771.8429242119391</v>
      </c>
      <c r="T1129" s="5">
        <v>157658.6</v>
      </c>
      <c r="U1129" s="5">
        <v>11600</v>
      </c>
      <c r="V1129" s="5">
        <v>0.46050000000000002</v>
      </c>
      <c r="W1129" s="2" t="s">
        <v>23</v>
      </c>
      <c r="X1129" s="2"/>
      <c r="Y1129" s="2" t="s">
        <v>172</v>
      </c>
      <c r="Z1129" s="2" t="s">
        <v>173</v>
      </c>
      <c r="AA1129" s="2" t="s">
        <v>174</v>
      </c>
      <c r="AB1129" s="2">
        <f>IF(INPUT_RAW!B1129="","",YEAR(INPUT_RAW!B1129))</f>
        <v>2021</v>
      </c>
      <c r="AC1129" s="2">
        <f>IF(OR(INPUT_RAW!Q1129="",INPUT_RAW!T1129=""),"",INPUT_RAW!Q1129+INPUT_RAW!T1129)</f>
        <v>587949.49</v>
      </c>
      <c r="AD1129" s="2">
        <f>IF(INPUT_RAW!Q1129="","",IF(INPUT_RAW!Q1129=0,0,INPUT_RAW!T1129/INPUT_RAW!Q1129))</f>
        <v>0.36640004160906126</v>
      </c>
    </row>
    <row r="1130" spans="1:30" ht="86.4" x14ac:dyDescent="0.3">
      <c r="A1130" s="7" t="s">
        <v>196</v>
      </c>
      <c r="B1130" s="2" t="s">
        <v>1689</v>
      </c>
      <c r="C1130" s="5" t="s">
        <v>198</v>
      </c>
      <c r="D1130" s="5" t="s">
        <v>171</v>
      </c>
      <c r="E1130" s="2" t="s">
        <v>1692</v>
      </c>
      <c r="F1130" s="2"/>
      <c r="G1130" s="2"/>
      <c r="H1130" s="2"/>
      <c r="I1130" s="2"/>
      <c r="J1130" s="2"/>
      <c r="K1130" s="2"/>
      <c r="L1130" s="2"/>
      <c r="M1130" s="2"/>
      <c r="N1130" s="5">
        <v>9714</v>
      </c>
      <c r="O1130" s="2" t="s">
        <v>200</v>
      </c>
      <c r="P1130" s="5">
        <v>323.36170681490631</v>
      </c>
      <c r="Q1130" s="5">
        <v>3141135.62</v>
      </c>
      <c r="R1130" s="5">
        <v>4.3375145112663489</v>
      </c>
      <c r="S1130" s="5">
        <v>42134.615962441319</v>
      </c>
      <c r="T1130" s="5">
        <v>1150912.1000000001</v>
      </c>
      <c r="U1130" s="5">
        <v>58284</v>
      </c>
      <c r="V1130" s="5">
        <v>0.67</v>
      </c>
      <c r="W1130" s="2" t="s">
        <v>22</v>
      </c>
      <c r="X1130" s="2"/>
      <c r="Y1130" s="2" t="s">
        <v>172</v>
      </c>
      <c r="Z1130" s="2" t="s">
        <v>173</v>
      </c>
      <c r="AA1130" s="2" t="s">
        <v>174</v>
      </c>
      <c r="AB1130" s="2">
        <f>IF(INPUT_RAW!B1130="","",YEAR(INPUT_RAW!B1130))</f>
        <v>2021</v>
      </c>
      <c r="AC1130" s="2">
        <f>IF(OR(INPUT_RAW!Q1130="",INPUT_RAW!T1130=""),"",INPUT_RAW!Q1130+INPUT_RAW!T1130)</f>
        <v>4292047.7200000007</v>
      </c>
      <c r="AD1130" s="2">
        <f>IF(INPUT_RAW!Q1130="","",IF(INPUT_RAW!Q1130=0,0,INPUT_RAW!T1130/INPUT_RAW!Q1130))</f>
        <v>0.36640000281172197</v>
      </c>
    </row>
    <row r="1131" spans="1:30" ht="86.4" x14ac:dyDescent="0.3">
      <c r="A1131" s="7" t="s">
        <v>196</v>
      </c>
      <c r="B1131" s="2" t="s">
        <v>1693</v>
      </c>
      <c r="C1131" s="5" t="s">
        <v>198</v>
      </c>
      <c r="D1131" s="5" t="s">
        <v>171</v>
      </c>
      <c r="E1131" s="2" t="s">
        <v>1694</v>
      </c>
      <c r="F1131" s="2"/>
      <c r="G1131" s="2"/>
      <c r="H1131" s="2"/>
      <c r="I1131" s="2"/>
      <c r="J1131" s="2"/>
      <c r="K1131" s="2"/>
      <c r="L1131" s="2"/>
      <c r="M1131" s="2"/>
      <c r="N1131" s="5">
        <v>4582.3999999999996</v>
      </c>
      <c r="O1131" s="2" t="s">
        <v>200</v>
      </c>
      <c r="P1131" s="5">
        <v>502.76091567737438</v>
      </c>
      <c r="Q1131" s="5">
        <v>2303851.62</v>
      </c>
      <c r="R1131" s="5">
        <v>6.7439425308836274</v>
      </c>
      <c r="S1131" s="5">
        <v>30903.442253521131</v>
      </c>
      <c r="T1131" s="5">
        <v>844131.2</v>
      </c>
      <c r="U1131" s="5">
        <v>25776</v>
      </c>
      <c r="V1131" s="5">
        <v>1.1100000000000001</v>
      </c>
      <c r="W1131" s="2" t="s">
        <v>62</v>
      </c>
      <c r="X1131" s="2" t="s">
        <v>2940</v>
      </c>
      <c r="Y1131" s="2" t="s">
        <v>172</v>
      </c>
      <c r="Z1131" s="2" t="s">
        <v>173</v>
      </c>
      <c r="AA1131" s="2" t="s">
        <v>2940</v>
      </c>
      <c r="AB1131" s="2">
        <f>IF(INPUT_RAW!B1131="","",YEAR(INPUT_RAW!B1131))</f>
        <v>2021</v>
      </c>
      <c r="AC1131" s="2">
        <f>IF(OR(INPUT_RAW!Q1131="",INPUT_RAW!T1131=""),"",INPUT_RAW!Q1131+INPUT_RAW!T1131)</f>
        <v>3147982.8200000003</v>
      </c>
      <c r="AD1131" s="2">
        <f>IF(INPUT_RAW!Q1131="","",IF(INPUT_RAW!Q1131=0,0,INPUT_RAW!T1131/INPUT_RAW!Q1131))</f>
        <v>0.36639998542961716</v>
      </c>
    </row>
    <row r="1132" spans="1:30" ht="86.4" x14ac:dyDescent="0.3">
      <c r="A1132" s="7" t="s">
        <v>196</v>
      </c>
      <c r="B1132" s="2" t="s">
        <v>1693</v>
      </c>
      <c r="C1132" s="5" t="s">
        <v>198</v>
      </c>
      <c r="D1132" s="5" t="s">
        <v>171</v>
      </c>
      <c r="E1132" s="2" t="s">
        <v>1695</v>
      </c>
      <c r="F1132" s="2"/>
      <c r="G1132" s="2"/>
      <c r="H1132" s="2"/>
      <c r="I1132" s="2"/>
      <c r="J1132" s="2"/>
      <c r="K1132" s="2"/>
      <c r="L1132" s="2"/>
      <c r="M1132" s="2"/>
      <c r="N1132" s="5">
        <v>7273.2</v>
      </c>
      <c r="O1132" s="2" t="s">
        <v>200</v>
      </c>
      <c r="P1132" s="5">
        <v>584.84596051256665</v>
      </c>
      <c r="Q1132" s="5">
        <v>4253701.6399999997</v>
      </c>
      <c r="R1132" s="5">
        <v>7.8450162375931143</v>
      </c>
      <c r="S1132" s="5">
        <v>57058.37209926224</v>
      </c>
      <c r="T1132" s="5">
        <v>1558556.2</v>
      </c>
      <c r="U1132" s="5">
        <v>45936</v>
      </c>
      <c r="V1132" s="5">
        <v>1.1499999999999999</v>
      </c>
      <c r="W1132" s="2" t="s">
        <v>66</v>
      </c>
      <c r="X1132" s="2" t="s">
        <v>2940</v>
      </c>
      <c r="Y1132" s="2" t="s">
        <v>172</v>
      </c>
      <c r="Z1132" s="2" t="s">
        <v>173</v>
      </c>
      <c r="AA1132" s="2" t="s">
        <v>2940</v>
      </c>
      <c r="AB1132" s="2">
        <f>IF(INPUT_RAW!B1132="","",YEAR(INPUT_RAW!B1132))</f>
        <v>2021</v>
      </c>
      <c r="AC1132" s="2">
        <f>IF(OR(INPUT_RAW!Q1132="",INPUT_RAW!T1132=""),"",INPUT_RAW!Q1132+INPUT_RAW!T1132)</f>
        <v>5812257.8399999999</v>
      </c>
      <c r="AD1132" s="2">
        <f>IF(INPUT_RAW!Q1132="","",IF(INPUT_RAW!Q1132=0,0,INPUT_RAW!T1132/INPUT_RAW!Q1132))</f>
        <v>0.3663999809822111</v>
      </c>
    </row>
    <row r="1133" spans="1:30" ht="72" x14ac:dyDescent="0.3">
      <c r="A1133" s="7" t="s">
        <v>196</v>
      </c>
      <c r="B1133" s="2" t="s">
        <v>1693</v>
      </c>
      <c r="C1133" s="5" t="s">
        <v>198</v>
      </c>
      <c r="D1133" s="5" t="s">
        <v>171</v>
      </c>
      <c r="E1133" s="2" t="s">
        <v>1696</v>
      </c>
      <c r="F1133" s="2"/>
      <c r="G1133" s="2"/>
      <c r="H1133" s="2"/>
      <c r="I1133" s="2"/>
      <c r="J1133" s="2"/>
      <c r="K1133" s="2"/>
      <c r="L1133" s="2"/>
      <c r="M1133" s="2"/>
      <c r="N1133" s="5">
        <v>2829.6</v>
      </c>
      <c r="O1133" s="2" t="s">
        <v>200</v>
      </c>
      <c r="P1133" s="5">
        <v>595.86479007633591</v>
      </c>
      <c r="Q1133" s="5">
        <v>1686059.01</v>
      </c>
      <c r="R1133" s="5">
        <v>7.9928207924391126</v>
      </c>
      <c r="S1133" s="5">
        <v>22616.485714285711</v>
      </c>
      <c r="T1133" s="5">
        <v>617772</v>
      </c>
      <c r="U1133" s="5">
        <v>18864</v>
      </c>
      <c r="V1133" s="5">
        <v>1.1100000000000001</v>
      </c>
      <c r="W1133" s="2" t="s">
        <v>53</v>
      </c>
      <c r="X1133" s="2" t="s">
        <v>2940</v>
      </c>
      <c r="Y1133" s="2" t="s">
        <v>172</v>
      </c>
      <c r="Z1133" s="2" t="s">
        <v>173</v>
      </c>
      <c r="AA1133" s="2" t="s">
        <v>2940</v>
      </c>
      <c r="AB1133" s="2">
        <f>IF(INPUT_RAW!B1133="","",YEAR(INPUT_RAW!B1133))</f>
        <v>2021</v>
      </c>
      <c r="AC1133" s="2">
        <f>IF(OR(INPUT_RAW!Q1133="",INPUT_RAW!T1133=""),"",INPUT_RAW!Q1133+INPUT_RAW!T1133)</f>
        <v>2303831.0099999998</v>
      </c>
      <c r="AD1133" s="2">
        <f>IF(INPUT_RAW!Q1133="","",IF(INPUT_RAW!Q1133=0,0,INPUT_RAW!T1133/INPUT_RAW!Q1133))</f>
        <v>0.36639998738834179</v>
      </c>
    </row>
    <row r="1134" spans="1:30" ht="57.6" x14ac:dyDescent="0.3">
      <c r="A1134" s="7" t="s">
        <v>196</v>
      </c>
      <c r="B1134" s="2" t="s">
        <v>1697</v>
      </c>
      <c r="C1134" s="5" t="s">
        <v>198</v>
      </c>
      <c r="D1134" s="5" t="s">
        <v>171</v>
      </c>
      <c r="E1134" s="2" t="s">
        <v>1698</v>
      </c>
      <c r="F1134" s="2"/>
      <c r="G1134" s="2"/>
      <c r="H1134" s="2"/>
      <c r="I1134" s="2"/>
      <c r="J1134" s="2"/>
      <c r="K1134" s="2"/>
      <c r="L1134" s="2"/>
      <c r="M1134" s="2"/>
      <c r="N1134" s="5">
        <v>8094.8</v>
      </c>
      <c r="O1134" s="2" t="s">
        <v>200</v>
      </c>
      <c r="P1134" s="5">
        <v>525.65761105895149</v>
      </c>
      <c r="Q1134" s="5">
        <v>4255093.2300000004</v>
      </c>
      <c r="R1134" s="5">
        <v>7.1082841252055644</v>
      </c>
      <c r="S1134" s="5">
        <v>57540.138336714001</v>
      </c>
      <c r="T1134" s="5">
        <v>1559066.2</v>
      </c>
      <c r="U1134" s="5">
        <v>21240</v>
      </c>
      <c r="V1134" s="5">
        <v>2.54</v>
      </c>
      <c r="W1134" s="2" t="s">
        <v>23</v>
      </c>
      <c r="X1134" s="2"/>
      <c r="Y1134" s="2" t="s">
        <v>172</v>
      </c>
      <c r="Z1134" s="2" t="s">
        <v>173</v>
      </c>
      <c r="AA1134" s="2" t="s">
        <v>174</v>
      </c>
      <c r="AB1134" s="2">
        <f>IF(INPUT_RAW!B1134="","",YEAR(INPUT_RAW!B1134))</f>
        <v>2021</v>
      </c>
      <c r="AC1134" s="2">
        <f>IF(OR(INPUT_RAW!Q1134="",INPUT_RAW!T1134=""),"",INPUT_RAW!Q1134+INPUT_RAW!T1134)</f>
        <v>5814159.4300000006</v>
      </c>
      <c r="AD1134" s="2">
        <f>IF(INPUT_RAW!Q1134="","",IF(INPUT_RAW!Q1134=0,0,INPUT_RAW!T1134/INPUT_RAW!Q1134))</f>
        <v>0.36640000952458562</v>
      </c>
    </row>
    <row r="1135" spans="1:30" ht="72" x14ac:dyDescent="0.3">
      <c r="A1135" s="7" t="s">
        <v>196</v>
      </c>
      <c r="B1135" s="2" t="s">
        <v>1697</v>
      </c>
      <c r="C1135" s="5" t="s">
        <v>198</v>
      </c>
      <c r="D1135" s="5" t="s">
        <v>171</v>
      </c>
      <c r="E1135" s="2" t="s">
        <v>1699</v>
      </c>
      <c r="F1135" s="2"/>
      <c r="G1135" s="2"/>
      <c r="H1135" s="2"/>
      <c r="I1135" s="2"/>
      <c r="J1135" s="2"/>
      <c r="K1135" s="2"/>
      <c r="L1135" s="2"/>
      <c r="M1135" s="2"/>
      <c r="N1135" s="5">
        <v>10599.93</v>
      </c>
      <c r="O1135" s="2" t="s">
        <v>200</v>
      </c>
      <c r="P1135" s="5">
        <v>586.35880048264471</v>
      </c>
      <c r="Q1135" s="5">
        <v>6215362.2400000002</v>
      </c>
      <c r="R1135" s="5">
        <v>7.9291250910431996</v>
      </c>
      <c r="S1135" s="5">
        <v>84048.170926301551</v>
      </c>
      <c r="T1135" s="5">
        <v>2277308.6</v>
      </c>
      <c r="U1135" s="5">
        <v>85656</v>
      </c>
      <c r="V1135" s="5">
        <v>0.92</v>
      </c>
      <c r="W1135" s="2" t="s">
        <v>23</v>
      </c>
      <c r="X1135" s="2" t="s">
        <v>2941</v>
      </c>
      <c r="Y1135" s="2" t="s">
        <v>172</v>
      </c>
      <c r="Z1135" s="2" t="s">
        <v>173</v>
      </c>
      <c r="AA1135" s="2" t="s">
        <v>2941</v>
      </c>
      <c r="AB1135" s="2">
        <f>IF(INPUT_RAW!B1135="","",YEAR(INPUT_RAW!B1135))</f>
        <v>2021</v>
      </c>
      <c r="AC1135" s="2">
        <f>IF(OR(INPUT_RAW!Q1135="",INPUT_RAW!T1135=""),"",INPUT_RAW!Q1135+INPUT_RAW!T1135)</f>
        <v>8492670.8399999999</v>
      </c>
      <c r="AD1135" s="2">
        <f>IF(INPUT_RAW!Q1135="","",IF(INPUT_RAW!Q1135=0,0,INPUT_RAW!T1135/INPUT_RAW!Q1135))</f>
        <v>0.36639997993101686</v>
      </c>
    </row>
    <row r="1136" spans="1:30" ht="57.6" x14ac:dyDescent="0.3">
      <c r="A1136" s="7" t="s">
        <v>196</v>
      </c>
      <c r="B1136" s="2" t="s">
        <v>1697</v>
      </c>
      <c r="C1136" s="5" t="s">
        <v>198</v>
      </c>
      <c r="D1136" s="5" t="s">
        <v>171</v>
      </c>
      <c r="E1136" s="2" t="s">
        <v>1700</v>
      </c>
      <c r="F1136" s="2"/>
      <c r="G1136" s="2"/>
      <c r="H1136" s="2"/>
      <c r="I1136" s="2"/>
      <c r="J1136" s="2"/>
      <c r="K1136" s="2"/>
      <c r="L1136" s="2"/>
      <c r="M1136" s="2"/>
      <c r="N1136" s="5">
        <v>4304</v>
      </c>
      <c r="O1136" s="2" t="s">
        <v>200</v>
      </c>
      <c r="P1136" s="5">
        <v>577.34038104089223</v>
      </c>
      <c r="Q1136" s="5">
        <v>2484873</v>
      </c>
      <c r="R1136" s="5">
        <v>7.8071721574157156</v>
      </c>
      <c r="S1136" s="5">
        <v>33602.068965517239</v>
      </c>
      <c r="T1136" s="5">
        <v>910457.5</v>
      </c>
      <c r="U1136" s="5">
        <v>51648</v>
      </c>
      <c r="V1136" s="5">
        <v>0.61</v>
      </c>
      <c r="W1136" s="2" t="s">
        <v>23</v>
      </c>
      <c r="X1136" s="2" t="s">
        <v>2941</v>
      </c>
      <c r="Y1136" s="2" t="s">
        <v>172</v>
      </c>
      <c r="Z1136" s="2" t="s">
        <v>173</v>
      </c>
      <c r="AA1136" s="2" t="s">
        <v>2941</v>
      </c>
      <c r="AB1136" s="2">
        <f>IF(INPUT_RAW!B1136="","",YEAR(INPUT_RAW!B1136))</f>
        <v>2021</v>
      </c>
      <c r="AC1136" s="2">
        <f>IF(OR(INPUT_RAW!Q1136="",INPUT_RAW!T1136=""),"",INPUT_RAW!Q1136+INPUT_RAW!T1136)</f>
        <v>3395330.5</v>
      </c>
      <c r="AD1136" s="2">
        <f>IF(INPUT_RAW!Q1136="","",IF(INPUT_RAW!Q1136=0,0,INPUT_RAW!T1136/INPUT_RAW!Q1136))</f>
        <v>0.36640001319986976</v>
      </c>
    </row>
    <row r="1137" spans="1:30" ht="57.6" x14ac:dyDescent="0.3">
      <c r="A1137" s="7" t="s">
        <v>196</v>
      </c>
      <c r="B1137" s="2" t="s">
        <v>1697</v>
      </c>
      <c r="C1137" s="5" t="s">
        <v>198</v>
      </c>
      <c r="D1137" s="5" t="s">
        <v>171</v>
      </c>
      <c r="E1137" s="2" t="s">
        <v>1701</v>
      </c>
      <c r="F1137" s="2"/>
      <c r="G1137" s="2"/>
      <c r="H1137" s="2"/>
      <c r="I1137" s="2"/>
      <c r="J1137" s="2"/>
      <c r="K1137" s="2"/>
      <c r="L1137" s="2"/>
      <c r="M1137" s="2"/>
      <c r="N1137" s="5">
        <v>8970</v>
      </c>
      <c r="O1137" s="2" t="s">
        <v>200</v>
      </c>
      <c r="P1137" s="5">
        <v>480.51030323299892</v>
      </c>
      <c r="Q1137" s="5">
        <v>4310177.42</v>
      </c>
      <c r="R1137" s="5">
        <v>6.4977728631913303</v>
      </c>
      <c r="S1137" s="5">
        <v>58285.022582826241</v>
      </c>
      <c r="T1137" s="5">
        <v>1579249</v>
      </c>
      <c r="U1137" s="5">
        <v>55200</v>
      </c>
      <c r="V1137" s="5">
        <v>0.99</v>
      </c>
      <c r="W1137" s="2" t="s">
        <v>23</v>
      </c>
      <c r="X1137" s="2" t="s">
        <v>2941</v>
      </c>
      <c r="Y1137" s="2" t="s">
        <v>172</v>
      </c>
      <c r="Z1137" s="2" t="s">
        <v>173</v>
      </c>
      <c r="AA1137" s="2" t="s">
        <v>2941</v>
      </c>
      <c r="AB1137" s="2">
        <f>IF(INPUT_RAW!B1137="","",YEAR(INPUT_RAW!B1137))</f>
        <v>2021</v>
      </c>
      <c r="AC1137" s="2">
        <f>IF(OR(INPUT_RAW!Q1137="",INPUT_RAW!T1137=""),"",INPUT_RAW!Q1137+INPUT_RAW!T1137)</f>
        <v>5889426.4199999999</v>
      </c>
      <c r="AD1137" s="2">
        <f>IF(INPUT_RAW!Q1137="","",IF(INPUT_RAW!Q1137=0,0,INPUT_RAW!T1137/INPUT_RAW!Q1137))</f>
        <v>0.36639999844832372</v>
      </c>
    </row>
    <row r="1138" spans="1:30" ht="57.6" x14ac:dyDescent="0.3">
      <c r="A1138" s="7" t="s">
        <v>196</v>
      </c>
      <c r="B1138" s="2" t="s">
        <v>1702</v>
      </c>
      <c r="C1138" s="5" t="s">
        <v>198</v>
      </c>
      <c r="D1138" s="5" t="s">
        <v>171</v>
      </c>
      <c r="E1138" s="2" t="s">
        <v>1703</v>
      </c>
      <c r="F1138" s="2"/>
      <c r="G1138" s="2"/>
      <c r="H1138" s="2"/>
      <c r="I1138" s="2"/>
      <c r="J1138" s="2"/>
      <c r="K1138" s="2"/>
      <c r="L1138" s="2"/>
      <c r="M1138" s="2"/>
      <c r="N1138" s="5">
        <v>1386</v>
      </c>
      <c r="O1138" s="2" t="s">
        <v>200</v>
      </c>
      <c r="P1138" s="5">
        <v>610.01272727272726</v>
      </c>
      <c r="Q1138" s="5">
        <v>845477.64</v>
      </c>
      <c r="R1138" s="5">
        <v>8.2489888745466828</v>
      </c>
      <c r="S1138" s="5">
        <v>11433.098580121699</v>
      </c>
      <c r="T1138" s="5">
        <v>309783</v>
      </c>
      <c r="U1138" s="5">
        <v>5040</v>
      </c>
      <c r="V1138" s="5">
        <v>2.1360000000000001</v>
      </c>
      <c r="W1138" s="2" t="s">
        <v>23</v>
      </c>
      <c r="X1138" s="2"/>
      <c r="Y1138" s="2" t="s">
        <v>172</v>
      </c>
      <c r="Z1138" s="2" t="s">
        <v>173</v>
      </c>
      <c r="AA1138" s="2" t="s">
        <v>174</v>
      </c>
      <c r="AB1138" s="2">
        <f>IF(INPUT_RAW!B1138="","",YEAR(INPUT_RAW!B1138))</f>
        <v>2021</v>
      </c>
      <c r="AC1138" s="2">
        <f>IF(OR(INPUT_RAW!Q1138="",INPUT_RAW!T1138=""),"",INPUT_RAW!Q1138+INPUT_RAW!T1138)</f>
        <v>1155260.6400000001</v>
      </c>
      <c r="AD1138" s="2">
        <f>IF(INPUT_RAW!Q1138="","",IF(INPUT_RAW!Q1138=0,0,INPUT_RAW!T1138/INPUT_RAW!Q1138))</f>
        <v>0.36639999137055829</v>
      </c>
    </row>
    <row r="1139" spans="1:30" ht="72" x14ac:dyDescent="0.3">
      <c r="A1139" s="7" t="s">
        <v>196</v>
      </c>
      <c r="B1139" s="2" t="s">
        <v>1702</v>
      </c>
      <c r="C1139" s="5" t="s">
        <v>198</v>
      </c>
      <c r="D1139" s="5" t="s">
        <v>171</v>
      </c>
      <c r="E1139" s="2" t="s">
        <v>1704</v>
      </c>
      <c r="F1139" s="2"/>
      <c r="G1139" s="2"/>
      <c r="H1139" s="2"/>
      <c r="I1139" s="2"/>
      <c r="J1139" s="2"/>
      <c r="K1139" s="2"/>
      <c r="L1139" s="2"/>
      <c r="M1139" s="2"/>
      <c r="N1139" s="5">
        <v>708</v>
      </c>
      <c r="O1139" s="2" t="s">
        <v>200</v>
      </c>
      <c r="P1139" s="5">
        <v>544.25641242937854</v>
      </c>
      <c r="Q1139" s="5">
        <v>385333.54</v>
      </c>
      <c r="R1139" s="5">
        <v>7.3597892147312853</v>
      </c>
      <c r="S1139" s="5">
        <v>5210.7307640297486</v>
      </c>
      <c r="T1139" s="5">
        <v>141186.20000000001</v>
      </c>
      <c r="U1139" s="5">
        <v>21240</v>
      </c>
      <c r="V1139" s="5">
        <v>0.23100000000000001</v>
      </c>
      <c r="W1139" s="2" t="s">
        <v>22</v>
      </c>
      <c r="X1139" s="2"/>
      <c r="Y1139" s="2" t="s">
        <v>172</v>
      </c>
      <c r="Z1139" s="2" t="s">
        <v>173</v>
      </c>
      <c r="AA1139" s="2" t="s">
        <v>174</v>
      </c>
      <c r="AB1139" s="2">
        <f>IF(INPUT_RAW!B1139="","",YEAR(INPUT_RAW!B1139))</f>
        <v>2021</v>
      </c>
      <c r="AC1139" s="2">
        <f>IF(OR(INPUT_RAW!Q1139="",INPUT_RAW!T1139=""),"",INPUT_RAW!Q1139+INPUT_RAW!T1139)</f>
        <v>526519.74</v>
      </c>
      <c r="AD1139" s="2">
        <f>IF(INPUT_RAW!Q1139="","",IF(INPUT_RAW!Q1139=0,0,INPUT_RAW!T1139/INPUT_RAW!Q1139))</f>
        <v>0.36639997649828254</v>
      </c>
    </row>
    <row r="1140" spans="1:30" ht="57.6" x14ac:dyDescent="0.3">
      <c r="A1140" s="7" t="s">
        <v>196</v>
      </c>
      <c r="B1140" s="2" t="s">
        <v>1702</v>
      </c>
      <c r="C1140" s="5" t="s">
        <v>198</v>
      </c>
      <c r="D1140" s="5" t="s">
        <v>163</v>
      </c>
      <c r="E1140" s="2" t="s">
        <v>1705</v>
      </c>
      <c r="F1140" s="2"/>
      <c r="G1140" s="2"/>
      <c r="H1140" s="2"/>
      <c r="I1140" s="2"/>
      <c r="J1140" s="2"/>
      <c r="K1140" s="2"/>
      <c r="L1140" s="2"/>
      <c r="M1140" s="2"/>
      <c r="N1140" s="5">
        <v>4823</v>
      </c>
      <c r="O1140" s="2" t="s">
        <v>200</v>
      </c>
      <c r="P1140" s="5">
        <v>463.3901617250674</v>
      </c>
      <c r="Q1140" s="5">
        <v>2234930.75</v>
      </c>
      <c r="R1140" s="5">
        <v>6.2662631741050356</v>
      </c>
      <c r="S1140" s="5">
        <v>30222.187288708581</v>
      </c>
      <c r="T1140" s="5">
        <v>982475.6</v>
      </c>
      <c r="U1140" s="5">
        <v>2</v>
      </c>
      <c r="V1140" s="5">
        <v>0.16800000000000001</v>
      </c>
      <c r="W1140" s="2" t="s">
        <v>23</v>
      </c>
      <c r="X1140" s="2" t="s">
        <v>166</v>
      </c>
      <c r="Y1140" s="2" t="s">
        <v>164</v>
      </c>
      <c r="Z1140" s="2" t="s">
        <v>165</v>
      </c>
      <c r="AA1140" s="2" t="s">
        <v>166</v>
      </c>
      <c r="AB1140" s="2">
        <f>IF(INPUT_RAW!B1140="","",YEAR(INPUT_RAW!B1140))</f>
        <v>2021</v>
      </c>
      <c r="AC1140" s="2">
        <f>IF(OR(INPUT_RAW!Q1140="",INPUT_RAW!T1140=""),"",INPUT_RAW!Q1140+INPUT_RAW!T1140)</f>
        <v>3217406.35</v>
      </c>
      <c r="AD1140" s="2">
        <f>IF(INPUT_RAW!Q1140="","",IF(INPUT_RAW!Q1140=0,0,INPUT_RAW!T1140/INPUT_RAW!Q1140))</f>
        <v>0.43960001892676093</v>
      </c>
    </row>
    <row r="1141" spans="1:30" ht="72" x14ac:dyDescent="0.3">
      <c r="A1141" s="7" t="s">
        <v>196</v>
      </c>
      <c r="B1141" s="2" t="s">
        <v>1702</v>
      </c>
      <c r="C1141" s="5" t="s">
        <v>198</v>
      </c>
      <c r="D1141" s="5" t="s">
        <v>171</v>
      </c>
      <c r="E1141" s="2" t="s">
        <v>1706</v>
      </c>
      <c r="F1141" s="2"/>
      <c r="G1141" s="2"/>
      <c r="H1141" s="2"/>
      <c r="I1141" s="2"/>
      <c r="J1141" s="2"/>
      <c r="K1141" s="2"/>
      <c r="L1141" s="2"/>
      <c r="M1141" s="2"/>
      <c r="N1141" s="5">
        <v>2867.2</v>
      </c>
      <c r="O1141" s="2" t="s">
        <v>200</v>
      </c>
      <c r="P1141" s="5">
        <v>494.24788643973221</v>
      </c>
      <c r="Q1141" s="5">
        <v>1417107.54</v>
      </c>
      <c r="R1141" s="5">
        <v>6.6835413987793402</v>
      </c>
      <c r="S1141" s="5">
        <v>19163.04989858012</v>
      </c>
      <c r="T1141" s="5">
        <v>519228.2</v>
      </c>
      <c r="U1141" s="5">
        <v>16128</v>
      </c>
      <c r="V1141" s="5">
        <v>1.1100000000000001</v>
      </c>
      <c r="W1141" s="2" t="s">
        <v>62</v>
      </c>
      <c r="X1141" s="2" t="s">
        <v>2940</v>
      </c>
      <c r="Y1141" s="2" t="s">
        <v>172</v>
      </c>
      <c r="Z1141" s="2" t="s">
        <v>173</v>
      </c>
      <c r="AA1141" s="2" t="s">
        <v>2940</v>
      </c>
      <c r="AB1141" s="2">
        <f>IF(INPUT_RAW!B1141="","",YEAR(INPUT_RAW!B1141))</f>
        <v>2021</v>
      </c>
      <c r="AC1141" s="2">
        <f>IF(OR(INPUT_RAW!Q1141="",INPUT_RAW!T1141=""),"",INPUT_RAW!Q1141+INPUT_RAW!T1141)</f>
        <v>1936335.74</v>
      </c>
      <c r="AD1141" s="2">
        <f>IF(INPUT_RAW!Q1141="","",IF(INPUT_RAW!Q1141=0,0,INPUT_RAW!T1141/INPUT_RAW!Q1141))</f>
        <v>0.36639999812575974</v>
      </c>
    </row>
    <row r="1142" spans="1:30" ht="57.6" x14ac:dyDescent="0.3">
      <c r="A1142" s="7" t="s">
        <v>196</v>
      </c>
      <c r="B1142" s="2" t="s">
        <v>1702</v>
      </c>
      <c r="C1142" s="5" t="s">
        <v>198</v>
      </c>
      <c r="D1142" s="5" t="s">
        <v>171</v>
      </c>
      <c r="E1142" s="2" t="s">
        <v>1707</v>
      </c>
      <c r="F1142" s="2"/>
      <c r="G1142" s="2"/>
      <c r="H1142" s="2"/>
      <c r="I1142" s="2"/>
      <c r="J1142" s="2"/>
      <c r="K1142" s="2"/>
      <c r="L1142" s="2"/>
      <c r="M1142" s="2"/>
      <c r="N1142" s="5">
        <v>2304</v>
      </c>
      <c r="O1142" s="2" t="s">
        <v>200</v>
      </c>
      <c r="P1142" s="5">
        <v>604.72935329861104</v>
      </c>
      <c r="Q1142" s="5">
        <v>1393296.43</v>
      </c>
      <c r="R1142" s="5">
        <v>8.1775436551536309</v>
      </c>
      <c r="S1142" s="5">
        <v>18841.060581473968</v>
      </c>
      <c r="T1142" s="5">
        <v>510503.8</v>
      </c>
      <c r="U1142" s="5">
        <v>38400</v>
      </c>
      <c r="V1142" s="5">
        <v>0.46200000000000002</v>
      </c>
      <c r="W1142" s="2" t="s">
        <v>23</v>
      </c>
      <c r="X1142" s="2"/>
      <c r="Y1142" s="2" t="s">
        <v>172</v>
      </c>
      <c r="Z1142" s="2" t="s">
        <v>173</v>
      </c>
      <c r="AA1142" s="2" t="s">
        <v>174</v>
      </c>
      <c r="AB1142" s="2">
        <f>IF(INPUT_RAW!B1142="","",YEAR(INPUT_RAW!B1142))</f>
        <v>2021</v>
      </c>
      <c r="AC1142" s="2">
        <f>IF(OR(INPUT_RAW!Q1142="",INPUT_RAW!T1142=""),"",INPUT_RAW!Q1142+INPUT_RAW!T1142)</f>
        <v>1903800.23</v>
      </c>
      <c r="AD1142" s="2">
        <f>IF(INPUT_RAW!Q1142="","",IF(INPUT_RAW!Q1142=0,0,INPUT_RAW!T1142/INPUT_RAW!Q1142))</f>
        <v>0.36639999142178237</v>
      </c>
    </row>
    <row r="1143" spans="1:30" ht="72" x14ac:dyDescent="0.3">
      <c r="A1143" s="7" t="s">
        <v>196</v>
      </c>
      <c r="B1143" s="2" t="s">
        <v>1702</v>
      </c>
      <c r="C1143" s="5" t="s">
        <v>198</v>
      </c>
      <c r="D1143" s="5" t="s">
        <v>171</v>
      </c>
      <c r="E1143" s="2" t="s">
        <v>1708</v>
      </c>
      <c r="F1143" s="2"/>
      <c r="G1143" s="2"/>
      <c r="H1143" s="2"/>
      <c r="I1143" s="2"/>
      <c r="J1143" s="2"/>
      <c r="K1143" s="2"/>
      <c r="L1143" s="2"/>
      <c r="M1143" s="2"/>
      <c r="N1143" s="5">
        <v>4917.6000000000004</v>
      </c>
      <c r="O1143" s="2" t="s">
        <v>200</v>
      </c>
      <c r="P1143" s="5">
        <v>492.76365910200087</v>
      </c>
      <c r="Q1143" s="5">
        <v>2423214.5699999998</v>
      </c>
      <c r="R1143" s="5">
        <v>6.663470711318471</v>
      </c>
      <c r="S1143" s="5">
        <v>32768.283569979707</v>
      </c>
      <c r="T1143" s="5">
        <v>887865.8</v>
      </c>
      <c r="U1143" s="5">
        <v>24588</v>
      </c>
      <c r="V1143" s="5">
        <v>1.2450000000000001</v>
      </c>
      <c r="W1143" s="2" t="s">
        <v>68</v>
      </c>
      <c r="X1143" s="2" t="s">
        <v>2940</v>
      </c>
      <c r="Y1143" s="2" t="s">
        <v>172</v>
      </c>
      <c r="Z1143" s="2" t="s">
        <v>173</v>
      </c>
      <c r="AA1143" s="2" t="s">
        <v>2940</v>
      </c>
      <c r="AB1143" s="2">
        <f>IF(INPUT_RAW!B1143="","",YEAR(INPUT_RAW!B1143))</f>
        <v>2021</v>
      </c>
      <c r="AC1143" s="2">
        <f>IF(OR(INPUT_RAW!Q1143="",INPUT_RAW!T1143=""),"",INPUT_RAW!Q1143+INPUT_RAW!T1143)</f>
        <v>3311080.37</v>
      </c>
      <c r="AD1143" s="2">
        <f>IF(INPUT_RAW!Q1143="","",IF(INPUT_RAW!Q1143=0,0,INPUT_RAW!T1143/INPUT_RAW!Q1143))</f>
        <v>0.36639999238697218</v>
      </c>
    </row>
    <row r="1144" spans="1:30" ht="57.6" x14ac:dyDescent="0.3">
      <c r="A1144" s="7" t="s">
        <v>196</v>
      </c>
      <c r="B1144" s="2" t="s">
        <v>1702</v>
      </c>
      <c r="C1144" s="5" t="s">
        <v>198</v>
      </c>
      <c r="D1144" s="5" t="s">
        <v>171</v>
      </c>
      <c r="E1144" s="2" t="s">
        <v>1709</v>
      </c>
      <c r="F1144" s="2"/>
      <c r="G1144" s="2"/>
      <c r="H1144" s="2"/>
      <c r="I1144" s="2"/>
      <c r="J1144" s="2"/>
      <c r="K1144" s="2"/>
      <c r="L1144" s="2"/>
      <c r="M1144" s="2"/>
      <c r="N1144" s="5">
        <v>14000</v>
      </c>
      <c r="O1144" s="2" t="s">
        <v>200</v>
      </c>
      <c r="P1144" s="5">
        <v>390.10093214285712</v>
      </c>
      <c r="Q1144" s="5">
        <v>5461413.0499999998</v>
      </c>
      <c r="R1144" s="5">
        <v>5.2751985414855591</v>
      </c>
      <c r="S1144" s="5">
        <v>73852.779580797825</v>
      </c>
      <c r="T1144" s="5">
        <v>2001061.8</v>
      </c>
      <c r="U1144" s="5">
        <v>150000</v>
      </c>
      <c r="V1144" s="5">
        <v>0.46360000000000001</v>
      </c>
      <c r="W1144" s="2" t="s">
        <v>23</v>
      </c>
      <c r="X1144" s="2"/>
      <c r="Y1144" s="2" t="s">
        <v>172</v>
      </c>
      <c r="Z1144" s="2" t="s">
        <v>173</v>
      </c>
      <c r="AA1144" s="2" t="s">
        <v>174</v>
      </c>
      <c r="AB1144" s="2">
        <f>IF(INPUT_RAW!B1144="","",YEAR(INPUT_RAW!B1144))</f>
        <v>2021</v>
      </c>
      <c r="AC1144" s="2">
        <f>IF(OR(INPUT_RAW!Q1144="",INPUT_RAW!T1144=""),"",INPUT_RAW!Q1144+INPUT_RAW!T1144)</f>
        <v>7462474.8499999996</v>
      </c>
      <c r="AD1144" s="2">
        <f>IF(INPUT_RAW!Q1144="","",IF(INPUT_RAW!Q1144=0,0,INPUT_RAW!T1144/INPUT_RAW!Q1144))</f>
        <v>0.36640001070785155</v>
      </c>
    </row>
    <row r="1145" spans="1:30" ht="57.6" x14ac:dyDescent="0.3">
      <c r="A1145" s="7" t="s">
        <v>196</v>
      </c>
      <c r="B1145" s="2" t="s">
        <v>1702</v>
      </c>
      <c r="C1145" s="5" t="s">
        <v>198</v>
      </c>
      <c r="D1145" s="5" t="s">
        <v>171</v>
      </c>
      <c r="E1145" s="2" t="s">
        <v>1710</v>
      </c>
      <c r="F1145" s="2"/>
      <c r="G1145" s="2"/>
      <c r="H1145" s="2"/>
      <c r="I1145" s="2"/>
      <c r="J1145" s="2"/>
      <c r="K1145" s="2"/>
      <c r="L1145" s="2"/>
      <c r="M1145" s="2"/>
      <c r="N1145" s="5">
        <v>2310</v>
      </c>
      <c r="O1145" s="2" t="s">
        <v>200</v>
      </c>
      <c r="P1145" s="5">
        <v>563.91907792207792</v>
      </c>
      <c r="Q1145" s="5">
        <v>1302653.07</v>
      </c>
      <c r="R1145" s="5">
        <v>7.6256805668976053</v>
      </c>
      <c r="S1145" s="5">
        <v>17615.32210953347</v>
      </c>
      <c r="T1145" s="5">
        <v>477292.1</v>
      </c>
      <c r="U1145" s="5">
        <v>50400</v>
      </c>
      <c r="V1145" s="5">
        <v>0.3291</v>
      </c>
      <c r="W1145" s="2" t="s">
        <v>23</v>
      </c>
      <c r="X1145" s="2" t="s">
        <v>2936</v>
      </c>
      <c r="Y1145" s="2" t="s">
        <v>172</v>
      </c>
      <c r="Z1145" s="2" t="s">
        <v>173</v>
      </c>
      <c r="AA1145" s="2" t="s">
        <v>2936</v>
      </c>
      <c r="AB1145" s="2">
        <f>IF(INPUT_RAW!B1145="","",YEAR(INPUT_RAW!B1145))</f>
        <v>2021</v>
      </c>
      <c r="AC1145" s="2">
        <f>IF(OR(INPUT_RAW!Q1145="",INPUT_RAW!T1145=""),"",INPUT_RAW!Q1145+INPUT_RAW!T1145)</f>
        <v>1779945.17</v>
      </c>
      <c r="AD1145" s="2">
        <f>IF(INPUT_RAW!Q1145="","",IF(INPUT_RAW!Q1145=0,0,INPUT_RAW!T1145/INPUT_RAW!Q1145))</f>
        <v>0.36640001163164643</v>
      </c>
    </row>
    <row r="1146" spans="1:30" ht="57.6" x14ac:dyDescent="0.3">
      <c r="A1146" s="7" t="s">
        <v>196</v>
      </c>
      <c r="B1146" s="2" t="s">
        <v>1702</v>
      </c>
      <c r="C1146" s="5" t="s">
        <v>198</v>
      </c>
      <c r="D1146" s="5" t="s">
        <v>171</v>
      </c>
      <c r="E1146" s="2" t="s">
        <v>1711</v>
      </c>
      <c r="F1146" s="2"/>
      <c r="G1146" s="2"/>
      <c r="H1146" s="2"/>
      <c r="I1146" s="2"/>
      <c r="J1146" s="2"/>
      <c r="K1146" s="2"/>
      <c r="L1146" s="2"/>
      <c r="M1146" s="2"/>
      <c r="N1146" s="5">
        <v>6285</v>
      </c>
      <c r="O1146" s="2" t="s">
        <v>200</v>
      </c>
      <c r="P1146" s="5">
        <v>254.48267780429589</v>
      </c>
      <c r="Q1146" s="5">
        <v>1599423.63</v>
      </c>
      <c r="R1146" s="5">
        <v>3.4412802948518721</v>
      </c>
      <c r="S1146" s="5">
        <v>21628.446653144008</v>
      </c>
      <c r="T1146" s="5">
        <v>586028.80000000005</v>
      </c>
      <c r="U1146" s="5">
        <v>40224</v>
      </c>
      <c r="V1146" s="5">
        <v>0.50629999999999997</v>
      </c>
      <c r="W1146" s="2" t="s">
        <v>23</v>
      </c>
      <c r="X1146" s="2" t="s">
        <v>2940</v>
      </c>
      <c r="Y1146" s="2" t="s">
        <v>172</v>
      </c>
      <c r="Z1146" s="2" t="s">
        <v>173</v>
      </c>
      <c r="AA1146" s="2" t="s">
        <v>2940</v>
      </c>
      <c r="AB1146" s="2">
        <f>IF(INPUT_RAW!B1146="","",YEAR(INPUT_RAW!B1146))</f>
        <v>2021</v>
      </c>
      <c r="AC1146" s="2">
        <f>IF(OR(INPUT_RAW!Q1146="",INPUT_RAW!T1146=""),"",INPUT_RAW!Q1146+INPUT_RAW!T1146)</f>
        <v>2185452.4299999997</v>
      </c>
      <c r="AD1146" s="2">
        <f>IF(INPUT_RAW!Q1146="","",IF(INPUT_RAW!Q1146=0,0,INPUT_RAW!T1146/INPUT_RAW!Q1146))</f>
        <v>0.36639998872593876</v>
      </c>
    </row>
    <row r="1147" spans="1:30" ht="72" x14ac:dyDescent="0.3">
      <c r="A1147" s="7" t="s">
        <v>196</v>
      </c>
      <c r="B1147" s="2" t="s">
        <v>1712</v>
      </c>
      <c r="C1147" s="5" t="s">
        <v>198</v>
      </c>
      <c r="D1147" s="5" t="s">
        <v>163</v>
      </c>
      <c r="E1147" s="2" t="s">
        <v>1713</v>
      </c>
      <c r="F1147" s="2"/>
      <c r="G1147" s="2"/>
      <c r="H1147" s="2"/>
      <c r="I1147" s="2"/>
      <c r="J1147" s="2"/>
      <c r="K1147" s="2"/>
      <c r="L1147" s="2"/>
      <c r="M1147" s="2"/>
      <c r="N1147" s="5">
        <v>4837</v>
      </c>
      <c r="O1147" s="2" t="s">
        <v>200</v>
      </c>
      <c r="P1147" s="5">
        <v>463.28200744262972</v>
      </c>
      <c r="Q1147" s="5">
        <v>2240895.0699999998</v>
      </c>
      <c r="R1147" s="5">
        <v>6.2648006415500976</v>
      </c>
      <c r="S1147" s="5">
        <v>30302.840703177819</v>
      </c>
      <c r="T1147" s="5">
        <v>985097.5</v>
      </c>
      <c r="U1147" s="5">
        <v>2</v>
      </c>
      <c r="V1147" s="5">
        <v>0.16800000000000001</v>
      </c>
      <c r="W1147" s="2" t="s">
        <v>23</v>
      </c>
      <c r="X1147" s="2" t="s">
        <v>166</v>
      </c>
      <c r="Y1147" s="2" t="s">
        <v>164</v>
      </c>
      <c r="Z1147" s="2" t="s">
        <v>165</v>
      </c>
      <c r="AA1147" s="2" t="s">
        <v>166</v>
      </c>
      <c r="AB1147" s="2">
        <f>IF(INPUT_RAW!B1147="","",YEAR(INPUT_RAW!B1147))</f>
        <v>2021</v>
      </c>
      <c r="AC1147" s="2">
        <f>IF(OR(INPUT_RAW!Q1147="",INPUT_RAW!T1147=""),"",INPUT_RAW!Q1147+INPUT_RAW!T1147)</f>
        <v>3225992.57</v>
      </c>
      <c r="AD1147" s="2">
        <f>IF(INPUT_RAW!Q1147="","",IF(INPUT_RAW!Q1147=0,0,INPUT_RAW!T1147/INPUT_RAW!Q1147))</f>
        <v>0.43960001215050204</v>
      </c>
    </row>
    <row r="1148" spans="1:30" ht="72" x14ac:dyDescent="0.3">
      <c r="A1148" s="7" t="s">
        <v>196</v>
      </c>
      <c r="B1148" s="2" t="s">
        <v>1714</v>
      </c>
      <c r="C1148" s="5" t="s">
        <v>198</v>
      </c>
      <c r="D1148" s="5" t="s">
        <v>171</v>
      </c>
      <c r="E1148" s="2" t="s">
        <v>1715</v>
      </c>
      <c r="F1148" s="2"/>
      <c r="G1148" s="2"/>
      <c r="H1148" s="2"/>
      <c r="I1148" s="2"/>
      <c r="J1148" s="2"/>
      <c r="K1148" s="2"/>
      <c r="L1148" s="2"/>
      <c r="M1148" s="2"/>
      <c r="N1148" s="5">
        <v>5002</v>
      </c>
      <c r="O1148" s="2" t="s">
        <v>200</v>
      </c>
      <c r="P1148" s="5">
        <v>1004.531041583367</v>
      </c>
      <c r="Q1148" s="5">
        <v>5024664.2699999996</v>
      </c>
      <c r="R1148" s="5">
        <v>13.58392213094478</v>
      </c>
      <c r="S1148" s="5">
        <v>67946.77849898579</v>
      </c>
      <c r="T1148" s="5">
        <v>1841037.1</v>
      </c>
      <c r="U1148" s="5">
        <v>147600</v>
      </c>
      <c r="V1148" s="5">
        <v>0.44500000000000001</v>
      </c>
      <c r="W1148" s="2" t="s">
        <v>36</v>
      </c>
      <c r="X1148" s="2" t="s">
        <v>2939</v>
      </c>
      <c r="Y1148" s="2" t="s">
        <v>172</v>
      </c>
      <c r="Z1148" s="2" t="s">
        <v>173</v>
      </c>
      <c r="AA1148" s="2" t="s">
        <v>2939</v>
      </c>
      <c r="AB1148" s="2">
        <f>IF(INPUT_RAW!B1148="","",YEAR(INPUT_RAW!B1148))</f>
        <v>2021</v>
      </c>
      <c r="AC1148" s="2">
        <f>IF(OR(INPUT_RAW!Q1148="",INPUT_RAW!T1148=""),"",INPUT_RAW!Q1148+INPUT_RAW!T1148)</f>
        <v>6865701.3699999992</v>
      </c>
      <c r="AD1148" s="2">
        <f>IF(INPUT_RAW!Q1148="","",IF(INPUT_RAW!Q1148=0,0,INPUT_RAW!T1148/INPUT_RAW!Q1148))</f>
        <v>0.36640002218496487</v>
      </c>
    </row>
    <row r="1149" spans="1:30" ht="86.4" x14ac:dyDescent="0.3">
      <c r="A1149" s="7" t="s">
        <v>196</v>
      </c>
      <c r="B1149" s="2" t="s">
        <v>1716</v>
      </c>
      <c r="C1149" s="5" t="s">
        <v>198</v>
      </c>
      <c r="D1149" s="5" t="s">
        <v>171</v>
      </c>
      <c r="E1149" s="2" t="s">
        <v>1717</v>
      </c>
      <c r="F1149" s="2"/>
      <c r="G1149" s="2"/>
      <c r="H1149" s="2"/>
      <c r="I1149" s="2"/>
      <c r="J1149" s="2"/>
      <c r="K1149" s="2"/>
      <c r="L1149" s="2"/>
      <c r="M1149" s="2"/>
      <c r="N1149" s="5">
        <v>20976</v>
      </c>
      <c r="O1149" s="2" t="s">
        <v>200</v>
      </c>
      <c r="P1149" s="5">
        <v>187.00428966437829</v>
      </c>
      <c r="Q1149" s="5">
        <v>3922601.98</v>
      </c>
      <c r="R1149" s="5">
        <v>2.5287936398157989</v>
      </c>
      <c r="S1149" s="5">
        <v>53043.975388776198</v>
      </c>
      <c r="T1149" s="5">
        <v>1437241.3</v>
      </c>
      <c r="U1149" s="5">
        <v>3648</v>
      </c>
      <c r="V1149" s="2"/>
      <c r="W1149" s="2" t="s">
        <v>13</v>
      </c>
      <c r="X1149" s="2" t="s">
        <v>2942</v>
      </c>
      <c r="Y1149" s="2" t="s">
        <v>172</v>
      </c>
      <c r="Z1149" s="2" t="s">
        <v>173</v>
      </c>
      <c r="AA1149" s="2" t="s">
        <v>2942</v>
      </c>
      <c r="AB1149" s="2">
        <f>IF(INPUT_RAW!B1149="","",YEAR(INPUT_RAW!B1149))</f>
        <v>2021</v>
      </c>
      <c r="AC1149" s="2">
        <f>IF(OR(INPUT_RAW!Q1149="",INPUT_RAW!T1149=""),"",INPUT_RAW!Q1149+INPUT_RAW!T1149)</f>
        <v>5359843.28</v>
      </c>
      <c r="AD1149" s="2">
        <f>IF(INPUT_RAW!Q1149="","",IF(INPUT_RAW!Q1149=0,0,INPUT_RAW!T1149/INPUT_RAW!Q1149))</f>
        <v>0.36639998330903817</v>
      </c>
    </row>
    <row r="1150" spans="1:30" ht="57.6" x14ac:dyDescent="0.3">
      <c r="A1150" s="7" t="s">
        <v>196</v>
      </c>
      <c r="B1150" s="2" t="s">
        <v>1718</v>
      </c>
      <c r="C1150" s="5" t="s">
        <v>198</v>
      </c>
      <c r="D1150" s="5" t="s">
        <v>171</v>
      </c>
      <c r="E1150" s="2" t="s">
        <v>1719</v>
      </c>
      <c r="F1150" s="2"/>
      <c r="G1150" s="2"/>
      <c r="H1150" s="2"/>
      <c r="I1150" s="2"/>
      <c r="J1150" s="2"/>
      <c r="K1150" s="2"/>
      <c r="L1150" s="2"/>
      <c r="M1150" s="2"/>
      <c r="N1150" s="5">
        <v>6975</v>
      </c>
      <c r="O1150" s="2" t="s">
        <v>200</v>
      </c>
      <c r="P1150" s="5">
        <v>441.5714537634409</v>
      </c>
      <c r="Q1150" s="5">
        <v>3079960.89</v>
      </c>
      <c r="R1150" s="5">
        <v>5.9712164132987269</v>
      </c>
      <c r="S1150" s="5">
        <v>41649.23448275862</v>
      </c>
      <c r="T1150" s="5">
        <v>1128497.7</v>
      </c>
      <c r="U1150" s="5">
        <v>27000</v>
      </c>
      <c r="V1150" s="5">
        <v>1.42</v>
      </c>
      <c r="W1150" s="2" t="s">
        <v>20</v>
      </c>
      <c r="X1150" s="2"/>
      <c r="Y1150" s="2" t="s">
        <v>172</v>
      </c>
      <c r="Z1150" s="2" t="s">
        <v>173</v>
      </c>
      <c r="AA1150" s="2" t="s">
        <v>174</v>
      </c>
      <c r="AB1150" s="2">
        <f>IF(INPUT_RAW!B1150="","",YEAR(INPUT_RAW!B1150))</f>
        <v>2021</v>
      </c>
      <c r="AC1150" s="2">
        <f>IF(OR(INPUT_RAW!Q1150="",INPUT_RAW!T1150=""),"",INPUT_RAW!Q1150+INPUT_RAW!T1150)</f>
        <v>4208458.59</v>
      </c>
      <c r="AD1150" s="2">
        <f>IF(INPUT_RAW!Q1150="","",IF(INPUT_RAW!Q1150=0,0,INPUT_RAW!T1150/INPUT_RAW!Q1150))</f>
        <v>0.36640000970921416</v>
      </c>
    </row>
    <row r="1151" spans="1:30" ht="72" x14ac:dyDescent="0.3">
      <c r="A1151" s="7" t="s">
        <v>196</v>
      </c>
      <c r="B1151" s="2" t="s">
        <v>1718</v>
      </c>
      <c r="C1151" s="5" t="s">
        <v>198</v>
      </c>
      <c r="D1151" s="5" t="s">
        <v>171</v>
      </c>
      <c r="E1151" s="2" t="s">
        <v>1720</v>
      </c>
      <c r="F1151" s="2"/>
      <c r="G1151" s="2"/>
      <c r="H1151" s="2"/>
      <c r="I1151" s="2"/>
      <c r="J1151" s="2"/>
      <c r="K1151" s="2"/>
      <c r="L1151" s="2"/>
      <c r="M1151" s="2"/>
      <c r="N1151" s="5">
        <v>8008</v>
      </c>
      <c r="O1151" s="2" t="s">
        <v>200</v>
      </c>
      <c r="P1151" s="5">
        <v>387.82404095904087</v>
      </c>
      <c r="Q1151" s="5">
        <v>3105694.92</v>
      </c>
      <c r="R1151" s="5">
        <v>5.244408937918065</v>
      </c>
      <c r="S1151" s="5">
        <v>41997.22677484787</v>
      </c>
      <c r="T1151" s="5">
        <v>1137926.6000000001</v>
      </c>
      <c r="U1151" s="5">
        <v>2464</v>
      </c>
      <c r="V1151" s="5">
        <v>14.2</v>
      </c>
      <c r="W1151" s="2" t="s">
        <v>32</v>
      </c>
      <c r="X1151" s="2" t="s">
        <v>2935</v>
      </c>
      <c r="Y1151" s="2" t="s">
        <v>172</v>
      </c>
      <c r="Z1151" s="2" t="s">
        <v>173</v>
      </c>
      <c r="AA1151" s="2" t="s">
        <v>2935</v>
      </c>
      <c r="AB1151" s="2">
        <f>IF(INPUT_RAW!B1151="","",YEAR(INPUT_RAW!B1151))</f>
        <v>2021</v>
      </c>
      <c r="AC1151" s="2">
        <f>IF(OR(INPUT_RAW!Q1151="",INPUT_RAW!T1151=""),"",INPUT_RAW!Q1151+INPUT_RAW!T1151)</f>
        <v>4243621.5199999996</v>
      </c>
      <c r="AD1151" s="2">
        <f>IF(INPUT_RAW!Q1151="","",IF(INPUT_RAW!Q1151=0,0,INPUT_RAW!T1151/INPUT_RAW!Q1151))</f>
        <v>0.3663999939826672</v>
      </c>
    </row>
    <row r="1152" spans="1:30" ht="57.6" x14ac:dyDescent="0.3">
      <c r="A1152" s="7" t="s">
        <v>196</v>
      </c>
      <c r="B1152" s="2" t="s">
        <v>1718</v>
      </c>
      <c r="C1152" s="5" t="s">
        <v>198</v>
      </c>
      <c r="D1152" s="5" t="s">
        <v>163</v>
      </c>
      <c r="E1152" s="2" t="s">
        <v>1721</v>
      </c>
      <c r="F1152" s="2"/>
      <c r="G1152" s="2"/>
      <c r="H1152" s="2"/>
      <c r="I1152" s="2"/>
      <c r="J1152" s="2"/>
      <c r="K1152" s="2"/>
      <c r="L1152" s="2"/>
      <c r="M1152" s="2"/>
      <c r="N1152" s="5">
        <v>4833.5</v>
      </c>
      <c r="O1152" s="2" t="s">
        <v>200</v>
      </c>
      <c r="P1152" s="5">
        <v>427.10186200475852</v>
      </c>
      <c r="Q1152" s="5">
        <v>2064396.85</v>
      </c>
      <c r="R1152" s="5">
        <v>5.7755491819439948</v>
      </c>
      <c r="S1152" s="5">
        <v>27916.116970926301</v>
      </c>
      <c r="T1152" s="5">
        <v>907508.9</v>
      </c>
      <c r="U1152" s="5">
        <v>2</v>
      </c>
      <c r="V1152" s="5">
        <v>0.151</v>
      </c>
      <c r="W1152" s="2" t="s">
        <v>23</v>
      </c>
      <c r="X1152" s="2" t="s">
        <v>166</v>
      </c>
      <c r="Y1152" s="2" t="s">
        <v>164</v>
      </c>
      <c r="Z1152" s="2" t="s">
        <v>165</v>
      </c>
      <c r="AA1152" s="2" t="s">
        <v>166</v>
      </c>
      <c r="AB1152" s="2">
        <f>IF(INPUT_RAW!B1152="","",YEAR(INPUT_RAW!B1152))</f>
        <v>2021</v>
      </c>
      <c r="AC1152" s="2">
        <f>IF(OR(INPUT_RAW!Q1152="",INPUT_RAW!T1152=""),"",INPUT_RAW!Q1152+INPUT_RAW!T1152)</f>
        <v>2971905.75</v>
      </c>
      <c r="AD1152" s="2">
        <f>IF(INPUT_RAW!Q1152="","",IF(INPUT_RAW!Q1152=0,0,INPUT_RAW!T1152/INPUT_RAW!Q1152))</f>
        <v>0.43960002167218964</v>
      </c>
    </row>
    <row r="1153" spans="1:30" ht="72" x14ac:dyDescent="0.3">
      <c r="A1153" s="7" t="s">
        <v>196</v>
      </c>
      <c r="B1153" s="2" t="s">
        <v>1718</v>
      </c>
      <c r="C1153" s="5" t="s">
        <v>198</v>
      </c>
      <c r="D1153" s="5" t="s">
        <v>171</v>
      </c>
      <c r="E1153" s="2" t="s">
        <v>1722</v>
      </c>
      <c r="F1153" s="2"/>
      <c r="G1153" s="2"/>
      <c r="H1153" s="2"/>
      <c r="I1153" s="2"/>
      <c r="J1153" s="2"/>
      <c r="K1153" s="2"/>
      <c r="L1153" s="2"/>
      <c r="M1153" s="2"/>
      <c r="N1153" s="5">
        <v>3696</v>
      </c>
      <c r="O1153" s="2" t="s">
        <v>200</v>
      </c>
      <c r="P1153" s="5">
        <v>508.34200757575758</v>
      </c>
      <c r="Q1153" s="5">
        <v>1878832.06</v>
      </c>
      <c r="R1153" s="5">
        <v>6.8741312721535843</v>
      </c>
      <c r="S1153" s="5">
        <v>25406.789181879649</v>
      </c>
      <c r="T1153" s="5">
        <v>688404</v>
      </c>
      <c r="U1153" s="5">
        <v>40320</v>
      </c>
      <c r="V1153" s="5">
        <v>0.59060000000000001</v>
      </c>
      <c r="W1153" s="2" t="s">
        <v>23</v>
      </c>
      <c r="X1153" s="2"/>
      <c r="Y1153" s="2" t="s">
        <v>172</v>
      </c>
      <c r="Z1153" s="2" t="s">
        <v>173</v>
      </c>
      <c r="AA1153" s="2" t="s">
        <v>174</v>
      </c>
      <c r="AB1153" s="2">
        <f>IF(INPUT_RAW!B1153="","",YEAR(INPUT_RAW!B1153))</f>
        <v>2021</v>
      </c>
      <c r="AC1153" s="2">
        <f>IF(OR(INPUT_RAW!Q1153="",INPUT_RAW!T1153=""),"",INPUT_RAW!Q1153+INPUT_RAW!T1153)</f>
        <v>2567236.06</v>
      </c>
      <c r="AD1153" s="2">
        <f>IF(INPUT_RAW!Q1153="","",IF(INPUT_RAW!Q1153=0,0,INPUT_RAW!T1153/INPUT_RAW!Q1153))</f>
        <v>0.36639996445451328</v>
      </c>
    </row>
    <row r="1154" spans="1:30" ht="57.6" x14ac:dyDescent="0.3">
      <c r="A1154" s="7" t="s">
        <v>196</v>
      </c>
      <c r="B1154" s="2" t="s">
        <v>1718</v>
      </c>
      <c r="C1154" s="5" t="s">
        <v>198</v>
      </c>
      <c r="D1154" s="5" t="s">
        <v>171</v>
      </c>
      <c r="E1154" s="2" t="s">
        <v>1723</v>
      </c>
      <c r="F1154" s="2"/>
      <c r="G1154" s="2"/>
      <c r="H1154" s="2"/>
      <c r="I1154" s="2"/>
      <c r="J1154" s="2"/>
      <c r="K1154" s="2"/>
      <c r="L1154" s="2"/>
      <c r="M1154" s="2"/>
      <c r="N1154" s="5">
        <v>10777.5</v>
      </c>
      <c r="O1154" s="2" t="s">
        <v>200</v>
      </c>
      <c r="P1154" s="5">
        <v>494.04672976107628</v>
      </c>
      <c r="Q1154" s="5">
        <v>5324588.63</v>
      </c>
      <c r="R1154" s="5">
        <v>6.6808212273303074</v>
      </c>
      <c r="S1154" s="5">
        <v>72002.550777552402</v>
      </c>
      <c r="T1154" s="5">
        <v>1950929.3</v>
      </c>
      <c r="U1154" s="5">
        <v>57480</v>
      </c>
      <c r="V1154" s="5">
        <v>1.21</v>
      </c>
      <c r="W1154" s="2" t="s">
        <v>23</v>
      </c>
      <c r="X1154" s="2" t="s">
        <v>2937</v>
      </c>
      <c r="Y1154" s="2" t="s">
        <v>172</v>
      </c>
      <c r="Z1154" s="2" t="s">
        <v>173</v>
      </c>
      <c r="AA1154" s="2" t="s">
        <v>2937</v>
      </c>
      <c r="AB1154" s="2">
        <f>IF(INPUT_RAW!B1154="","",YEAR(INPUT_RAW!B1154))</f>
        <v>2021</v>
      </c>
      <c r="AC1154" s="2">
        <f>IF(OR(INPUT_RAW!Q1154="",INPUT_RAW!T1154=""),"",INPUT_RAW!Q1154+INPUT_RAW!T1154)</f>
        <v>7275517.9299999997</v>
      </c>
      <c r="AD1154" s="2">
        <f>IF(INPUT_RAW!Q1154="","",IF(INPUT_RAW!Q1154=0,0,INPUT_RAW!T1154/INPUT_RAW!Q1154))</f>
        <v>0.36640000487699648</v>
      </c>
    </row>
    <row r="1155" spans="1:30" ht="57.6" x14ac:dyDescent="0.3">
      <c r="A1155" s="7" t="s">
        <v>196</v>
      </c>
      <c r="B1155" s="2" t="s">
        <v>1718</v>
      </c>
      <c r="C1155" s="5" t="s">
        <v>198</v>
      </c>
      <c r="D1155" s="5" t="s">
        <v>171</v>
      </c>
      <c r="E1155" s="2" t="s">
        <v>1724</v>
      </c>
      <c r="F1155" s="2"/>
      <c r="G1155" s="2"/>
      <c r="H1155" s="2"/>
      <c r="I1155" s="2"/>
      <c r="J1155" s="2"/>
      <c r="K1155" s="2"/>
      <c r="L1155" s="2"/>
      <c r="M1155" s="2"/>
      <c r="N1155" s="5">
        <v>1792</v>
      </c>
      <c r="O1155" s="2" t="s">
        <v>200</v>
      </c>
      <c r="P1155" s="5">
        <v>524.22786272321423</v>
      </c>
      <c r="Q1155" s="5">
        <v>939416.33</v>
      </c>
      <c r="R1155" s="5">
        <v>7.088950138244952</v>
      </c>
      <c r="S1155" s="5">
        <v>12703.398647734961</v>
      </c>
      <c r="T1155" s="5">
        <v>344202.2</v>
      </c>
      <c r="U1155" s="5">
        <v>20160</v>
      </c>
      <c r="V1155" s="5">
        <v>0.59060000000000001</v>
      </c>
      <c r="W1155" s="2" t="s">
        <v>23</v>
      </c>
      <c r="X1155" s="2"/>
      <c r="Y1155" s="2" t="s">
        <v>172</v>
      </c>
      <c r="Z1155" s="2" t="s">
        <v>173</v>
      </c>
      <c r="AA1155" s="2" t="s">
        <v>174</v>
      </c>
      <c r="AB1155" s="2">
        <f>IF(INPUT_RAW!B1155="","",YEAR(INPUT_RAW!B1155))</f>
        <v>2021</v>
      </c>
      <c r="AC1155" s="2">
        <f>IF(OR(INPUT_RAW!Q1155="",INPUT_RAW!T1155=""),"",INPUT_RAW!Q1155+INPUT_RAW!T1155)</f>
        <v>1283618.53</v>
      </c>
      <c r="AD1155" s="2">
        <f>IF(INPUT_RAW!Q1155="","",IF(INPUT_RAW!Q1155=0,0,INPUT_RAW!T1155/INPUT_RAW!Q1155))</f>
        <v>0.36640006034385203</v>
      </c>
    </row>
    <row r="1156" spans="1:30" ht="86.4" x14ac:dyDescent="0.3">
      <c r="A1156" s="7" t="s">
        <v>196</v>
      </c>
      <c r="B1156" s="2" t="s">
        <v>1725</v>
      </c>
      <c r="C1156" s="5" t="s">
        <v>198</v>
      </c>
      <c r="D1156" s="5" t="s">
        <v>171</v>
      </c>
      <c r="E1156" s="2" t="s">
        <v>1726</v>
      </c>
      <c r="F1156" s="2"/>
      <c r="G1156" s="2"/>
      <c r="H1156" s="2"/>
      <c r="I1156" s="2"/>
      <c r="J1156" s="2"/>
      <c r="K1156" s="2"/>
      <c r="L1156" s="2"/>
      <c r="M1156" s="2"/>
      <c r="N1156" s="5">
        <v>10488</v>
      </c>
      <c r="O1156" s="2" t="s">
        <v>200</v>
      </c>
      <c r="P1156" s="5">
        <v>187.00390827612509</v>
      </c>
      <c r="Q1156" s="5">
        <v>1961296.99</v>
      </c>
      <c r="R1156" s="5">
        <v>2.5287884824357691</v>
      </c>
      <c r="S1156" s="5">
        <v>26521.93360378634</v>
      </c>
      <c r="T1156" s="5">
        <v>718619.2</v>
      </c>
      <c r="U1156" s="5">
        <v>1824</v>
      </c>
      <c r="V1156" s="2"/>
      <c r="W1156" s="2" t="s">
        <v>13</v>
      </c>
      <c r="X1156" s="2" t="s">
        <v>2942</v>
      </c>
      <c r="Y1156" s="2" t="s">
        <v>172</v>
      </c>
      <c r="Z1156" s="2" t="s">
        <v>173</v>
      </c>
      <c r="AA1156" s="2" t="s">
        <v>2942</v>
      </c>
      <c r="AB1156" s="2">
        <f>IF(INPUT_RAW!B1156="","",YEAR(INPUT_RAW!B1156))</f>
        <v>2021</v>
      </c>
      <c r="AC1156" s="2">
        <f>IF(OR(INPUT_RAW!Q1156="",INPUT_RAW!T1156=""),"",INPUT_RAW!Q1156+INPUT_RAW!T1156)</f>
        <v>2679916.19</v>
      </c>
      <c r="AD1156" s="2">
        <f>IF(INPUT_RAW!Q1156="","",IF(INPUT_RAW!Q1156=0,0,INPUT_RAW!T1156/INPUT_RAW!Q1156))</f>
        <v>0.36639999126292444</v>
      </c>
    </row>
    <row r="1157" spans="1:30" ht="57.6" x14ac:dyDescent="0.3">
      <c r="A1157" s="7" t="s">
        <v>196</v>
      </c>
      <c r="B1157" s="2" t="s">
        <v>1727</v>
      </c>
      <c r="C1157" s="5" t="s">
        <v>198</v>
      </c>
      <c r="D1157" s="5" t="s">
        <v>163</v>
      </c>
      <c r="E1157" s="2" t="s">
        <v>1728</v>
      </c>
      <c r="F1157" s="2"/>
      <c r="G1157" s="2"/>
      <c r="H1157" s="2"/>
      <c r="I1157" s="2"/>
      <c r="J1157" s="2"/>
      <c r="K1157" s="2"/>
      <c r="L1157" s="2"/>
      <c r="M1157" s="2"/>
      <c r="N1157" s="5">
        <v>7717.5</v>
      </c>
      <c r="O1157" s="2" t="s">
        <v>200</v>
      </c>
      <c r="P1157" s="5">
        <v>262.48131130547449</v>
      </c>
      <c r="Q1157" s="5">
        <v>2025699.52</v>
      </c>
      <c r="R1157" s="5">
        <v>3.5422579123545832</v>
      </c>
      <c r="S1157" s="5">
        <v>27337.375438596489</v>
      </c>
      <c r="T1157" s="5">
        <v>890497.5</v>
      </c>
      <c r="U1157" s="5">
        <v>3</v>
      </c>
      <c r="V1157" s="5">
        <v>0.193</v>
      </c>
      <c r="W1157" s="2" t="s">
        <v>46</v>
      </c>
      <c r="X1157" s="2" t="s">
        <v>166</v>
      </c>
      <c r="Y1157" s="2" t="s">
        <v>164</v>
      </c>
      <c r="Z1157" s="2" t="s">
        <v>165</v>
      </c>
      <c r="AA1157" s="2" t="s">
        <v>166</v>
      </c>
      <c r="AB1157" s="2">
        <f>IF(INPUT_RAW!B1157="","",YEAR(INPUT_RAW!B1157))</f>
        <v>2021</v>
      </c>
      <c r="AC1157" s="2">
        <f>IF(OR(INPUT_RAW!Q1157="",INPUT_RAW!T1157=""),"",INPUT_RAW!Q1157+INPUT_RAW!T1157)</f>
        <v>2916197.02</v>
      </c>
      <c r="AD1157" s="2">
        <f>IF(INPUT_RAW!Q1157="","",IF(INPUT_RAW!Q1157=0,0,INPUT_RAW!T1157/INPUT_RAW!Q1157))</f>
        <v>0.43959999556103957</v>
      </c>
    </row>
    <row r="1158" spans="1:30" ht="57.6" x14ac:dyDescent="0.3">
      <c r="A1158" s="7" t="s">
        <v>196</v>
      </c>
      <c r="B1158" s="2" t="s">
        <v>1729</v>
      </c>
      <c r="C1158" s="5" t="s">
        <v>198</v>
      </c>
      <c r="D1158" s="5" t="s">
        <v>171</v>
      </c>
      <c r="E1158" s="2" t="s">
        <v>1730</v>
      </c>
      <c r="F1158" s="2"/>
      <c r="G1158" s="2"/>
      <c r="H1158" s="2"/>
      <c r="I1158" s="2"/>
      <c r="J1158" s="2"/>
      <c r="K1158" s="2"/>
      <c r="L1158" s="2"/>
      <c r="M1158" s="2"/>
      <c r="N1158" s="5">
        <v>2835</v>
      </c>
      <c r="O1158" s="2" t="s">
        <v>1731</v>
      </c>
      <c r="P1158" s="5">
        <v>557.89807054673724</v>
      </c>
      <c r="Q1158" s="5">
        <v>1581641.03</v>
      </c>
      <c r="R1158" s="5">
        <v>7.5289888062987487</v>
      </c>
      <c r="S1158" s="5">
        <v>21344.683265856951</v>
      </c>
      <c r="T1158" s="5">
        <v>579513.30000000005</v>
      </c>
      <c r="U1158" s="5">
        <v>16200</v>
      </c>
      <c r="V1158" s="5">
        <v>1.2</v>
      </c>
      <c r="W1158" s="2" t="s">
        <v>20</v>
      </c>
      <c r="X1158" s="2"/>
      <c r="Y1158" s="2" t="s">
        <v>172</v>
      </c>
      <c r="Z1158" s="2" t="s">
        <v>173</v>
      </c>
      <c r="AA1158" s="2" t="s">
        <v>174</v>
      </c>
      <c r="AB1158" s="2">
        <f>IF(INPUT_RAW!B1158="","",YEAR(INPUT_RAW!B1158))</f>
        <v>2021</v>
      </c>
      <c r="AC1158" s="2">
        <f>IF(OR(INPUT_RAW!Q1158="",INPUT_RAW!T1158=""),"",INPUT_RAW!Q1158+INPUT_RAW!T1158)</f>
        <v>2161154.33</v>
      </c>
      <c r="AD1158" s="2">
        <f>IF(INPUT_RAW!Q1158="","",IF(INPUT_RAW!Q1158=0,0,INPUT_RAW!T1158/INPUT_RAW!Q1158))</f>
        <v>0.36640001682303353</v>
      </c>
    </row>
    <row r="1159" spans="1:30" ht="57.6" x14ac:dyDescent="0.3">
      <c r="A1159" s="7" t="s">
        <v>196</v>
      </c>
      <c r="B1159" s="2" t="s">
        <v>1732</v>
      </c>
      <c r="C1159" s="5" t="s">
        <v>198</v>
      </c>
      <c r="D1159" s="5" t="s">
        <v>171</v>
      </c>
      <c r="E1159" s="2" t="s">
        <v>1733</v>
      </c>
      <c r="F1159" s="2"/>
      <c r="G1159" s="2"/>
      <c r="H1159" s="2"/>
      <c r="I1159" s="2"/>
      <c r="J1159" s="2"/>
      <c r="K1159" s="2"/>
      <c r="L1159" s="2"/>
      <c r="M1159" s="2"/>
      <c r="N1159" s="5">
        <v>5600</v>
      </c>
      <c r="O1159" s="2" t="s">
        <v>1731</v>
      </c>
      <c r="P1159" s="5">
        <v>389.76584821428571</v>
      </c>
      <c r="Q1159" s="5">
        <v>2182688.75</v>
      </c>
      <c r="R1159" s="5">
        <v>5.2599979516097939</v>
      </c>
      <c r="S1159" s="5">
        <v>29455.988529014849</v>
      </c>
      <c r="T1159" s="5">
        <v>799737.1</v>
      </c>
      <c r="U1159" s="5">
        <v>60000</v>
      </c>
      <c r="V1159" s="5">
        <v>0.45850000000000002</v>
      </c>
      <c r="W1159" s="2" t="s">
        <v>59</v>
      </c>
      <c r="X1159" s="2"/>
      <c r="Y1159" s="2" t="s">
        <v>172</v>
      </c>
      <c r="Z1159" s="2" t="s">
        <v>173</v>
      </c>
      <c r="AA1159" s="2" t="s">
        <v>174</v>
      </c>
      <c r="AB1159" s="2">
        <f>IF(INPUT_RAW!B1159="","",YEAR(INPUT_RAW!B1159))</f>
        <v>2021</v>
      </c>
      <c r="AC1159" s="2">
        <f>IF(OR(INPUT_RAW!Q1159="",INPUT_RAW!T1159=""),"",INPUT_RAW!Q1159+INPUT_RAW!T1159)</f>
        <v>2982425.85</v>
      </c>
      <c r="AD1159" s="2">
        <f>IF(INPUT_RAW!Q1159="","",IF(INPUT_RAW!Q1159=0,0,INPUT_RAW!T1159/INPUT_RAW!Q1159))</f>
        <v>0.36639997342726943</v>
      </c>
    </row>
    <row r="1160" spans="1:30" ht="72" x14ac:dyDescent="0.3">
      <c r="A1160" s="7" t="s">
        <v>196</v>
      </c>
      <c r="B1160" s="2" t="s">
        <v>1732</v>
      </c>
      <c r="C1160" s="5" t="s">
        <v>198</v>
      </c>
      <c r="D1160" s="5" t="s">
        <v>171</v>
      </c>
      <c r="E1160" s="2" t="s">
        <v>1734</v>
      </c>
      <c r="F1160" s="2"/>
      <c r="G1160" s="2"/>
      <c r="H1160" s="2"/>
      <c r="I1160" s="2"/>
      <c r="J1160" s="2"/>
      <c r="K1160" s="2"/>
      <c r="L1160" s="2"/>
      <c r="M1160" s="2"/>
      <c r="N1160" s="5">
        <v>2692</v>
      </c>
      <c r="O1160" s="2" t="s">
        <v>1731</v>
      </c>
      <c r="P1160" s="5">
        <v>562.21484026745918</v>
      </c>
      <c r="Q1160" s="5">
        <v>1513482.35</v>
      </c>
      <c r="R1160" s="5">
        <v>7.5872448079279247</v>
      </c>
      <c r="S1160" s="5">
        <v>20424.863022941969</v>
      </c>
      <c r="T1160" s="5">
        <v>554539.9</v>
      </c>
      <c r="U1160" s="5">
        <v>80760</v>
      </c>
      <c r="V1160" s="5">
        <v>0.23619999999999999</v>
      </c>
      <c r="W1160" s="2" t="s">
        <v>56</v>
      </c>
      <c r="X1160" s="2"/>
      <c r="Y1160" s="2" t="s">
        <v>172</v>
      </c>
      <c r="Z1160" s="2" t="s">
        <v>173</v>
      </c>
      <c r="AA1160" s="2" t="s">
        <v>174</v>
      </c>
      <c r="AB1160" s="2">
        <f>IF(INPUT_RAW!B1160="","",YEAR(INPUT_RAW!B1160))</f>
        <v>2021</v>
      </c>
      <c r="AC1160" s="2">
        <f>IF(OR(INPUT_RAW!Q1160="",INPUT_RAW!T1160=""),"",INPUT_RAW!Q1160+INPUT_RAW!T1160)</f>
        <v>2068022.25</v>
      </c>
      <c r="AD1160" s="2">
        <f>IF(INPUT_RAW!Q1160="","",IF(INPUT_RAW!Q1160=0,0,INPUT_RAW!T1160/INPUT_RAW!Q1160))</f>
        <v>0.3663999781695505</v>
      </c>
    </row>
    <row r="1161" spans="1:30" ht="57.6" x14ac:dyDescent="0.3">
      <c r="A1161" s="7" t="s">
        <v>196</v>
      </c>
      <c r="B1161" s="2" t="s">
        <v>1732</v>
      </c>
      <c r="C1161" s="5" t="s">
        <v>198</v>
      </c>
      <c r="D1161" s="5" t="s">
        <v>171</v>
      </c>
      <c r="E1161" s="2" t="s">
        <v>1735</v>
      </c>
      <c r="F1161" s="2"/>
      <c r="G1161" s="2"/>
      <c r="H1161" s="2"/>
      <c r="I1161" s="2"/>
      <c r="J1161" s="2"/>
      <c r="K1161" s="2"/>
      <c r="L1161" s="2"/>
      <c r="M1161" s="2"/>
      <c r="N1161" s="5">
        <v>3000</v>
      </c>
      <c r="O1161" s="2" t="s">
        <v>1731</v>
      </c>
      <c r="P1161" s="5">
        <v>604.18665333333331</v>
      </c>
      <c r="Q1161" s="5">
        <v>1812559.96</v>
      </c>
      <c r="R1161" s="5">
        <v>8.1536660368870901</v>
      </c>
      <c r="S1161" s="5">
        <v>24460.998110661269</v>
      </c>
      <c r="T1161" s="5">
        <v>664122</v>
      </c>
      <c r="U1161" s="5">
        <v>50000</v>
      </c>
      <c r="V1161" s="5">
        <v>0.45689999999999997</v>
      </c>
      <c r="W1161" s="2" t="s">
        <v>65</v>
      </c>
      <c r="X1161" s="2"/>
      <c r="Y1161" s="2" t="s">
        <v>172</v>
      </c>
      <c r="Z1161" s="2" t="s">
        <v>173</v>
      </c>
      <c r="AA1161" s="2" t="s">
        <v>174</v>
      </c>
      <c r="AB1161" s="2">
        <f>IF(INPUT_RAW!B1161="","",YEAR(INPUT_RAW!B1161))</f>
        <v>2021</v>
      </c>
      <c r="AC1161" s="2">
        <f>IF(OR(INPUT_RAW!Q1161="",INPUT_RAW!T1161=""),"",INPUT_RAW!Q1161+INPUT_RAW!T1161)</f>
        <v>2476681.96</v>
      </c>
      <c r="AD1161" s="2">
        <f>IF(INPUT_RAW!Q1161="","",IF(INPUT_RAW!Q1161=0,0,INPUT_RAW!T1161/INPUT_RAW!Q1161))</f>
        <v>0.36640001691309565</v>
      </c>
    </row>
    <row r="1162" spans="1:30" ht="86.4" x14ac:dyDescent="0.3">
      <c r="A1162" s="7" t="s">
        <v>196</v>
      </c>
      <c r="B1162" s="2" t="s">
        <v>1736</v>
      </c>
      <c r="C1162" s="5" t="s">
        <v>198</v>
      </c>
      <c r="D1162" s="5" t="s">
        <v>171</v>
      </c>
      <c r="E1162" s="2" t="s">
        <v>1737</v>
      </c>
      <c r="F1162" s="2"/>
      <c r="G1162" s="2"/>
      <c r="H1162" s="2"/>
      <c r="I1162" s="2"/>
      <c r="J1162" s="2"/>
      <c r="K1162" s="2"/>
      <c r="L1162" s="2"/>
      <c r="M1162" s="2"/>
      <c r="N1162" s="5">
        <v>864</v>
      </c>
      <c r="O1162" s="2" t="s">
        <v>1731</v>
      </c>
      <c r="P1162" s="5">
        <v>477.59061342592588</v>
      </c>
      <c r="Q1162" s="5">
        <v>412638.29</v>
      </c>
      <c r="R1162" s="5">
        <v>6.4452174551407007</v>
      </c>
      <c r="S1162" s="5">
        <v>5568.6678812415657</v>
      </c>
      <c r="T1162" s="5">
        <v>151190.79999999999</v>
      </c>
      <c r="U1162" s="5">
        <v>4860</v>
      </c>
      <c r="V1162" s="5">
        <v>1.06</v>
      </c>
      <c r="W1162" s="2" t="s">
        <v>61</v>
      </c>
      <c r="X1162" s="2" t="s">
        <v>2940</v>
      </c>
      <c r="Y1162" s="2" t="s">
        <v>172</v>
      </c>
      <c r="Z1162" s="2" t="s">
        <v>173</v>
      </c>
      <c r="AA1162" s="2" t="s">
        <v>2940</v>
      </c>
      <c r="AB1162" s="2">
        <f>IF(INPUT_RAW!B1162="","",YEAR(INPUT_RAW!B1162))</f>
        <v>2021</v>
      </c>
      <c r="AC1162" s="2">
        <f>IF(OR(INPUT_RAW!Q1162="",INPUT_RAW!T1162=""),"",INPUT_RAW!Q1162+INPUT_RAW!T1162)</f>
        <v>563829.09</v>
      </c>
      <c r="AD1162" s="2">
        <f>IF(INPUT_RAW!Q1162="","",IF(INPUT_RAW!Q1162=0,0,INPUT_RAW!T1162/INPUT_RAW!Q1162))</f>
        <v>0.36640031636424236</v>
      </c>
    </row>
    <row r="1163" spans="1:30" ht="86.4" x14ac:dyDescent="0.3">
      <c r="A1163" s="7" t="s">
        <v>196</v>
      </c>
      <c r="B1163" s="2" t="s">
        <v>1736</v>
      </c>
      <c r="C1163" s="5" t="s">
        <v>198</v>
      </c>
      <c r="D1163" s="5" t="s">
        <v>171</v>
      </c>
      <c r="E1163" s="2" t="s">
        <v>1738</v>
      </c>
      <c r="F1163" s="2"/>
      <c r="G1163" s="2"/>
      <c r="H1163" s="2"/>
      <c r="I1163" s="2"/>
      <c r="J1163" s="2"/>
      <c r="K1163" s="2"/>
      <c r="L1163" s="2"/>
      <c r="M1163" s="2"/>
      <c r="N1163" s="5">
        <v>2844.3</v>
      </c>
      <c r="O1163" s="2" t="s">
        <v>1731</v>
      </c>
      <c r="P1163" s="5">
        <v>571.65429455402034</v>
      </c>
      <c r="Q1163" s="5">
        <v>1625956.31</v>
      </c>
      <c r="R1163" s="5">
        <v>7.7146328549800316</v>
      </c>
      <c r="S1163" s="5">
        <v>21942.730229419711</v>
      </c>
      <c r="T1163" s="5">
        <v>595750.40000000002</v>
      </c>
      <c r="U1163" s="5">
        <v>17964</v>
      </c>
      <c r="V1163" s="5">
        <v>1.1299999999999999</v>
      </c>
      <c r="W1163" s="2" t="s">
        <v>66</v>
      </c>
      <c r="X1163" s="2" t="s">
        <v>2940</v>
      </c>
      <c r="Y1163" s="2" t="s">
        <v>172</v>
      </c>
      <c r="Z1163" s="2" t="s">
        <v>173</v>
      </c>
      <c r="AA1163" s="2" t="s">
        <v>2940</v>
      </c>
      <c r="AB1163" s="2">
        <f>IF(INPUT_RAW!B1163="","",YEAR(INPUT_RAW!B1163))</f>
        <v>2021</v>
      </c>
      <c r="AC1163" s="2">
        <f>IF(OR(INPUT_RAW!Q1163="",INPUT_RAW!T1163=""),"",INPUT_RAW!Q1163+INPUT_RAW!T1163)</f>
        <v>2221706.71</v>
      </c>
      <c r="AD1163" s="2">
        <f>IF(INPUT_RAW!Q1163="","",IF(INPUT_RAW!Q1163=0,0,INPUT_RAW!T1163/INPUT_RAW!Q1163))</f>
        <v>0.36640000493002178</v>
      </c>
    </row>
    <row r="1164" spans="1:30" ht="72" x14ac:dyDescent="0.3">
      <c r="A1164" s="7" t="s">
        <v>196</v>
      </c>
      <c r="B1164" s="2" t="s">
        <v>1736</v>
      </c>
      <c r="C1164" s="5" t="s">
        <v>198</v>
      </c>
      <c r="D1164" s="5" t="s">
        <v>171</v>
      </c>
      <c r="E1164" s="2" t="s">
        <v>1739</v>
      </c>
      <c r="F1164" s="2"/>
      <c r="G1164" s="2"/>
      <c r="H1164" s="2"/>
      <c r="I1164" s="2"/>
      <c r="J1164" s="2"/>
      <c r="K1164" s="2"/>
      <c r="L1164" s="2"/>
      <c r="M1164" s="2"/>
      <c r="N1164" s="5">
        <v>3809</v>
      </c>
      <c r="O1164" s="2" t="s">
        <v>1731</v>
      </c>
      <c r="P1164" s="5">
        <v>506.62034917301128</v>
      </c>
      <c r="Q1164" s="5">
        <v>1929716.91</v>
      </c>
      <c r="R1164" s="5">
        <v>6.8369817702160773</v>
      </c>
      <c r="S1164" s="5">
        <v>26042.063562753039</v>
      </c>
      <c r="T1164" s="5">
        <v>707048.3</v>
      </c>
      <c r="U1164" s="5">
        <v>21096</v>
      </c>
      <c r="V1164" s="5">
        <v>1.1419999999999999</v>
      </c>
      <c r="W1164" s="2" t="s">
        <v>58</v>
      </c>
      <c r="X1164" s="2" t="s">
        <v>2940</v>
      </c>
      <c r="Y1164" s="2" t="s">
        <v>172</v>
      </c>
      <c r="Z1164" s="2" t="s">
        <v>173</v>
      </c>
      <c r="AA1164" s="2" t="s">
        <v>2940</v>
      </c>
      <c r="AB1164" s="2">
        <f>IF(INPUT_RAW!B1164="","",YEAR(INPUT_RAW!B1164))</f>
        <v>2021</v>
      </c>
      <c r="AC1164" s="2">
        <f>IF(OR(INPUT_RAW!Q1164="",INPUT_RAW!T1164=""),"",INPUT_RAW!Q1164+INPUT_RAW!T1164)</f>
        <v>2636765.21</v>
      </c>
      <c r="AD1164" s="2">
        <f>IF(INPUT_RAW!Q1164="","",IF(INPUT_RAW!Q1164=0,0,INPUT_RAW!T1164/INPUT_RAW!Q1164))</f>
        <v>0.36640001252826254</v>
      </c>
    </row>
    <row r="1165" spans="1:30" ht="72" x14ac:dyDescent="0.3">
      <c r="A1165" s="7" t="s">
        <v>196</v>
      </c>
      <c r="B1165" s="2" t="s">
        <v>1736</v>
      </c>
      <c r="C1165" s="5" t="s">
        <v>198</v>
      </c>
      <c r="D1165" s="5" t="s">
        <v>171</v>
      </c>
      <c r="E1165" s="2" t="s">
        <v>1740</v>
      </c>
      <c r="F1165" s="2"/>
      <c r="G1165" s="2"/>
      <c r="H1165" s="2"/>
      <c r="I1165" s="2"/>
      <c r="J1165" s="2"/>
      <c r="K1165" s="2"/>
      <c r="L1165" s="2"/>
      <c r="M1165" s="2"/>
      <c r="N1165" s="5">
        <v>7673.6</v>
      </c>
      <c r="O1165" s="2" t="s">
        <v>1731</v>
      </c>
      <c r="P1165" s="5">
        <v>500.11846981859878</v>
      </c>
      <c r="Q1165" s="5">
        <v>3837709.09</v>
      </c>
      <c r="R1165" s="5">
        <v>6.7492371095627366</v>
      </c>
      <c r="S1165" s="5">
        <v>51790.945883940622</v>
      </c>
      <c r="T1165" s="5">
        <v>1406136.6</v>
      </c>
      <c r="U1165" s="5">
        <v>43164</v>
      </c>
      <c r="V1165" s="5">
        <v>1.1100000000000001</v>
      </c>
      <c r="W1165" s="2" t="s">
        <v>62</v>
      </c>
      <c r="X1165" s="2" t="s">
        <v>2940</v>
      </c>
      <c r="Y1165" s="2" t="s">
        <v>172</v>
      </c>
      <c r="Z1165" s="2" t="s">
        <v>173</v>
      </c>
      <c r="AA1165" s="2" t="s">
        <v>2940</v>
      </c>
      <c r="AB1165" s="2">
        <f>IF(INPUT_RAW!B1165="","",YEAR(INPUT_RAW!B1165))</f>
        <v>2021</v>
      </c>
      <c r="AC1165" s="2">
        <f>IF(OR(INPUT_RAW!Q1165="",INPUT_RAW!T1165=""),"",INPUT_RAW!Q1165+INPUT_RAW!T1165)</f>
        <v>5243845.6899999995</v>
      </c>
      <c r="AD1165" s="2">
        <f>IF(INPUT_RAW!Q1165="","",IF(INPUT_RAW!Q1165=0,0,INPUT_RAW!T1165/INPUT_RAW!Q1165))</f>
        <v>0.36639999724418926</v>
      </c>
    </row>
    <row r="1166" spans="1:30" ht="86.4" x14ac:dyDescent="0.3">
      <c r="A1166" s="7" t="s">
        <v>196</v>
      </c>
      <c r="B1166" s="2" t="s">
        <v>1741</v>
      </c>
      <c r="C1166" s="5" t="s">
        <v>198</v>
      </c>
      <c r="D1166" s="5" t="s">
        <v>171</v>
      </c>
      <c r="E1166" s="2" t="s">
        <v>1742</v>
      </c>
      <c r="F1166" s="2"/>
      <c r="G1166" s="2"/>
      <c r="H1166" s="2"/>
      <c r="I1166" s="2"/>
      <c r="J1166" s="2"/>
      <c r="K1166" s="2"/>
      <c r="L1166" s="2"/>
      <c r="M1166" s="2"/>
      <c r="N1166" s="5">
        <v>38016</v>
      </c>
      <c r="O1166" s="2" t="s">
        <v>1731</v>
      </c>
      <c r="P1166" s="5">
        <v>226.63152146464651</v>
      </c>
      <c r="Q1166" s="5">
        <v>8615623.9199999999</v>
      </c>
      <c r="R1166" s="5">
        <v>3.0584550804945541</v>
      </c>
      <c r="S1166" s="5">
        <v>116270.228340081</v>
      </c>
      <c r="T1166" s="5">
        <v>3156764.6</v>
      </c>
      <c r="U1166" s="5">
        <v>10368</v>
      </c>
      <c r="V1166" s="5">
        <v>8.85</v>
      </c>
      <c r="W1166" s="2" t="s">
        <v>32</v>
      </c>
      <c r="X1166" s="2" t="s">
        <v>2935</v>
      </c>
      <c r="Y1166" s="2" t="s">
        <v>172</v>
      </c>
      <c r="Z1166" s="2" t="s">
        <v>173</v>
      </c>
      <c r="AA1166" s="2" t="s">
        <v>2935</v>
      </c>
      <c r="AB1166" s="2">
        <f>IF(INPUT_RAW!B1166="","",YEAR(INPUT_RAW!B1166))</f>
        <v>2021</v>
      </c>
      <c r="AC1166" s="2">
        <f>IF(OR(INPUT_RAW!Q1166="",INPUT_RAW!T1166=""),"",INPUT_RAW!Q1166+INPUT_RAW!T1166)</f>
        <v>11772388.52</v>
      </c>
      <c r="AD1166" s="2">
        <f>IF(INPUT_RAW!Q1166="","",IF(INPUT_RAW!Q1166=0,0,INPUT_RAW!T1166/INPUT_RAW!Q1166))</f>
        <v>0.36639999950229957</v>
      </c>
    </row>
    <row r="1167" spans="1:30" ht="86.4" x14ac:dyDescent="0.3">
      <c r="A1167" s="7" t="s">
        <v>196</v>
      </c>
      <c r="B1167" s="2" t="s">
        <v>1741</v>
      </c>
      <c r="C1167" s="5" t="s">
        <v>198</v>
      </c>
      <c r="D1167" s="5" t="s">
        <v>171</v>
      </c>
      <c r="E1167" s="2" t="s">
        <v>1743</v>
      </c>
      <c r="F1167" s="2"/>
      <c r="G1167" s="2"/>
      <c r="H1167" s="2"/>
      <c r="I1167" s="2"/>
      <c r="J1167" s="2"/>
      <c r="K1167" s="2"/>
      <c r="L1167" s="2"/>
      <c r="M1167" s="2"/>
      <c r="N1167" s="5">
        <v>12012</v>
      </c>
      <c r="O1167" s="2" t="s">
        <v>1731</v>
      </c>
      <c r="P1167" s="5">
        <v>410.25468198468201</v>
      </c>
      <c r="Q1167" s="5">
        <v>4927979.24</v>
      </c>
      <c r="R1167" s="5">
        <v>5.5365004316421329</v>
      </c>
      <c r="S1167" s="5">
        <v>66504.443184885298</v>
      </c>
      <c r="T1167" s="5">
        <v>1805611.6</v>
      </c>
      <c r="U1167" s="5">
        <v>3696</v>
      </c>
      <c r="V1167" s="5">
        <v>14.2</v>
      </c>
      <c r="W1167" s="2" t="s">
        <v>32</v>
      </c>
      <c r="X1167" s="2" t="s">
        <v>2935</v>
      </c>
      <c r="Y1167" s="2" t="s">
        <v>172</v>
      </c>
      <c r="Z1167" s="2" t="s">
        <v>173</v>
      </c>
      <c r="AA1167" s="2" t="s">
        <v>2935</v>
      </c>
      <c r="AB1167" s="2">
        <f>IF(INPUT_RAW!B1167="","",YEAR(INPUT_RAW!B1167))</f>
        <v>2021</v>
      </c>
      <c r="AC1167" s="2">
        <f>IF(OR(INPUT_RAW!Q1167="",INPUT_RAW!T1167=""),"",INPUT_RAW!Q1167+INPUT_RAW!T1167)</f>
        <v>6733590.8399999999</v>
      </c>
      <c r="AD1167" s="2">
        <f>IF(INPUT_RAW!Q1167="","",IF(INPUT_RAW!Q1167=0,0,INPUT_RAW!T1167/INPUT_RAW!Q1167))</f>
        <v>0.36640000131169381</v>
      </c>
    </row>
    <row r="1168" spans="1:30" ht="72" x14ac:dyDescent="0.3">
      <c r="A1168" s="7" t="s">
        <v>196</v>
      </c>
      <c r="B1168" s="2" t="s">
        <v>1744</v>
      </c>
      <c r="C1168" s="5" t="s">
        <v>198</v>
      </c>
      <c r="D1168" s="5" t="s">
        <v>171</v>
      </c>
      <c r="E1168" s="2" t="s">
        <v>1745</v>
      </c>
      <c r="F1168" s="2"/>
      <c r="G1168" s="2"/>
      <c r="H1168" s="2"/>
      <c r="I1168" s="2"/>
      <c r="J1168" s="2"/>
      <c r="K1168" s="2"/>
      <c r="L1168" s="2"/>
      <c r="M1168" s="2"/>
      <c r="N1168" s="5">
        <v>1022.7</v>
      </c>
      <c r="O1168" s="2" t="s">
        <v>1731</v>
      </c>
      <c r="P1168" s="5">
        <v>559.14055930380368</v>
      </c>
      <c r="Q1168" s="5">
        <v>571833.05000000005</v>
      </c>
      <c r="R1168" s="5">
        <v>7.5457565358138146</v>
      </c>
      <c r="S1168" s="5">
        <v>7717.0452091767893</v>
      </c>
      <c r="T1168" s="5">
        <v>209519.7</v>
      </c>
      <c r="U1168" s="5">
        <v>5040</v>
      </c>
      <c r="V1168" s="5">
        <v>1.45</v>
      </c>
      <c r="W1168" s="2" t="s">
        <v>23</v>
      </c>
      <c r="X1168" s="2"/>
      <c r="Y1168" s="2" t="s">
        <v>172</v>
      </c>
      <c r="Z1168" s="2" t="s">
        <v>173</v>
      </c>
      <c r="AA1168" s="2" t="s">
        <v>174</v>
      </c>
      <c r="AB1168" s="2">
        <f>IF(INPUT_RAW!B1168="","",YEAR(INPUT_RAW!B1168))</f>
        <v>2021</v>
      </c>
      <c r="AC1168" s="2">
        <f>IF(OR(INPUT_RAW!Q1168="",INPUT_RAW!T1168=""),"",INPUT_RAW!Q1168+INPUT_RAW!T1168)</f>
        <v>781352.75</v>
      </c>
      <c r="AD1168" s="2">
        <f>IF(INPUT_RAW!Q1168="","",IF(INPUT_RAW!Q1168=0,0,INPUT_RAW!T1168/INPUT_RAW!Q1168))</f>
        <v>0.36640012325275706</v>
      </c>
    </row>
    <row r="1169" spans="1:30" ht="72" x14ac:dyDescent="0.3">
      <c r="A1169" s="7" t="s">
        <v>196</v>
      </c>
      <c r="B1169" s="2" t="s">
        <v>1744</v>
      </c>
      <c r="C1169" s="5" t="s">
        <v>198</v>
      </c>
      <c r="D1169" s="5" t="s">
        <v>171</v>
      </c>
      <c r="E1169" s="2" t="s">
        <v>1746</v>
      </c>
      <c r="F1169" s="2"/>
      <c r="G1169" s="2"/>
      <c r="H1169" s="2"/>
      <c r="I1169" s="2"/>
      <c r="J1169" s="2"/>
      <c r="K1169" s="2"/>
      <c r="L1169" s="2"/>
      <c r="M1169" s="2"/>
      <c r="N1169" s="5">
        <v>10892</v>
      </c>
      <c r="O1169" s="2" t="s">
        <v>1731</v>
      </c>
      <c r="P1169" s="5">
        <v>416.38152772677188</v>
      </c>
      <c r="Q1169" s="5">
        <v>4535227.5999999996</v>
      </c>
      <c r="R1169" s="5">
        <v>5.6191839099429419</v>
      </c>
      <c r="S1169" s="5">
        <v>61204.151147098513</v>
      </c>
      <c r="T1169" s="5">
        <v>1661707.4</v>
      </c>
      <c r="U1169" s="5">
        <v>16800</v>
      </c>
      <c r="V1169" s="5">
        <v>3.45</v>
      </c>
      <c r="W1169" s="2" t="s">
        <v>23</v>
      </c>
      <c r="X1169" s="2"/>
      <c r="Y1169" s="2" t="s">
        <v>172</v>
      </c>
      <c r="Z1169" s="2" t="s">
        <v>173</v>
      </c>
      <c r="AA1169" s="2" t="s">
        <v>174</v>
      </c>
      <c r="AB1169" s="2">
        <f>IF(INPUT_RAW!B1169="","",YEAR(INPUT_RAW!B1169))</f>
        <v>2021</v>
      </c>
      <c r="AC1169" s="2">
        <f>IF(OR(INPUT_RAW!Q1169="",INPUT_RAW!T1169=""),"",INPUT_RAW!Q1169+INPUT_RAW!T1169)</f>
        <v>6196935</v>
      </c>
      <c r="AD1169" s="2">
        <f>IF(INPUT_RAW!Q1169="","",IF(INPUT_RAW!Q1169=0,0,INPUT_RAW!T1169/INPUT_RAW!Q1169))</f>
        <v>0.3664000016228513</v>
      </c>
    </row>
    <row r="1170" spans="1:30" ht="72" x14ac:dyDescent="0.3">
      <c r="A1170" s="7" t="s">
        <v>196</v>
      </c>
      <c r="B1170" s="2" t="s">
        <v>1744</v>
      </c>
      <c r="C1170" s="5" t="s">
        <v>198</v>
      </c>
      <c r="D1170" s="5" t="s">
        <v>171</v>
      </c>
      <c r="E1170" s="2" t="s">
        <v>1747</v>
      </c>
      <c r="F1170" s="2"/>
      <c r="G1170" s="2"/>
      <c r="H1170" s="2"/>
      <c r="I1170" s="2"/>
      <c r="J1170" s="2"/>
      <c r="K1170" s="2"/>
      <c r="L1170" s="2"/>
      <c r="M1170" s="2"/>
      <c r="N1170" s="5">
        <v>10171.280000000001</v>
      </c>
      <c r="O1170" s="2" t="s">
        <v>1731</v>
      </c>
      <c r="P1170" s="5">
        <v>407.3234361850229</v>
      </c>
      <c r="Q1170" s="5">
        <v>4143000.72</v>
      </c>
      <c r="R1170" s="5">
        <v>5.4969424586372861</v>
      </c>
      <c r="S1170" s="5">
        <v>55910.940890688267</v>
      </c>
      <c r="T1170" s="5">
        <v>1517995.4</v>
      </c>
      <c r="U1170" s="5">
        <v>21264</v>
      </c>
      <c r="V1170" s="5">
        <v>2.4900000000000002</v>
      </c>
      <c r="W1170" s="2" t="s">
        <v>23</v>
      </c>
      <c r="X1170" s="2"/>
      <c r="Y1170" s="2" t="s">
        <v>172</v>
      </c>
      <c r="Z1170" s="2" t="s">
        <v>173</v>
      </c>
      <c r="AA1170" s="2" t="s">
        <v>174</v>
      </c>
      <c r="AB1170" s="2">
        <f>IF(INPUT_RAW!B1170="","",YEAR(INPUT_RAW!B1170))</f>
        <v>2021</v>
      </c>
      <c r="AC1170" s="2">
        <f>IF(OR(INPUT_RAW!Q1170="",INPUT_RAW!T1170=""),"",INPUT_RAW!Q1170+INPUT_RAW!T1170)</f>
        <v>5660996.1200000001</v>
      </c>
      <c r="AD1170" s="2">
        <f>IF(INPUT_RAW!Q1170="","",IF(INPUT_RAW!Q1170=0,0,INPUT_RAW!T1170/INPUT_RAW!Q1170))</f>
        <v>0.36639998459860268</v>
      </c>
    </row>
    <row r="1171" spans="1:30" ht="72" x14ac:dyDescent="0.3">
      <c r="A1171" s="7" t="s">
        <v>196</v>
      </c>
      <c r="B1171" s="2" t="s">
        <v>1744</v>
      </c>
      <c r="C1171" s="5" t="s">
        <v>198</v>
      </c>
      <c r="D1171" s="5" t="s">
        <v>171</v>
      </c>
      <c r="E1171" s="2" t="s">
        <v>1748</v>
      </c>
      <c r="F1171" s="2"/>
      <c r="G1171" s="2"/>
      <c r="H1171" s="2"/>
      <c r="I1171" s="2"/>
      <c r="J1171" s="2"/>
      <c r="K1171" s="2"/>
      <c r="L1171" s="2"/>
      <c r="M1171" s="2"/>
      <c r="N1171" s="5">
        <v>11202.2</v>
      </c>
      <c r="O1171" s="2" t="s">
        <v>1731</v>
      </c>
      <c r="P1171" s="5">
        <v>439.68716591383833</v>
      </c>
      <c r="Q1171" s="5">
        <v>4925463.57</v>
      </c>
      <c r="R1171" s="5">
        <v>5.9336999448561194</v>
      </c>
      <c r="S1171" s="5">
        <v>66470.493522267221</v>
      </c>
      <c r="T1171" s="5">
        <v>1804689.9</v>
      </c>
      <c r="U1171" s="5">
        <v>37920</v>
      </c>
      <c r="V1171" s="5">
        <v>1.66</v>
      </c>
      <c r="W1171" s="2" t="s">
        <v>23</v>
      </c>
      <c r="X1171" s="2" t="s">
        <v>2941</v>
      </c>
      <c r="Y1171" s="2" t="s">
        <v>172</v>
      </c>
      <c r="Z1171" s="2" t="s">
        <v>173</v>
      </c>
      <c r="AA1171" s="2" t="s">
        <v>2941</v>
      </c>
      <c r="AB1171" s="2">
        <f>IF(INPUT_RAW!B1171="","",YEAR(INPUT_RAW!B1171))</f>
        <v>2021</v>
      </c>
      <c r="AC1171" s="2">
        <f>IF(OR(INPUT_RAW!Q1171="",INPUT_RAW!T1171=""),"",INPUT_RAW!Q1171+INPUT_RAW!T1171)</f>
        <v>6730153.4700000007</v>
      </c>
      <c r="AD1171" s="2">
        <f>IF(INPUT_RAW!Q1171="","",IF(INPUT_RAW!Q1171=0,0,INPUT_RAW!T1171/INPUT_RAW!Q1171))</f>
        <v>0.36640000973553027</v>
      </c>
    </row>
    <row r="1172" spans="1:30" ht="72" x14ac:dyDescent="0.3">
      <c r="A1172" s="7" t="s">
        <v>196</v>
      </c>
      <c r="B1172" s="2" t="s">
        <v>1744</v>
      </c>
      <c r="C1172" s="5" t="s">
        <v>198</v>
      </c>
      <c r="D1172" s="5" t="s">
        <v>171</v>
      </c>
      <c r="E1172" s="2" t="s">
        <v>1749</v>
      </c>
      <c r="F1172" s="2"/>
      <c r="G1172" s="2"/>
      <c r="H1172" s="2"/>
      <c r="I1172" s="2"/>
      <c r="J1172" s="2"/>
      <c r="K1172" s="2"/>
      <c r="L1172" s="2"/>
      <c r="M1172" s="2"/>
      <c r="N1172" s="5">
        <v>5100</v>
      </c>
      <c r="O1172" s="2" t="s">
        <v>1731</v>
      </c>
      <c r="P1172" s="5">
        <v>463.22543529411769</v>
      </c>
      <c r="Q1172" s="5">
        <v>2362449.7200000002</v>
      </c>
      <c r="R1172" s="5">
        <v>6.2513554020798612</v>
      </c>
      <c r="S1172" s="5">
        <v>31881.912550607289</v>
      </c>
      <c r="T1172" s="5">
        <v>865601.5</v>
      </c>
      <c r="U1172" s="5">
        <v>20400</v>
      </c>
      <c r="V1172" s="5">
        <v>1.48</v>
      </c>
      <c r="W1172" s="2" t="s">
        <v>23</v>
      </c>
      <c r="X1172" s="2" t="s">
        <v>2941</v>
      </c>
      <c r="Y1172" s="2" t="s">
        <v>172</v>
      </c>
      <c r="Z1172" s="2" t="s">
        <v>173</v>
      </c>
      <c r="AA1172" s="2" t="s">
        <v>2941</v>
      </c>
      <c r="AB1172" s="2">
        <f>IF(INPUT_RAW!B1172="","",YEAR(INPUT_RAW!B1172))</f>
        <v>2021</v>
      </c>
      <c r="AC1172" s="2">
        <f>IF(OR(INPUT_RAW!Q1172="",INPUT_RAW!T1172=""),"",INPUT_RAW!Q1172+INPUT_RAW!T1172)</f>
        <v>3228051.22</v>
      </c>
      <c r="AD1172" s="2">
        <f>IF(INPUT_RAW!Q1172="","",IF(INPUT_RAW!Q1172=0,0,INPUT_RAW!T1172/INPUT_RAW!Q1172))</f>
        <v>0.36639996723401164</v>
      </c>
    </row>
    <row r="1173" spans="1:30" ht="72" x14ac:dyDescent="0.3">
      <c r="A1173" s="7" t="s">
        <v>196</v>
      </c>
      <c r="B1173" s="2" t="s">
        <v>1750</v>
      </c>
      <c r="C1173" s="5" t="s">
        <v>198</v>
      </c>
      <c r="D1173" s="5" t="s">
        <v>171</v>
      </c>
      <c r="E1173" s="2" t="s">
        <v>1751</v>
      </c>
      <c r="F1173" s="2"/>
      <c r="G1173" s="2"/>
      <c r="H1173" s="2"/>
      <c r="I1173" s="2"/>
      <c r="J1173" s="2"/>
      <c r="K1173" s="2"/>
      <c r="L1173" s="2"/>
      <c r="M1173" s="2"/>
      <c r="N1173" s="5">
        <v>1337.6</v>
      </c>
      <c r="O1173" s="2" t="s">
        <v>1731</v>
      </c>
      <c r="P1173" s="5">
        <v>509.04464712918661</v>
      </c>
      <c r="Q1173" s="5">
        <v>680898.12</v>
      </c>
      <c r="R1173" s="5">
        <v>6.8099618345041684</v>
      </c>
      <c r="S1173" s="5">
        <v>9109.0049498327753</v>
      </c>
      <c r="T1173" s="5">
        <v>249481.1</v>
      </c>
      <c r="U1173" s="5">
        <v>7524</v>
      </c>
      <c r="V1173" s="5">
        <v>1.1100000000000001</v>
      </c>
      <c r="W1173" s="2" t="s">
        <v>62</v>
      </c>
      <c r="X1173" s="2" t="s">
        <v>2940</v>
      </c>
      <c r="Y1173" s="2" t="s">
        <v>172</v>
      </c>
      <c r="Z1173" s="2" t="s">
        <v>173</v>
      </c>
      <c r="AA1173" s="2" t="s">
        <v>2940</v>
      </c>
      <c r="AB1173" s="2">
        <f>IF(INPUT_RAW!B1173="","",YEAR(INPUT_RAW!B1173))</f>
        <v>2021</v>
      </c>
      <c r="AC1173" s="2">
        <f>IF(OR(INPUT_RAW!Q1173="",INPUT_RAW!T1173=""),"",INPUT_RAW!Q1173+INPUT_RAW!T1173)</f>
        <v>930379.22</v>
      </c>
      <c r="AD1173" s="2">
        <f>IF(INPUT_RAW!Q1173="","",IF(INPUT_RAW!Q1173=0,0,INPUT_RAW!T1173/INPUT_RAW!Q1173))</f>
        <v>0.36640004234407347</v>
      </c>
    </row>
    <row r="1174" spans="1:30" ht="72" x14ac:dyDescent="0.3">
      <c r="A1174" s="7" t="s">
        <v>196</v>
      </c>
      <c r="B1174" s="2" t="s">
        <v>1750</v>
      </c>
      <c r="C1174" s="5" t="s">
        <v>198</v>
      </c>
      <c r="D1174" s="5" t="s">
        <v>171</v>
      </c>
      <c r="E1174" s="2" t="s">
        <v>1752</v>
      </c>
      <c r="F1174" s="2"/>
      <c r="G1174" s="2"/>
      <c r="H1174" s="2"/>
      <c r="I1174" s="2"/>
      <c r="J1174" s="2"/>
      <c r="K1174" s="2"/>
      <c r="L1174" s="2"/>
      <c r="M1174" s="2"/>
      <c r="N1174" s="5">
        <v>1795.5</v>
      </c>
      <c r="O1174" s="2" t="s">
        <v>1731</v>
      </c>
      <c r="P1174" s="5">
        <v>581.85725424672796</v>
      </c>
      <c r="Q1174" s="5">
        <v>1044724.7</v>
      </c>
      <c r="R1174" s="5">
        <v>7.7840435350732839</v>
      </c>
      <c r="S1174" s="5">
        <v>13976.25016722408</v>
      </c>
      <c r="T1174" s="5">
        <v>382787.1</v>
      </c>
      <c r="U1174" s="5">
        <v>11340</v>
      </c>
      <c r="V1174" s="5">
        <v>1.1299999999999999</v>
      </c>
      <c r="W1174" s="2" t="s">
        <v>66</v>
      </c>
      <c r="X1174" s="2" t="s">
        <v>2940</v>
      </c>
      <c r="Y1174" s="2" t="s">
        <v>172</v>
      </c>
      <c r="Z1174" s="2" t="s">
        <v>173</v>
      </c>
      <c r="AA1174" s="2" t="s">
        <v>2940</v>
      </c>
      <c r="AB1174" s="2">
        <f>IF(INPUT_RAW!B1174="","",YEAR(INPUT_RAW!B1174))</f>
        <v>2021</v>
      </c>
      <c r="AC1174" s="2">
        <f>IF(OR(INPUT_RAW!Q1174="",INPUT_RAW!T1174=""),"",INPUT_RAW!Q1174+INPUT_RAW!T1174)</f>
        <v>1427511.7999999998</v>
      </c>
      <c r="AD1174" s="2">
        <f>IF(INPUT_RAW!Q1174="","",IF(INPUT_RAW!Q1174=0,0,INPUT_RAW!T1174/INPUT_RAW!Q1174))</f>
        <v>0.36639997120772583</v>
      </c>
    </row>
    <row r="1175" spans="1:30" ht="72" x14ac:dyDescent="0.3">
      <c r="A1175" s="7" t="s">
        <v>196</v>
      </c>
      <c r="B1175" s="2" t="s">
        <v>1750</v>
      </c>
      <c r="C1175" s="5" t="s">
        <v>198</v>
      </c>
      <c r="D1175" s="5" t="s">
        <v>171</v>
      </c>
      <c r="E1175" s="2" t="s">
        <v>1753</v>
      </c>
      <c r="F1175" s="2"/>
      <c r="G1175" s="2"/>
      <c r="H1175" s="2"/>
      <c r="I1175" s="2"/>
      <c r="J1175" s="2"/>
      <c r="K1175" s="2"/>
      <c r="L1175" s="2"/>
      <c r="M1175" s="2"/>
      <c r="N1175" s="5">
        <v>4307.2</v>
      </c>
      <c r="O1175" s="2" t="s">
        <v>1731</v>
      </c>
      <c r="P1175" s="5">
        <v>486.11471257429417</v>
      </c>
      <c r="Q1175" s="5">
        <v>2093793.29</v>
      </c>
      <c r="R1175" s="5">
        <v>6.5032068571811941</v>
      </c>
      <c r="S1175" s="5">
        <v>28010.612575250841</v>
      </c>
      <c r="T1175" s="5">
        <v>767165.9</v>
      </c>
      <c r="U1175" s="5">
        <v>24228</v>
      </c>
      <c r="V1175" s="5">
        <v>1.06</v>
      </c>
      <c r="W1175" s="2" t="s">
        <v>61</v>
      </c>
      <c r="X1175" s="2" t="s">
        <v>2940</v>
      </c>
      <c r="Y1175" s="2" t="s">
        <v>172</v>
      </c>
      <c r="Z1175" s="2" t="s">
        <v>173</v>
      </c>
      <c r="AA1175" s="2" t="s">
        <v>2940</v>
      </c>
      <c r="AB1175" s="2">
        <f>IF(INPUT_RAW!B1175="","",YEAR(INPUT_RAW!B1175))</f>
        <v>2021</v>
      </c>
      <c r="AC1175" s="2">
        <f>IF(OR(INPUT_RAW!Q1175="",INPUT_RAW!T1175=""),"",INPUT_RAW!Q1175+INPUT_RAW!T1175)</f>
        <v>2860959.19</v>
      </c>
      <c r="AD1175" s="2">
        <f>IF(INPUT_RAW!Q1175="","",IF(INPUT_RAW!Q1175=0,0,INPUT_RAW!T1175/INPUT_RAW!Q1175))</f>
        <v>0.36640001840869402</v>
      </c>
    </row>
    <row r="1176" spans="1:30" ht="57.6" x14ac:dyDescent="0.3">
      <c r="A1176" s="7" t="s">
        <v>196</v>
      </c>
      <c r="B1176" s="2" t="s">
        <v>1754</v>
      </c>
      <c r="C1176" s="5" t="s">
        <v>198</v>
      </c>
      <c r="D1176" s="5" t="s">
        <v>171</v>
      </c>
      <c r="E1176" s="2" t="s">
        <v>1755</v>
      </c>
      <c r="F1176" s="2"/>
      <c r="G1176" s="2"/>
      <c r="H1176" s="2"/>
      <c r="I1176" s="2"/>
      <c r="J1176" s="2"/>
      <c r="K1176" s="2"/>
      <c r="L1176" s="2"/>
      <c r="M1176" s="2"/>
      <c r="N1176" s="5">
        <v>924</v>
      </c>
      <c r="O1176" s="2" t="s">
        <v>1731</v>
      </c>
      <c r="P1176" s="5">
        <v>578.12591991341992</v>
      </c>
      <c r="Q1176" s="5">
        <v>534188.35</v>
      </c>
      <c r="R1176" s="5">
        <v>7.7341260189086274</v>
      </c>
      <c r="S1176" s="5">
        <v>7146.3324414715717</v>
      </c>
      <c r="T1176" s="5">
        <v>195726.7</v>
      </c>
      <c r="U1176" s="5">
        <v>20160</v>
      </c>
      <c r="V1176" s="5">
        <v>0.32240000000000002</v>
      </c>
      <c r="W1176" s="2" t="s">
        <v>63</v>
      </c>
      <c r="X1176" s="2" t="s">
        <v>2936</v>
      </c>
      <c r="Y1176" s="2" t="s">
        <v>172</v>
      </c>
      <c r="Z1176" s="2" t="s">
        <v>173</v>
      </c>
      <c r="AA1176" s="2" t="s">
        <v>2936</v>
      </c>
      <c r="AB1176" s="2">
        <f>IF(INPUT_RAW!B1176="","",YEAR(INPUT_RAW!B1176))</f>
        <v>2021</v>
      </c>
      <c r="AC1176" s="2">
        <f>IF(OR(INPUT_RAW!Q1176="",INPUT_RAW!T1176=""),"",INPUT_RAW!Q1176+INPUT_RAW!T1176)</f>
        <v>729915.05</v>
      </c>
      <c r="AD1176" s="2">
        <f>IF(INPUT_RAW!Q1176="","",IF(INPUT_RAW!Q1176=0,0,INPUT_RAW!T1176/INPUT_RAW!Q1176))</f>
        <v>0.36640016578422202</v>
      </c>
    </row>
    <row r="1177" spans="1:30" ht="57.6" x14ac:dyDescent="0.3">
      <c r="A1177" s="7" t="s">
        <v>196</v>
      </c>
      <c r="B1177" s="2" t="s">
        <v>1754</v>
      </c>
      <c r="C1177" s="5" t="s">
        <v>198</v>
      </c>
      <c r="D1177" s="5" t="s">
        <v>171</v>
      </c>
      <c r="E1177" s="2" t="s">
        <v>1756</v>
      </c>
      <c r="F1177" s="2"/>
      <c r="G1177" s="2"/>
      <c r="H1177" s="2"/>
      <c r="I1177" s="2"/>
      <c r="J1177" s="2"/>
      <c r="K1177" s="2"/>
      <c r="L1177" s="2"/>
      <c r="M1177" s="2"/>
      <c r="N1177" s="5">
        <v>561.6</v>
      </c>
      <c r="O1177" s="2" t="s">
        <v>1731</v>
      </c>
      <c r="P1177" s="5">
        <v>620.10918803418804</v>
      </c>
      <c r="Q1177" s="5">
        <v>348253.32</v>
      </c>
      <c r="R1177" s="5">
        <v>8.2957750907583687</v>
      </c>
      <c r="S1177" s="5">
        <v>4658.9072909698998</v>
      </c>
      <c r="T1177" s="5">
        <v>127600.1</v>
      </c>
      <c r="U1177" s="5">
        <v>9360</v>
      </c>
      <c r="V1177" s="5">
        <v>0.45269999999999999</v>
      </c>
      <c r="W1177" s="2" t="s">
        <v>65</v>
      </c>
      <c r="X1177" s="2"/>
      <c r="Y1177" s="2" t="s">
        <v>172</v>
      </c>
      <c r="Z1177" s="2" t="s">
        <v>173</v>
      </c>
      <c r="AA1177" s="2" t="s">
        <v>174</v>
      </c>
      <c r="AB1177" s="2">
        <f>IF(INPUT_RAW!B1177="","",YEAR(INPUT_RAW!B1177))</f>
        <v>2021</v>
      </c>
      <c r="AC1177" s="2">
        <f>IF(OR(INPUT_RAW!Q1177="",INPUT_RAW!T1177=""),"",INPUT_RAW!Q1177+INPUT_RAW!T1177)</f>
        <v>475853.42000000004</v>
      </c>
      <c r="AD1177" s="2">
        <f>IF(INPUT_RAW!Q1177="","",IF(INPUT_RAW!Q1177=0,0,INPUT_RAW!T1177/INPUT_RAW!Q1177))</f>
        <v>0.3664002399173108</v>
      </c>
    </row>
    <row r="1178" spans="1:30" ht="86.4" x14ac:dyDescent="0.3">
      <c r="A1178" s="7" t="s">
        <v>196</v>
      </c>
      <c r="B1178" s="2" t="s">
        <v>1757</v>
      </c>
      <c r="C1178" s="5" t="s">
        <v>198</v>
      </c>
      <c r="D1178" s="5" t="s">
        <v>171</v>
      </c>
      <c r="E1178" s="2" t="s">
        <v>1726</v>
      </c>
      <c r="F1178" s="2"/>
      <c r="G1178" s="2"/>
      <c r="H1178" s="2"/>
      <c r="I1178" s="2"/>
      <c r="J1178" s="2"/>
      <c r="K1178" s="2"/>
      <c r="L1178" s="2"/>
      <c r="M1178" s="2"/>
      <c r="N1178" s="5">
        <v>10488</v>
      </c>
      <c r="O1178" s="2" t="s">
        <v>1731</v>
      </c>
      <c r="P1178" s="5">
        <v>184.2580205949657</v>
      </c>
      <c r="Q1178" s="5">
        <v>1932498.12</v>
      </c>
      <c r="R1178" s="5">
        <v>2.46499024207312</v>
      </c>
      <c r="S1178" s="5">
        <v>25852.817658862881</v>
      </c>
      <c r="T1178" s="5">
        <v>708067.3</v>
      </c>
      <c r="U1178" s="5">
        <v>1824</v>
      </c>
      <c r="V1178" s="2"/>
      <c r="W1178" s="2" t="s">
        <v>13</v>
      </c>
      <c r="X1178" s="2" t="s">
        <v>2942</v>
      </c>
      <c r="Y1178" s="2" t="s">
        <v>172</v>
      </c>
      <c r="Z1178" s="2" t="s">
        <v>173</v>
      </c>
      <c r="AA1178" s="2" t="s">
        <v>2942</v>
      </c>
      <c r="AB1178" s="2">
        <f>IF(INPUT_RAW!B1178="","",YEAR(INPUT_RAW!B1178))</f>
        <v>2021</v>
      </c>
      <c r="AC1178" s="2">
        <f>IF(OR(INPUT_RAW!Q1178="",INPUT_RAW!T1178=""),"",INPUT_RAW!Q1178+INPUT_RAW!T1178)</f>
        <v>2640565.42</v>
      </c>
      <c r="AD1178" s="2">
        <f>IF(INPUT_RAW!Q1178="","",IF(INPUT_RAW!Q1178=0,0,INPUT_RAW!T1178/INPUT_RAW!Q1178))</f>
        <v>0.36639999422095171</v>
      </c>
    </row>
    <row r="1179" spans="1:30" ht="72" x14ac:dyDescent="0.3">
      <c r="A1179" s="7" t="s">
        <v>196</v>
      </c>
      <c r="B1179" s="2" t="s">
        <v>1758</v>
      </c>
      <c r="C1179" s="5" t="s">
        <v>198</v>
      </c>
      <c r="D1179" s="5" t="s">
        <v>171</v>
      </c>
      <c r="E1179" s="2" t="s">
        <v>1759</v>
      </c>
      <c r="F1179" s="2"/>
      <c r="G1179" s="2"/>
      <c r="H1179" s="2"/>
      <c r="I1179" s="2"/>
      <c r="J1179" s="2"/>
      <c r="K1179" s="2"/>
      <c r="L1179" s="2"/>
      <c r="M1179" s="2"/>
      <c r="N1179" s="5">
        <v>907.2</v>
      </c>
      <c r="O1179" s="2" t="s">
        <v>1731</v>
      </c>
      <c r="P1179" s="5">
        <v>596.85391313932973</v>
      </c>
      <c r="Q1179" s="5">
        <v>541465.87</v>
      </c>
      <c r="R1179" s="5">
        <v>7.9846677343054147</v>
      </c>
      <c r="S1179" s="5">
        <v>7243.6905685618731</v>
      </c>
      <c r="T1179" s="5">
        <v>198393.1</v>
      </c>
      <c r="U1179" s="5">
        <v>6048</v>
      </c>
      <c r="V1179" s="5">
        <v>1.1100000000000001</v>
      </c>
      <c r="W1179" s="2" t="s">
        <v>22</v>
      </c>
      <c r="X1179" s="2" t="s">
        <v>2940</v>
      </c>
      <c r="Y1179" s="2" t="s">
        <v>172</v>
      </c>
      <c r="Z1179" s="2" t="s">
        <v>173</v>
      </c>
      <c r="AA1179" s="2" t="s">
        <v>2940</v>
      </c>
      <c r="AB1179" s="2">
        <f>IF(INPUT_RAW!B1179="","",YEAR(INPUT_RAW!B1179))</f>
        <v>2021</v>
      </c>
      <c r="AC1179" s="2">
        <f>IF(OR(INPUT_RAW!Q1179="",INPUT_RAW!T1179=""),"",INPUT_RAW!Q1179+INPUT_RAW!T1179)</f>
        <v>739858.97</v>
      </c>
      <c r="AD1179" s="2">
        <f>IF(INPUT_RAW!Q1179="","",IF(INPUT_RAW!Q1179=0,0,INPUT_RAW!T1179/INPUT_RAW!Q1179))</f>
        <v>0.3664000096626589</v>
      </c>
    </row>
    <row r="1180" spans="1:30" ht="72" x14ac:dyDescent="0.3">
      <c r="A1180" s="7" t="s">
        <v>196</v>
      </c>
      <c r="B1180" s="2" t="s">
        <v>1758</v>
      </c>
      <c r="C1180" s="5" t="s">
        <v>198</v>
      </c>
      <c r="D1180" s="5" t="s">
        <v>171</v>
      </c>
      <c r="E1180" s="2" t="s">
        <v>1760</v>
      </c>
      <c r="F1180" s="2"/>
      <c r="G1180" s="2"/>
      <c r="H1180" s="2"/>
      <c r="I1180" s="2"/>
      <c r="J1180" s="2"/>
      <c r="K1180" s="2"/>
      <c r="L1180" s="2"/>
      <c r="M1180" s="2"/>
      <c r="N1180" s="5">
        <v>3600</v>
      </c>
      <c r="O1180" s="2" t="s">
        <v>1731</v>
      </c>
      <c r="P1180" s="5">
        <v>502.08318888888891</v>
      </c>
      <c r="Q1180" s="5">
        <v>1807499.48</v>
      </c>
      <c r="R1180" s="5">
        <v>6.7168319583797844</v>
      </c>
      <c r="S1180" s="5">
        <v>24180.59505016722</v>
      </c>
      <c r="T1180" s="5">
        <v>662267.80000000005</v>
      </c>
      <c r="U1180" s="5">
        <v>18000</v>
      </c>
      <c r="V1180" s="5">
        <v>1.2450000000000001</v>
      </c>
      <c r="W1180" s="2" t="s">
        <v>22</v>
      </c>
      <c r="X1180" s="2" t="s">
        <v>2940</v>
      </c>
      <c r="Y1180" s="2" t="s">
        <v>172</v>
      </c>
      <c r="Z1180" s="2" t="s">
        <v>173</v>
      </c>
      <c r="AA1180" s="2" t="s">
        <v>2940</v>
      </c>
      <c r="AB1180" s="2">
        <f>IF(INPUT_RAW!B1180="","",YEAR(INPUT_RAW!B1180))</f>
        <v>2021</v>
      </c>
      <c r="AC1180" s="2">
        <f>IF(OR(INPUT_RAW!Q1180="",INPUT_RAW!T1180=""),"",INPUT_RAW!Q1180+INPUT_RAW!T1180)</f>
        <v>2469767.2800000003</v>
      </c>
      <c r="AD1180" s="2">
        <f>IF(INPUT_RAW!Q1180="","",IF(INPUT_RAW!Q1180=0,0,INPUT_RAW!T1180/INPUT_RAW!Q1180))</f>
        <v>0.36639999475961127</v>
      </c>
    </row>
    <row r="1181" spans="1:30" ht="86.4" x14ac:dyDescent="0.3">
      <c r="A1181" s="7" t="s">
        <v>196</v>
      </c>
      <c r="B1181" s="2" t="s">
        <v>1758</v>
      </c>
      <c r="C1181" s="5" t="s">
        <v>198</v>
      </c>
      <c r="D1181" s="5" t="s">
        <v>171</v>
      </c>
      <c r="E1181" s="2" t="s">
        <v>1761</v>
      </c>
      <c r="F1181" s="2"/>
      <c r="G1181" s="2"/>
      <c r="H1181" s="2"/>
      <c r="I1181" s="2"/>
      <c r="J1181" s="2"/>
      <c r="K1181" s="2"/>
      <c r="L1181" s="2"/>
      <c r="M1181" s="2"/>
      <c r="N1181" s="5">
        <v>9744</v>
      </c>
      <c r="O1181" s="2" t="s">
        <v>1731</v>
      </c>
      <c r="P1181" s="5">
        <v>322.04662151067322</v>
      </c>
      <c r="Q1181" s="5">
        <v>3138022.28</v>
      </c>
      <c r="R1181" s="5">
        <v>4.308316006831749</v>
      </c>
      <c r="S1181" s="5">
        <v>41980.231170568557</v>
      </c>
      <c r="T1181" s="5">
        <v>1149771.3999999999</v>
      </c>
      <c r="U1181" s="5">
        <v>58464</v>
      </c>
      <c r="V1181" s="5">
        <v>0.67</v>
      </c>
      <c r="W1181" s="2" t="s">
        <v>22</v>
      </c>
      <c r="X1181" s="2"/>
      <c r="Y1181" s="2" t="s">
        <v>172</v>
      </c>
      <c r="Z1181" s="2" t="s">
        <v>173</v>
      </c>
      <c r="AA1181" s="2" t="s">
        <v>174</v>
      </c>
      <c r="AB1181" s="2">
        <f>IF(INPUT_RAW!B1181="","",YEAR(INPUT_RAW!B1181))</f>
        <v>2021</v>
      </c>
      <c r="AC1181" s="2">
        <f>IF(OR(INPUT_RAW!Q1181="",INPUT_RAW!T1181=""),"",INPUT_RAW!Q1181+INPUT_RAW!T1181)</f>
        <v>4287793.68</v>
      </c>
      <c r="AD1181" s="2">
        <f>IF(INPUT_RAW!Q1181="","",IF(INPUT_RAW!Q1181=0,0,INPUT_RAW!T1181/INPUT_RAW!Q1181))</f>
        <v>0.36640001166594649</v>
      </c>
    </row>
    <row r="1182" spans="1:30" ht="72" x14ac:dyDescent="0.3">
      <c r="A1182" s="7" t="s">
        <v>196</v>
      </c>
      <c r="B1182" s="2" t="s">
        <v>1758</v>
      </c>
      <c r="C1182" s="5" t="s">
        <v>198</v>
      </c>
      <c r="D1182" s="5" t="s">
        <v>171</v>
      </c>
      <c r="E1182" s="2" t="s">
        <v>1762</v>
      </c>
      <c r="F1182" s="2"/>
      <c r="G1182" s="2"/>
      <c r="H1182" s="2"/>
      <c r="I1182" s="2"/>
      <c r="J1182" s="2"/>
      <c r="K1182" s="2"/>
      <c r="L1182" s="2"/>
      <c r="M1182" s="2"/>
      <c r="N1182" s="5">
        <v>3072.3</v>
      </c>
      <c r="O1182" s="2" t="s">
        <v>1731</v>
      </c>
      <c r="P1182" s="5">
        <v>575.6286560557237</v>
      </c>
      <c r="Q1182" s="5">
        <v>1768503.92</v>
      </c>
      <c r="R1182" s="5">
        <v>7.7007178067655344</v>
      </c>
      <c r="S1182" s="5">
        <v>23658.91531772575</v>
      </c>
      <c r="T1182" s="5">
        <v>647979.9</v>
      </c>
      <c r="U1182" s="5">
        <v>19404</v>
      </c>
      <c r="V1182" s="5">
        <v>1.1299999999999999</v>
      </c>
      <c r="W1182" s="2" t="s">
        <v>22</v>
      </c>
      <c r="X1182" s="2" t="s">
        <v>2940</v>
      </c>
      <c r="Y1182" s="2" t="s">
        <v>172</v>
      </c>
      <c r="Z1182" s="2" t="s">
        <v>173</v>
      </c>
      <c r="AA1182" s="2" t="s">
        <v>2940</v>
      </c>
      <c r="AB1182" s="2">
        <f>IF(INPUT_RAW!B1182="","",YEAR(INPUT_RAW!B1182))</f>
        <v>2021</v>
      </c>
      <c r="AC1182" s="2">
        <f>IF(OR(INPUT_RAW!Q1182="",INPUT_RAW!T1182=""),"",INPUT_RAW!Q1182+INPUT_RAW!T1182)</f>
        <v>2416483.8199999998</v>
      </c>
      <c r="AD1182" s="2">
        <f>IF(INPUT_RAW!Q1182="","",IF(INPUT_RAW!Q1182=0,0,INPUT_RAW!T1182/INPUT_RAW!Q1182))</f>
        <v>0.36640003602593091</v>
      </c>
    </row>
    <row r="1183" spans="1:30" ht="72" x14ac:dyDescent="0.3">
      <c r="A1183" s="7" t="s">
        <v>196</v>
      </c>
      <c r="B1183" s="2" t="s">
        <v>1763</v>
      </c>
      <c r="C1183" s="5" t="s">
        <v>198</v>
      </c>
      <c r="D1183" s="5" t="s">
        <v>171</v>
      </c>
      <c r="E1183" s="2" t="s">
        <v>1764</v>
      </c>
      <c r="F1183" s="2"/>
      <c r="G1183" s="2"/>
      <c r="H1183" s="2"/>
      <c r="I1183" s="2"/>
      <c r="J1183" s="2"/>
      <c r="K1183" s="2"/>
      <c r="L1183" s="2"/>
      <c r="M1183" s="2"/>
      <c r="N1183" s="5">
        <v>1324.8</v>
      </c>
      <c r="O1183" s="2" t="s">
        <v>1731</v>
      </c>
      <c r="P1183" s="5">
        <v>516.25327596618354</v>
      </c>
      <c r="Q1183" s="5">
        <v>683932.34</v>
      </c>
      <c r="R1183" s="5">
        <v>6.7794258170214512</v>
      </c>
      <c r="S1183" s="5">
        <v>8981.3833223900183</v>
      </c>
      <c r="T1183" s="5">
        <v>250592.8</v>
      </c>
      <c r="U1183" s="5">
        <v>7452</v>
      </c>
      <c r="V1183" s="5">
        <v>1.1100000000000001</v>
      </c>
      <c r="W1183" s="2" t="s">
        <v>22</v>
      </c>
      <c r="X1183" s="2" t="s">
        <v>2940</v>
      </c>
      <c r="Y1183" s="2" t="s">
        <v>172</v>
      </c>
      <c r="Z1183" s="2" t="s">
        <v>173</v>
      </c>
      <c r="AA1183" s="2" t="s">
        <v>2940</v>
      </c>
      <c r="AB1183" s="2">
        <f>IF(INPUT_RAW!B1183="","",YEAR(INPUT_RAW!B1183))</f>
        <v>2021</v>
      </c>
      <c r="AC1183" s="2">
        <f>IF(OR(INPUT_RAW!Q1183="",INPUT_RAW!T1183=""),"",INPUT_RAW!Q1183+INPUT_RAW!T1183)</f>
        <v>934525.1399999999</v>
      </c>
      <c r="AD1183" s="2">
        <f>IF(INPUT_RAW!Q1183="","",IF(INPUT_RAW!Q1183=0,0,INPUT_RAW!T1183/INPUT_RAW!Q1183))</f>
        <v>0.36639998629104159</v>
      </c>
    </row>
    <row r="1184" spans="1:30" ht="72" x14ac:dyDescent="0.3">
      <c r="A1184" s="7" t="s">
        <v>196</v>
      </c>
      <c r="B1184" s="2" t="s">
        <v>1763</v>
      </c>
      <c r="C1184" s="5" t="s">
        <v>198</v>
      </c>
      <c r="D1184" s="5" t="s">
        <v>171</v>
      </c>
      <c r="E1184" s="2" t="s">
        <v>1765</v>
      </c>
      <c r="F1184" s="2"/>
      <c r="G1184" s="2"/>
      <c r="H1184" s="2"/>
      <c r="I1184" s="2"/>
      <c r="J1184" s="2"/>
      <c r="K1184" s="2"/>
      <c r="L1184" s="2"/>
      <c r="M1184" s="2"/>
      <c r="N1184" s="5">
        <v>2092.8000000000002</v>
      </c>
      <c r="O1184" s="2" t="s">
        <v>1731</v>
      </c>
      <c r="P1184" s="5">
        <v>492.99861907492351</v>
      </c>
      <c r="Q1184" s="5">
        <v>1031747.51</v>
      </c>
      <c r="R1184" s="5">
        <v>6.4740462124087124</v>
      </c>
      <c r="S1184" s="5">
        <v>13548.883913328949</v>
      </c>
      <c r="T1184" s="5">
        <v>378032.3</v>
      </c>
      <c r="U1184" s="5">
        <v>11772</v>
      </c>
      <c r="V1184" s="5">
        <v>1.06</v>
      </c>
      <c r="W1184" s="2" t="s">
        <v>22</v>
      </c>
      <c r="X1184" s="2" t="s">
        <v>2940</v>
      </c>
      <c r="Y1184" s="2" t="s">
        <v>172</v>
      </c>
      <c r="Z1184" s="2" t="s">
        <v>173</v>
      </c>
      <c r="AA1184" s="2" t="s">
        <v>2940</v>
      </c>
      <c r="AB1184" s="2">
        <f>IF(INPUT_RAW!B1184="","",YEAR(INPUT_RAW!B1184))</f>
        <v>2021</v>
      </c>
      <c r="AC1184" s="2">
        <f>IF(OR(INPUT_RAW!Q1184="",INPUT_RAW!T1184=""),"",INPUT_RAW!Q1184+INPUT_RAW!T1184)</f>
        <v>1409779.81</v>
      </c>
      <c r="AD1184" s="2">
        <f>IF(INPUT_RAW!Q1184="","",IF(INPUT_RAW!Q1184=0,0,INPUT_RAW!T1184/INPUT_RAW!Q1184))</f>
        <v>0.36640001195641364</v>
      </c>
    </row>
    <row r="1185" spans="1:30" ht="72" x14ac:dyDescent="0.3">
      <c r="A1185" s="7" t="s">
        <v>196</v>
      </c>
      <c r="B1185" s="2" t="s">
        <v>1763</v>
      </c>
      <c r="C1185" s="5" t="s">
        <v>198</v>
      </c>
      <c r="D1185" s="5" t="s">
        <v>171</v>
      </c>
      <c r="E1185" s="2" t="s">
        <v>1766</v>
      </c>
      <c r="F1185" s="2"/>
      <c r="G1185" s="2"/>
      <c r="H1185" s="2"/>
      <c r="I1185" s="2"/>
      <c r="J1185" s="2"/>
      <c r="K1185" s="2"/>
      <c r="L1185" s="2"/>
      <c r="M1185" s="2"/>
      <c r="N1185" s="5">
        <v>3861</v>
      </c>
      <c r="O1185" s="2" t="s">
        <v>1731</v>
      </c>
      <c r="P1185" s="5">
        <v>522.96499870499872</v>
      </c>
      <c r="Q1185" s="5">
        <v>2019167.86</v>
      </c>
      <c r="R1185" s="5">
        <v>6.8675640013788399</v>
      </c>
      <c r="S1185" s="5">
        <v>26515.6646093237</v>
      </c>
      <c r="T1185" s="5">
        <v>739823.2</v>
      </c>
      <c r="U1185" s="5">
        <v>21384</v>
      </c>
      <c r="V1185" s="5">
        <v>1.1419999999999999</v>
      </c>
      <c r="W1185" s="2" t="s">
        <v>22</v>
      </c>
      <c r="X1185" s="2" t="s">
        <v>2940</v>
      </c>
      <c r="Y1185" s="2" t="s">
        <v>172</v>
      </c>
      <c r="Z1185" s="2" t="s">
        <v>173</v>
      </c>
      <c r="AA1185" s="2" t="s">
        <v>2940</v>
      </c>
      <c r="AB1185" s="2">
        <f>IF(INPUT_RAW!B1185="","",YEAR(INPUT_RAW!B1185))</f>
        <v>2021</v>
      </c>
      <c r="AC1185" s="2">
        <f>IF(OR(INPUT_RAW!Q1185="",INPUT_RAW!T1185=""),"",INPUT_RAW!Q1185+INPUT_RAW!T1185)</f>
        <v>2758991.06</v>
      </c>
      <c r="AD1185" s="2">
        <f>IF(INPUT_RAW!Q1185="","",IF(INPUT_RAW!Q1185=0,0,INPUT_RAW!T1185/INPUT_RAW!Q1185))</f>
        <v>0.36640004759188266</v>
      </c>
    </row>
    <row r="1186" spans="1:30" ht="72" x14ac:dyDescent="0.3">
      <c r="A1186" s="7" t="s">
        <v>196</v>
      </c>
      <c r="B1186" s="2" t="s">
        <v>1763</v>
      </c>
      <c r="C1186" s="5" t="s">
        <v>198</v>
      </c>
      <c r="D1186" s="5" t="s">
        <v>171</v>
      </c>
      <c r="E1186" s="2" t="s">
        <v>1767</v>
      </c>
      <c r="F1186" s="2"/>
      <c r="G1186" s="2"/>
      <c r="H1186" s="2"/>
      <c r="I1186" s="2"/>
      <c r="J1186" s="2"/>
      <c r="K1186" s="2"/>
      <c r="L1186" s="2"/>
      <c r="M1186" s="2"/>
      <c r="N1186" s="5">
        <v>2850</v>
      </c>
      <c r="O1186" s="2" t="s">
        <v>1731</v>
      </c>
      <c r="P1186" s="5">
        <v>590.09698245614027</v>
      </c>
      <c r="Q1186" s="5">
        <v>1681776.4</v>
      </c>
      <c r="R1186" s="5">
        <v>7.7491396251627078</v>
      </c>
      <c r="S1186" s="5">
        <v>22085.047931713721</v>
      </c>
      <c r="T1186" s="5">
        <v>616202.9</v>
      </c>
      <c r="U1186" s="5">
        <v>18000</v>
      </c>
      <c r="V1186" s="5">
        <v>1.1299999999999999</v>
      </c>
      <c r="W1186" s="2" t="s">
        <v>22</v>
      </c>
      <c r="X1186" s="2" t="s">
        <v>2940</v>
      </c>
      <c r="Y1186" s="2" t="s">
        <v>172</v>
      </c>
      <c r="Z1186" s="2" t="s">
        <v>173</v>
      </c>
      <c r="AA1186" s="2" t="s">
        <v>2940</v>
      </c>
      <c r="AB1186" s="2">
        <f>IF(INPUT_RAW!B1186="","",YEAR(INPUT_RAW!B1186))</f>
        <v>2021</v>
      </c>
      <c r="AC1186" s="2">
        <f>IF(OR(INPUT_RAW!Q1186="",INPUT_RAW!T1186=""),"",INPUT_RAW!Q1186+INPUT_RAW!T1186)</f>
        <v>2297979.2999999998</v>
      </c>
      <c r="AD1186" s="2">
        <f>IF(INPUT_RAW!Q1186="","",IF(INPUT_RAW!Q1186=0,0,INPUT_RAW!T1186/INPUT_RAW!Q1186))</f>
        <v>0.3664000160782373</v>
      </c>
    </row>
    <row r="1187" spans="1:30" ht="72" x14ac:dyDescent="0.3">
      <c r="A1187" s="7" t="s">
        <v>196</v>
      </c>
      <c r="B1187" s="2" t="s">
        <v>1763</v>
      </c>
      <c r="C1187" s="5" t="s">
        <v>198</v>
      </c>
      <c r="D1187" s="5" t="s">
        <v>171</v>
      </c>
      <c r="E1187" s="2" t="s">
        <v>1768</v>
      </c>
      <c r="F1187" s="2"/>
      <c r="G1187" s="2"/>
      <c r="H1187" s="2"/>
      <c r="I1187" s="2"/>
      <c r="J1187" s="2"/>
      <c r="K1187" s="2"/>
      <c r="L1187" s="2"/>
      <c r="M1187" s="2"/>
      <c r="N1187" s="5">
        <v>1377</v>
      </c>
      <c r="O1187" s="2" t="s">
        <v>1731</v>
      </c>
      <c r="P1187" s="5">
        <v>611.85572984749456</v>
      </c>
      <c r="Q1187" s="5">
        <v>842525.34</v>
      </c>
      <c r="R1187" s="5">
        <v>8.0348749815823304</v>
      </c>
      <c r="S1187" s="5">
        <v>11064.02284963887</v>
      </c>
      <c r="T1187" s="5">
        <v>308701.3</v>
      </c>
      <c r="U1187" s="5">
        <v>9180</v>
      </c>
      <c r="V1187" s="5">
        <v>1.1100000000000001</v>
      </c>
      <c r="W1187" s="2" t="s">
        <v>22</v>
      </c>
      <c r="X1187" s="2" t="s">
        <v>2940</v>
      </c>
      <c r="Y1187" s="2" t="s">
        <v>172</v>
      </c>
      <c r="Z1187" s="2" t="s">
        <v>173</v>
      </c>
      <c r="AA1187" s="2" t="s">
        <v>2940</v>
      </c>
      <c r="AB1187" s="2">
        <f>IF(INPUT_RAW!B1187="","",YEAR(INPUT_RAW!B1187))</f>
        <v>2021</v>
      </c>
      <c r="AC1187" s="2">
        <f>IF(OR(INPUT_RAW!Q1187="",INPUT_RAW!T1187=""),"",INPUT_RAW!Q1187+INPUT_RAW!T1187)</f>
        <v>1151226.6399999999</v>
      </c>
      <c r="AD1187" s="2">
        <f>IF(INPUT_RAW!Q1187="","",IF(INPUT_RAW!Q1187=0,0,INPUT_RAW!T1187/INPUT_RAW!Q1187))</f>
        <v>0.3664000183068678</v>
      </c>
    </row>
    <row r="1188" spans="1:30" ht="57.6" x14ac:dyDescent="0.3">
      <c r="A1188" s="7" t="s">
        <v>196</v>
      </c>
      <c r="B1188" s="2" t="s">
        <v>1769</v>
      </c>
      <c r="C1188" s="5" t="s">
        <v>198</v>
      </c>
      <c r="D1188" s="5" t="s">
        <v>171</v>
      </c>
      <c r="E1188" s="2" t="s">
        <v>1770</v>
      </c>
      <c r="F1188" s="2"/>
      <c r="G1188" s="2"/>
      <c r="H1188" s="2"/>
      <c r="I1188" s="2"/>
      <c r="J1188" s="2"/>
      <c r="K1188" s="2"/>
      <c r="L1188" s="2"/>
      <c r="M1188" s="2"/>
      <c r="N1188" s="5">
        <v>2438.4</v>
      </c>
      <c r="O1188" s="2" t="s">
        <v>1731</v>
      </c>
      <c r="P1188" s="5">
        <v>614.29622293307079</v>
      </c>
      <c r="Q1188" s="5">
        <v>1497899.91</v>
      </c>
      <c r="R1188" s="5">
        <v>8.0669234790948234</v>
      </c>
      <c r="S1188" s="5">
        <v>19670.386211424819</v>
      </c>
      <c r="T1188" s="5">
        <v>548830.6</v>
      </c>
      <c r="U1188" s="5">
        <v>40640</v>
      </c>
      <c r="V1188" s="5">
        <v>0.44990000000000002</v>
      </c>
      <c r="W1188" s="2" t="s">
        <v>23</v>
      </c>
      <c r="X1188" s="2"/>
      <c r="Y1188" s="2" t="s">
        <v>172</v>
      </c>
      <c r="Z1188" s="2" t="s">
        <v>173</v>
      </c>
      <c r="AA1188" s="2" t="s">
        <v>174</v>
      </c>
      <c r="AB1188" s="2">
        <f>IF(INPUT_RAW!B1188="","",YEAR(INPUT_RAW!B1188))</f>
        <v>2021</v>
      </c>
      <c r="AC1188" s="2">
        <f>IF(OR(INPUT_RAW!Q1188="",INPUT_RAW!T1188=""),"",INPUT_RAW!Q1188+INPUT_RAW!T1188)</f>
        <v>2046730.5099999998</v>
      </c>
      <c r="AD1188" s="2">
        <f>IF(INPUT_RAW!Q1188="","",IF(INPUT_RAW!Q1188=0,0,INPUT_RAW!T1188/INPUT_RAW!Q1188))</f>
        <v>0.36640004871887605</v>
      </c>
    </row>
    <row r="1189" spans="1:30" ht="57.6" x14ac:dyDescent="0.3">
      <c r="A1189" s="7" t="s">
        <v>196</v>
      </c>
      <c r="B1189" s="2" t="s">
        <v>1769</v>
      </c>
      <c r="C1189" s="5" t="s">
        <v>198</v>
      </c>
      <c r="D1189" s="5" t="s">
        <v>171</v>
      </c>
      <c r="E1189" s="2" t="s">
        <v>1771</v>
      </c>
      <c r="F1189" s="2"/>
      <c r="G1189" s="2"/>
      <c r="H1189" s="2"/>
      <c r="I1189" s="2"/>
      <c r="J1189" s="2"/>
      <c r="K1189" s="2"/>
      <c r="L1189" s="2"/>
      <c r="M1189" s="2"/>
      <c r="N1189" s="5">
        <v>5600</v>
      </c>
      <c r="O1189" s="2" t="s">
        <v>1731</v>
      </c>
      <c r="P1189" s="5">
        <v>396.22130357142862</v>
      </c>
      <c r="Q1189" s="5">
        <v>2218839.2999999998</v>
      </c>
      <c r="R1189" s="5">
        <v>5.2031687927961734</v>
      </c>
      <c r="S1189" s="5">
        <v>29137.745239658561</v>
      </c>
      <c r="T1189" s="5">
        <v>812982.8</v>
      </c>
      <c r="U1189" s="5">
        <v>60000</v>
      </c>
      <c r="V1189" s="5">
        <v>0.45140000000000002</v>
      </c>
      <c r="W1189" s="2" t="s">
        <v>23</v>
      </c>
      <c r="X1189" s="2"/>
      <c r="Y1189" s="2" t="s">
        <v>172</v>
      </c>
      <c r="Z1189" s="2" t="s">
        <v>173</v>
      </c>
      <c r="AA1189" s="2" t="s">
        <v>174</v>
      </c>
      <c r="AB1189" s="2">
        <f>IF(INPUT_RAW!B1189="","",YEAR(INPUT_RAW!B1189))</f>
        <v>2021</v>
      </c>
      <c r="AC1189" s="2">
        <f>IF(OR(INPUT_RAW!Q1189="",INPUT_RAW!T1189=""),"",INPUT_RAW!Q1189+INPUT_RAW!T1189)</f>
        <v>3031822.0999999996</v>
      </c>
      <c r="AD1189" s="2">
        <f>IF(INPUT_RAW!Q1189="","",IF(INPUT_RAW!Q1189=0,0,INPUT_RAW!T1189/INPUT_RAW!Q1189))</f>
        <v>0.36640003627121626</v>
      </c>
    </row>
    <row r="1190" spans="1:30" ht="57.6" x14ac:dyDescent="0.3">
      <c r="A1190" s="7" t="s">
        <v>196</v>
      </c>
      <c r="B1190" s="2" t="s">
        <v>1769</v>
      </c>
      <c r="C1190" s="5" t="s">
        <v>198</v>
      </c>
      <c r="D1190" s="5" t="s">
        <v>171</v>
      </c>
      <c r="E1190" s="2" t="s">
        <v>1772</v>
      </c>
      <c r="F1190" s="2"/>
      <c r="G1190" s="2"/>
      <c r="H1190" s="2"/>
      <c r="I1190" s="2"/>
      <c r="J1190" s="2"/>
      <c r="K1190" s="2"/>
      <c r="L1190" s="2"/>
      <c r="M1190" s="2"/>
      <c r="N1190" s="5">
        <v>3607.5</v>
      </c>
      <c r="O1190" s="2" t="s">
        <v>1731</v>
      </c>
      <c r="P1190" s="5">
        <v>258.48762855162857</v>
      </c>
      <c r="Q1190" s="5">
        <v>932494.12</v>
      </c>
      <c r="R1190" s="5">
        <v>3.394453428123815</v>
      </c>
      <c r="S1190" s="5">
        <v>12245.490741956661</v>
      </c>
      <c r="T1190" s="5">
        <v>341665.8</v>
      </c>
      <c r="U1190" s="5">
        <v>23088</v>
      </c>
      <c r="V1190" s="5">
        <v>0.49299999999999999</v>
      </c>
      <c r="W1190" s="2" t="s">
        <v>23</v>
      </c>
      <c r="X1190" s="2" t="s">
        <v>2940</v>
      </c>
      <c r="Y1190" s="2" t="s">
        <v>172</v>
      </c>
      <c r="Z1190" s="2" t="s">
        <v>173</v>
      </c>
      <c r="AA1190" s="2" t="s">
        <v>2940</v>
      </c>
      <c r="AB1190" s="2">
        <f>IF(INPUT_RAW!B1190="","",YEAR(INPUT_RAW!B1190))</f>
        <v>2021</v>
      </c>
      <c r="AC1190" s="2">
        <f>IF(OR(INPUT_RAW!Q1190="",INPUT_RAW!T1190=""),"",INPUT_RAW!Q1190+INPUT_RAW!T1190)</f>
        <v>1274159.92</v>
      </c>
      <c r="AD1190" s="2">
        <f>IF(INPUT_RAW!Q1190="","",IF(INPUT_RAW!Q1190=0,0,INPUT_RAW!T1190/INPUT_RAW!Q1190))</f>
        <v>0.36639995113320389</v>
      </c>
    </row>
    <row r="1191" spans="1:30" ht="57.6" x14ac:dyDescent="0.3">
      <c r="A1191" s="7" t="s">
        <v>196</v>
      </c>
      <c r="B1191" s="2" t="s">
        <v>1769</v>
      </c>
      <c r="C1191" s="5" t="s">
        <v>198</v>
      </c>
      <c r="D1191" s="5" t="s">
        <v>171</v>
      </c>
      <c r="E1191" s="2" t="s">
        <v>1773</v>
      </c>
      <c r="F1191" s="2"/>
      <c r="G1191" s="2"/>
      <c r="H1191" s="2"/>
      <c r="I1191" s="2"/>
      <c r="J1191" s="2"/>
      <c r="K1191" s="2"/>
      <c r="L1191" s="2"/>
      <c r="M1191" s="2"/>
      <c r="N1191" s="5">
        <v>1386</v>
      </c>
      <c r="O1191" s="2" t="s">
        <v>1731</v>
      </c>
      <c r="P1191" s="5">
        <v>572.69610389610398</v>
      </c>
      <c r="Q1191" s="5">
        <v>793756.8</v>
      </c>
      <c r="R1191" s="5">
        <v>7.5206316992265787</v>
      </c>
      <c r="S1191" s="5">
        <v>10423.595535128041</v>
      </c>
      <c r="T1191" s="5">
        <v>290832.5</v>
      </c>
      <c r="U1191" s="5">
        <v>30240</v>
      </c>
      <c r="V1191" s="5">
        <v>0.32040000000000002</v>
      </c>
      <c r="W1191" s="2" t="s">
        <v>23</v>
      </c>
      <c r="X1191" s="2" t="s">
        <v>2936</v>
      </c>
      <c r="Y1191" s="2" t="s">
        <v>172</v>
      </c>
      <c r="Z1191" s="2" t="s">
        <v>173</v>
      </c>
      <c r="AA1191" s="2" t="s">
        <v>2936</v>
      </c>
      <c r="AB1191" s="2">
        <f>IF(INPUT_RAW!B1191="","",YEAR(INPUT_RAW!B1191))</f>
        <v>2021</v>
      </c>
      <c r="AC1191" s="2">
        <f>IF(OR(INPUT_RAW!Q1191="",INPUT_RAW!T1191=""),"",INPUT_RAW!Q1191+INPUT_RAW!T1191)</f>
        <v>1084589.3</v>
      </c>
      <c r="AD1191" s="2">
        <f>IF(INPUT_RAW!Q1191="","",IF(INPUT_RAW!Q1191=0,0,INPUT_RAW!T1191/INPUT_RAW!Q1191))</f>
        <v>0.36640001068337302</v>
      </c>
    </row>
    <row r="1192" spans="1:30" ht="57.6" x14ac:dyDescent="0.3">
      <c r="A1192" s="7" t="s">
        <v>196</v>
      </c>
      <c r="B1192" s="2" t="s">
        <v>1774</v>
      </c>
      <c r="C1192" s="5" t="s">
        <v>198</v>
      </c>
      <c r="D1192" s="5" t="s">
        <v>163</v>
      </c>
      <c r="E1192" s="2" t="s">
        <v>1775</v>
      </c>
      <c r="F1192" s="2"/>
      <c r="G1192" s="2"/>
      <c r="H1192" s="2"/>
      <c r="I1192" s="2"/>
      <c r="J1192" s="2"/>
      <c r="K1192" s="2"/>
      <c r="L1192" s="2"/>
      <c r="M1192" s="2"/>
      <c r="N1192" s="5">
        <v>8537.7999999999993</v>
      </c>
      <c r="O1192" s="2" t="s">
        <v>1731</v>
      </c>
      <c r="P1192" s="5">
        <v>261.45895781114581</v>
      </c>
      <c r="Q1192" s="5">
        <v>2232284.29</v>
      </c>
      <c r="R1192" s="5">
        <v>3.4334728537248291</v>
      </c>
      <c r="S1192" s="5">
        <v>29314.304530531841</v>
      </c>
      <c r="T1192" s="5">
        <v>981312.2</v>
      </c>
      <c r="U1192" s="5">
        <v>6</v>
      </c>
      <c r="V1192" s="5">
        <v>0.27500000000000002</v>
      </c>
      <c r="W1192" s="2" t="s">
        <v>23</v>
      </c>
      <c r="X1192" s="2" t="s">
        <v>166</v>
      </c>
      <c r="Y1192" s="2" t="s">
        <v>164</v>
      </c>
      <c r="Z1192" s="2" t="s">
        <v>165</v>
      </c>
      <c r="AA1192" s="2" t="s">
        <v>166</v>
      </c>
      <c r="AB1192" s="2">
        <f>IF(INPUT_RAW!B1192="","",YEAR(INPUT_RAW!B1192))</f>
        <v>2021</v>
      </c>
      <c r="AC1192" s="2">
        <f>IF(OR(INPUT_RAW!Q1192="",INPUT_RAW!T1192=""),"",INPUT_RAW!Q1192+INPUT_RAW!T1192)</f>
        <v>3213596.49</v>
      </c>
      <c r="AD1192" s="2">
        <f>IF(INPUT_RAW!Q1192="","",IF(INPUT_RAW!Q1192=0,0,INPUT_RAW!T1192/INPUT_RAW!Q1192))</f>
        <v>0.43960001169922669</v>
      </c>
    </row>
    <row r="1193" spans="1:30" ht="72" x14ac:dyDescent="0.3">
      <c r="A1193" s="7" t="s">
        <v>196</v>
      </c>
      <c r="B1193" s="2" t="s">
        <v>1776</v>
      </c>
      <c r="C1193" s="5" t="s">
        <v>198</v>
      </c>
      <c r="D1193" s="5" t="s">
        <v>171</v>
      </c>
      <c r="E1193" s="2" t="s">
        <v>1777</v>
      </c>
      <c r="F1193" s="2"/>
      <c r="G1193" s="2"/>
      <c r="H1193" s="2"/>
      <c r="I1193" s="2"/>
      <c r="J1193" s="2"/>
      <c r="K1193" s="2"/>
      <c r="L1193" s="2"/>
      <c r="M1193" s="2"/>
      <c r="N1193" s="5">
        <v>10488</v>
      </c>
      <c r="O1193" s="2" t="s">
        <v>1731</v>
      </c>
      <c r="P1193" s="5">
        <v>183.836135583524</v>
      </c>
      <c r="Q1193" s="5">
        <v>1928073.39</v>
      </c>
      <c r="R1193" s="5">
        <v>2.41413178704562</v>
      </c>
      <c r="S1193" s="5">
        <v>25319.41418253447</v>
      </c>
      <c r="T1193" s="5">
        <v>706446.1</v>
      </c>
      <c r="U1193" s="5">
        <v>1824</v>
      </c>
      <c r="V1193" s="2"/>
      <c r="W1193" s="2" t="s">
        <v>13</v>
      </c>
      <c r="X1193" s="2" t="s">
        <v>2942</v>
      </c>
      <c r="Y1193" s="2" t="s">
        <v>172</v>
      </c>
      <c r="Z1193" s="2" t="s">
        <v>173</v>
      </c>
      <c r="AA1193" s="2" t="s">
        <v>2942</v>
      </c>
      <c r="AB1193" s="2">
        <f>IF(INPUT_RAW!B1193="","",YEAR(INPUT_RAW!B1193))</f>
        <v>2021</v>
      </c>
      <c r="AC1193" s="2">
        <f>IF(OR(INPUT_RAW!Q1193="",INPUT_RAW!T1193=""),"",INPUT_RAW!Q1193+INPUT_RAW!T1193)</f>
        <v>2634519.4899999998</v>
      </c>
      <c r="AD1193" s="2">
        <f>IF(INPUT_RAW!Q1193="","",IF(INPUT_RAW!Q1193=0,0,INPUT_RAW!T1193/INPUT_RAW!Q1193))</f>
        <v>0.36640000513673393</v>
      </c>
    </row>
    <row r="1194" spans="1:30" ht="72" x14ac:dyDescent="0.3">
      <c r="A1194" s="7" t="s">
        <v>196</v>
      </c>
      <c r="B1194" s="2" t="s">
        <v>1778</v>
      </c>
      <c r="C1194" s="5" t="s">
        <v>198</v>
      </c>
      <c r="D1194" s="5" t="s">
        <v>171</v>
      </c>
      <c r="E1194" s="2" t="s">
        <v>1779</v>
      </c>
      <c r="F1194" s="2"/>
      <c r="G1194" s="2"/>
      <c r="H1194" s="2"/>
      <c r="I1194" s="2"/>
      <c r="J1194" s="2"/>
      <c r="K1194" s="2"/>
      <c r="L1194" s="2"/>
      <c r="M1194" s="2"/>
      <c r="N1194" s="5">
        <v>4004</v>
      </c>
      <c r="O1194" s="2" t="s">
        <v>1731</v>
      </c>
      <c r="P1194" s="5">
        <v>417.21414835164842</v>
      </c>
      <c r="Q1194" s="5">
        <v>1670525.45</v>
      </c>
      <c r="R1194" s="5">
        <v>5.4788463342304441</v>
      </c>
      <c r="S1194" s="5">
        <v>21937.3007222587</v>
      </c>
      <c r="T1194" s="5">
        <v>612080.5</v>
      </c>
      <c r="U1194" s="5">
        <v>1232</v>
      </c>
      <c r="V1194" s="5">
        <v>14.2</v>
      </c>
      <c r="W1194" s="2" t="s">
        <v>32</v>
      </c>
      <c r="X1194" s="2" t="s">
        <v>2935</v>
      </c>
      <c r="Y1194" s="2" t="s">
        <v>172</v>
      </c>
      <c r="Z1194" s="2" t="s">
        <v>173</v>
      </c>
      <c r="AA1194" s="2" t="s">
        <v>2935</v>
      </c>
      <c r="AB1194" s="2">
        <f>IF(INPUT_RAW!B1194="","",YEAR(INPUT_RAW!B1194))</f>
        <v>2021</v>
      </c>
      <c r="AC1194" s="2">
        <f>IF(OR(INPUT_RAW!Q1194="",INPUT_RAW!T1194=""),"",INPUT_RAW!Q1194+INPUT_RAW!T1194)</f>
        <v>2282605.9500000002</v>
      </c>
      <c r="AD1194" s="2">
        <f>IF(INPUT_RAW!Q1194="","",IF(INPUT_RAW!Q1194=0,0,INPUT_RAW!T1194/INPUT_RAW!Q1194))</f>
        <v>0.36639998510648253</v>
      </c>
    </row>
    <row r="1195" spans="1:30" ht="86.4" x14ac:dyDescent="0.3">
      <c r="A1195" s="7" t="s">
        <v>196</v>
      </c>
      <c r="B1195" s="2" t="s">
        <v>1778</v>
      </c>
      <c r="C1195" s="5" t="s">
        <v>198</v>
      </c>
      <c r="D1195" s="5" t="s">
        <v>171</v>
      </c>
      <c r="E1195" s="2" t="s">
        <v>1742</v>
      </c>
      <c r="F1195" s="2"/>
      <c r="G1195" s="2"/>
      <c r="H1195" s="2"/>
      <c r="I1195" s="2"/>
      <c r="J1195" s="2"/>
      <c r="K1195" s="2"/>
      <c r="L1195" s="2"/>
      <c r="M1195" s="2"/>
      <c r="N1195" s="5">
        <v>38016</v>
      </c>
      <c r="O1195" s="2" t="s">
        <v>1731</v>
      </c>
      <c r="P1195" s="5">
        <v>230.47604666456229</v>
      </c>
      <c r="Q1195" s="5">
        <v>8761777.3900000006</v>
      </c>
      <c r="R1195" s="5">
        <v>3.0266059969082382</v>
      </c>
      <c r="S1195" s="5">
        <v>115059.4535784636</v>
      </c>
      <c r="T1195" s="5">
        <v>3210315.2</v>
      </c>
      <c r="U1195" s="5">
        <v>10368</v>
      </c>
      <c r="V1195" s="5">
        <v>8.85</v>
      </c>
      <c r="W1195" s="2" t="s">
        <v>32</v>
      </c>
      <c r="X1195" s="2" t="s">
        <v>2935</v>
      </c>
      <c r="Y1195" s="2" t="s">
        <v>172</v>
      </c>
      <c r="Z1195" s="2" t="s">
        <v>173</v>
      </c>
      <c r="AA1195" s="2" t="s">
        <v>2935</v>
      </c>
      <c r="AB1195" s="2">
        <f>IF(INPUT_RAW!B1195="","",YEAR(INPUT_RAW!B1195))</f>
        <v>2021</v>
      </c>
      <c r="AC1195" s="2">
        <f>IF(OR(INPUT_RAW!Q1195="",INPUT_RAW!T1195=""),"",INPUT_RAW!Q1195+INPUT_RAW!T1195)</f>
        <v>11972092.59</v>
      </c>
      <c r="AD1195" s="2">
        <f>IF(INPUT_RAW!Q1195="","",IF(INPUT_RAW!Q1195=0,0,INPUT_RAW!T1195/INPUT_RAW!Q1195))</f>
        <v>0.36639999592594075</v>
      </c>
    </row>
    <row r="1196" spans="1:30" ht="57.6" x14ac:dyDescent="0.3">
      <c r="A1196" s="7" t="s">
        <v>196</v>
      </c>
      <c r="B1196" s="2" t="s">
        <v>1780</v>
      </c>
      <c r="C1196" s="5" t="s">
        <v>198</v>
      </c>
      <c r="D1196" s="5" t="s">
        <v>171</v>
      </c>
      <c r="E1196" s="2" t="s">
        <v>1781</v>
      </c>
      <c r="F1196" s="2"/>
      <c r="G1196" s="2"/>
      <c r="H1196" s="2"/>
      <c r="I1196" s="2"/>
      <c r="J1196" s="2"/>
      <c r="K1196" s="2"/>
      <c r="L1196" s="2"/>
      <c r="M1196" s="2"/>
      <c r="N1196" s="5">
        <v>2310</v>
      </c>
      <c r="O1196" s="2" t="s">
        <v>1731</v>
      </c>
      <c r="P1196" s="5">
        <v>576.31947186147181</v>
      </c>
      <c r="Q1196" s="5">
        <v>1331297.98</v>
      </c>
      <c r="R1196" s="5">
        <v>7.5682136817002199</v>
      </c>
      <c r="S1196" s="5">
        <v>17482.57360472751</v>
      </c>
      <c r="T1196" s="5">
        <v>487787.6</v>
      </c>
      <c r="U1196" s="5">
        <v>50400</v>
      </c>
      <c r="V1196" s="5">
        <v>0.31950000000000001</v>
      </c>
      <c r="W1196" s="2" t="s">
        <v>23</v>
      </c>
      <c r="X1196" s="2" t="s">
        <v>2936</v>
      </c>
      <c r="Y1196" s="2" t="s">
        <v>172</v>
      </c>
      <c r="Z1196" s="2" t="s">
        <v>173</v>
      </c>
      <c r="AA1196" s="2" t="s">
        <v>2936</v>
      </c>
      <c r="AB1196" s="2">
        <f>IF(INPUT_RAW!B1196="","",YEAR(INPUT_RAW!B1196))</f>
        <v>2021</v>
      </c>
      <c r="AC1196" s="2">
        <f>IF(OR(INPUT_RAW!Q1196="",INPUT_RAW!T1196=""),"",INPUT_RAW!Q1196+INPUT_RAW!T1196)</f>
        <v>1819085.58</v>
      </c>
      <c r="AD1196" s="2">
        <f>IF(INPUT_RAW!Q1196="","",IF(INPUT_RAW!Q1196=0,0,INPUT_RAW!T1196/INPUT_RAW!Q1196))</f>
        <v>0.36640001511907949</v>
      </c>
    </row>
    <row r="1197" spans="1:30" ht="57.6" x14ac:dyDescent="0.3">
      <c r="A1197" s="7" t="s">
        <v>196</v>
      </c>
      <c r="B1197" s="2" t="s">
        <v>1782</v>
      </c>
      <c r="C1197" s="5" t="s">
        <v>198</v>
      </c>
      <c r="D1197" s="5" t="s">
        <v>163</v>
      </c>
      <c r="E1197" s="2" t="s">
        <v>1783</v>
      </c>
      <c r="F1197" s="2"/>
      <c r="G1197" s="2"/>
      <c r="H1197" s="2"/>
      <c r="I1197" s="2"/>
      <c r="J1197" s="2"/>
      <c r="K1197" s="2"/>
      <c r="L1197" s="2"/>
      <c r="M1197" s="2"/>
      <c r="N1197" s="5">
        <v>7785</v>
      </c>
      <c r="O1197" s="2" t="s">
        <v>1731</v>
      </c>
      <c r="P1197" s="5">
        <v>253.10191522157999</v>
      </c>
      <c r="Q1197" s="5">
        <v>1970398.41</v>
      </c>
      <c r="R1197" s="5">
        <v>3.3237283679787248</v>
      </c>
      <c r="S1197" s="5">
        <v>25875.225344714381</v>
      </c>
      <c r="T1197" s="5">
        <v>866187.2</v>
      </c>
      <c r="U1197" s="5">
        <v>3</v>
      </c>
      <c r="V1197" s="5">
        <v>0.182</v>
      </c>
      <c r="W1197" s="2" t="s">
        <v>46</v>
      </c>
      <c r="X1197" s="2" t="s">
        <v>166</v>
      </c>
      <c r="Y1197" s="2" t="s">
        <v>164</v>
      </c>
      <c r="Z1197" s="2" t="s">
        <v>165</v>
      </c>
      <c r="AA1197" s="2" t="s">
        <v>166</v>
      </c>
      <c r="AB1197" s="2">
        <f>IF(INPUT_RAW!B1197="","",YEAR(INPUT_RAW!B1197))</f>
        <v>2021</v>
      </c>
      <c r="AC1197" s="2">
        <f>IF(OR(INPUT_RAW!Q1197="",INPUT_RAW!T1197=""),"",INPUT_RAW!Q1197+INPUT_RAW!T1197)</f>
        <v>2836585.61</v>
      </c>
      <c r="AD1197" s="2">
        <f>IF(INPUT_RAW!Q1197="","",IF(INPUT_RAW!Q1197=0,0,INPUT_RAW!T1197/INPUT_RAW!Q1197))</f>
        <v>0.43960002992491248</v>
      </c>
    </row>
    <row r="1198" spans="1:30" ht="86.4" x14ac:dyDescent="0.3">
      <c r="A1198" s="7" t="s">
        <v>196</v>
      </c>
      <c r="B1198" s="2" t="s">
        <v>1784</v>
      </c>
      <c r="C1198" s="5" t="s">
        <v>198</v>
      </c>
      <c r="D1198" s="5" t="s">
        <v>171</v>
      </c>
      <c r="E1198" s="2" t="s">
        <v>1785</v>
      </c>
      <c r="F1198" s="2"/>
      <c r="G1198" s="2"/>
      <c r="H1198" s="2"/>
      <c r="I1198" s="2"/>
      <c r="J1198" s="2"/>
      <c r="K1198" s="2"/>
      <c r="L1198" s="2"/>
      <c r="M1198" s="2"/>
      <c r="N1198" s="5">
        <v>10488</v>
      </c>
      <c r="O1198" s="2" t="s">
        <v>1731</v>
      </c>
      <c r="P1198" s="5">
        <v>184.01803394355451</v>
      </c>
      <c r="Q1198" s="5">
        <v>1929981.14</v>
      </c>
      <c r="R1198" s="5">
        <v>2.4165204720099078</v>
      </c>
      <c r="S1198" s="5">
        <v>25344.46671043992</v>
      </c>
      <c r="T1198" s="5">
        <v>707145</v>
      </c>
      <c r="U1198" s="5">
        <v>1824</v>
      </c>
      <c r="V1198" s="2"/>
      <c r="W1198" s="2" t="s">
        <v>13</v>
      </c>
      <c r="X1198" s="2" t="s">
        <v>2942</v>
      </c>
      <c r="Y1198" s="2" t="s">
        <v>172</v>
      </c>
      <c r="Z1198" s="2" t="s">
        <v>173</v>
      </c>
      <c r="AA1198" s="2" t="s">
        <v>2942</v>
      </c>
      <c r="AB1198" s="2">
        <f>IF(INPUT_RAW!B1198="","",YEAR(INPUT_RAW!B1198))</f>
        <v>2021</v>
      </c>
      <c r="AC1198" s="2">
        <f>IF(OR(INPUT_RAW!Q1198="",INPUT_RAW!T1198=""),"",INPUT_RAW!Q1198+INPUT_RAW!T1198)</f>
        <v>2637126.1399999997</v>
      </c>
      <c r="AD1198" s="2">
        <f>IF(INPUT_RAW!Q1198="","",IF(INPUT_RAW!Q1198=0,0,INPUT_RAW!T1198/INPUT_RAW!Q1198))</f>
        <v>0.36639995352493449</v>
      </c>
    </row>
    <row r="1199" spans="1:30" ht="57.6" x14ac:dyDescent="0.3">
      <c r="A1199" s="7" t="s">
        <v>196</v>
      </c>
      <c r="B1199" s="2" t="s">
        <v>1786</v>
      </c>
      <c r="C1199" s="5" t="s">
        <v>198</v>
      </c>
      <c r="D1199" s="5" t="s">
        <v>171</v>
      </c>
      <c r="E1199" s="2" t="s">
        <v>1787</v>
      </c>
      <c r="F1199" s="2"/>
      <c r="G1199" s="2"/>
      <c r="H1199" s="2"/>
      <c r="I1199" s="2"/>
      <c r="J1199" s="2"/>
      <c r="K1199" s="2"/>
      <c r="L1199" s="2"/>
      <c r="M1199" s="2"/>
      <c r="N1199" s="5">
        <v>3772.5</v>
      </c>
      <c r="O1199" s="2" t="s">
        <v>1731</v>
      </c>
      <c r="P1199" s="5">
        <v>254.5175374420146</v>
      </c>
      <c r="Q1199" s="5">
        <v>960167.41</v>
      </c>
      <c r="R1199" s="5">
        <v>3.432468475280035</v>
      </c>
      <c r="S1199" s="5">
        <v>12948.987322993929</v>
      </c>
      <c r="T1199" s="5">
        <v>351805.3</v>
      </c>
      <c r="U1199" s="5">
        <v>24144</v>
      </c>
      <c r="V1199" s="5">
        <v>0.49380000000000002</v>
      </c>
      <c r="W1199" s="2" t="s">
        <v>23</v>
      </c>
      <c r="X1199" s="2" t="s">
        <v>2940</v>
      </c>
      <c r="Y1199" s="2" t="s">
        <v>172</v>
      </c>
      <c r="Z1199" s="2" t="s">
        <v>173</v>
      </c>
      <c r="AA1199" s="2" t="s">
        <v>2940</v>
      </c>
      <c r="AB1199" s="2">
        <f>IF(INPUT_RAW!B1199="","",YEAR(INPUT_RAW!B1199))</f>
        <v>2021</v>
      </c>
      <c r="AC1199" s="2">
        <f>IF(OR(INPUT_RAW!Q1199="",INPUT_RAW!T1199=""),"",INPUT_RAW!Q1199+INPUT_RAW!T1199)</f>
        <v>1311972.71</v>
      </c>
      <c r="AD1199" s="2">
        <f>IF(INPUT_RAW!Q1199="","",IF(INPUT_RAW!Q1199=0,0,INPUT_RAW!T1199/INPUT_RAW!Q1199))</f>
        <v>0.36639995935708752</v>
      </c>
    </row>
    <row r="1200" spans="1:30" ht="57.6" x14ac:dyDescent="0.3">
      <c r="A1200" s="7" t="s">
        <v>196</v>
      </c>
      <c r="B1200" s="2" t="s">
        <v>1786</v>
      </c>
      <c r="C1200" s="5" t="s">
        <v>198</v>
      </c>
      <c r="D1200" s="5" t="s">
        <v>171</v>
      </c>
      <c r="E1200" s="2" t="s">
        <v>1788</v>
      </c>
      <c r="F1200" s="2"/>
      <c r="G1200" s="2"/>
      <c r="H1200" s="2"/>
      <c r="I1200" s="2"/>
      <c r="J1200" s="2"/>
      <c r="K1200" s="2"/>
      <c r="L1200" s="2"/>
      <c r="M1200" s="2"/>
      <c r="N1200" s="5">
        <v>3360</v>
      </c>
      <c r="O1200" s="2" t="s">
        <v>1731</v>
      </c>
      <c r="P1200" s="5">
        <v>390.02115178571432</v>
      </c>
      <c r="Q1200" s="5">
        <v>1310471.07</v>
      </c>
      <c r="R1200" s="5">
        <v>5.2598941575956077</v>
      </c>
      <c r="S1200" s="5">
        <v>17673.244369521239</v>
      </c>
      <c r="T1200" s="5">
        <v>480156.6</v>
      </c>
      <c r="U1200" s="5">
        <v>36000</v>
      </c>
      <c r="V1200" s="5">
        <v>0.45200000000000001</v>
      </c>
      <c r="W1200" s="2" t="s">
        <v>23</v>
      </c>
      <c r="X1200" s="2"/>
      <c r="Y1200" s="2" t="s">
        <v>172</v>
      </c>
      <c r="Z1200" s="2" t="s">
        <v>173</v>
      </c>
      <c r="AA1200" s="2" t="s">
        <v>174</v>
      </c>
      <c r="AB1200" s="2">
        <f>IF(INPUT_RAW!B1200="","",YEAR(INPUT_RAW!B1200))</f>
        <v>2021</v>
      </c>
      <c r="AC1200" s="2">
        <f>IF(OR(INPUT_RAW!Q1200="",INPUT_RAW!T1200=""),"",INPUT_RAW!Q1200+INPUT_RAW!T1200)</f>
        <v>1790627.67</v>
      </c>
      <c r="AD1200" s="2">
        <f>IF(INPUT_RAW!Q1200="","",IF(INPUT_RAW!Q1200=0,0,INPUT_RAW!T1200/INPUT_RAW!Q1200))</f>
        <v>0.36639999996337191</v>
      </c>
    </row>
    <row r="1201" spans="1:30" ht="72" x14ac:dyDescent="0.3">
      <c r="A1201" s="7" t="s">
        <v>196</v>
      </c>
      <c r="B1201" s="2" t="s">
        <v>1789</v>
      </c>
      <c r="C1201" s="5" t="s">
        <v>198</v>
      </c>
      <c r="D1201" s="5" t="s">
        <v>171</v>
      </c>
      <c r="E1201" s="2" t="s">
        <v>1790</v>
      </c>
      <c r="F1201" s="2"/>
      <c r="G1201" s="2"/>
      <c r="H1201" s="2"/>
      <c r="I1201" s="2"/>
      <c r="J1201" s="2"/>
      <c r="K1201" s="2"/>
      <c r="L1201" s="2"/>
      <c r="M1201" s="2"/>
      <c r="N1201" s="5">
        <v>33264</v>
      </c>
      <c r="O1201" s="2" t="s">
        <v>1731</v>
      </c>
      <c r="P1201" s="5">
        <v>226.60232323232319</v>
      </c>
      <c r="Q1201" s="5">
        <v>7537699.6799999997</v>
      </c>
      <c r="R1201" s="5">
        <v>3.0559989646975478</v>
      </c>
      <c r="S1201" s="5">
        <v>101654.7495616993</v>
      </c>
      <c r="T1201" s="5">
        <v>2761813.1</v>
      </c>
      <c r="U1201" s="5">
        <v>9072</v>
      </c>
      <c r="V1201" s="5">
        <v>8.85</v>
      </c>
      <c r="W1201" s="2" t="s">
        <v>32</v>
      </c>
      <c r="X1201" s="2" t="s">
        <v>2935</v>
      </c>
      <c r="Y1201" s="2" t="s">
        <v>172</v>
      </c>
      <c r="Z1201" s="2" t="s">
        <v>173</v>
      </c>
      <c r="AA1201" s="2" t="s">
        <v>2935</v>
      </c>
      <c r="AB1201" s="2">
        <f>IF(INPUT_RAW!B1201="","",YEAR(INPUT_RAW!B1201))</f>
        <v>2021</v>
      </c>
      <c r="AC1201" s="2">
        <f>IF(OR(INPUT_RAW!Q1201="",INPUT_RAW!T1201=""),"",INPUT_RAW!Q1201+INPUT_RAW!T1201)</f>
        <v>10299512.779999999</v>
      </c>
      <c r="AD1201" s="2">
        <f>IF(INPUT_RAW!Q1201="","",IF(INPUT_RAW!Q1201=0,0,INPUT_RAW!T1201/INPUT_RAW!Q1201))</f>
        <v>0.36639999167491377</v>
      </c>
    </row>
    <row r="1202" spans="1:30" ht="72" x14ac:dyDescent="0.3">
      <c r="A1202" s="7" t="s">
        <v>196</v>
      </c>
      <c r="B1202" s="2" t="s">
        <v>1789</v>
      </c>
      <c r="C1202" s="5" t="s">
        <v>198</v>
      </c>
      <c r="D1202" s="5" t="s">
        <v>171</v>
      </c>
      <c r="E1202" s="2" t="s">
        <v>1779</v>
      </c>
      <c r="F1202" s="2"/>
      <c r="G1202" s="2"/>
      <c r="H1202" s="2"/>
      <c r="I1202" s="2"/>
      <c r="J1202" s="2"/>
      <c r="K1202" s="2"/>
      <c r="L1202" s="2"/>
      <c r="M1202" s="2"/>
      <c r="N1202" s="5">
        <v>4004</v>
      </c>
      <c r="O1202" s="2" t="s">
        <v>1731</v>
      </c>
      <c r="P1202" s="5">
        <v>410.20182567432568</v>
      </c>
      <c r="Q1202" s="5">
        <v>1642448.11</v>
      </c>
      <c r="R1202" s="5">
        <v>5.5320542909551671</v>
      </c>
      <c r="S1202" s="5">
        <v>22150.34538098449</v>
      </c>
      <c r="T1202" s="5">
        <v>601793</v>
      </c>
      <c r="U1202" s="5">
        <v>1232</v>
      </c>
      <c r="V1202" s="5">
        <v>14.2</v>
      </c>
      <c r="W1202" s="2" t="s">
        <v>32</v>
      </c>
      <c r="X1202" s="2" t="s">
        <v>2935</v>
      </c>
      <c r="Y1202" s="2" t="s">
        <v>172</v>
      </c>
      <c r="Z1202" s="2" t="s">
        <v>173</v>
      </c>
      <c r="AA1202" s="2" t="s">
        <v>2935</v>
      </c>
      <c r="AB1202" s="2">
        <f>IF(INPUT_RAW!B1202="","",YEAR(INPUT_RAW!B1202))</f>
        <v>2021</v>
      </c>
      <c r="AC1202" s="2">
        <f>IF(OR(INPUT_RAW!Q1202="",INPUT_RAW!T1202=""),"",INPUT_RAW!Q1202+INPUT_RAW!T1202)</f>
        <v>2244241.1100000003</v>
      </c>
      <c r="AD1202" s="2">
        <f>IF(INPUT_RAW!Q1202="","",IF(INPUT_RAW!Q1202=0,0,INPUT_RAW!T1202/INPUT_RAW!Q1202))</f>
        <v>0.36640000760815511</v>
      </c>
    </row>
    <row r="1203" spans="1:30" ht="57.6" x14ac:dyDescent="0.3">
      <c r="A1203" s="7" t="s">
        <v>196</v>
      </c>
      <c r="B1203" s="2" t="s">
        <v>1789</v>
      </c>
      <c r="C1203" s="5" t="s">
        <v>198</v>
      </c>
      <c r="D1203" s="5" t="s">
        <v>171</v>
      </c>
      <c r="E1203" s="2" t="s">
        <v>1791</v>
      </c>
      <c r="F1203" s="2"/>
      <c r="G1203" s="2"/>
      <c r="H1203" s="2"/>
      <c r="I1203" s="2"/>
      <c r="J1203" s="2"/>
      <c r="K1203" s="2"/>
      <c r="L1203" s="2"/>
      <c r="M1203" s="2"/>
      <c r="N1203" s="5">
        <v>4759.5</v>
      </c>
      <c r="O1203" s="2" t="s">
        <v>1731</v>
      </c>
      <c r="P1203" s="5">
        <v>420.39731694505718</v>
      </c>
      <c r="Q1203" s="5">
        <v>2000881.03</v>
      </c>
      <c r="R1203" s="5">
        <v>5.6695524874586276</v>
      </c>
      <c r="S1203" s="5">
        <v>26984.235064059339</v>
      </c>
      <c r="T1203" s="5">
        <v>733122.8</v>
      </c>
      <c r="U1203" s="5">
        <v>20040</v>
      </c>
      <c r="V1203" s="5">
        <v>1.2016</v>
      </c>
      <c r="W1203" s="2" t="s">
        <v>23</v>
      </c>
      <c r="X1203" s="2" t="s">
        <v>2936</v>
      </c>
      <c r="Y1203" s="2" t="s">
        <v>172</v>
      </c>
      <c r="Z1203" s="2" t="s">
        <v>173</v>
      </c>
      <c r="AA1203" s="2" t="s">
        <v>2936</v>
      </c>
      <c r="AB1203" s="2">
        <f>IF(INPUT_RAW!B1203="","",YEAR(INPUT_RAW!B1203))</f>
        <v>2021</v>
      </c>
      <c r="AC1203" s="2">
        <f>IF(OR(INPUT_RAW!Q1203="",INPUT_RAW!T1203=""),"",INPUT_RAW!Q1203+INPUT_RAW!T1203)</f>
        <v>2734003.83</v>
      </c>
      <c r="AD1203" s="2">
        <f>IF(INPUT_RAW!Q1203="","",IF(INPUT_RAW!Q1203=0,0,INPUT_RAW!T1203/INPUT_RAW!Q1203))</f>
        <v>0.36639999530606776</v>
      </c>
    </row>
    <row r="1204" spans="1:30" ht="57.6" x14ac:dyDescent="0.3">
      <c r="A1204" s="7" t="s">
        <v>196</v>
      </c>
      <c r="B1204" s="2" t="s">
        <v>1789</v>
      </c>
      <c r="C1204" s="5" t="s">
        <v>198</v>
      </c>
      <c r="D1204" s="5" t="s">
        <v>171</v>
      </c>
      <c r="E1204" s="2" t="s">
        <v>1792</v>
      </c>
      <c r="F1204" s="2"/>
      <c r="G1204" s="2"/>
      <c r="H1204" s="2"/>
      <c r="I1204" s="2"/>
      <c r="J1204" s="2"/>
      <c r="K1204" s="2"/>
      <c r="L1204" s="2"/>
      <c r="M1204" s="2"/>
      <c r="N1204" s="5">
        <v>1489.2</v>
      </c>
      <c r="O1204" s="2" t="s">
        <v>1731</v>
      </c>
      <c r="P1204" s="5">
        <v>628.874288208434</v>
      </c>
      <c r="Q1204" s="5">
        <v>936519.59</v>
      </c>
      <c r="R1204" s="5">
        <v>8.4811097533167086</v>
      </c>
      <c r="S1204" s="5">
        <v>12630.068644639239</v>
      </c>
      <c r="T1204" s="5">
        <v>343140.8</v>
      </c>
      <c r="U1204" s="5">
        <v>24820</v>
      </c>
      <c r="V1204" s="5">
        <v>0.4541</v>
      </c>
      <c r="W1204" s="2" t="s">
        <v>23</v>
      </c>
      <c r="X1204" s="2"/>
      <c r="Y1204" s="2" t="s">
        <v>172</v>
      </c>
      <c r="Z1204" s="2" t="s">
        <v>173</v>
      </c>
      <c r="AA1204" s="2" t="s">
        <v>174</v>
      </c>
      <c r="AB1204" s="2">
        <f>IF(INPUT_RAW!B1204="","",YEAR(INPUT_RAW!B1204))</f>
        <v>2021</v>
      </c>
      <c r="AC1204" s="2">
        <f>IF(OR(INPUT_RAW!Q1204="",INPUT_RAW!T1204=""),"",INPUT_RAW!Q1204+INPUT_RAW!T1204)</f>
        <v>1279660.3899999999</v>
      </c>
      <c r="AD1204" s="2">
        <f>IF(INPUT_RAW!Q1204="","",IF(INPUT_RAW!Q1204=0,0,INPUT_RAW!T1204/INPUT_RAW!Q1204))</f>
        <v>0.36640002373041658</v>
      </c>
    </row>
    <row r="1205" spans="1:30" ht="57.6" x14ac:dyDescent="0.3">
      <c r="A1205" s="7" t="s">
        <v>196</v>
      </c>
      <c r="B1205" s="2" t="s">
        <v>1789</v>
      </c>
      <c r="C1205" s="5" t="s">
        <v>198</v>
      </c>
      <c r="D1205" s="5" t="s">
        <v>171</v>
      </c>
      <c r="E1205" s="2" t="s">
        <v>1793</v>
      </c>
      <c r="F1205" s="2"/>
      <c r="G1205" s="2"/>
      <c r="H1205" s="2"/>
      <c r="I1205" s="2"/>
      <c r="J1205" s="2"/>
      <c r="K1205" s="2"/>
      <c r="L1205" s="2"/>
      <c r="M1205" s="2"/>
      <c r="N1205" s="5">
        <v>2647.5</v>
      </c>
      <c r="O1205" s="2" t="s">
        <v>1731</v>
      </c>
      <c r="P1205" s="5">
        <v>263.76978281397538</v>
      </c>
      <c r="Q1205" s="5">
        <v>698330.5</v>
      </c>
      <c r="R1205" s="5">
        <v>3.5572458909504441</v>
      </c>
      <c r="S1205" s="5">
        <v>9417.8084962912999</v>
      </c>
      <c r="T1205" s="5">
        <v>255868.3</v>
      </c>
      <c r="U1205" s="5">
        <v>16944</v>
      </c>
      <c r="V1205" s="5">
        <v>0.496</v>
      </c>
      <c r="W1205" s="2" t="s">
        <v>23</v>
      </c>
      <c r="X1205" s="2" t="s">
        <v>2940</v>
      </c>
      <c r="Y1205" s="2" t="s">
        <v>172</v>
      </c>
      <c r="Z1205" s="2" t="s">
        <v>173</v>
      </c>
      <c r="AA1205" s="2" t="s">
        <v>2940</v>
      </c>
      <c r="AB1205" s="2">
        <f>IF(INPUT_RAW!B1205="","",YEAR(INPUT_RAW!B1205))</f>
        <v>2021</v>
      </c>
      <c r="AC1205" s="2">
        <f>IF(OR(INPUT_RAW!Q1205="",INPUT_RAW!T1205=""),"",INPUT_RAW!Q1205+INPUT_RAW!T1205)</f>
        <v>954198.8</v>
      </c>
      <c r="AD1205" s="2">
        <f>IF(INPUT_RAW!Q1205="","",IF(INPUT_RAW!Q1205=0,0,INPUT_RAW!T1205/INPUT_RAW!Q1205))</f>
        <v>0.36640000687353624</v>
      </c>
    </row>
    <row r="1206" spans="1:30" ht="100.8" x14ac:dyDescent="0.3">
      <c r="A1206" s="7" t="s">
        <v>196</v>
      </c>
      <c r="B1206" s="2" t="s">
        <v>1794</v>
      </c>
      <c r="C1206" s="5" t="s">
        <v>198</v>
      </c>
      <c r="D1206" s="5" t="s">
        <v>171</v>
      </c>
      <c r="E1206" s="2" t="s">
        <v>1795</v>
      </c>
      <c r="F1206" s="2"/>
      <c r="G1206" s="2"/>
      <c r="H1206" s="2"/>
      <c r="I1206" s="2"/>
      <c r="J1206" s="2"/>
      <c r="K1206" s="2"/>
      <c r="L1206" s="2"/>
      <c r="M1206" s="2"/>
      <c r="N1206" s="5">
        <v>8635</v>
      </c>
      <c r="O1206" s="2" t="s">
        <v>1731</v>
      </c>
      <c r="P1206" s="5">
        <v>331.97845280833809</v>
      </c>
      <c r="Q1206" s="5">
        <v>2866633.94</v>
      </c>
      <c r="R1206" s="5">
        <v>4.5259502768689597</v>
      </c>
      <c r="S1206" s="5">
        <v>39081.580640763466</v>
      </c>
      <c r="T1206" s="5">
        <v>1050334.7</v>
      </c>
      <c r="U1206" s="5">
        <v>37680</v>
      </c>
      <c r="V1206" s="5">
        <v>0.96</v>
      </c>
      <c r="W1206" s="2" t="s">
        <v>22</v>
      </c>
      <c r="X1206" s="2"/>
      <c r="Y1206" s="2" t="s">
        <v>172</v>
      </c>
      <c r="Z1206" s="2" t="s">
        <v>173</v>
      </c>
      <c r="AA1206" s="2" t="s">
        <v>174</v>
      </c>
      <c r="AB1206" s="2">
        <f>IF(INPUT_RAW!B1206="","",YEAR(INPUT_RAW!B1206))</f>
        <v>2021</v>
      </c>
      <c r="AC1206" s="2">
        <f>IF(OR(INPUT_RAW!Q1206="",INPUT_RAW!T1206=""),"",INPUT_RAW!Q1206+INPUT_RAW!T1206)</f>
        <v>3916968.6399999997</v>
      </c>
      <c r="AD1206" s="2">
        <f>IF(INPUT_RAW!Q1206="","",IF(INPUT_RAW!Q1206=0,0,INPUT_RAW!T1206/INPUT_RAW!Q1206))</f>
        <v>0.36640000850614363</v>
      </c>
    </row>
    <row r="1207" spans="1:30" ht="57.6" x14ac:dyDescent="0.3">
      <c r="A1207" s="7" t="s">
        <v>196</v>
      </c>
      <c r="B1207" s="2" t="s">
        <v>1796</v>
      </c>
      <c r="C1207" s="5" t="s">
        <v>198</v>
      </c>
      <c r="D1207" s="5" t="s">
        <v>171</v>
      </c>
      <c r="E1207" s="2" t="s">
        <v>1797</v>
      </c>
      <c r="F1207" s="2"/>
      <c r="G1207" s="2"/>
      <c r="H1207" s="2"/>
      <c r="I1207" s="2"/>
      <c r="J1207" s="2"/>
      <c r="K1207" s="2"/>
      <c r="L1207" s="2"/>
      <c r="M1207" s="2"/>
      <c r="N1207" s="5">
        <v>10892</v>
      </c>
      <c r="O1207" s="2" t="s">
        <v>200</v>
      </c>
      <c r="P1207" s="5">
        <v>412.30138633859713</v>
      </c>
      <c r="Q1207" s="5">
        <v>4490786.7</v>
      </c>
      <c r="R1207" s="5">
        <v>5.6210141286788966</v>
      </c>
      <c r="S1207" s="5">
        <v>61224.085889570561</v>
      </c>
      <c r="T1207" s="5">
        <v>1645424.2</v>
      </c>
      <c r="U1207" s="2"/>
      <c r="V1207" s="2"/>
      <c r="W1207" s="5" t="s">
        <v>52</v>
      </c>
      <c r="X1207" s="2"/>
      <c r="Y1207" s="2" t="s">
        <v>172</v>
      </c>
      <c r="Z1207" s="2" t="s">
        <v>173</v>
      </c>
      <c r="AA1207" s="2" t="s">
        <v>174</v>
      </c>
      <c r="AB1207" s="2">
        <f>IF(INPUT_RAW!B1207="","",YEAR(INPUT_RAW!B1207))</f>
        <v>2021</v>
      </c>
      <c r="AC1207" s="2">
        <f>IF(OR(INPUT_RAW!Q1207="",INPUT_RAW!T1207=""),"",INPUT_RAW!Q1207+INPUT_RAW!T1207)</f>
        <v>6136210.9000000004</v>
      </c>
      <c r="AD1207" s="2">
        <f>IF(INPUT_RAW!Q1207="","",IF(INPUT_RAW!Q1207=0,0,INPUT_RAW!T1207/INPUT_RAW!Q1207))</f>
        <v>0.36639998956084907</v>
      </c>
    </row>
    <row r="1208" spans="1:30" ht="72" x14ac:dyDescent="0.3">
      <c r="A1208" s="7" t="s">
        <v>196</v>
      </c>
      <c r="B1208" s="2" t="s">
        <v>1798</v>
      </c>
      <c r="C1208" s="5" t="s">
        <v>198</v>
      </c>
      <c r="D1208" s="5" t="s">
        <v>171</v>
      </c>
      <c r="E1208" s="2" t="s">
        <v>1799</v>
      </c>
      <c r="F1208" s="2"/>
      <c r="G1208" s="2"/>
      <c r="H1208" s="2"/>
      <c r="I1208" s="2"/>
      <c r="J1208" s="2"/>
      <c r="K1208" s="2"/>
      <c r="L1208" s="2"/>
      <c r="M1208" s="2"/>
      <c r="N1208" s="5">
        <v>10488</v>
      </c>
      <c r="O1208" s="2" t="s">
        <v>200</v>
      </c>
      <c r="P1208" s="5">
        <v>178.91352402746</v>
      </c>
      <c r="Q1208" s="5">
        <v>1876445.04</v>
      </c>
      <c r="R1208" s="5">
        <v>2.4391755150301289</v>
      </c>
      <c r="S1208" s="5">
        <v>25582.072801636001</v>
      </c>
      <c r="T1208" s="5">
        <v>687529.5</v>
      </c>
      <c r="U1208" s="5">
        <v>1824</v>
      </c>
      <c r="V1208" s="2"/>
      <c r="W1208" s="2" t="s">
        <v>13</v>
      </c>
      <c r="X1208" s="2" t="s">
        <v>2942</v>
      </c>
      <c r="Y1208" s="2" t="s">
        <v>172</v>
      </c>
      <c r="Z1208" s="2" t="s">
        <v>173</v>
      </c>
      <c r="AA1208" s="2" t="s">
        <v>2942</v>
      </c>
      <c r="AB1208" s="2">
        <f>IF(INPUT_RAW!B1208="","",YEAR(INPUT_RAW!B1208))</f>
        <v>2021</v>
      </c>
      <c r="AC1208" s="2">
        <f>IF(OR(INPUT_RAW!Q1208="",INPUT_RAW!T1208=""),"",INPUT_RAW!Q1208+INPUT_RAW!T1208)</f>
        <v>2563974.54</v>
      </c>
      <c r="AD1208" s="2">
        <f>IF(INPUT_RAW!Q1208="","",IF(INPUT_RAW!Q1208=0,0,INPUT_RAW!T1208/INPUT_RAW!Q1208))</f>
        <v>0.36640001990146215</v>
      </c>
    </row>
    <row r="1209" spans="1:30" ht="72" x14ac:dyDescent="0.3">
      <c r="A1209" s="7" t="s">
        <v>196</v>
      </c>
      <c r="B1209" s="2" t="s">
        <v>1800</v>
      </c>
      <c r="C1209" s="5" t="s">
        <v>198</v>
      </c>
      <c r="D1209" s="5" t="s">
        <v>171</v>
      </c>
      <c r="E1209" s="2" t="s">
        <v>1801</v>
      </c>
      <c r="F1209" s="2"/>
      <c r="G1209" s="2"/>
      <c r="H1209" s="2"/>
      <c r="I1209" s="2"/>
      <c r="J1209" s="2"/>
      <c r="K1209" s="2"/>
      <c r="L1209" s="2"/>
      <c r="M1209" s="2"/>
      <c r="N1209" s="5">
        <v>12012</v>
      </c>
      <c r="O1209" s="2" t="s">
        <v>200</v>
      </c>
      <c r="P1209" s="5">
        <v>380.09835664335662</v>
      </c>
      <c r="Q1209" s="5">
        <v>4565741.46</v>
      </c>
      <c r="R1209" s="5">
        <v>5.1819816856626684</v>
      </c>
      <c r="S1209" s="5">
        <v>62245.964008179973</v>
      </c>
      <c r="T1209" s="5">
        <v>1672887.7</v>
      </c>
      <c r="U1209" s="5">
        <v>3696</v>
      </c>
      <c r="V1209" s="5">
        <v>14.2</v>
      </c>
      <c r="W1209" s="2" t="s">
        <v>32</v>
      </c>
      <c r="X1209" s="2" t="s">
        <v>2935</v>
      </c>
      <c r="Y1209" s="2" t="s">
        <v>172</v>
      </c>
      <c r="Z1209" s="2" t="s">
        <v>173</v>
      </c>
      <c r="AA1209" s="2" t="s">
        <v>2935</v>
      </c>
      <c r="AB1209" s="2">
        <f>IF(INPUT_RAW!B1209="","",YEAR(INPUT_RAW!B1209))</f>
        <v>2021</v>
      </c>
      <c r="AC1209" s="2">
        <f>IF(OR(INPUT_RAW!Q1209="",INPUT_RAW!T1209=""),"",INPUT_RAW!Q1209+INPUT_RAW!T1209)</f>
        <v>6238629.1600000001</v>
      </c>
      <c r="AD1209" s="2">
        <f>IF(INPUT_RAW!Q1209="","",IF(INPUT_RAW!Q1209=0,0,INPUT_RAW!T1209/INPUT_RAW!Q1209))</f>
        <v>0.36640000636391706</v>
      </c>
    </row>
    <row r="1210" spans="1:30" ht="57.6" x14ac:dyDescent="0.3">
      <c r="A1210" s="7" t="s">
        <v>196</v>
      </c>
      <c r="B1210" s="2" t="s">
        <v>1802</v>
      </c>
      <c r="C1210" s="5" t="s">
        <v>198</v>
      </c>
      <c r="D1210" s="5" t="s">
        <v>171</v>
      </c>
      <c r="E1210" s="2" t="s">
        <v>1803</v>
      </c>
      <c r="F1210" s="2"/>
      <c r="G1210" s="2"/>
      <c r="H1210" s="2"/>
      <c r="I1210" s="2"/>
      <c r="J1210" s="2"/>
      <c r="K1210" s="2"/>
      <c r="L1210" s="2"/>
      <c r="M1210" s="2"/>
      <c r="N1210" s="5">
        <v>1575</v>
      </c>
      <c r="O1210" s="2" t="s">
        <v>200</v>
      </c>
      <c r="P1210" s="5">
        <v>251.76855873015879</v>
      </c>
      <c r="Q1210" s="5">
        <v>396535.48</v>
      </c>
      <c r="R1210" s="5">
        <v>3.4324275218835552</v>
      </c>
      <c r="S1210" s="5">
        <v>5406.0733469665984</v>
      </c>
      <c r="T1210" s="5">
        <v>145290.6</v>
      </c>
      <c r="U1210" s="5">
        <v>10080</v>
      </c>
      <c r="V1210" s="5">
        <v>0.49759999999999999</v>
      </c>
      <c r="W1210" s="2" t="s">
        <v>23</v>
      </c>
      <c r="X1210" s="2" t="s">
        <v>2940</v>
      </c>
      <c r="Y1210" s="2" t="s">
        <v>172</v>
      </c>
      <c r="Z1210" s="2" t="s">
        <v>173</v>
      </c>
      <c r="AA1210" s="2" t="s">
        <v>2940</v>
      </c>
      <c r="AB1210" s="2">
        <f>IF(INPUT_RAW!B1210="","",YEAR(INPUT_RAW!B1210))</f>
        <v>2021</v>
      </c>
      <c r="AC1210" s="2">
        <f>IF(OR(INPUT_RAW!Q1210="",INPUT_RAW!T1210=""),"",INPUT_RAW!Q1210+INPUT_RAW!T1210)</f>
        <v>541826.07999999996</v>
      </c>
      <c r="AD1210" s="2">
        <f>IF(INPUT_RAW!Q1210="","",IF(INPUT_RAW!Q1210=0,0,INPUT_RAW!T1210/INPUT_RAW!Q1210))</f>
        <v>0.36640000032279585</v>
      </c>
    </row>
    <row r="1211" spans="1:30" ht="57.6" x14ac:dyDescent="0.3">
      <c r="A1211" s="7" t="s">
        <v>196</v>
      </c>
      <c r="B1211" s="2" t="s">
        <v>1802</v>
      </c>
      <c r="C1211" s="5" t="s">
        <v>198</v>
      </c>
      <c r="D1211" s="5" t="s">
        <v>171</v>
      </c>
      <c r="E1211" s="2" t="s">
        <v>1804</v>
      </c>
      <c r="F1211" s="2"/>
      <c r="G1211" s="2"/>
      <c r="H1211" s="2"/>
      <c r="I1211" s="2"/>
      <c r="J1211" s="2"/>
      <c r="K1211" s="2"/>
      <c r="L1211" s="2"/>
      <c r="M1211" s="2"/>
      <c r="N1211" s="5">
        <v>4839.3</v>
      </c>
      <c r="O1211" s="2" t="s">
        <v>200</v>
      </c>
      <c r="P1211" s="5">
        <v>401.17751121029897</v>
      </c>
      <c r="Q1211" s="5">
        <v>1941418.33</v>
      </c>
      <c r="R1211" s="5">
        <v>5.4693593893701307</v>
      </c>
      <c r="S1211" s="5">
        <v>26467.87089297887</v>
      </c>
      <c r="T1211" s="5">
        <v>711335.7</v>
      </c>
      <c r="U1211" s="5">
        <v>20376</v>
      </c>
      <c r="V1211" s="5">
        <v>1.2052</v>
      </c>
      <c r="W1211" s="2" t="s">
        <v>23</v>
      </c>
      <c r="X1211" s="2" t="s">
        <v>2936</v>
      </c>
      <c r="Y1211" s="2" t="s">
        <v>172</v>
      </c>
      <c r="Z1211" s="2" t="s">
        <v>173</v>
      </c>
      <c r="AA1211" s="2" t="s">
        <v>2936</v>
      </c>
      <c r="AB1211" s="2">
        <f>IF(INPUT_RAW!B1211="","",YEAR(INPUT_RAW!B1211))</f>
        <v>2021</v>
      </c>
      <c r="AC1211" s="2">
        <f>IF(OR(INPUT_RAW!Q1211="",INPUT_RAW!T1211=""),"",INPUT_RAW!Q1211+INPUT_RAW!T1211)</f>
        <v>2652754.0300000003</v>
      </c>
      <c r="AD1211" s="2">
        <f>IF(INPUT_RAW!Q1211="","",IF(INPUT_RAW!Q1211=0,0,INPUT_RAW!T1211/INPUT_RAW!Q1211))</f>
        <v>0.36640001230440628</v>
      </c>
    </row>
    <row r="1212" spans="1:30" ht="72" x14ac:dyDescent="0.3">
      <c r="A1212" s="7" t="s">
        <v>196</v>
      </c>
      <c r="B1212" s="2" t="s">
        <v>1805</v>
      </c>
      <c r="C1212" s="5" t="s">
        <v>198</v>
      </c>
      <c r="D1212" s="5" t="s">
        <v>171</v>
      </c>
      <c r="E1212" s="2" t="s">
        <v>1806</v>
      </c>
      <c r="F1212" s="2"/>
      <c r="G1212" s="2"/>
      <c r="H1212" s="2"/>
      <c r="I1212" s="2"/>
      <c r="J1212" s="2"/>
      <c r="K1212" s="2"/>
      <c r="L1212" s="2"/>
      <c r="M1212" s="2"/>
      <c r="N1212" s="5">
        <v>14256</v>
      </c>
      <c r="O1212" s="2" t="s">
        <v>200</v>
      </c>
      <c r="P1212" s="5">
        <v>228.95265432098759</v>
      </c>
      <c r="Q1212" s="5">
        <v>3263949.04</v>
      </c>
      <c r="R1212" s="5">
        <v>3.0981414657779109</v>
      </c>
      <c r="S1212" s="5">
        <v>44167.104736129899</v>
      </c>
      <c r="T1212" s="5">
        <v>1195910.8999999999</v>
      </c>
      <c r="U1212" s="5">
        <v>3888</v>
      </c>
      <c r="V1212" s="5">
        <v>8.85</v>
      </c>
      <c r="W1212" s="2" t="s">
        <v>32</v>
      </c>
      <c r="X1212" s="2" t="s">
        <v>2935</v>
      </c>
      <c r="Y1212" s="2" t="s">
        <v>172</v>
      </c>
      <c r="Z1212" s="2" t="s">
        <v>173</v>
      </c>
      <c r="AA1212" s="2" t="s">
        <v>2935</v>
      </c>
      <c r="AB1212" s="2">
        <f>IF(INPUT_RAW!B1212="","",YEAR(INPUT_RAW!B1212))</f>
        <v>2021</v>
      </c>
      <c r="AC1212" s="2">
        <f>IF(OR(INPUT_RAW!Q1212="",INPUT_RAW!T1212=""),"",INPUT_RAW!Q1212+INPUT_RAW!T1212)</f>
        <v>4459859.9399999995</v>
      </c>
      <c r="AD1212" s="2">
        <f>IF(INPUT_RAW!Q1212="","",IF(INPUT_RAW!Q1212=0,0,INPUT_RAW!T1212/INPUT_RAW!Q1212))</f>
        <v>0.36639999134300205</v>
      </c>
    </row>
    <row r="1213" spans="1:30" ht="72" x14ac:dyDescent="0.3">
      <c r="A1213" s="7" t="s">
        <v>196</v>
      </c>
      <c r="B1213" s="2" t="s">
        <v>1805</v>
      </c>
      <c r="C1213" s="5" t="s">
        <v>198</v>
      </c>
      <c r="D1213" s="5" t="s">
        <v>171</v>
      </c>
      <c r="E1213" s="2" t="s">
        <v>1807</v>
      </c>
      <c r="F1213" s="2"/>
      <c r="G1213" s="2"/>
      <c r="H1213" s="2"/>
      <c r="I1213" s="2"/>
      <c r="J1213" s="2"/>
      <c r="K1213" s="2"/>
      <c r="L1213" s="2"/>
      <c r="M1213" s="2"/>
      <c r="N1213" s="5">
        <v>6950</v>
      </c>
      <c r="O1213" s="2" t="s">
        <v>200</v>
      </c>
      <c r="P1213" s="5">
        <v>359.45202589928061</v>
      </c>
      <c r="Q1213" s="5">
        <v>2498191.58</v>
      </c>
      <c r="R1213" s="5">
        <v>4.8640328267832276</v>
      </c>
      <c r="S1213" s="5">
        <v>33805.028146143442</v>
      </c>
      <c r="T1213" s="5">
        <v>915337.4</v>
      </c>
      <c r="U1213" s="5">
        <v>34164</v>
      </c>
      <c r="V1213" s="5">
        <v>0.9</v>
      </c>
      <c r="W1213" s="2" t="s">
        <v>38</v>
      </c>
      <c r="X1213" s="2" t="s">
        <v>2940</v>
      </c>
      <c r="Y1213" s="2" t="s">
        <v>172</v>
      </c>
      <c r="Z1213" s="2" t="s">
        <v>173</v>
      </c>
      <c r="AA1213" s="2" t="s">
        <v>2940</v>
      </c>
      <c r="AB1213" s="2">
        <f>IF(INPUT_RAW!B1213="","",YEAR(INPUT_RAW!B1213))</f>
        <v>2021</v>
      </c>
      <c r="AC1213" s="2">
        <f>IF(OR(INPUT_RAW!Q1213="",INPUT_RAW!T1213=""),"",INPUT_RAW!Q1213+INPUT_RAW!T1213)</f>
        <v>3413528.98</v>
      </c>
      <c r="AD1213" s="2">
        <f>IF(INPUT_RAW!Q1213="","",IF(INPUT_RAW!Q1213=0,0,INPUT_RAW!T1213/INPUT_RAW!Q1213))</f>
        <v>0.36640000203667328</v>
      </c>
    </row>
    <row r="1214" spans="1:30" ht="57.6" x14ac:dyDescent="0.3">
      <c r="A1214" s="7" t="s">
        <v>196</v>
      </c>
      <c r="B1214" s="2" t="s">
        <v>1808</v>
      </c>
      <c r="C1214" s="5" t="s">
        <v>198</v>
      </c>
      <c r="D1214" s="5" t="s">
        <v>171</v>
      </c>
      <c r="E1214" s="2" t="s">
        <v>1809</v>
      </c>
      <c r="F1214" s="2"/>
      <c r="G1214" s="2"/>
      <c r="H1214" s="2"/>
      <c r="I1214" s="2"/>
      <c r="J1214" s="2"/>
      <c r="K1214" s="2"/>
      <c r="L1214" s="2"/>
      <c r="M1214" s="2"/>
      <c r="N1214" s="5">
        <v>2782.5</v>
      </c>
      <c r="O1214" s="2" t="s">
        <v>200</v>
      </c>
      <c r="P1214" s="5">
        <v>253.98707996406111</v>
      </c>
      <c r="Q1214" s="5">
        <v>706719.05</v>
      </c>
      <c r="R1214" s="5">
        <v>3.4462290361473689</v>
      </c>
      <c r="S1214" s="5">
        <v>9589.1322930800543</v>
      </c>
      <c r="T1214" s="5">
        <v>258941.9</v>
      </c>
      <c r="U1214" s="5">
        <v>17808</v>
      </c>
      <c r="V1214" s="5">
        <v>0.49840000000000001</v>
      </c>
      <c r="W1214" s="2" t="s">
        <v>23</v>
      </c>
      <c r="X1214" s="2" t="s">
        <v>2940</v>
      </c>
      <c r="Y1214" s="2" t="s">
        <v>172</v>
      </c>
      <c r="Z1214" s="2" t="s">
        <v>173</v>
      </c>
      <c r="AA1214" s="2" t="s">
        <v>2940</v>
      </c>
      <c r="AB1214" s="2">
        <f>IF(INPUT_RAW!B1214="","",YEAR(INPUT_RAW!B1214))</f>
        <v>2021</v>
      </c>
      <c r="AC1214" s="2">
        <f>IF(OR(INPUT_RAW!Q1214="",INPUT_RAW!T1214=""),"",INPUT_RAW!Q1214+INPUT_RAW!T1214)</f>
        <v>965660.95000000007</v>
      </c>
      <c r="AD1214" s="2">
        <f>IF(INPUT_RAW!Q1214="","",IF(INPUT_RAW!Q1214=0,0,INPUT_RAW!T1214/INPUT_RAW!Q1214))</f>
        <v>0.36640005671277714</v>
      </c>
    </row>
    <row r="1215" spans="1:30" ht="57.6" x14ac:dyDescent="0.3">
      <c r="A1215" s="7" t="s">
        <v>196</v>
      </c>
      <c r="B1215" s="2" t="s">
        <v>1808</v>
      </c>
      <c r="C1215" s="5" t="s">
        <v>198</v>
      </c>
      <c r="D1215" s="5" t="s">
        <v>171</v>
      </c>
      <c r="E1215" s="2" t="s">
        <v>1810</v>
      </c>
      <c r="F1215" s="2"/>
      <c r="G1215" s="2"/>
      <c r="H1215" s="2"/>
      <c r="I1215" s="2"/>
      <c r="J1215" s="2"/>
      <c r="K1215" s="2"/>
      <c r="L1215" s="2"/>
      <c r="M1215" s="2"/>
      <c r="N1215" s="5">
        <v>974.7</v>
      </c>
      <c r="O1215" s="2" t="s">
        <v>200</v>
      </c>
      <c r="P1215" s="5">
        <v>404.70005129783522</v>
      </c>
      <c r="Q1215" s="5">
        <v>394461.14</v>
      </c>
      <c r="R1215" s="5">
        <v>5.491181157365471</v>
      </c>
      <c r="S1215" s="5">
        <v>5352.2542740841254</v>
      </c>
      <c r="T1215" s="5">
        <v>144530.5</v>
      </c>
      <c r="U1215" s="5">
        <v>4104</v>
      </c>
      <c r="V1215" s="5">
        <v>1.2071000000000001</v>
      </c>
      <c r="W1215" s="2" t="s">
        <v>23</v>
      </c>
      <c r="X1215" s="2" t="s">
        <v>2936</v>
      </c>
      <c r="Y1215" s="2" t="s">
        <v>172</v>
      </c>
      <c r="Z1215" s="2" t="s">
        <v>173</v>
      </c>
      <c r="AA1215" s="2" t="s">
        <v>2936</v>
      </c>
      <c r="AB1215" s="2">
        <f>IF(INPUT_RAW!B1215="","",YEAR(INPUT_RAW!B1215))</f>
        <v>2021</v>
      </c>
      <c r="AC1215" s="2">
        <f>IF(OR(INPUT_RAW!Q1215="",INPUT_RAW!T1215=""),"",INPUT_RAW!Q1215+INPUT_RAW!T1215)</f>
        <v>538991.64</v>
      </c>
      <c r="AD1215" s="2">
        <f>IF(INPUT_RAW!Q1215="","",IF(INPUT_RAW!Q1215=0,0,INPUT_RAW!T1215/INPUT_RAW!Q1215))</f>
        <v>0.36639984359422578</v>
      </c>
    </row>
    <row r="1216" spans="1:30" ht="57.6" x14ac:dyDescent="0.3">
      <c r="A1216" s="7" t="s">
        <v>196</v>
      </c>
      <c r="B1216" s="2" t="s">
        <v>1808</v>
      </c>
      <c r="C1216" s="5" t="s">
        <v>198</v>
      </c>
      <c r="D1216" s="5" t="s">
        <v>171</v>
      </c>
      <c r="E1216" s="2" t="s">
        <v>1811</v>
      </c>
      <c r="F1216" s="2"/>
      <c r="G1216" s="2"/>
      <c r="H1216" s="2"/>
      <c r="I1216" s="2"/>
      <c r="J1216" s="2"/>
      <c r="K1216" s="2"/>
      <c r="L1216" s="2"/>
      <c r="M1216" s="2"/>
      <c r="N1216" s="5">
        <v>1510.8</v>
      </c>
      <c r="O1216" s="2" t="s">
        <v>200</v>
      </c>
      <c r="P1216" s="5">
        <v>603.56286735504375</v>
      </c>
      <c r="Q1216" s="5">
        <v>911862.78</v>
      </c>
      <c r="R1216" s="5">
        <v>8.1894554593628737</v>
      </c>
      <c r="S1216" s="5">
        <v>12372.629308005429</v>
      </c>
      <c r="T1216" s="5">
        <v>334106.59999999998</v>
      </c>
      <c r="U1216" s="5">
        <v>25180</v>
      </c>
      <c r="V1216" s="5">
        <v>0.45479999999999998</v>
      </c>
      <c r="W1216" s="2" t="s">
        <v>23</v>
      </c>
      <c r="X1216" s="2"/>
      <c r="Y1216" s="2" t="s">
        <v>172</v>
      </c>
      <c r="Z1216" s="2" t="s">
        <v>173</v>
      </c>
      <c r="AA1216" s="2" t="s">
        <v>174</v>
      </c>
      <c r="AB1216" s="2">
        <f>IF(INPUT_RAW!B1216="","",YEAR(INPUT_RAW!B1216))</f>
        <v>2021</v>
      </c>
      <c r="AC1216" s="2">
        <f>IF(OR(INPUT_RAW!Q1216="",INPUT_RAW!T1216=""),"",INPUT_RAW!Q1216+INPUT_RAW!T1216)</f>
        <v>1245969.3799999999</v>
      </c>
      <c r="AD1216" s="2">
        <f>IF(INPUT_RAW!Q1216="","",IF(INPUT_RAW!Q1216=0,0,INPUT_RAW!T1216/INPUT_RAW!Q1216))</f>
        <v>0.36640008488996556</v>
      </c>
    </row>
    <row r="1217" spans="1:30" ht="57.6" x14ac:dyDescent="0.3">
      <c r="A1217" s="7" t="s">
        <v>196</v>
      </c>
      <c r="B1217" s="2" t="s">
        <v>1808</v>
      </c>
      <c r="C1217" s="5" t="s">
        <v>198</v>
      </c>
      <c r="D1217" s="5" t="s">
        <v>171</v>
      </c>
      <c r="E1217" s="2" t="s">
        <v>1812</v>
      </c>
      <c r="F1217" s="2"/>
      <c r="G1217" s="2"/>
      <c r="H1217" s="2"/>
      <c r="I1217" s="2"/>
      <c r="J1217" s="2"/>
      <c r="K1217" s="2"/>
      <c r="L1217" s="2"/>
      <c r="M1217" s="2"/>
      <c r="N1217" s="5">
        <v>526.4</v>
      </c>
      <c r="O1217" s="2" t="s">
        <v>200</v>
      </c>
      <c r="P1217" s="5">
        <v>389.28459346504559</v>
      </c>
      <c r="Q1217" s="5">
        <v>204919.41</v>
      </c>
      <c r="R1217" s="5">
        <v>5.2820161935555712</v>
      </c>
      <c r="S1217" s="5">
        <v>2780.4533242876528</v>
      </c>
      <c r="T1217" s="5">
        <v>75082.5</v>
      </c>
      <c r="U1217" s="5">
        <v>5640</v>
      </c>
      <c r="V1217" s="5">
        <v>0.45629999999999998</v>
      </c>
      <c r="W1217" s="2" t="s">
        <v>23</v>
      </c>
      <c r="X1217" s="2"/>
      <c r="Y1217" s="2" t="s">
        <v>172</v>
      </c>
      <c r="Z1217" s="2" t="s">
        <v>173</v>
      </c>
      <c r="AA1217" s="2" t="s">
        <v>174</v>
      </c>
      <c r="AB1217" s="2">
        <f>IF(INPUT_RAW!B1217="","",YEAR(INPUT_RAW!B1217))</f>
        <v>2021</v>
      </c>
      <c r="AC1217" s="2">
        <f>IF(OR(INPUT_RAW!Q1217="",INPUT_RAW!T1217=""),"",INPUT_RAW!Q1217+INPUT_RAW!T1217)</f>
        <v>280001.91000000003</v>
      </c>
      <c r="AD1217" s="2">
        <f>IF(INPUT_RAW!Q1217="","",IF(INPUT_RAW!Q1217=0,0,INPUT_RAW!T1217/INPUT_RAW!Q1217))</f>
        <v>0.36640013749795591</v>
      </c>
    </row>
    <row r="1218" spans="1:30" ht="57.6" x14ac:dyDescent="0.3">
      <c r="A1218" s="7" t="s">
        <v>196</v>
      </c>
      <c r="B1218" s="2" t="s">
        <v>1813</v>
      </c>
      <c r="C1218" s="5" t="s">
        <v>198</v>
      </c>
      <c r="D1218" s="5" t="s">
        <v>171</v>
      </c>
      <c r="E1218" s="2" t="s">
        <v>1814</v>
      </c>
      <c r="F1218" s="2"/>
      <c r="G1218" s="2"/>
      <c r="H1218" s="2"/>
      <c r="I1218" s="2"/>
      <c r="J1218" s="2"/>
      <c r="K1218" s="2"/>
      <c r="L1218" s="2"/>
      <c r="M1218" s="2"/>
      <c r="N1218" s="5">
        <v>1875</v>
      </c>
      <c r="O1218" s="2" t="s">
        <v>1731</v>
      </c>
      <c r="P1218" s="5">
        <v>257.52486399999998</v>
      </c>
      <c r="Q1218" s="5">
        <v>482859.12</v>
      </c>
      <c r="R1218" s="5">
        <v>3.4942315332428762</v>
      </c>
      <c r="S1218" s="5">
        <v>6551.6841248303936</v>
      </c>
      <c r="T1218" s="5">
        <v>176919.6</v>
      </c>
      <c r="U1218" s="5">
        <v>12000</v>
      </c>
      <c r="V1218" s="5">
        <v>0.498</v>
      </c>
      <c r="W1218" s="2" t="s">
        <v>23</v>
      </c>
      <c r="X1218" s="2" t="s">
        <v>2940</v>
      </c>
      <c r="Y1218" s="2" t="s">
        <v>172</v>
      </c>
      <c r="Z1218" s="2" t="s">
        <v>173</v>
      </c>
      <c r="AA1218" s="2" t="s">
        <v>2940</v>
      </c>
      <c r="AB1218" s="2">
        <f>IF(INPUT_RAW!B1218="","",YEAR(INPUT_RAW!B1218))</f>
        <v>2021</v>
      </c>
      <c r="AC1218" s="2">
        <f>IF(OR(INPUT_RAW!Q1218="",INPUT_RAW!T1218=""),"",INPUT_RAW!Q1218+INPUT_RAW!T1218)</f>
        <v>659778.72</v>
      </c>
      <c r="AD1218" s="2">
        <f>IF(INPUT_RAW!Q1218="","",IF(INPUT_RAW!Q1218=0,0,INPUT_RAW!T1218/INPUT_RAW!Q1218))</f>
        <v>0.36640003817262479</v>
      </c>
    </row>
    <row r="1219" spans="1:30" ht="57.6" x14ac:dyDescent="0.3">
      <c r="A1219" s="7" t="s">
        <v>196</v>
      </c>
      <c r="B1219" s="2" t="s">
        <v>1813</v>
      </c>
      <c r="C1219" s="5" t="s">
        <v>198</v>
      </c>
      <c r="D1219" s="5" t="s">
        <v>171</v>
      </c>
      <c r="E1219" s="2" t="s">
        <v>1815</v>
      </c>
      <c r="F1219" s="2"/>
      <c r="G1219" s="2"/>
      <c r="H1219" s="2"/>
      <c r="I1219" s="2"/>
      <c r="J1219" s="2"/>
      <c r="K1219" s="2"/>
      <c r="L1219" s="2"/>
      <c r="M1219" s="2"/>
      <c r="N1219" s="5">
        <v>8097.6</v>
      </c>
      <c r="O1219" s="2" t="s">
        <v>1731</v>
      </c>
      <c r="P1219" s="5">
        <v>395.02408985378378</v>
      </c>
      <c r="Q1219" s="5">
        <v>3198747.07</v>
      </c>
      <c r="R1219" s="5">
        <v>5.3598926710147046</v>
      </c>
      <c r="S1219" s="5">
        <v>43402.266892808679</v>
      </c>
      <c r="T1219" s="5">
        <v>1172020.8999999999</v>
      </c>
      <c r="U1219" s="5">
        <v>86760</v>
      </c>
      <c r="V1219" s="5">
        <v>0.45629999999999998</v>
      </c>
      <c r="W1219" s="2" t="s">
        <v>23</v>
      </c>
      <c r="X1219" s="2"/>
      <c r="Y1219" s="2" t="s">
        <v>172</v>
      </c>
      <c r="Z1219" s="2" t="s">
        <v>173</v>
      </c>
      <c r="AA1219" s="2" t="s">
        <v>174</v>
      </c>
      <c r="AB1219" s="2">
        <f>IF(INPUT_RAW!B1219="","",YEAR(INPUT_RAW!B1219))</f>
        <v>2021</v>
      </c>
      <c r="AC1219" s="2">
        <f>IF(OR(INPUT_RAW!Q1219="",INPUT_RAW!T1219=""),"",INPUT_RAW!Q1219+INPUT_RAW!T1219)</f>
        <v>4370767.97</v>
      </c>
      <c r="AD1219" s="2">
        <f>IF(INPUT_RAW!Q1219="","",IF(INPUT_RAW!Q1219=0,0,INPUT_RAW!T1219/INPUT_RAW!Q1219))</f>
        <v>0.36639999173176263</v>
      </c>
    </row>
    <row r="1220" spans="1:30" ht="72" x14ac:dyDescent="0.3">
      <c r="A1220" s="7" t="s">
        <v>196</v>
      </c>
      <c r="B1220" s="2" t="s">
        <v>1813</v>
      </c>
      <c r="C1220" s="5" t="s">
        <v>198</v>
      </c>
      <c r="D1220" s="5" t="s">
        <v>171</v>
      </c>
      <c r="E1220" s="2" t="s">
        <v>1816</v>
      </c>
      <c r="F1220" s="2"/>
      <c r="G1220" s="2"/>
      <c r="H1220" s="2"/>
      <c r="I1220" s="2"/>
      <c r="J1220" s="2"/>
      <c r="K1220" s="2"/>
      <c r="L1220" s="2"/>
      <c r="M1220" s="2"/>
      <c r="N1220" s="5">
        <v>3705</v>
      </c>
      <c r="O1220" s="2" t="s">
        <v>1731</v>
      </c>
      <c r="P1220" s="5">
        <v>410.63265587044532</v>
      </c>
      <c r="Q1220" s="5">
        <v>1521393.99</v>
      </c>
      <c r="R1220" s="5">
        <v>5.5716778272787693</v>
      </c>
      <c r="S1220" s="5">
        <v>20643.066350067838</v>
      </c>
      <c r="T1220" s="5">
        <v>557438.80000000005</v>
      </c>
      <c r="U1220" s="5">
        <v>15600</v>
      </c>
      <c r="V1220" s="5">
        <v>1.2070000000000001</v>
      </c>
      <c r="W1220" s="2" t="s">
        <v>23</v>
      </c>
      <c r="X1220" s="2" t="s">
        <v>2936</v>
      </c>
      <c r="Y1220" s="2" t="s">
        <v>172</v>
      </c>
      <c r="Z1220" s="2" t="s">
        <v>173</v>
      </c>
      <c r="AA1220" s="2" t="s">
        <v>2936</v>
      </c>
      <c r="AB1220" s="2">
        <f>IF(INPUT_RAW!B1220="","",YEAR(INPUT_RAW!B1220))</f>
        <v>2021</v>
      </c>
      <c r="AC1220" s="2">
        <f>IF(OR(INPUT_RAW!Q1220="",INPUT_RAW!T1220=""),"",INPUT_RAW!Q1220+INPUT_RAW!T1220)</f>
        <v>2078832.79</v>
      </c>
      <c r="AD1220" s="2">
        <f>IF(INPUT_RAW!Q1220="","",IF(INPUT_RAW!Q1220=0,0,INPUT_RAW!T1220/INPUT_RAW!Q1220))</f>
        <v>0.36640002764832802</v>
      </c>
    </row>
    <row r="1221" spans="1:30" ht="57.6" x14ac:dyDescent="0.3">
      <c r="A1221" s="7" t="s">
        <v>196</v>
      </c>
      <c r="B1221" s="2" t="s">
        <v>1817</v>
      </c>
      <c r="C1221" s="5" t="s">
        <v>198</v>
      </c>
      <c r="D1221" s="5" t="s">
        <v>171</v>
      </c>
      <c r="E1221" s="2" t="s">
        <v>1818</v>
      </c>
      <c r="F1221" s="2"/>
      <c r="G1221" s="2"/>
      <c r="H1221" s="2"/>
      <c r="I1221" s="2"/>
      <c r="J1221" s="2"/>
      <c r="K1221" s="2"/>
      <c r="L1221" s="2"/>
      <c r="M1221" s="2"/>
      <c r="N1221" s="5">
        <v>2755.5</v>
      </c>
      <c r="O1221" s="2" t="s">
        <v>1731</v>
      </c>
      <c r="P1221" s="5">
        <v>585.76362547632004</v>
      </c>
      <c r="Q1221" s="5">
        <v>1614071.67</v>
      </c>
      <c r="R1221" s="5">
        <v>7.9371764969691068</v>
      </c>
      <c r="S1221" s="5">
        <v>21870.889837398368</v>
      </c>
      <c r="T1221" s="5">
        <v>591395.80000000005</v>
      </c>
      <c r="U1221" s="5">
        <v>60120</v>
      </c>
      <c r="V1221" s="5">
        <v>0.32390000000000002</v>
      </c>
      <c r="W1221" s="2" t="s">
        <v>23</v>
      </c>
      <c r="X1221" s="2" t="s">
        <v>2936</v>
      </c>
      <c r="Y1221" s="2" t="s">
        <v>172</v>
      </c>
      <c r="Z1221" s="2" t="s">
        <v>173</v>
      </c>
      <c r="AA1221" s="2" t="s">
        <v>2936</v>
      </c>
      <c r="AB1221" s="2">
        <f>IF(INPUT_RAW!B1221="","",YEAR(INPUT_RAW!B1221))</f>
        <v>2021</v>
      </c>
      <c r="AC1221" s="2">
        <f>IF(OR(INPUT_RAW!Q1221="",INPUT_RAW!T1221=""),"",INPUT_RAW!Q1221+INPUT_RAW!T1221)</f>
        <v>2205467.4699999997</v>
      </c>
      <c r="AD1221" s="2">
        <f>IF(INPUT_RAW!Q1221="","",IF(INPUT_RAW!Q1221=0,0,INPUT_RAW!T1221/INPUT_RAW!Q1221))</f>
        <v>0.36639996289631926</v>
      </c>
    </row>
    <row r="1222" spans="1:30" ht="57.6" x14ac:dyDescent="0.3">
      <c r="A1222" s="7" t="s">
        <v>196</v>
      </c>
      <c r="B1222" s="2" t="s">
        <v>1817</v>
      </c>
      <c r="C1222" s="5" t="s">
        <v>198</v>
      </c>
      <c r="D1222" s="5" t="s">
        <v>171</v>
      </c>
      <c r="E1222" s="2" t="s">
        <v>1819</v>
      </c>
      <c r="F1222" s="2"/>
      <c r="G1222" s="2"/>
      <c r="H1222" s="2"/>
      <c r="I1222" s="2"/>
      <c r="J1222" s="2"/>
      <c r="K1222" s="2"/>
      <c r="L1222" s="2"/>
      <c r="M1222" s="2"/>
      <c r="N1222" s="5">
        <v>1680</v>
      </c>
      <c r="O1222" s="2" t="s">
        <v>1731</v>
      </c>
      <c r="P1222" s="5">
        <v>405.23464880952378</v>
      </c>
      <c r="Q1222" s="5">
        <v>680794.21</v>
      </c>
      <c r="R1222" s="5">
        <v>5.4909844012130593</v>
      </c>
      <c r="S1222" s="5">
        <v>9224.8537940379392</v>
      </c>
      <c r="T1222" s="5">
        <v>249443</v>
      </c>
      <c r="U1222" s="5">
        <v>18000</v>
      </c>
      <c r="V1222" s="5">
        <v>0.45629999999999998</v>
      </c>
      <c r="W1222" s="2" t="s">
        <v>23</v>
      </c>
      <c r="X1222" s="2"/>
      <c r="Y1222" s="2" t="s">
        <v>172</v>
      </c>
      <c r="Z1222" s="2" t="s">
        <v>173</v>
      </c>
      <c r="AA1222" s="2" t="s">
        <v>174</v>
      </c>
      <c r="AB1222" s="2">
        <f>IF(INPUT_RAW!B1222="","",YEAR(INPUT_RAW!B1222))</f>
        <v>2021</v>
      </c>
      <c r="AC1222" s="2">
        <f>IF(OR(INPUT_RAW!Q1222="",INPUT_RAW!T1222=""),"",INPUT_RAW!Q1222+INPUT_RAW!T1222)</f>
        <v>930237.21</v>
      </c>
      <c r="AD1222" s="2">
        <f>IF(INPUT_RAW!Q1222="","",IF(INPUT_RAW!Q1222=0,0,INPUT_RAW!T1222/INPUT_RAW!Q1222))</f>
        <v>0.36640000213867863</v>
      </c>
    </row>
    <row r="1223" spans="1:30" ht="57.6" x14ac:dyDescent="0.3">
      <c r="A1223" s="7" t="s">
        <v>196</v>
      </c>
      <c r="B1223" s="2" t="s">
        <v>1817</v>
      </c>
      <c r="C1223" s="5" t="s">
        <v>198</v>
      </c>
      <c r="D1223" s="5" t="s">
        <v>171</v>
      </c>
      <c r="E1223" s="2" t="s">
        <v>1820</v>
      </c>
      <c r="F1223" s="2"/>
      <c r="G1223" s="2"/>
      <c r="H1223" s="2"/>
      <c r="I1223" s="2"/>
      <c r="J1223" s="2"/>
      <c r="K1223" s="2"/>
      <c r="L1223" s="2"/>
      <c r="M1223" s="2"/>
      <c r="N1223" s="5">
        <v>3765</v>
      </c>
      <c r="O1223" s="2" t="s">
        <v>1731</v>
      </c>
      <c r="P1223" s="5">
        <v>264.39362815405048</v>
      </c>
      <c r="Q1223" s="5">
        <v>995442.01</v>
      </c>
      <c r="R1223" s="5">
        <v>3.5825694871822562</v>
      </c>
      <c r="S1223" s="5">
        <v>13488.374119241191</v>
      </c>
      <c r="T1223" s="5">
        <v>364729.9</v>
      </c>
      <c r="U1223" s="5">
        <v>24096</v>
      </c>
      <c r="V1223" s="5">
        <v>0.49840000000000001</v>
      </c>
      <c r="W1223" s="2" t="s">
        <v>23</v>
      </c>
      <c r="X1223" s="2" t="s">
        <v>2940</v>
      </c>
      <c r="Y1223" s="2" t="s">
        <v>172</v>
      </c>
      <c r="Z1223" s="2" t="s">
        <v>173</v>
      </c>
      <c r="AA1223" s="2" t="s">
        <v>2940</v>
      </c>
      <c r="AB1223" s="2">
        <f>IF(INPUT_RAW!B1223="","",YEAR(INPUT_RAW!B1223))</f>
        <v>2021</v>
      </c>
      <c r="AC1223" s="2">
        <f>IF(OR(INPUT_RAW!Q1223="",INPUT_RAW!T1223=""),"",INPUT_RAW!Q1223+INPUT_RAW!T1223)</f>
        <v>1360171.9100000001</v>
      </c>
      <c r="AD1223" s="2">
        <f>IF(INPUT_RAW!Q1223="","",IF(INPUT_RAW!Q1223=0,0,INPUT_RAW!T1223/INPUT_RAW!Q1223))</f>
        <v>0.36639994729577469</v>
      </c>
    </row>
    <row r="1224" spans="1:30" ht="57.6" x14ac:dyDescent="0.3">
      <c r="A1224" s="7" t="s">
        <v>196</v>
      </c>
      <c r="B1224" s="2" t="s">
        <v>1817</v>
      </c>
      <c r="C1224" s="5" t="s">
        <v>198</v>
      </c>
      <c r="D1224" s="5" t="s">
        <v>171</v>
      </c>
      <c r="E1224" s="2" t="s">
        <v>1821</v>
      </c>
      <c r="F1224" s="2"/>
      <c r="G1224" s="2"/>
      <c r="H1224" s="2"/>
      <c r="I1224" s="2"/>
      <c r="J1224" s="2"/>
      <c r="K1224" s="2"/>
      <c r="L1224" s="2"/>
      <c r="M1224" s="2"/>
      <c r="N1224" s="5">
        <v>3000</v>
      </c>
      <c r="O1224" s="2" t="s">
        <v>1731</v>
      </c>
      <c r="P1224" s="5">
        <v>628.29274333333331</v>
      </c>
      <c r="Q1224" s="5">
        <v>1884878.23</v>
      </c>
      <c r="R1224" s="5">
        <v>8.5134518066847331</v>
      </c>
      <c r="S1224" s="5">
        <v>25540.355420054198</v>
      </c>
      <c r="T1224" s="5">
        <v>690619.4</v>
      </c>
      <c r="U1224" s="5">
        <v>50000</v>
      </c>
      <c r="V1224" s="5">
        <v>0.45479999999999998</v>
      </c>
      <c r="W1224" s="2" t="s">
        <v>23</v>
      </c>
      <c r="X1224" s="2"/>
      <c r="Y1224" s="2" t="s">
        <v>172</v>
      </c>
      <c r="Z1224" s="2" t="s">
        <v>173</v>
      </c>
      <c r="AA1224" s="2" t="s">
        <v>174</v>
      </c>
      <c r="AB1224" s="2">
        <f>IF(INPUT_RAW!B1224="","",YEAR(INPUT_RAW!B1224))</f>
        <v>2021</v>
      </c>
      <c r="AC1224" s="2">
        <f>IF(OR(INPUT_RAW!Q1224="",INPUT_RAW!T1224=""),"",INPUT_RAW!Q1224+INPUT_RAW!T1224)</f>
        <v>2575497.63</v>
      </c>
      <c r="AD1224" s="2">
        <f>IF(INPUT_RAW!Q1224="","",IF(INPUT_RAW!Q1224=0,0,INPUT_RAW!T1224/INPUT_RAW!Q1224))</f>
        <v>0.36640000876873624</v>
      </c>
    </row>
    <row r="1225" spans="1:30" ht="72" x14ac:dyDescent="0.3">
      <c r="A1225" s="7" t="s">
        <v>196</v>
      </c>
      <c r="B1225" s="2" t="s">
        <v>1822</v>
      </c>
      <c r="C1225" s="5" t="s">
        <v>198</v>
      </c>
      <c r="D1225" s="5" t="s">
        <v>171</v>
      </c>
      <c r="E1225" s="2" t="s">
        <v>1823</v>
      </c>
      <c r="F1225" s="2"/>
      <c r="G1225" s="2"/>
      <c r="H1225" s="2"/>
      <c r="I1225" s="2"/>
      <c r="J1225" s="2"/>
      <c r="K1225" s="2"/>
      <c r="L1225" s="2"/>
      <c r="M1225" s="2"/>
      <c r="N1225" s="5">
        <v>9708.7999999999993</v>
      </c>
      <c r="O1225" s="2" t="s">
        <v>1731</v>
      </c>
      <c r="P1225" s="5">
        <v>477.89682556031647</v>
      </c>
      <c r="Q1225" s="5">
        <v>4639804.7</v>
      </c>
      <c r="R1225" s="5">
        <v>6.4755667420097076</v>
      </c>
      <c r="S1225" s="5">
        <v>62869.982384823852</v>
      </c>
      <c r="T1225" s="5">
        <v>1700024.4</v>
      </c>
      <c r="U1225" s="5">
        <v>54612</v>
      </c>
      <c r="V1225" s="5">
        <v>1.07</v>
      </c>
      <c r="W1225" s="2" t="s">
        <v>22</v>
      </c>
      <c r="X1225" s="2" t="s">
        <v>2940</v>
      </c>
      <c r="Y1225" s="2" t="s">
        <v>172</v>
      </c>
      <c r="Z1225" s="2" t="s">
        <v>173</v>
      </c>
      <c r="AA1225" s="2" t="s">
        <v>2940</v>
      </c>
      <c r="AB1225" s="2">
        <f>IF(INPUT_RAW!B1225="","",YEAR(INPUT_RAW!B1225))</f>
        <v>2021</v>
      </c>
      <c r="AC1225" s="2">
        <f>IF(OR(INPUT_RAW!Q1225="",INPUT_RAW!T1225=""),"",INPUT_RAW!Q1225+INPUT_RAW!T1225)</f>
        <v>6339829.0999999996</v>
      </c>
      <c r="AD1225" s="2">
        <f>IF(INPUT_RAW!Q1225="","",IF(INPUT_RAW!Q1225=0,0,INPUT_RAW!T1225/INPUT_RAW!Q1225))</f>
        <v>0.36639999093065273</v>
      </c>
    </row>
    <row r="1226" spans="1:30" ht="57.6" x14ac:dyDescent="0.3">
      <c r="A1226" s="7" t="s">
        <v>196</v>
      </c>
      <c r="B1226" s="2" t="s">
        <v>1822</v>
      </c>
      <c r="C1226" s="5" t="s">
        <v>198</v>
      </c>
      <c r="D1226" s="5" t="s">
        <v>163</v>
      </c>
      <c r="E1226" s="2" t="s">
        <v>1824</v>
      </c>
      <c r="F1226" s="2"/>
      <c r="G1226" s="2"/>
      <c r="H1226" s="2"/>
      <c r="I1226" s="2"/>
      <c r="J1226" s="2"/>
      <c r="K1226" s="2"/>
      <c r="L1226" s="2"/>
      <c r="M1226" s="2"/>
      <c r="N1226" s="5">
        <v>8537.7999999999993</v>
      </c>
      <c r="O1226" s="2" t="s">
        <v>1731</v>
      </c>
      <c r="P1226" s="5">
        <v>237.2931984820446</v>
      </c>
      <c r="Q1226" s="5">
        <v>2025961.87</v>
      </c>
      <c r="R1226" s="5">
        <v>3.2153549929816339</v>
      </c>
      <c r="S1226" s="5">
        <v>27452.057859078592</v>
      </c>
      <c r="T1226" s="5">
        <v>890612.8</v>
      </c>
      <c r="U1226" s="5">
        <v>6</v>
      </c>
      <c r="V1226" s="5">
        <v>0.25600000000000001</v>
      </c>
      <c r="W1226" s="2" t="s">
        <v>23</v>
      </c>
      <c r="X1226" s="2" t="s">
        <v>166</v>
      </c>
      <c r="Y1226" s="2" t="s">
        <v>164</v>
      </c>
      <c r="Z1226" s="2" t="s">
        <v>165</v>
      </c>
      <c r="AA1226" s="2" t="s">
        <v>166</v>
      </c>
      <c r="AB1226" s="2">
        <f>IF(INPUT_RAW!B1226="","",YEAR(INPUT_RAW!B1226))</f>
        <v>2021</v>
      </c>
      <c r="AC1226" s="2">
        <f>IF(OR(INPUT_RAW!Q1226="",INPUT_RAW!T1226=""),"",INPUT_RAW!Q1226+INPUT_RAW!T1226)</f>
        <v>2916574.67</v>
      </c>
      <c r="AD1226" s="2">
        <f>IF(INPUT_RAW!Q1226="","",IF(INPUT_RAW!Q1226=0,0,INPUT_RAW!T1226/INPUT_RAW!Q1226))</f>
        <v>0.43959998121781035</v>
      </c>
    </row>
    <row r="1227" spans="1:30" ht="86.4" x14ac:dyDescent="0.3">
      <c r="A1227" s="7" t="s">
        <v>196</v>
      </c>
      <c r="B1227" s="2" t="s">
        <v>1822</v>
      </c>
      <c r="C1227" s="5" t="s">
        <v>198</v>
      </c>
      <c r="D1227" s="5" t="s">
        <v>171</v>
      </c>
      <c r="E1227" s="2" t="s">
        <v>1825</v>
      </c>
      <c r="F1227" s="2"/>
      <c r="G1227" s="2"/>
      <c r="H1227" s="2"/>
      <c r="I1227" s="2"/>
      <c r="J1227" s="2"/>
      <c r="K1227" s="2"/>
      <c r="L1227" s="2"/>
      <c r="M1227" s="2"/>
      <c r="N1227" s="5">
        <v>3430.4</v>
      </c>
      <c r="O1227" s="2" t="s">
        <v>1731</v>
      </c>
      <c r="P1227" s="5">
        <v>456.45846256996271</v>
      </c>
      <c r="Q1227" s="5">
        <v>1565835.11</v>
      </c>
      <c r="R1227" s="5">
        <v>6.1850740185631814</v>
      </c>
      <c r="S1227" s="5">
        <v>21217.27791327914</v>
      </c>
      <c r="T1227" s="5">
        <v>573722</v>
      </c>
      <c r="U1227" s="5">
        <v>19296</v>
      </c>
      <c r="V1227" s="5">
        <v>1.022</v>
      </c>
      <c r="W1227" s="2" t="s">
        <v>22</v>
      </c>
      <c r="X1227" s="2" t="s">
        <v>2940</v>
      </c>
      <c r="Y1227" s="2" t="s">
        <v>172</v>
      </c>
      <c r="Z1227" s="2" t="s">
        <v>173</v>
      </c>
      <c r="AA1227" s="2" t="s">
        <v>2940</v>
      </c>
      <c r="AB1227" s="2">
        <f>IF(INPUT_RAW!B1227="","",YEAR(INPUT_RAW!B1227))</f>
        <v>2021</v>
      </c>
      <c r="AC1227" s="2">
        <f>IF(OR(INPUT_RAW!Q1227="",INPUT_RAW!T1227=""),"",INPUT_RAW!Q1227+INPUT_RAW!T1227)</f>
        <v>2139557.1100000003</v>
      </c>
      <c r="AD1227" s="2">
        <f>IF(INPUT_RAW!Q1227="","",IF(INPUT_RAW!Q1227=0,0,INPUT_RAW!T1227/INPUT_RAW!Q1227))</f>
        <v>0.36640001002404393</v>
      </c>
    </row>
    <row r="1228" spans="1:30" ht="57.6" x14ac:dyDescent="0.3">
      <c r="A1228" s="7" t="s">
        <v>196</v>
      </c>
      <c r="B1228" s="2" t="s">
        <v>1826</v>
      </c>
      <c r="C1228" s="5" t="s">
        <v>198</v>
      </c>
      <c r="D1228" s="5" t="s">
        <v>163</v>
      </c>
      <c r="E1228" s="2" t="s">
        <v>1827</v>
      </c>
      <c r="F1228" s="2"/>
      <c r="G1228" s="2"/>
      <c r="H1228" s="2"/>
      <c r="I1228" s="2"/>
      <c r="J1228" s="2"/>
      <c r="K1228" s="2"/>
      <c r="L1228" s="2"/>
      <c r="M1228" s="2"/>
      <c r="N1228" s="5">
        <v>4813</v>
      </c>
      <c r="O1228" s="2" t="s">
        <v>1731</v>
      </c>
      <c r="P1228" s="5">
        <v>418.28202576355699</v>
      </c>
      <c r="Q1228" s="5">
        <v>2013191.39</v>
      </c>
      <c r="R1228" s="5">
        <v>5.6677781268774661</v>
      </c>
      <c r="S1228" s="5">
        <v>27279.016124661252</v>
      </c>
      <c r="T1228" s="5">
        <v>884998.9</v>
      </c>
      <c r="U1228" s="5">
        <v>2</v>
      </c>
      <c r="V1228" s="5">
        <v>0.151</v>
      </c>
      <c r="W1228" s="2" t="s">
        <v>23</v>
      </c>
      <c r="X1228" s="2" t="s">
        <v>166</v>
      </c>
      <c r="Y1228" s="2" t="s">
        <v>164</v>
      </c>
      <c r="Z1228" s="2" t="s">
        <v>165</v>
      </c>
      <c r="AA1228" s="2" t="s">
        <v>166</v>
      </c>
      <c r="AB1228" s="2">
        <f>IF(INPUT_RAW!B1228="","",YEAR(INPUT_RAW!B1228))</f>
        <v>2021</v>
      </c>
      <c r="AC1228" s="2">
        <f>IF(OR(INPUT_RAW!Q1228="",INPUT_RAW!T1228=""),"",INPUT_RAW!Q1228+INPUT_RAW!T1228)</f>
        <v>2898190.29</v>
      </c>
      <c r="AD1228" s="2">
        <f>IF(INPUT_RAW!Q1228="","",IF(INPUT_RAW!Q1228=0,0,INPUT_RAW!T1228/INPUT_RAW!Q1228))</f>
        <v>0.43959998259281252</v>
      </c>
    </row>
    <row r="1229" spans="1:30" ht="57.6" x14ac:dyDescent="0.3">
      <c r="A1229" s="7" t="s">
        <v>196</v>
      </c>
      <c r="B1229" s="2" t="s">
        <v>1828</v>
      </c>
      <c r="C1229" s="5" t="s">
        <v>198</v>
      </c>
      <c r="D1229" s="5" t="s">
        <v>171</v>
      </c>
      <c r="E1229" s="2" t="s">
        <v>1829</v>
      </c>
      <c r="F1229" s="2"/>
      <c r="G1229" s="2"/>
      <c r="H1229" s="2"/>
      <c r="I1229" s="2"/>
      <c r="J1229" s="2"/>
      <c r="K1229" s="2"/>
      <c r="L1229" s="2"/>
      <c r="M1229" s="2"/>
      <c r="N1229" s="5">
        <v>6750</v>
      </c>
      <c r="O1229" s="2" t="s">
        <v>1731</v>
      </c>
      <c r="P1229" s="5">
        <v>454.81851851851849</v>
      </c>
      <c r="Q1229" s="5">
        <v>3070025</v>
      </c>
      <c r="R1229" s="5">
        <v>6.1628525544514714</v>
      </c>
      <c r="S1229" s="5">
        <v>41599.254742547433</v>
      </c>
      <c r="T1229" s="5">
        <v>1124857.2</v>
      </c>
      <c r="U1229" s="5">
        <v>27000</v>
      </c>
      <c r="V1229" s="5">
        <v>1.42</v>
      </c>
      <c r="W1229" s="2" t="s">
        <v>15</v>
      </c>
      <c r="X1229" s="2"/>
      <c r="Y1229" s="2" t="s">
        <v>172</v>
      </c>
      <c r="Z1229" s="2" t="s">
        <v>173</v>
      </c>
      <c r="AA1229" s="2" t="s">
        <v>174</v>
      </c>
      <c r="AB1229" s="2">
        <f>IF(INPUT_RAW!B1229="","",YEAR(INPUT_RAW!B1229))</f>
        <v>2021</v>
      </c>
      <c r="AC1229" s="2">
        <f>IF(OR(INPUT_RAW!Q1229="",INPUT_RAW!T1229=""),"",INPUT_RAW!Q1229+INPUT_RAW!T1229)</f>
        <v>4194882.2</v>
      </c>
      <c r="AD1229" s="2">
        <f>IF(INPUT_RAW!Q1229="","",IF(INPUT_RAW!Q1229=0,0,INPUT_RAW!T1229/INPUT_RAW!Q1229))</f>
        <v>0.36640001302920983</v>
      </c>
    </row>
    <row r="1230" spans="1:30" ht="72" x14ac:dyDescent="0.3">
      <c r="A1230" s="7" t="s">
        <v>196</v>
      </c>
      <c r="B1230" s="2" t="s">
        <v>1830</v>
      </c>
      <c r="C1230" s="5" t="s">
        <v>198</v>
      </c>
      <c r="D1230" s="5" t="s">
        <v>171</v>
      </c>
      <c r="E1230" s="2" t="s">
        <v>1831</v>
      </c>
      <c r="F1230" s="2"/>
      <c r="G1230" s="2"/>
      <c r="H1230" s="2"/>
      <c r="I1230" s="2"/>
      <c r="J1230" s="2"/>
      <c r="K1230" s="2"/>
      <c r="L1230" s="2"/>
      <c r="M1230" s="2"/>
      <c r="N1230" s="5">
        <v>5665.68</v>
      </c>
      <c r="O1230" s="2" t="s">
        <v>1731</v>
      </c>
      <c r="P1230" s="5">
        <v>1012.297895398258</v>
      </c>
      <c r="Q1230" s="5">
        <v>5735355.9400000004</v>
      </c>
      <c r="R1230" s="5">
        <v>13.716773650382899</v>
      </c>
      <c r="S1230" s="5">
        <v>77714.850135501358</v>
      </c>
      <c r="T1230" s="5">
        <v>2101434.4</v>
      </c>
      <c r="U1230" s="5">
        <v>167184</v>
      </c>
      <c r="V1230" s="5">
        <v>0.44500000000000001</v>
      </c>
      <c r="W1230" s="2" t="s">
        <v>36</v>
      </c>
      <c r="X1230" s="2" t="s">
        <v>2939</v>
      </c>
      <c r="Y1230" s="2" t="s">
        <v>172</v>
      </c>
      <c r="Z1230" s="2" t="s">
        <v>173</v>
      </c>
      <c r="AA1230" s="2" t="s">
        <v>2939</v>
      </c>
      <c r="AB1230" s="2">
        <f>IF(INPUT_RAW!B1230="","",YEAR(INPUT_RAW!B1230))</f>
        <v>2021</v>
      </c>
      <c r="AC1230" s="2">
        <f>IF(OR(INPUT_RAW!Q1230="",INPUT_RAW!T1230=""),"",INPUT_RAW!Q1230+INPUT_RAW!T1230)</f>
        <v>7836790.3399999999</v>
      </c>
      <c r="AD1230" s="2">
        <f>IF(INPUT_RAW!Q1230="","",IF(INPUT_RAW!Q1230=0,0,INPUT_RAW!T1230/INPUT_RAW!Q1230))</f>
        <v>0.3663999971377539</v>
      </c>
    </row>
    <row r="1231" spans="1:30" ht="72" x14ac:dyDescent="0.3">
      <c r="A1231" s="7" t="s">
        <v>196</v>
      </c>
      <c r="B1231" s="2" t="s">
        <v>1832</v>
      </c>
      <c r="C1231" s="5" t="s">
        <v>198</v>
      </c>
      <c r="D1231" s="5" t="s">
        <v>171</v>
      </c>
      <c r="E1231" s="2" t="s">
        <v>1833</v>
      </c>
      <c r="F1231" s="2"/>
      <c r="G1231" s="2"/>
      <c r="H1231" s="2"/>
      <c r="I1231" s="2"/>
      <c r="J1231" s="2"/>
      <c r="K1231" s="2"/>
      <c r="L1231" s="2"/>
      <c r="M1231" s="2"/>
      <c r="N1231" s="5">
        <v>8008</v>
      </c>
      <c r="O1231" s="2" t="s">
        <v>1731</v>
      </c>
      <c r="P1231" s="5">
        <v>373.59745629370627</v>
      </c>
      <c r="Q1231" s="5">
        <v>2991768.43</v>
      </c>
      <c r="R1231" s="5">
        <v>5.0588687378971748</v>
      </c>
      <c r="S1231" s="5">
        <v>40511.420853080577</v>
      </c>
      <c r="T1231" s="5">
        <v>1096184</v>
      </c>
      <c r="U1231" s="5">
        <v>2464</v>
      </c>
      <c r="V1231" s="5">
        <v>13.8</v>
      </c>
      <c r="W1231" s="2" t="s">
        <v>32</v>
      </c>
      <c r="X1231" s="2" t="s">
        <v>2935</v>
      </c>
      <c r="Y1231" s="2" t="s">
        <v>172</v>
      </c>
      <c r="Z1231" s="2" t="s">
        <v>173</v>
      </c>
      <c r="AA1231" s="2" t="s">
        <v>2935</v>
      </c>
      <c r="AB1231" s="2">
        <f>IF(INPUT_RAW!B1231="","",YEAR(INPUT_RAW!B1231))</f>
        <v>2021</v>
      </c>
      <c r="AC1231" s="2">
        <f>IF(OR(INPUT_RAW!Q1231="",INPUT_RAW!T1231=""),"",INPUT_RAW!Q1231+INPUT_RAW!T1231)</f>
        <v>4087952.43</v>
      </c>
      <c r="AD1231" s="2">
        <f>IF(INPUT_RAW!Q1231="","",IF(INPUT_RAW!Q1231=0,0,INPUT_RAW!T1231/INPUT_RAW!Q1231))</f>
        <v>0.36640001579266612</v>
      </c>
    </row>
    <row r="1232" spans="1:30" ht="72" x14ac:dyDescent="0.3">
      <c r="A1232" s="7" t="s">
        <v>196</v>
      </c>
      <c r="B1232" s="2" t="s">
        <v>1832</v>
      </c>
      <c r="C1232" s="5" t="s">
        <v>198</v>
      </c>
      <c r="D1232" s="5" t="s">
        <v>171</v>
      </c>
      <c r="E1232" s="2" t="s">
        <v>1834</v>
      </c>
      <c r="F1232" s="2"/>
      <c r="G1232" s="2"/>
      <c r="H1232" s="2"/>
      <c r="I1232" s="2"/>
      <c r="J1232" s="2"/>
      <c r="K1232" s="2"/>
      <c r="L1232" s="2"/>
      <c r="M1232" s="2"/>
      <c r="N1232" s="5">
        <v>9504</v>
      </c>
      <c r="O1232" s="2" t="s">
        <v>1731</v>
      </c>
      <c r="P1232" s="5">
        <v>228.7976210016835</v>
      </c>
      <c r="Q1232" s="5">
        <v>2174492.59</v>
      </c>
      <c r="R1232" s="5">
        <v>3.0981397562854909</v>
      </c>
      <c r="S1232" s="5">
        <v>29444.720243737309</v>
      </c>
      <c r="T1232" s="5">
        <v>796734.1</v>
      </c>
      <c r="U1232" s="5">
        <v>2592</v>
      </c>
      <c r="V1232" s="5">
        <v>8.85</v>
      </c>
      <c r="W1232" s="2" t="s">
        <v>32</v>
      </c>
      <c r="X1232" s="2" t="s">
        <v>2935</v>
      </c>
      <c r="Y1232" s="2" t="s">
        <v>172</v>
      </c>
      <c r="Z1232" s="2" t="s">
        <v>173</v>
      </c>
      <c r="AA1232" s="2" t="s">
        <v>2935</v>
      </c>
      <c r="AB1232" s="2">
        <f>IF(INPUT_RAW!B1232="","",YEAR(INPUT_RAW!B1232))</f>
        <v>2021</v>
      </c>
      <c r="AC1232" s="2">
        <f>IF(OR(INPUT_RAW!Q1232="",INPUT_RAW!T1232=""),"",INPUT_RAW!Q1232+INPUT_RAW!T1232)</f>
        <v>2971226.69</v>
      </c>
      <c r="AD1232" s="2">
        <f>IF(INPUT_RAW!Q1232="","",IF(INPUT_RAW!Q1232=0,0,INPUT_RAW!T1232/INPUT_RAW!Q1232))</f>
        <v>0.36640000690919811</v>
      </c>
    </row>
    <row r="1233" spans="1:30" ht="86.4" x14ac:dyDescent="0.3">
      <c r="A1233" s="7" t="s">
        <v>196</v>
      </c>
      <c r="B1233" s="2" t="s">
        <v>1835</v>
      </c>
      <c r="C1233" s="5" t="s">
        <v>198</v>
      </c>
      <c r="D1233" s="5" t="s">
        <v>171</v>
      </c>
      <c r="E1233" s="2" t="s">
        <v>1836</v>
      </c>
      <c r="F1233" s="2"/>
      <c r="G1233" s="2"/>
      <c r="H1233" s="2"/>
      <c r="I1233" s="2"/>
      <c r="J1233" s="2"/>
      <c r="K1233" s="2"/>
      <c r="L1233" s="2"/>
      <c r="M1233" s="2"/>
      <c r="N1233" s="5">
        <v>1920</v>
      </c>
      <c r="O1233" s="2" t="s">
        <v>1731</v>
      </c>
      <c r="P1233" s="5">
        <v>456.57528124999999</v>
      </c>
      <c r="Q1233" s="5">
        <v>876624.54</v>
      </c>
      <c r="R1233" s="5">
        <v>6.1824682633717014</v>
      </c>
      <c r="S1233" s="5">
        <v>11870.339065673659</v>
      </c>
      <c r="T1233" s="5">
        <v>321195.2</v>
      </c>
      <c r="U1233" s="5">
        <v>10800</v>
      </c>
      <c r="V1233" s="5">
        <v>1.022</v>
      </c>
      <c r="W1233" s="2" t="s">
        <v>22</v>
      </c>
      <c r="X1233" s="2" t="s">
        <v>2940</v>
      </c>
      <c r="Y1233" s="2" t="s">
        <v>172</v>
      </c>
      <c r="Z1233" s="2" t="s">
        <v>173</v>
      </c>
      <c r="AA1233" s="2" t="s">
        <v>2940</v>
      </c>
      <c r="AB1233" s="2">
        <f>IF(INPUT_RAW!B1233="","",YEAR(INPUT_RAW!B1233))</f>
        <v>2021</v>
      </c>
      <c r="AC1233" s="2">
        <f>IF(OR(INPUT_RAW!Q1233="",INPUT_RAW!T1233=""),"",INPUT_RAW!Q1233+INPUT_RAW!T1233)</f>
        <v>1197819.74</v>
      </c>
      <c r="AD1233" s="2">
        <f>IF(INPUT_RAW!Q1233="","",IF(INPUT_RAW!Q1233=0,0,INPUT_RAW!T1233/INPUT_RAW!Q1233))</f>
        <v>0.3663999641169069</v>
      </c>
    </row>
    <row r="1234" spans="1:30" ht="72" x14ac:dyDescent="0.3">
      <c r="A1234" s="7" t="s">
        <v>196</v>
      </c>
      <c r="B1234" s="2" t="s">
        <v>1835</v>
      </c>
      <c r="C1234" s="5" t="s">
        <v>198</v>
      </c>
      <c r="D1234" s="5" t="s">
        <v>171</v>
      </c>
      <c r="E1234" s="2" t="s">
        <v>1837</v>
      </c>
      <c r="F1234" s="2"/>
      <c r="G1234" s="2"/>
      <c r="H1234" s="2"/>
      <c r="I1234" s="2"/>
      <c r="J1234" s="2"/>
      <c r="K1234" s="2"/>
      <c r="L1234" s="2"/>
      <c r="M1234" s="2"/>
      <c r="N1234" s="5">
        <v>4800</v>
      </c>
      <c r="O1234" s="2" t="s">
        <v>1731</v>
      </c>
      <c r="P1234" s="5">
        <v>478.01913124999999</v>
      </c>
      <c r="Q1234" s="5">
        <v>2294491.83</v>
      </c>
      <c r="R1234" s="5">
        <v>6.4728386086662164</v>
      </c>
      <c r="S1234" s="5">
        <v>31069.62532159784</v>
      </c>
      <c r="T1234" s="5">
        <v>840701.8</v>
      </c>
      <c r="U1234" s="5">
        <v>27000</v>
      </c>
      <c r="V1234" s="5">
        <v>1.07</v>
      </c>
      <c r="W1234" s="2" t="s">
        <v>22</v>
      </c>
      <c r="X1234" s="2" t="s">
        <v>2940</v>
      </c>
      <c r="Y1234" s="2" t="s">
        <v>172</v>
      </c>
      <c r="Z1234" s="2" t="s">
        <v>173</v>
      </c>
      <c r="AA1234" s="2" t="s">
        <v>2940</v>
      </c>
      <c r="AB1234" s="2">
        <f>IF(INPUT_RAW!B1234="","",YEAR(INPUT_RAW!B1234))</f>
        <v>2021</v>
      </c>
      <c r="AC1234" s="2">
        <f>IF(OR(INPUT_RAW!Q1234="",INPUT_RAW!T1234=""),"",INPUT_RAW!Q1234+INPUT_RAW!T1234)</f>
        <v>3135193.63</v>
      </c>
      <c r="AD1234" s="2">
        <f>IF(INPUT_RAW!Q1234="","",IF(INPUT_RAW!Q1234=0,0,INPUT_RAW!T1234/INPUT_RAW!Q1234))</f>
        <v>0.3663999971618988</v>
      </c>
    </row>
    <row r="1235" spans="1:30" ht="57.6" x14ac:dyDescent="0.3">
      <c r="A1235" s="7" t="s">
        <v>196</v>
      </c>
      <c r="B1235" s="2" t="s">
        <v>1835</v>
      </c>
      <c r="C1235" s="5" t="s">
        <v>198</v>
      </c>
      <c r="D1235" s="5" t="s">
        <v>171</v>
      </c>
      <c r="E1235" s="2" t="s">
        <v>1838</v>
      </c>
      <c r="F1235" s="2"/>
      <c r="G1235" s="2"/>
      <c r="H1235" s="2"/>
      <c r="I1235" s="2"/>
      <c r="J1235" s="2"/>
      <c r="K1235" s="2"/>
      <c r="L1235" s="2"/>
      <c r="M1235" s="2"/>
      <c r="N1235" s="5">
        <v>6750</v>
      </c>
      <c r="O1235" s="2" t="s">
        <v>1731</v>
      </c>
      <c r="P1235" s="5">
        <v>454.57955555555549</v>
      </c>
      <c r="Q1235" s="5">
        <v>3068412</v>
      </c>
      <c r="R1235" s="5">
        <v>6.1554442187617546</v>
      </c>
      <c r="S1235" s="5">
        <v>41549.248476641842</v>
      </c>
      <c r="T1235" s="5">
        <v>1124266.1000000001</v>
      </c>
      <c r="U1235" s="5">
        <v>27000</v>
      </c>
      <c r="V1235" s="5">
        <v>1.42</v>
      </c>
      <c r="W1235" s="2" t="s">
        <v>20</v>
      </c>
      <c r="X1235" s="2"/>
      <c r="Y1235" s="2" t="s">
        <v>172</v>
      </c>
      <c r="Z1235" s="2" t="s">
        <v>173</v>
      </c>
      <c r="AA1235" s="2" t="s">
        <v>174</v>
      </c>
      <c r="AB1235" s="2">
        <f>IF(INPUT_RAW!B1235="","",YEAR(INPUT_RAW!B1235))</f>
        <v>2021</v>
      </c>
      <c r="AC1235" s="2">
        <f>IF(OR(INPUT_RAW!Q1235="",INPUT_RAW!T1235=""),"",INPUT_RAW!Q1235+INPUT_RAW!T1235)</f>
        <v>4192678.1</v>
      </c>
      <c r="AD1235" s="2">
        <f>IF(INPUT_RAW!Q1235="","",IF(INPUT_RAW!Q1235=0,0,INPUT_RAW!T1235/INPUT_RAW!Q1235))</f>
        <v>0.36639998148879621</v>
      </c>
    </row>
    <row r="1236" spans="1:30" ht="57.6" x14ac:dyDescent="0.3">
      <c r="A1236" s="7" t="s">
        <v>196</v>
      </c>
      <c r="B1236" s="2" t="s">
        <v>1835</v>
      </c>
      <c r="C1236" s="5" t="s">
        <v>198</v>
      </c>
      <c r="D1236" s="5" t="s">
        <v>171</v>
      </c>
      <c r="E1236" s="2" t="s">
        <v>1839</v>
      </c>
      <c r="F1236" s="2"/>
      <c r="G1236" s="2"/>
      <c r="H1236" s="2"/>
      <c r="I1236" s="2"/>
      <c r="J1236" s="2"/>
      <c r="K1236" s="2"/>
      <c r="L1236" s="2"/>
      <c r="M1236" s="2"/>
      <c r="N1236" s="5">
        <v>5160</v>
      </c>
      <c r="O1236" s="2" t="s">
        <v>1731</v>
      </c>
      <c r="P1236" s="5">
        <v>259.29615891472872</v>
      </c>
      <c r="Q1236" s="5">
        <v>1337968.18</v>
      </c>
      <c r="R1236" s="5">
        <v>3.5111192811743899</v>
      </c>
      <c r="S1236" s="5">
        <v>18117.375490859849</v>
      </c>
      <c r="T1236" s="5">
        <v>490231.5</v>
      </c>
      <c r="U1236" s="5">
        <v>33024</v>
      </c>
      <c r="V1236" s="5">
        <v>0.49759999999999999</v>
      </c>
      <c r="W1236" s="2" t="s">
        <v>23</v>
      </c>
      <c r="X1236" s="2" t="s">
        <v>2940</v>
      </c>
      <c r="Y1236" s="2" t="s">
        <v>172</v>
      </c>
      <c r="Z1236" s="2" t="s">
        <v>173</v>
      </c>
      <c r="AA1236" s="2" t="s">
        <v>2940</v>
      </c>
      <c r="AB1236" s="2">
        <f>IF(INPUT_RAW!B1236="","",YEAR(INPUT_RAW!B1236))</f>
        <v>2021</v>
      </c>
      <c r="AC1236" s="2">
        <f>IF(OR(INPUT_RAW!Q1236="",INPUT_RAW!T1236=""),"",INPUT_RAW!Q1236+INPUT_RAW!T1236)</f>
        <v>1828199.68</v>
      </c>
      <c r="AD1236" s="2">
        <f>IF(INPUT_RAW!Q1236="","",IF(INPUT_RAW!Q1236=0,0,INPUT_RAW!T1236/INPUT_RAW!Q1236))</f>
        <v>0.36639996924291579</v>
      </c>
    </row>
    <row r="1237" spans="1:30" ht="57.6" x14ac:dyDescent="0.3">
      <c r="A1237" s="7" t="s">
        <v>196</v>
      </c>
      <c r="B1237" s="2" t="s">
        <v>1835</v>
      </c>
      <c r="C1237" s="5" t="s">
        <v>198</v>
      </c>
      <c r="D1237" s="5" t="s">
        <v>171</v>
      </c>
      <c r="E1237" s="2" t="s">
        <v>1840</v>
      </c>
      <c r="F1237" s="2"/>
      <c r="G1237" s="2"/>
      <c r="H1237" s="2"/>
      <c r="I1237" s="2"/>
      <c r="J1237" s="2"/>
      <c r="K1237" s="2"/>
      <c r="L1237" s="2"/>
      <c r="M1237" s="2"/>
      <c r="N1237" s="5">
        <v>3006</v>
      </c>
      <c r="O1237" s="2" t="s">
        <v>1731</v>
      </c>
      <c r="P1237" s="5">
        <v>543.45398868928805</v>
      </c>
      <c r="Q1237" s="5">
        <v>1633622.69</v>
      </c>
      <c r="R1237" s="5">
        <v>7.3588894880066089</v>
      </c>
      <c r="S1237" s="5">
        <v>22120.82180094787</v>
      </c>
      <c r="T1237" s="5">
        <v>598559.4</v>
      </c>
      <c r="U1237" s="5">
        <v>16680</v>
      </c>
      <c r="V1237" s="5">
        <v>1.2</v>
      </c>
      <c r="W1237" s="2" t="s">
        <v>20</v>
      </c>
      <c r="X1237" s="2"/>
      <c r="Y1237" s="2" t="s">
        <v>172</v>
      </c>
      <c r="Z1237" s="2" t="s">
        <v>173</v>
      </c>
      <c r="AA1237" s="2" t="s">
        <v>174</v>
      </c>
      <c r="AB1237" s="2">
        <f>IF(INPUT_RAW!B1237="","",YEAR(INPUT_RAW!B1237))</f>
        <v>2021</v>
      </c>
      <c r="AC1237" s="2">
        <f>IF(OR(INPUT_RAW!Q1237="",INPUT_RAW!T1237=""),"",INPUT_RAW!Q1237+INPUT_RAW!T1237)</f>
        <v>2232182.09</v>
      </c>
      <c r="AD1237" s="2">
        <f>IF(INPUT_RAW!Q1237="","",IF(INPUT_RAW!Q1237=0,0,INPUT_RAW!T1237/INPUT_RAW!Q1237))</f>
        <v>0.3664000283933373</v>
      </c>
    </row>
    <row r="1238" spans="1:30" ht="57.6" x14ac:dyDescent="0.3">
      <c r="A1238" s="7" t="s">
        <v>196</v>
      </c>
      <c r="B1238" s="2" t="s">
        <v>1841</v>
      </c>
      <c r="C1238" s="5" t="s">
        <v>198</v>
      </c>
      <c r="D1238" s="5" t="s">
        <v>171</v>
      </c>
      <c r="E1238" s="2" t="s">
        <v>1842</v>
      </c>
      <c r="F1238" s="2"/>
      <c r="G1238" s="2"/>
      <c r="H1238" s="2"/>
      <c r="I1238" s="2"/>
      <c r="J1238" s="2"/>
      <c r="K1238" s="2"/>
      <c r="L1238" s="2"/>
      <c r="M1238" s="2"/>
      <c r="N1238" s="5">
        <v>924</v>
      </c>
      <c r="O1238" s="2" t="s">
        <v>1731</v>
      </c>
      <c r="P1238" s="5">
        <v>480.46571428571428</v>
      </c>
      <c r="Q1238" s="5">
        <v>443950.32</v>
      </c>
      <c r="R1238" s="5">
        <v>6.4927799227799223</v>
      </c>
      <c r="S1238" s="5">
        <v>5999.3286486486486</v>
      </c>
      <c r="T1238" s="5">
        <v>162663.4</v>
      </c>
      <c r="U1238" s="5">
        <v>10080</v>
      </c>
      <c r="V1238" s="5">
        <v>0.5524</v>
      </c>
      <c r="W1238" s="2" t="s">
        <v>23</v>
      </c>
      <c r="X1238" s="2"/>
      <c r="Y1238" s="2" t="s">
        <v>172</v>
      </c>
      <c r="Z1238" s="2" t="s">
        <v>173</v>
      </c>
      <c r="AA1238" s="2" t="s">
        <v>174</v>
      </c>
      <c r="AB1238" s="2">
        <f>IF(INPUT_RAW!B1238="","",YEAR(INPUT_RAW!B1238))</f>
        <v>2021</v>
      </c>
      <c r="AC1238" s="2">
        <f>IF(OR(INPUT_RAW!Q1238="",INPUT_RAW!T1238=""),"",INPUT_RAW!Q1238+INPUT_RAW!T1238)</f>
        <v>606613.72</v>
      </c>
      <c r="AD1238" s="2">
        <f>IF(INPUT_RAW!Q1238="","",IF(INPUT_RAW!Q1238=0,0,INPUT_RAW!T1238/INPUT_RAW!Q1238))</f>
        <v>0.36640000619889179</v>
      </c>
    </row>
    <row r="1239" spans="1:30" ht="57.6" x14ac:dyDescent="0.3">
      <c r="A1239" s="7" t="s">
        <v>196</v>
      </c>
      <c r="B1239" s="2" t="s">
        <v>1841</v>
      </c>
      <c r="C1239" s="5" t="s">
        <v>198</v>
      </c>
      <c r="D1239" s="5" t="s">
        <v>171</v>
      </c>
      <c r="E1239" s="2" t="s">
        <v>1843</v>
      </c>
      <c r="F1239" s="2"/>
      <c r="G1239" s="2"/>
      <c r="H1239" s="2"/>
      <c r="I1239" s="2"/>
      <c r="J1239" s="2"/>
      <c r="K1239" s="2"/>
      <c r="L1239" s="2"/>
      <c r="M1239" s="2"/>
      <c r="N1239" s="5">
        <v>2755.5</v>
      </c>
      <c r="O1239" s="2" t="s">
        <v>1731</v>
      </c>
      <c r="P1239" s="5">
        <v>567.62763563781527</v>
      </c>
      <c r="Q1239" s="5">
        <v>1564097.95</v>
      </c>
      <c r="R1239" s="5">
        <v>7.6706437248353412</v>
      </c>
      <c r="S1239" s="5">
        <v>21136.458783783779</v>
      </c>
      <c r="T1239" s="5">
        <v>573085.5</v>
      </c>
      <c r="U1239" s="5">
        <v>60120</v>
      </c>
      <c r="V1239" s="5">
        <v>0.32040000000000002</v>
      </c>
      <c r="W1239" s="2" t="s">
        <v>23</v>
      </c>
      <c r="X1239" s="2" t="s">
        <v>2936</v>
      </c>
      <c r="Y1239" s="2" t="s">
        <v>172</v>
      </c>
      <c r="Z1239" s="2" t="s">
        <v>173</v>
      </c>
      <c r="AA1239" s="2" t="s">
        <v>2936</v>
      </c>
      <c r="AB1239" s="2">
        <f>IF(INPUT_RAW!B1239="","",YEAR(INPUT_RAW!B1239))</f>
        <v>2021</v>
      </c>
      <c r="AC1239" s="2">
        <f>IF(OR(INPUT_RAW!Q1239="",INPUT_RAW!T1239=""),"",INPUT_RAW!Q1239+INPUT_RAW!T1239)</f>
        <v>2137183.4500000002</v>
      </c>
      <c r="AD1239" s="2">
        <f>IF(INPUT_RAW!Q1239="","",IF(INPUT_RAW!Q1239=0,0,INPUT_RAW!T1239/INPUT_RAW!Q1239))</f>
        <v>0.36640000710952919</v>
      </c>
    </row>
    <row r="1240" spans="1:30" ht="57.6" x14ac:dyDescent="0.3">
      <c r="A1240" s="7" t="s">
        <v>196</v>
      </c>
      <c r="B1240" s="2" t="s">
        <v>1841</v>
      </c>
      <c r="C1240" s="5" t="s">
        <v>198</v>
      </c>
      <c r="D1240" s="5" t="s">
        <v>171</v>
      </c>
      <c r="E1240" s="2" t="s">
        <v>1844</v>
      </c>
      <c r="F1240" s="2"/>
      <c r="G1240" s="2"/>
      <c r="H1240" s="2"/>
      <c r="I1240" s="2"/>
      <c r="J1240" s="2"/>
      <c r="K1240" s="2"/>
      <c r="L1240" s="2"/>
      <c r="M1240" s="2"/>
      <c r="N1240" s="5">
        <v>7840</v>
      </c>
      <c r="O1240" s="2" t="s">
        <v>1731</v>
      </c>
      <c r="P1240" s="5">
        <v>392.71478316326528</v>
      </c>
      <c r="Q1240" s="5">
        <v>3078883.9</v>
      </c>
      <c r="R1240" s="5">
        <v>5.3069565292333154</v>
      </c>
      <c r="S1240" s="5">
        <v>41606.539189189178</v>
      </c>
      <c r="T1240" s="5">
        <v>1128103.1000000001</v>
      </c>
      <c r="U1240" s="5">
        <v>84000</v>
      </c>
      <c r="V1240" s="5">
        <v>0.45140000000000002</v>
      </c>
      <c r="W1240" s="2" t="s">
        <v>23</v>
      </c>
      <c r="X1240" s="2"/>
      <c r="Y1240" s="2" t="s">
        <v>172</v>
      </c>
      <c r="Z1240" s="2" t="s">
        <v>173</v>
      </c>
      <c r="AA1240" s="2" t="s">
        <v>174</v>
      </c>
      <c r="AB1240" s="2">
        <f>IF(INPUT_RAW!B1240="","",YEAR(INPUT_RAW!B1240))</f>
        <v>2021</v>
      </c>
      <c r="AC1240" s="2">
        <f>IF(OR(INPUT_RAW!Q1240="",INPUT_RAW!T1240=""),"",INPUT_RAW!Q1240+INPUT_RAW!T1240)</f>
        <v>4206987</v>
      </c>
      <c r="AD1240" s="2">
        <f>IF(INPUT_RAW!Q1240="","",IF(INPUT_RAW!Q1240=0,0,INPUT_RAW!T1240/INPUT_RAW!Q1240))</f>
        <v>0.36640001267991956</v>
      </c>
    </row>
    <row r="1241" spans="1:30" ht="57.6" x14ac:dyDescent="0.3">
      <c r="A1241" s="7" t="s">
        <v>196</v>
      </c>
      <c r="B1241" s="2" t="s">
        <v>1841</v>
      </c>
      <c r="C1241" s="5" t="s">
        <v>198</v>
      </c>
      <c r="D1241" s="5" t="s">
        <v>171</v>
      </c>
      <c r="E1241" s="2" t="s">
        <v>1845</v>
      </c>
      <c r="F1241" s="2"/>
      <c r="G1241" s="2"/>
      <c r="H1241" s="2"/>
      <c r="I1241" s="2"/>
      <c r="J1241" s="2"/>
      <c r="K1241" s="2"/>
      <c r="L1241" s="2"/>
      <c r="M1241" s="2"/>
      <c r="N1241" s="5">
        <v>4770</v>
      </c>
      <c r="O1241" s="2" t="s">
        <v>1731</v>
      </c>
      <c r="P1241" s="5">
        <v>490.50224947589101</v>
      </c>
      <c r="Q1241" s="5">
        <v>2339695.73</v>
      </c>
      <c r="R1241" s="5">
        <v>6.6284087767012299</v>
      </c>
      <c r="S1241" s="5">
        <v>31617.50986486486</v>
      </c>
      <c r="T1241" s="5">
        <v>857264.5</v>
      </c>
      <c r="U1241" s="5">
        <v>25440</v>
      </c>
      <c r="V1241" s="5">
        <v>1.1599999999999999</v>
      </c>
      <c r="W1241" s="2" t="s">
        <v>23</v>
      </c>
      <c r="X1241" s="2" t="s">
        <v>2937</v>
      </c>
      <c r="Y1241" s="2" t="s">
        <v>172</v>
      </c>
      <c r="Z1241" s="2" t="s">
        <v>173</v>
      </c>
      <c r="AA1241" s="2" t="s">
        <v>2937</v>
      </c>
      <c r="AB1241" s="2">
        <f>IF(INPUT_RAW!B1241="","",YEAR(INPUT_RAW!B1241))</f>
        <v>2021</v>
      </c>
      <c r="AC1241" s="2">
        <f>IF(OR(INPUT_RAW!Q1241="",INPUT_RAW!T1241=""),"",INPUT_RAW!Q1241+INPUT_RAW!T1241)</f>
        <v>3196960.23</v>
      </c>
      <c r="AD1241" s="2">
        <f>IF(INPUT_RAW!Q1241="","",IF(INPUT_RAW!Q1241=0,0,INPUT_RAW!T1241/INPUT_RAW!Q1241))</f>
        <v>0.36639999338717433</v>
      </c>
    </row>
    <row r="1242" spans="1:30" ht="57.6" x14ac:dyDescent="0.3">
      <c r="A1242" s="7" t="s">
        <v>196</v>
      </c>
      <c r="B1242" s="2" t="s">
        <v>1841</v>
      </c>
      <c r="C1242" s="5" t="s">
        <v>198</v>
      </c>
      <c r="D1242" s="5" t="s">
        <v>171</v>
      </c>
      <c r="E1242" s="2" t="s">
        <v>1846</v>
      </c>
      <c r="F1242" s="2"/>
      <c r="G1242" s="2"/>
      <c r="H1242" s="2"/>
      <c r="I1242" s="2"/>
      <c r="J1242" s="2"/>
      <c r="K1242" s="2"/>
      <c r="L1242" s="2"/>
      <c r="M1242" s="2"/>
      <c r="N1242" s="5">
        <v>3000</v>
      </c>
      <c r="O1242" s="2" t="s">
        <v>1731</v>
      </c>
      <c r="P1242" s="5">
        <v>608.85959666666668</v>
      </c>
      <c r="Q1242" s="5">
        <v>1826578.79</v>
      </c>
      <c r="R1242" s="5">
        <v>8.2278323873873873</v>
      </c>
      <c r="S1242" s="5">
        <v>24683.497162162159</v>
      </c>
      <c r="T1242" s="5">
        <v>669258.5</v>
      </c>
      <c r="U1242" s="5">
        <v>50000</v>
      </c>
      <c r="V1242" s="5">
        <v>0.44990000000000002</v>
      </c>
      <c r="W1242" s="2" t="s">
        <v>23</v>
      </c>
      <c r="X1242" s="2"/>
      <c r="Y1242" s="2" t="s">
        <v>172</v>
      </c>
      <c r="Z1242" s="2" t="s">
        <v>173</v>
      </c>
      <c r="AA1242" s="2" t="s">
        <v>174</v>
      </c>
      <c r="AB1242" s="2">
        <f>IF(INPUT_RAW!B1242="","",YEAR(INPUT_RAW!B1242))</f>
        <v>2021</v>
      </c>
      <c r="AC1242" s="2">
        <f>IF(OR(INPUT_RAW!Q1242="",INPUT_RAW!T1242=""),"",INPUT_RAW!Q1242+INPUT_RAW!T1242)</f>
        <v>2495837.29</v>
      </c>
      <c r="AD1242" s="2">
        <f>IF(INPUT_RAW!Q1242="","",IF(INPUT_RAW!Q1242=0,0,INPUT_RAW!T1242/INPUT_RAW!Q1242))</f>
        <v>0.36640001715994963</v>
      </c>
    </row>
    <row r="1243" spans="1:30" ht="57.6" x14ac:dyDescent="0.3">
      <c r="A1243" s="7" t="s">
        <v>196</v>
      </c>
      <c r="B1243" s="2" t="s">
        <v>1841</v>
      </c>
      <c r="C1243" s="5" t="s">
        <v>198</v>
      </c>
      <c r="D1243" s="5" t="s">
        <v>171</v>
      </c>
      <c r="E1243" s="2" t="s">
        <v>1847</v>
      </c>
      <c r="F1243" s="2"/>
      <c r="G1243" s="2"/>
      <c r="H1243" s="2"/>
      <c r="I1243" s="2"/>
      <c r="J1243" s="2"/>
      <c r="K1243" s="2"/>
      <c r="L1243" s="2"/>
      <c r="M1243" s="2"/>
      <c r="N1243" s="5">
        <v>1890.4</v>
      </c>
      <c r="O1243" s="2" t="s">
        <v>1731</v>
      </c>
      <c r="P1243" s="5">
        <v>466.3345746931866</v>
      </c>
      <c r="Q1243" s="5">
        <v>881558.88</v>
      </c>
      <c r="R1243" s="5">
        <v>6.301818576934954</v>
      </c>
      <c r="S1243" s="5">
        <v>11912.957837837839</v>
      </c>
      <c r="T1243" s="5">
        <v>323003.2</v>
      </c>
      <c r="U1243" s="5">
        <v>20016</v>
      </c>
      <c r="V1243" s="5">
        <v>0.5524</v>
      </c>
      <c r="W1243" s="2" t="s">
        <v>23</v>
      </c>
      <c r="X1243" s="2"/>
      <c r="Y1243" s="2" t="s">
        <v>172</v>
      </c>
      <c r="Z1243" s="2" t="s">
        <v>173</v>
      </c>
      <c r="AA1243" s="2" t="s">
        <v>174</v>
      </c>
      <c r="AB1243" s="2">
        <f>IF(INPUT_RAW!B1243="","",YEAR(INPUT_RAW!B1243))</f>
        <v>2021</v>
      </c>
      <c r="AC1243" s="2">
        <f>IF(OR(INPUT_RAW!Q1243="",INPUT_RAW!T1243=""),"",INPUT_RAW!Q1243+INPUT_RAW!T1243)</f>
        <v>1204562.08</v>
      </c>
      <c r="AD1243" s="2">
        <f>IF(INPUT_RAW!Q1243="","",IF(INPUT_RAW!Q1243=0,0,INPUT_RAW!T1243/INPUT_RAW!Q1243))</f>
        <v>0.36640002991065102</v>
      </c>
    </row>
    <row r="1244" spans="1:30" ht="72" x14ac:dyDescent="0.3">
      <c r="A1244" s="7" t="s">
        <v>196</v>
      </c>
      <c r="B1244" s="2" t="s">
        <v>1848</v>
      </c>
      <c r="C1244" s="5" t="s">
        <v>198</v>
      </c>
      <c r="D1244" s="5" t="s">
        <v>171</v>
      </c>
      <c r="E1244" s="2" t="s">
        <v>1849</v>
      </c>
      <c r="F1244" s="2"/>
      <c r="G1244" s="2"/>
      <c r="H1244" s="2"/>
      <c r="I1244" s="2"/>
      <c r="J1244" s="2"/>
      <c r="K1244" s="2"/>
      <c r="L1244" s="2"/>
      <c r="M1244" s="2"/>
      <c r="N1244" s="5">
        <v>3520</v>
      </c>
      <c r="O1244" s="2" t="s">
        <v>1731</v>
      </c>
      <c r="P1244" s="5">
        <v>466.44168181818179</v>
      </c>
      <c r="Q1244" s="5">
        <v>1641874.72</v>
      </c>
      <c r="R1244" s="5">
        <v>6.3032659705159704</v>
      </c>
      <c r="S1244" s="5">
        <v>22187.496216216219</v>
      </c>
      <c r="T1244" s="5">
        <v>601582.9</v>
      </c>
      <c r="U1244" s="5">
        <v>19800</v>
      </c>
      <c r="V1244" s="5">
        <v>1.07</v>
      </c>
      <c r="W1244" s="2" t="s">
        <v>22</v>
      </c>
      <c r="X1244" s="2" t="s">
        <v>2940</v>
      </c>
      <c r="Y1244" s="2" t="s">
        <v>172</v>
      </c>
      <c r="Z1244" s="2" t="s">
        <v>173</v>
      </c>
      <c r="AA1244" s="2" t="s">
        <v>2940</v>
      </c>
      <c r="AB1244" s="2">
        <f>IF(INPUT_RAW!B1244="","",YEAR(INPUT_RAW!B1244))</f>
        <v>2021</v>
      </c>
      <c r="AC1244" s="2">
        <f>IF(OR(INPUT_RAW!Q1244="",INPUT_RAW!T1244=""),"",INPUT_RAW!Q1244+INPUT_RAW!T1244)</f>
        <v>2243457.62</v>
      </c>
      <c r="AD1244" s="2">
        <f>IF(INPUT_RAW!Q1244="","",IF(INPUT_RAW!Q1244=0,0,INPUT_RAW!T1244/INPUT_RAW!Q1244))</f>
        <v>0.36640000157868319</v>
      </c>
    </row>
    <row r="1245" spans="1:30" ht="86.4" x14ac:dyDescent="0.3">
      <c r="A1245" s="7" t="s">
        <v>196</v>
      </c>
      <c r="B1245" s="2" t="s">
        <v>1848</v>
      </c>
      <c r="C1245" s="5" t="s">
        <v>198</v>
      </c>
      <c r="D1245" s="5" t="s">
        <v>171</v>
      </c>
      <c r="E1245" s="2" t="s">
        <v>1850</v>
      </c>
      <c r="F1245" s="2"/>
      <c r="G1245" s="2"/>
      <c r="H1245" s="2"/>
      <c r="I1245" s="2"/>
      <c r="J1245" s="2"/>
      <c r="K1245" s="2"/>
      <c r="L1245" s="2"/>
      <c r="M1245" s="2"/>
      <c r="N1245" s="5">
        <v>2560</v>
      </c>
      <c r="O1245" s="2" t="s">
        <v>1731</v>
      </c>
      <c r="P1245" s="5">
        <v>445.51719531250001</v>
      </c>
      <c r="Q1245" s="5">
        <v>1140524.02</v>
      </c>
      <c r="R1245" s="5">
        <v>6.0205026393581083</v>
      </c>
      <c r="S1245" s="5">
        <v>15412.48675675676</v>
      </c>
      <c r="T1245" s="5">
        <v>417888</v>
      </c>
      <c r="U1245" s="5">
        <v>14400</v>
      </c>
      <c r="V1245" s="5">
        <v>1.022</v>
      </c>
      <c r="W1245" s="2" t="s">
        <v>22</v>
      </c>
      <c r="X1245" s="2" t="s">
        <v>2940</v>
      </c>
      <c r="Y1245" s="2" t="s">
        <v>172</v>
      </c>
      <c r="Z1245" s="2" t="s">
        <v>173</v>
      </c>
      <c r="AA1245" s="2" t="s">
        <v>2940</v>
      </c>
      <c r="AB1245" s="2">
        <f>IF(INPUT_RAW!B1245="","",YEAR(INPUT_RAW!B1245))</f>
        <v>2021</v>
      </c>
      <c r="AC1245" s="2">
        <f>IF(OR(INPUT_RAW!Q1245="",INPUT_RAW!T1245=""),"",INPUT_RAW!Q1245+INPUT_RAW!T1245)</f>
        <v>1558412.02</v>
      </c>
      <c r="AD1245" s="2">
        <f>IF(INPUT_RAW!Q1245="","",IF(INPUT_RAW!Q1245=0,0,INPUT_RAW!T1245/INPUT_RAW!Q1245))</f>
        <v>0.36639999918633892</v>
      </c>
    </row>
    <row r="1246" spans="1:30" ht="72" x14ac:dyDescent="0.3">
      <c r="A1246" s="7" t="s">
        <v>196</v>
      </c>
      <c r="B1246" s="2" t="s">
        <v>1851</v>
      </c>
      <c r="C1246" s="5" t="s">
        <v>198</v>
      </c>
      <c r="D1246" s="5" t="s">
        <v>171</v>
      </c>
      <c r="E1246" s="2" t="s">
        <v>1852</v>
      </c>
      <c r="F1246" s="2"/>
      <c r="G1246" s="2"/>
      <c r="H1246" s="2"/>
      <c r="I1246" s="2"/>
      <c r="J1246" s="2"/>
      <c r="K1246" s="2"/>
      <c r="L1246" s="2"/>
      <c r="M1246" s="2"/>
      <c r="N1246" s="5">
        <v>5340</v>
      </c>
      <c r="O1246" s="2" t="s">
        <v>1731</v>
      </c>
      <c r="P1246" s="5">
        <v>530.653904494382</v>
      </c>
      <c r="Q1246" s="5">
        <v>2833691.85</v>
      </c>
      <c r="R1246" s="5">
        <v>7.1709987093835403</v>
      </c>
      <c r="S1246" s="5">
        <v>38293.133108108108</v>
      </c>
      <c r="T1246" s="5">
        <v>1038264.7</v>
      </c>
      <c r="U1246" s="5">
        <v>160200</v>
      </c>
      <c r="V1246" s="5">
        <v>0.22</v>
      </c>
      <c r="W1246" s="2" t="s">
        <v>22</v>
      </c>
      <c r="X1246" s="2"/>
      <c r="Y1246" s="2" t="s">
        <v>172</v>
      </c>
      <c r="Z1246" s="2" t="s">
        <v>173</v>
      </c>
      <c r="AA1246" s="2" t="s">
        <v>174</v>
      </c>
      <c r="AB1246" s="2">
        <f>IF(INPUT_RAW!B1246="","",YEAR(INPUT_RAW!B1246))</f>
        <v>2021</v>
      </c>
      <c r="AC1246" s="2">
        <f>IF(OR(INPUT_RAW!Q1246="",INPUT_RAW!T1246=""),"",INPUT_RAW!Q1246+INPUT_RAW!T1246)</f>
        <v>3871956.55</v>
      </c>
      <c r="AD1246" s="2">
        <f>IF(INPUT_RAW!Q1246="","",IF(INPUT_RAW!Q1246=0,0,INPUT_RAW!T1246/INPUT_RAW!Q1246))</f>
        <v>0.36640000217384255</v>
      </c>
    </row>
    <row r="1247" spans="1:30" ht="57.6" x14ac:dyDescent="0.3">
      <c r="A1247" s="7" t="s">
        <v>196</v>
      </c>
      <c r="B1247" s="2" t="s">
        <v>1851</v>
      </c>
      <c r="C1247" s="5" t="s">
        <v>198</v>
      </c>
      <c r="D1247" s="5" t="s">
        <v>171</v>
      </c>
      <c r="E1247" s="2" t="s">
        <v>1853</v>
      </c>
      <c r="F1247" s="2"/>
      <c r="G1247" s="2"/>
      <c r="H1247" s="2"/>
      <c r="I1247" s="2"/>
      <c r="J1247" s="2"/>
      <c r="K1247" s="2"/>
      <c r="L1247" s="2"/>
      <c r="M1247" s="2"/>
      <c r="N1247" s="5">
        <v>5130</v>
      </c>
      <c r="O1247" s="2" t="s">
        <v>1731</v>
      </c>
      <c r="P1247" s="5">
        <v>253.3244444444444</v>
      </c>
      <c r="Q1247" s="5">
        <v>1299554.3999999999</v>
      </c>
      <c r="R1247" s="5">
        <v>3.4233033033033031</v>
      </c>
      <c r="S1247" s="5">
        <v>17561.545945945949</v>
      </c>
      <c r="T1247" s="5">
        <v>476156.8</v>
      </c>
      <c r="U1247" s="5">
        <v>32832</v>
      </c>
      <c r="V1247" s="5">
        <v>0.49230000000000002</v>
      </c>
      <c r="W1247" s="2" t="s">
        <v>23</v>
      </c>
      <c r="X1247" s="2" t="s">
        <v>2940</v>
      </c>
      <c r="Y1247" s="2" t="s">
        <v>172</v>
      </c>
      <c r="Z1247" s="2" t="s">
        <v>173</v>
      </c>
      <c r="AA1247" s="2" t="s">
        <v>2940</v>
      </c>
      <c r="AB1247" s="2">
        <f>IF(INPUT_RAW!B1247="","",YEAR(INPUT_RAW!B1247))</f>
        <v>2021</v>
      </c>
      <c r="AC1247" s="2">
        <f>IF(OR(INPUT_RAW!Q1247="",INPUT_RAW!T1247=""),"",INPUT_RAW!Q1247+INPUT_RAW!T1247)</f>
        <v>1775711.2</v>
      </c>
      <c r="AD1247" s="2">
        <f>IF(INPUT_RAW!Q1247="","",IF(INPUT_RAW!Q1247=0,0,INPUT_RAW!T1247/INPUT_RAW!Q1247))</f>
        <v>0.36640005220250882</v>
      </c>
    </row>
    <row r="1248" spans="1:30" ht="57.6" x14ac:dyDescent="0.3">
      <c r="A1248" s="7" t="s">
        <v>196</v>
      </c>
      <c r="B1248" s="2" t="s">
        <v>1851</v>
      </c>
      <c r="C1248" s="5" t="s">
        <v>198</v>
      </c>
      <c r="D1248" s="5" t="s">
        <v>171</v>
      </c>
      <c r="E1248" s="2" t="s">
        <v>1854</v>
      </c>
      <c r="F1248" s="2"/>
      <c r="G1248" s="2"/>
      <c r="H1248" s="2"/>
      <c r="I1248" s="2"/>
      <c r="J1248" s="2"/>
      <c r="K1248" s="2"/>
      <c r="L1248" s="2"/>
      <c r="M1248" s="2"/>
      <c r="N1248" s="5">
        <v>15568</v>
      </c>
      <c r="O1248" s="2" t="s">
        <v>1731</v>
      </c>
      <c r="P1248" s="5">
        <v>365.42023381294968</v>
      </c>
      <c r="Q1248" s="5">
        <v>5688862.2000000002</v>
      </c>
      <c r="R1248" s="5">
        <v>4.9381112677425634</v>
      </c>
      <c r="S1248" s="5">
        <v>76876.516216216216</v>
      </c>
      <c r="T1248" s="5">
        <v>2084399</v>
      </c>
      <c r="U1248" s="5">
        <v>70056</v>
      </c>
      <c r="V1248" s="5">
        <v>1.05</v>
      </c>
      <c r="W1248" s="2" t="s">
        <v>23</v>
      </c>
      <c r="X1248" s="2" t="s">
        <v>2937</v>
      </c>
      <c r="Y1248" s="2" t="s">
        <v>172</v>
      </c>
      <c r="Z1248" s="2" t="s">
        <v>173</v>
      </c>
      <c r="AA1248" s="2" t="s">
        <v>2937</v>
      </c>
      <c r="AB1248" s="2">
        <f>IF(INPUT_RAW!B1248="","",YEAR(INPUT_RAW!B1248))</f>
        <v>2021</v>
      </c>
      <c r="AC1248" s="2">
        <f>IF(OR(INPUT_RAW!Q1248="",INPUT_RAW!T1248=""),"",INPUT_RAW!Q1248+INPUT_RAW!T1248)</f>
        <v>7773261.2000000002</v>
      </c>
      <c r="AD1248" s="2">
        <f>IF(INPUT_RAW!Q1248="","",IF(INPUT_RAW!Q1248=0,0,INPUT_RAW!T1248/INPUT_RAW!Q1248))</f>
        <v>0.3663999806499092</v>
      </c>
    </row>
    <row r="1249" spans="1:30" ht="57.6" x14ac:dyDescent="0.3">
      <c r="A1249" s="7" t="s">
        <v>196</v>
      </c>
      <c r="B1249" s="2" t="s">
        <v>1851</v>
      </c>
      <c r="C1249" s="5" t="s">
        <v>198</v>
      </c>
      <c r="D1249" s="5" t="s">
        <v>171</v>
      </c>
      <c r="E1249" s="2" t="s">
        <v>1855</v>
      </c>
      <c r="F1249" s="2"/>
      <c r="G1249" s="2"/>
      <c r="H1249" s="2"/>
      <c r="I1249" s="2"/>
      <c r="J1249" s="2"/>
      <c r="K1249" s="2"/>
      <c r="L1249" s="2"/>
      <c r="M1249" s="2"/>
      <c r="N1249" s="5">
        <v>2822.4</v>
      </c>
      <c r="O1249" s="2" t="s">
        <v>1731</v>
      </c>
      <c r="P1249" s="5">
        <v>388.25606575963712</v>
      </c>
      <c r="Q1249" s="5">
        <v>1095813.92</v>
      </c>
      <c r="R1249" s="5">
        <v>5.2467035913464466</v>
      </c>
      <c r="S1249" s="5">
        <v>14808.296216216209</v>
      </c>
      <c r="T1249" s="5">
        <v>401506.3</v>
      </c>
      <c r="U1249" s="5">
        <v>30240</v>
      </c>
      <c r="V1249" s="5">
        <v>0.45069999999999999</v>
      </c>
      <c r="W1249" s="2" t="s">
        <v>23</v>
      </c>
      <c r="X1249" s="2"/>
      <c r="Y1249" s="2" t="s">
        <v>172</v>
      </c>
      <c r="Z1249" s="2" t="s">
        <v>173</v>
      </c>
      <c r="AA1249" s="2" t="s">
        <v>174</v>
      </c>
      <c r="AB1249" s="2">
        <f>IF(INPUT_RAW!B1249="","",YEAR(INPUT_RAW!B1249))</f>
        <v>2021</v>
      </c>
      <c r="AC1249" s="2">
        <f>IF(OR(INPUT_RAW!Q1249="",INPUT_RAW!T1249=""),"",INPUT_RAW!Q1249+INPUT_RAW!T1249)</f>
        <v>1497320.22</v>
      </c>
      <c r="AD1249" s="2">
        <f>IF(INPUT_RAW!Q1249="","",IF(INPUT_RAW!Q1249=0,0,INPUT_RAW!T1249/INPUT_RAW!Q1249))</f>
        <v>0.36640007274227726</v>
      </c>
    </row>
    <row r="1250" spans="1:30" ht="72" x14ac:dyDescent="0.3">
      <c r="A1250" s="7" t="s">
        <v>196</v>
      </c>
      <c r="B1250" s="2" t="s">
        <v>1856</v>
      </c>
      <c r="C1250" s="5" t="s">
        <v>198</v>
      </c>
      <c r="D1250" s="5" t="s">
        <v>163</v>
      </c>
      <c r="E1250" s="2" t="s">
        <v>1857</v>
      </c>
      <c r="F1250" s="2"/>
      <c r="G1250" s="2"/>
      <c r="H1250" s="2"/>
      <c r="I1250" s="2"/>
      <c r="J1250" s="2"/>
      <c r="K1250" s="2"/>
      <c r="L1250" s="2"/>
      <c r="M1250" s="2"/>
      <c r="N1250" s="5">
        <v>7500</v>
      </c>
      <c r="O1250" s="2" t="s">
        <v>1731</v>
      </c>
      <c r="P1250" s="5">
        <v>220.3412266666667</v>
      </c>
      <c r="Q1250" s="5">
        <v>1652559.2</v>
      </c>
      <c r="R1250" s="5">
        <v>2.977584144144144</v>
      </c>
      <c r="S1250" s="5">
        <v>22331.881081081079</v>
      </c>
      <c r="T1250" s="5">
        <v>726465</v>
      </c>
      <c r="U1250" s="5">
        <v>3</v>
      </c>
      <c r="V1250" s="5">
        <v>0.16200000000000001</v>
      </c>
      <c r="W1250" s="2" t="s">
        <v>46</v>
      </c>
      <c r="X1250" s="2" t="s">
        <v>166</v>
      </c>
      <c r="Y1250" s="2" t="s">
        <v>164</v>
      </c>
      <c r="Z1250" s="2" t="s">
        <v>165</v>
      </c>
      <c r="AA1250" s="2" t="s">
        <v>166</v>
      </c>
      <c r="AB1250" s="2">
        <f>IF(INPUT_RAW!B1250="","",YEAR(INPUT_RAW!B1250))</f>
        <v>2021</v>
      </c>
      <c r="AC1250" s="2">
        <f>IF(OR(INPUT_RAW!Q1250="",INPUT_RAW!T1250=""),"",INPUT_RAW!Q1250+INPUT_RAW!T1250)</f>
        <v>2379024.2000000002</v>
      </c>
      <c r="AD1250" s="2">
        <f>IF(INPUT_RAW!Q1250="","",IF(INPUT_RAW!Q1250=0,0,INPUT_RAW!T1250/INPUT_RAW!Q1250))</f>
        <v>0.43959998528343192</v>
      </c>
    </row>
    <row r="1251" spans="1:30" ht="100.8" x14ac:dyDescent="0.3">
      <c r="A1251" s="7" t="s">
        <v>196</v>
      </c>
      <c r="B1251" s="2" t="s">
        <v>1858</v>
      </c>
      <c r="C1251" s="5" t="s">
        <v>198</v>
      </c>
      <c r="D1251" s="5" t="s">
        <v>171</v>
      </c>
      <c r="E1251" s="2" t="s">
        <v>1859</v>
      </c>
      <c r="F1251" s="2"/>
      <c r="G1251" s="2"/>
      <c r="H1251" s="2"/>
      <c r="I1251" s="2"/>
      <c r="J1251" s="2"/>
      <c r="K1251" s="2"/>
      <c r="L1251" s="2"/>
      <c r="M1251" s="2"/>
      <c r="N1251" s="5">
        <v>8024.5</v>
      </c>
      <c r="O1251" s="2" t="s">
        <v>200</v>
      </c>
      <c r="P1251" s="5">
        <v>338.42545454545461</v>
      </c>
      <c r="Q1251" s="5">
        <v>2715695.06</v>
      </c>
      <c r="R1251" s="5">
        <v>4.5456743390927414</v>
      </c>
      <c r="S1251" s="5">
        <v>36476.763734049688</v>
      </c>
      <c r="T1251" s="5">
        <v>995030.7</v>
      </c>
      <c r="U1251" s="5">
        <v>35016</v>
      </c>
      <c r="V1251" s="5">
        <v>0.96</v>
      </c>
      <c r="W1251" s="2" t="s">
        <v>22</v>
      </c>
      <c r="X1251" s="2"/>
      <c r="Y1251" s="2" t="s">
        <v>172</v>
      </c>
      <c r="Z1251" s="2" t="s">
        <v>173</v>
      </c>
      <c r="AA1251" s="2" t="s">
        <v>174</v>
      </c>
      <c r="AB1251" s="2">
        <f>IF(INPUT_RAW!B1251="","",YEAR(INPUT_RAW!B1251))</f>
        <v>2020</v>
      </c>
      <c r="AC1251" s="2">
        <f>IF(OR(INPUT_RAW!Q1251="",INPUT_RAW!T1251=""),"",INPUT_RAW!Q1251+INPUT_RAW!T1251)</f>
        <v>3710725.76</v>
      </c>
      <c r="AD1251" s="2">
        <f>IF(INPUT_RAW!Q1251="","",IF(INPUT_RAW!Q1251=0,0,INPUT_RAW!T1251/INPUT_RAW!Q1251))</f>
        <v>0.3664000110527873</v>
      </c>
    </row>
    <row r="1252" spans="1:30" ht="86.4" x14ac:dyDescent="0.3">
      <c r="A1252" s="7" t="s">
        <v>196</v>
      </c>
      <c r="B1252" s="2" t="s">
        <v>1858</v>
      </c>
      <c r="C1252" s="5" t="s">
        <v>198</v>
      </c>
      <c r="D1252" s="5" t="s">
        <v>171</v>
      </c>
      <c r="E1252" s="2" t="s">
        <v>1860</v>
      </c>
      <c r="F1252" s="2"/>
      <c r="G1252" s="2"/>
      <c r="H1252" s="2"/>
      <c r="I1252" s="2"/>
      <c r="J1252" s="2"/>
      <c r="K1252" s="2"/>
      <c r="L1252" s="2"/>
      <c r="M1252" s="2"/>
      <c r="N1252" s="5">
        <v>1012</v>
      </c>
      <c r="O1252" s="2" t="s">
        <v>200</v>
      </c>
      <c r="P1252" s="5">
        <v>373.02666996047429</v>
      </c>
      <c r="Q1252" s="5">
        <v>377502.99</v>
      </c>
      <c r="R1252" s="5">
        <v>5.0104321015510314</v>
      </c>
      <c r="S1252" s="5">
        <v>5070.5572867696437</v>
      </c>
      <c r="T1252" s="5">
        <v>138317.1</v>
      </c>
      <c r="U1252" s="5">
        <v>7920</v>
      </c>
      <c r="V1252" s="5">
        <v>0.59</v>
      </c>
      <c r="W1252" s="2" t="s">
        <v>22</v>
      </c>
      <c r="X1252" s="2"/>
      <c r="Y1252" s="2" t="s">
        <v>172</v>
      </c>
      <c r="Z1252" s="2" t="s">
        <v>173</v>
      </c>
      <c r="AA1252" s="2" t="s">
        <v>174</v>
      </c>
      <c r="AB1252" s="2">
        <f>IF(INPUT_RAW!B1252="","",YEAR(INPUT_RAW!B1252))</f>
        <v>2020</v>
      </c>
      <c r="AC1252" s="2">
        <f>IF(OR(INPUT_RAW!Q1252="",INPUT_RAW!T1252=""),"",INPUT_RAW!Q1252+INPUT_RAW!T1252)</f>
        <v>515820.08999999997</v>
      </c>
      <c r="AD1252" s="2">
        <f>IF(INPUT_RAW!Q1252="","",IF(INPUT_RAW!Q1252=0,0,INPUT_RAW!T1252/INPUT_RAW!Q1252))</f>
        <v>0.36640001182507193</v>
      </c>
    </row>
    <row r="1253" spans="1:30" ht="72" x14ac:dyDescent="0.3">
      <c r="A1253" s="7" t="s">
        <v>196</v>
      </c>
      <c r="B1253" s="2" t="s">
        <v>1861</v>
      </c>
      <c r="C1253" s="5" t="s">
        <v>198</v>
      </c>
      <c r="D1253" s="5" t="s">
        <v>171</v>
      </c>
      <c r="E1253" s="2" t="s">
        <v>1862</v>
      </c>
      <c r="F1253" s="2"/>
      <c r="G1253" s="2"/>
      <c r="H1253" s="2"/>
      <c r="I1253" s="2"/>
      <c r="J1253" s="2"/>
      <c r="K1253" s="2"/>
      <c r="L1253" s="2"/>
      <c r="M1253" s="2"/>
      <c r="N1253" s="5">
        <v>1227.32</v>
      </c>
      <c r="O1253" s="2" t="s">
        <v>200</v>
      </c>
      <c r="P1253" s="5">
        <v>1006.84921617834</v>
      </c>
      <c r="Q1253" s="5">
        <v>1235726.18</v>
      </c>
      <c r="R1253" s="5">
        <v>13.52383097620335</v>
      </c>
      <c r="S1253" s="5">
        <v>16598.068233713901</v>
      </c>
      <c r="T1253" s="5">
        <v>452770</v>
      </c>
      <c r="U1253" s="5">
        <v>36216</v>
      </c>
      <c r="V1253" s="5">
        <v>0.44500000000000001</v>
      </c>
      <c r="W1253" s="2" t="s">
        <v>36</v>
      </c>
      <c r="X1253" s="2" t="s">
        <v>2939</v>
      </c>
      <c r="Y1253" s="2" t="s">
        <v>172</v>
      </c>
      <c r="Z1253" s="2" t="s">
        <v>173</v>
      </c>
      <c r="AA1253" s="2" t="s">
        <v>2939</v>
      </c>
      <c r="AB1253" s="2">
        <f>IF(INPUT_RAW!B1253="","",YEAR(INPUT_RAW!B1253))</f>
        <v>2020</v>
      </c>
      <c r="AC1253" s="2">
        <f>IF(OR(INPUT_RAW!Q1253="",INPUT_RAW!T1253=""),"",INPUT_RAW!Q1253+INPUT_RAW!T1253)</f>
        <v>1688496.18</v>
      </c>
      <c r="AD1253" s="2">
        <f>IF(INPUT_RAW!Q1253="","",IF(INPUT_RAW!Q1253=0,0,INPUT_RAW!T1253/INPUT_RAW!Q1253))</f>
        <v>0.36639994144981214</v>
      </c>
    </row>
    <row r="1254" spans="1:30" ht="57.6" x14ac:dyDescent="0.3">
      <c r="A1254" s="7" t="s">
        <v>196</v>
      </c>
      <c r="B1254" s="2" t="s">
        <v>1861</v>
      </c>
      <c r="C1254" s="5" t="s">
        <v>198</v>
      </c>
      <c r="D1254" s="5" t="s">
        <v>163</v>
      </c>
      <c r="E1254" s="2" t="s">
        <v>1824</v>
      </c>
      <c r="F1254" s="2"/>
      <c r="G1254" s="2"/>
      <c r="H1254" s="2"/>
      <c r="I1254" s="2"/>
      <c r="J1254" s="2"/>
      <c r="K1254" s="2"/>
      <c r="L1254" s="2"/>
      <c r="M1254" s="2"/>
      <c r="N1254" s="5">
        <v>8621.6</v>
      </c>
      <c r="O1254" s="2" t="s">
        <v>200</v>
      </c>
      <c r="P1254" s="5">
        <v>226.19279368098731</v>
      </c>
      <c r="Q1254" s="5">
        <v>1950143.79</v>
      </c>
      <c r="R1254" s="5">
        <v>3.038183931242274</v>
      </c>
      <c r="S1254" s="5">
        <v>26194.006581598391</v>
      </c>
      <c r="T1254" s="5">
        <v>857283.3</v>
      </c>
      <c r="U1254" s="5">
        <v>6</v>
      </c>
      <c r="V1254" s="5">
        <v>0.25600000000000001</v>
      </c>
      <c r="W1254" s="2" t="s">
        <v>23</v>
      </c>
      <c r="X1254" s="2" t="s">
        <v>166</v>
      </c>
      <c r="Y1254" s="2" t="s">
        <v>164</v>
      </c>
      <c r="Z1254" s="2" t="s">
        <v>165</v>
      </c>
      <c r="AA1254" s="2" t="s">
        <v>166</v>
      </c>
      <c r="AB1254" s="2">
        <f>IF(INPUT_RAW!B1254="","",YEAR(INPUT_RAW!B1254))</f>
        <v>2020</v>
      </c>
      <c r="AC1254" s="2">
        <f>IF(OR(INPUT_RAW!Q1254="",INPUT_RAW!T1254=""),"",INPUT_RAW!Q1254+INPUT_RAW!T1254)</f>
        <v>2807427.09</v>
      </c>
      <c r="AD1254" s="2">
        <f>IF(INPUT_RAW!Q1254="","",IF(INPUT_RAW!Q1254=0,0,INPUT_RAW!T1254/INPUT_RAW!Q1254))</f>
        <v>0.43960004610736936</v>
      </c>
    </row>
    <row r="1255" spans="1:30" ht="57.6" x14ac:dyDescent="0.3">
      <c r="A1255" s="7" t="s">
        <v>196</v>
      </c>
      <c r="B1255" s="2" t="s">
        <v>1863</v>
      </c>
      <c r="C1255" s="5" t="s">
        <v>198</v>
      </c>
      <c r="D1255" s="5" t="s">
        <v>171</v>
      </c>
      <c r="E1255" s="2" t="s">
        <v>1864</v>
      </c>
      <c r="F1255" s="2"/>
      <c r="G1255" s="2"/>
      <c r="H1255" s="2"/>
      <c r="I1255" s="2"/>
      <c r="J1255" s="2"/>
      <c r="K1255" s="2"/>
      <c r="L1255" s="2"/>
      <c r="M1255" s="2"/>
      <c r="N1255" s="5">
        <v>3000</v>
      </c>
      <c r="O1255" s="2" t="s">
        <v>200</v>
      </c>
      <c r="P1255" s="5">
        <v>586.35154333333332</v>
      </c>
      <c r="Q1255" s="5">
        <v>1759054.63</v>
      </c>
      <c r="R1255" s="5">
        <v>7.8494182507809009</v>
      </c>
      <c r="S1255" s="5">
        <v>23548.254752342698</v>
      </c>
      <c r="T1255" s="5">
        <v>644517.6</v>
      </c>
      <c r="U1255" s="5">
        <v>50000</v>
      </c>
      <c r="V1255" s="2"/>
      <c r="W1255" s="2" t="s">
        <v>23</v>
      </c>
      <c r="X1255" s="2"/>
      <c r="Y1255" s="2" t="s">
        <v>172</v>
      </c>
      <c r="Z1255" s="2" t="s">
        <v>173</v>
      </c>
      <c r="AA1255" s="2" t="s">
        <v>174</v>
      </c>
      <c r="AB1255" s="2">
        <f>IF(INPUT_RAW!B1255="","",YEAR(INPUT_RAW!B1255))</f>
        <v>2020</v>
      </c>
      <c r="AC1255" s="2">
        <f>IF(OR(INPUT_RAW!Q1255="",INPUT_RAW!T1255=""),"",INPUT_RAW!Q1255+INPUT_RAW!T1255)</f>
        <v>2403572.23</v>
      </c>
      <c r="AD1255" s="2">
        <f>IF(INPUT_RAW!Q1255="","",IF(INPUT_RAW!Q1255=0,0,INPUT_RAW!T1255/INPUT_RAW!Q1255))</f>
        <v>0.36639999065861872</v>
      </c>
    </row>
    <row r="1256" spans="1:30" ht="57.6" x14ac:dyDescent="0.3">
      <c r="A1256" s="7" t="s">
        <v>196</v>
      </c>
      <c r="B1256" s="2" t="s">
        <v>1863</v>
      </c>
      <c r="C1256" s="5" t="s">
        <v>198</v>
      </c>
      <c r="D1256" s="5" t="s">
        <v>171</v>
      </c>
      <c r="E1256" s="2" t="s">
        <v>1865</v>
      </c>
      <c r="F1256" s="2"/>
      <c r="G1256" s="2"/>
      <c r="H1256" s="2"/>
      <c r="I1256" s="2"/>
      <c r="J1256" s="2"/>
      <c r="K1256" s="2"/>
      <c r="L1256" s="2"/>
      <c r="M1256" s="2"/>
      <c r="N1256" s="5">
        <v>2394</v>
      </c>
      <c r="O1256" s="2" t="s">
        <v>200</v>
      </c>
      <c r="P1256" s="5">
        <v>393.20444026733497</v>
      </c>
      <c r="Q1256" s="5">
        <v>941331.43</v>
      </c>
      <c r="R1256" s="5">
        <v>5.2637809942079654</v>
      </c>
      <c r="S1256" s="5">
        <v>12601.491700133871</v>
      </c>
      <c r="T1256" s="5">
        <v>344903.8</v>
      </c>
      <c r="U1256" s="2"/>
      <c r="V1256" s="2"/>
      <c r="W1256" s="2" t="s">
        <v>23</v>
      </c>
      <c r="X1256" s="2" t="s">
        <v>2936</v>
      </c>
      <c r="Y1256" s="2" t="s">
        <v>172</v>
      </c>
      <c r="Z1256" s="2" t="s">
        <v>173</v>
      </c>
      <c r="AA1256" s="2" t="s">
        <v>2936</v>
      </c>
      <c r="AB1256" s="2">
        <f>IF(INPUT_RAW!B1256="","",YEAR(INPUT_RAW!B1256))</f>
        <v>2020</v>
      </c>
      <c r="AC1256" s="2">
        <f>IF(OR(INPUT_RAW!Q1256="",INPUT_RAW!T1256=""),"",INPUT_RAW!Q1256+INPUT_RAW!T1256)</f>
        <v>1286235.23</v>
      </c>
      <c r="AD1256" s="2">
        <f>IF(INPUT_RAW!Q1256="","",IF(INPUT_RAW!Q1256=0,0,INPUT_RAW!T1256/INPUT_RAW!Q1256))</f>
        <v>0.36639996180728818</v>
      </c>
    </row>
    <row r="1257" spans="1:30" ht="86.4" x14ac:dyDescent="0.3">
      <c r="A1257" s="7" t="s">
        <v>196</v>
      </c>
      <c r="B1257" s="2" t="s">
        <v>1863</v>
      </c>
      <c r="C1257" s="5" t="s">
        <v>198</v>
      </c>
      <c r="D1257" s="5" t="s">
        <v>171</v>
      </c>
      <c r="E1257" s="2" t="s">
        <v>1866</v>
      </c>
      <c r="F1257" s="2"/>
      <c r="G1257" s="2"/>
      <c r="H1257" s="2"/>
      <c r="I1257" s="2"/>
      <c r="J1257" s="2"/>
      <c r="K1257" s="2"/>
      <c r="L1257" s="2"/>
      <c r="M1257" s="2"/>
      <c r="N1257" s="5">
        <v>3829.1</v>
      </c>
      <c r="O1257" s="2" t="s">
        <v>200</v>
      </c>
      <c r="P1257" s="5">
        <v>527.52605050795228</v>
      </c>
      <c r="Q1257" s="5">
        <v>2019950</v>
      </c>
      <c r="R1257" s="5">
        <v>7.0619283869873124</v>
      </c>
      <c r="S1257" s="5">
        <v>27040.82998661312</v>
      </c>
      <c r="T1257" s="5">
        <v>740109.7</v>
      </c>
      <c r="U1257" s="5">
        <v>23364</v>
      </c>
      <c r="V1257" s="5">
        <v>1.1100000000000001</v>
      </c>
      <c r="W1257" s="2" t="s">
        <v>22</v>
      </c>
      <c r="X1257" s="2" t="s">
        <v>2940</v>
      </c>
      <c r="Y1257" s="2" t="s">
        <v>172</v>
      </c>
      <c r="Z1257" s="2" t="s">
        <v>173</v>
      </c>
      <c r="AA1257" s="2" t="s">
        <v>2940</v>
      </c>
      <c r="AB1257" s="2">
        <f>IF(INPUT_RAW!B1257="","",YEAR(INPUT_RAW!B1257))</f>
        <v>2020</v>
      </c>
      <c r="AC1257" s="2">
        <f>IF(OR(INPUT_RAW!Q1257="",INPUT_RAW!T1257=""),"",INPUT_RAW!Q1257+INPUT_RAW!T1257)</f>
        <v>2760059.7</v>
      </c>
      <c r="AD1257" s="2">
        <f>IF(INPUT_RAW!Q1257="","",IF(INPUT_RAW!Q1257=0,0,INPUT_RAW!T1257/INPUT_RAW!Q1257))</f>
        <v>0.36640000990123517</v>
      </c>
    </row>
    <row r="1258" spans="1:30" ht="57.6" x14ac:dyDescent="0.3">
      <c r="A1258" s="7" t="s">
        <v>196</v>
      </c>
      <c r="B1258" s="2" t="s">
        <v>1863</v>
      </c>
      <c r="C1258" s="5" t="s">
        <v>198</v>
      </c>
      <c r="D1258" s="5" t="s">
        <v>171</v>
      </c>
      <c r="E1258" s="2" t="s">
        <v>1867</v>
      </c>
      <c r="F1258" s="2"/>
      <c r="G1258" s="2"/>
      <c r="H1258" s="2"/>
      <c r="I1258" s="2"/>
      <c r="J1258" s="2"/>
      <c r="K1258" s="2"/>
      <c r="L1258" s="2"/>
      <c r="M1258" s="2"/>
      <c r="N1258" s="5">
        <v>5577.6</v>
      </c>
      <c r="O1258" s="2" t="s">
        <v>200</v>
      </c>
      <c r="P1258" s="5">
        <v>378.20491250717163</v>
      </c>
      <c r="Q1258" s="5">
        <v>2109475.7200000002</v>
      </c>
      <c r="R1258" s="5">
        <v>5.0629841031749869</v>
      </c>
      <c r="S1258" s="5">
        <v>28239.300133868808</v>
      </c>
      <c r="T1258" s="5">
        <v>772911.9</v>
      </c>
      <c r="U1258" s="5">
        <v>59760</v>
      </c>
      <c r="V1258" s="2"/>
      <c r="W1258" s="2" t="s">
        <v>23</v>
      </c>
      <c r="X1258" s="2"/>
      <c r="Y1258" s="2" t="s">
        <v>172</v>
      </c>
      <c r="Z1258" s="2" t="s">
        <v>173</v>
      </c>
      <c r="AA1258" s="2" t="s">
        <v>174</v>
      </c>
      <c r="AB1258" s="2">
        <f>IF(INPUT_RAW!B1258="","",YEAR(INPUT_RAW!B1258))</f>
        <v>2020</v>
      </c>
      <c r="AC1258" s="2">
        <f>IF(OR(INPUT_RAW!Q1258="",INPUT_RAW!T1258=""),"",INPUT_RAW!Q1258+INPUT_RAW!T1258)</f>
        <v>2882387.62</v>
      </c>
      <c r="AD1258" s="2">
        <f>IF(INPUT_RAW!Q1258="","",IF(INPUT_RAW!Q1258=0,0,INPUT_RAW!T1258/INPUT_RAW!Q1258))</f>
        <v>0.36639999819481212</v>
      </c>
    </row>
    <row r="1259" spans="1:30" ht="72" x14ac:dyDescent="0.3">
      <c r="A1259" s="7" t="s">
        <v>196</v>
      </c>
      <c r="B1259" s="2" t="s">
        <v>1863</v>
      </c>
      <c r="C1259" s="5" t="s">
        <v>198</v>
      </c>
      <c r="D1259" s="5" t="s">
        <v>171</v>
      </c>
      <c r="E1259" s="2" t="s">
        <v>1868</v>
      </c>
      <c r="F1259" s="2"/>
      <c r="G1259" s="2"/>
      <c r="H1259" s="2"/>
      <c r="I1259" s="2"/>
      <c r="J1259" s="2"/>
      <c r="K1259" s="2"/>
      <c r="L1259" s="2"/>
      <c r="M1259" s="2"/>
      <c r="N1259" s="5">
        <v>3136</v>
      </c>
      <c r="O1259" s="2" t="s">
        <v>200</v>
      </c>
      <c r="P1259" s="5">
        <v>468.78830676020402</v>
      </c>
      <c r="Q1259" s="5">
        <v>1470120.13</v>
      </c>
      <c r="R1259" s="5">
        <v>6.2756132096412864</v>
      </c>
      <c r="S1259" s="5">
        <v>19680.323025435071</v>
      </c>
      <c r="T1259" s="5">
        <v>538652</v>
      </c>
      <c r="U1259" s="5">
        <v>17640</v>
      </c>
      <c r="V1259" s="5">
        <v>1.07</v>
      </c>
      <c r="W1259" s="2" t="s">
        <v>22</v>
      </c>
      <c r="X1259" s="2" t="s">
        <v>2940</v>
      </c>
      <c r="Y1259" s="2" t="s">
        <v>172</v>
      </c>
      <c r="Z1259" s="2" t="s">
        <v>173</v>
      </c>
      <c r="AA1259" s="2" t="s">
        <v>2940</v>
      </c>
      <c r="AB1259" s="2">
        <f>IF(INPUT_RAW!B1259="","",YEAR(INPUT_RAW!B1259))</f>
        <v>2020</v>
      </c>
      <c r="AC1259" s="2">
        <f>IF(OR(INPUT_RAW!Q1259="",INPUT_RAW!T1259=""),"",INPUT_RAW!Q1259+INPUT_RAW!T1259)</f>
        <v>2008772.13</v>
      </c>
      <c r="AD1259" s="2">
        <f>IF(INPUT_RAW!Q1259="","",IF(INPUT_RAW!Q1259=0,0,INPUT_RAW!T1259/INPUT_RAW!Q1259))</f>
        <v>0.36639998936685536</v>
      </c>
    </row>
    <row r="1260" spans="1:30" ht="57.6" x14ac:dyDescent="0.3">
      <c r="A1260" s="7" t="s">
        <v>196</v>
      </c>
      <c r="B1260" s="2" t="s">
        <v>1869</v>
      </c>
      <c r="C1260" s="5" t="s">
        <v>198</v>
      </c>
      <c r="D1260" s="5" t="s">
        <v>171</v>
      </c>
      <c r="E1260" s="2" t="s">
        <v>1870</v>
      </c>
      <c r="F1260" s="2"/>
      <c r="G1260" s="2"/>
      <c r="H1260" s="2"/>
      <c r="I1260" s="2"/>
      <c r="J1260" s="2"/>
      <c r="K1260" s="2"/>
      <c r="L1260" s="2"/>
      <c r="M1260" s="2"/>
      <c r="N1260" s="5">
        <v>3183</v>
      </c>
      <c r="O1260" s="2" t="s">
        <v>200</v>
      </c>
      <c r="P1260" s="5">
        <v>435.22041470311029</v>
      </c>
      <c r="Q1260" s="5">
        <v>1385306.58</v>
      </c>
      <c r="R1260" s="5">
        <v>5.8262438380603783</v>
      </c>
      <c r="S1260" s="5">
        <v>18544.934136546181</v>
      </c>
      <c r="T1260" s="5">
        <v>507576.3</v>
      </c>
      <c r="U1260" s="5">
        <v>12732</v>
      </c>
      <c r="V1260" s="5">
        <v>1.42</v>
      </c>
      <c r="W1260" s="2" t="s">
        <v>15</v>
      </c>
      <c r="X1260" s="2"/>
      <c r="Y1260" s="2" t="s">
        <v>172</v>
      </c>
      <c r="Z1260" s="2" t="s">
        <v>173</v>
      </c>
      <c r="AA1260" s="2" t="s">
        <v>174</v>
      </c>
      <c r="AB1260" s="2">
        <f>IF(INPUT_RAW!B1260="","",YEAR(INPUT_RAW!B1260))</f>
        <v>2020</v>
      </c>
      <c r="AC1260" s="2">
        <f>IF(OR(INPUT_RAW!Q1260="",INPUT_RAW!T1260=""),"",INPUT_RAW!Q1260+INPUT_RAW!T1260)</f>
        <v>1892882.8800000001</v>
      </c>
      <c r="AD1260" s="2">
        <f>IF(INPUT_RAW!Q1260="","",IF(INPUT_RAW!Q1260=0,0,INPUT_RAW!T1260/INPUT_RAW!Q1260))</f>
        <v>0.36639997768580579</v>
      </c>
    </row>
    <row r="1261" spans="1:30" ht="72" x14ac:dyDescent="0.3">
      <c r="A1261" s="7" t="s">
        <v>196</v>
      </c>
      <c r="B1261" s="2" t="s">
        <v>1869</v>
      </c>
      <c r="C1261" s="5" t="s">
        <v>198</v>
      </c>
      <c r="D1261" s="5" t="s">
        <v>171</v>
      </c>
      <c r="E1261" s="2" t="s">
        <v>1871</v>
      </c>
      <c r="F1261" s="2"/>
      <c r="G1261" s="2"/>
      <c r="H1261" s="2"/>
      <c r="I1261" s="2"/>
      <c r="J1261" s="2"/>
      <c r="K1261" s="2"/>
      <c r="L1261" s="2"/>
      <c r="M1261" s="2"/>
      <c r="N1261" s="5">
        <v>4110</v>
      </c>
      <c r="O1261" s="2" t="s">
        <v>200</v>
      </c>
      <c r="P1261" s="5">
        <v>466.88093673965932</v>
      </c>
      <c r="Q1261" s="5">
        <v>1918880.65</v>
      </c>
      <c r="R1261" s="5">
        <v>6.2500794744264967</v>
      </c>
      <c r="S1261" s="5">
        <v>25687.826639892901</v>
      </c>
      <c r="T1261" s="5">
        <v>703077.8</v>
      </c>
      <c r="U1261" s="5">
        <v>25296</v>
      </c>
      <c r="V1261" s="5">
        <v>0.99</v>
      </c>
      <c r="W1261" s="2" t="s">
        <v>14</v>
      </c>
      <c r="X1261" s="2" t="s">
        <v>2940</v>
      </c>
      <c r="Y1261" s="2" t="s">
        <v>172</v>
      </c>
      <c r="Z1261" s="2" t="s">
        <v>173</v>
      </c>
      <c r="AA1261" s="2" t="s">
        <v>2940</v>
      </c>
      <c r="AB1261" s="2">
        <f>IF(INPUT_RAW!B1261="","",YEAR(INPUT_RAW!B1261))</f>
        <v>2020</v>
      </c>
      <c r="AC1261" s="2">
        <f>IF(OR(INPUT_RAW!Q1261="",INPUT_RAW!T1261=""),"",INPUT_RAW!Q1261+INPUT_RAW!T1261)</f>
        <v>2621958.4500000002</v>
      </c>
      <c r="AD1261" s="2">
        <f>IF(INPUT_RAW!Q1261="","",IF(INPUT_RAW!Q1261=0,0,INPUT_RAW!T1261/INPUT_RAW!Q1261))</f>
        <v>0.36639996343701736</v>
      </c>
    </row>
    <row r="1262" spans="1:30" ht="72" x14ac:dyDescent="0.3">
      <c r="A1262" s="7" t="s">
        <v>196</v>
      </c>
      <c r="B1262" s="2" t="s">
        <v>1872</v>
      </c>
      <c r="C1262" s="5" t="s">
        <v>198</v>
      </c>
      <c r="D1262" s="5" t="s">
        <v>171</v>
      </c>
      <c r="E1262" s="2" t="s">
        <v>1873</v>
      </c>
      <c r="F1262" s="2"/>
      <c r="G1262" s="2"/>
      <c r="H1262" s="2"/>
      <c r="I1262" s="2"/>
      <c r="J1262" s="2"/>
      <c r="K1262" s="2"/>
      <c r="L1262" s="2"/>
      <c r="M1262" s="2"/>
      <c r="N1262" s="5">
        <v>14256</v>
      </c>
      <c r="O1262" s="2" t="s">
        <v>200</v>
      </c>
      <c r="P1262" s="5">
        <v>226.33630541526381</v>
      </c>
      <c r="Q1262" s="5">
        <v>3226650.37</v>
      </c>
      <c r="R1262" s="5">
        <v>3.0299371541534641</v>
      </c>
      <c r="S1262" s="5">
        <v>43194.784069611778</v>
      </c>
      <c r="T1262" s="5">
        <v>1182244.7</v>
      </c>
      <c r="U1262" s="5">
        <v>3888</v>
      </c>
      <c r="V1262" s="5">
        <v>8.6</v>
      </c>
      <c r="W1262" s="2" t="s">
        <v>32</v>
      </c>
      <c r="X1262" s="2" t="s">
        <v>2935</v>
      </c>
      <c r="Y1262" s="2" t="s">
        <v>172</v>
      </c>
      <c r="Z1262" s="2" t="s">
        <v>173</v>
      </c>
      <c r="AA1262" s="2" t="s">
        <v>2935</v>
      </c>
      <c r="AB1262" s="2">
        <f>IF(INPUT_RAW!B1262="","",YEAR(INPUT_RAW!B1262))</f>
        <v>2020</v>
      </c>
      <c r="AC1262" s="2">
        <f>IF(OR(INPUT_RAW!Q1262="",INPUT_RAW!T1262=""),"",INPUT_RAW!Q1262+INPUT_RAW!T1262)</f>
        <v>4408895.07</v>
      </c>
      <c r="AD1262" s="2">
        <f>IF(INPUT_RAW!Q1262="","",IF(INPUT_RAW!Q1262=0,0,INPUT_RAW!T1262/INPUT_RAW!Q1262))</f>
        <v>0.3664000013735606</v>
      </c>
    </row>
    <row r="1263" spans="1:30" ht="86.4" x14ac:dyDescent="0.3">
      <c r="A1263" s="7" t="s">
        <v>196</v>
      </c>
      <c r="B1263" s="2" t="s">
        <v>1874</v>
      </c>
      <c r="C1263" s="5" t="s">
        <v>198</v>
      </c>
      <c r="D1263" s="5" t="s">
        <v>171</v>
      </c>
      <c r="E1263" s="2" t="s">
        <v>1761</v>
      </c>
      <c r="F1263" s="2"/>
      <c r="G1263" s="2"/>
      <c r="H1263" s="2"/>
      <c r="I1263" s="2"/>
      <c r="J1263" s="2"/>
      <c r="K1263" s="2"/>
      <c r="L1263" s="2"/>
      <c r="M1263" s="2"/>
      <c r="N1263" s="5">
        <v>9744</v>
      </c>
      <c r="O1263" s="2" t="s">
        <v>200</v>
      </c>
      <c r="P1263" s="5">
        <v>324.56375000000003</v>
      </c>
      <c r="Q1263" s="5">
        <v>3162549.18</v>
      </c>
      <c r="R1263" s="5">
        <v>4.3160073138297879</v>
      </c>
      <c r="S1263" s="5">
        <v>42055.175265957449</v>
      </c>
      <c r="T1263" s="5">
        <v>1158758</v>
      </c>
      <c r="U1263" s="5">
        <v>58464</v>
      </c>
      <c r="V1263" s="5">
        <v>0.67</v>
      </c>
      <c r="W1263" s="2" t="s">
        <v>22</v>
      </c>
      <c r="X1263" s="2"/>
      <c r="Y1263" s="2" t="s">
        <v>172</v>
      </c>
      <c r="Z1263" s="2" t="s">
        <v>173</v>
      </c>
      <c r="AA1263" s="2" t="s">
        <v>174</v>
      </c>
      <c r="AB1263" s="2">
        <f>IF(INPUT_RAW!B1263="","",YEAR(INPUT_RAW!B1263))</f>
        <v>2020</v>
      </c>
      <c r="AC1263" s="2">
        <f>IF(OR(INPUT_RAW!Q1263="",INPUT_RAW!T1263=""),"",INPUT_RAW!Q1263+INPUT_RAW!T1263)</f>
        <v>4321307.18</v>
      </c>
      <c r="AD1263" s="2">
        <f>IF(INPUT_RAW!Q1263="","",IF(INPUT_RAW!Q1263=0,0,INPUT_RAW!T1263/INPUT_RAW!Q1263))</f>
        <v>0.36639999381764554</v>
      </c>
    </row>
    <row r="1264" spans="1:30" ht="57.6" x14ac:dyDescent="0.3">
      <c r="A1264" s="7" t="s">
        <v>196</v>
      </c>
      <c r="B1264" s="2" t="s">
        <v>1874</v>
      </c>
      <c r="C1264" s="5" t="s">
        <v>198</v>
      </c>
      <c r="D1264" s="5" t="s">
        <v>171</v>
      </c>
      <c r="E1264" s="2" t="s">
        <v>1875</v>
      </c>
      <c r="F1264" s="2"/>
      <c r="G1264" s="2"/>
      <c r="H1264" s="2"/>
      <c r="I1264" s="2"/>
      <c r="J1264" s="2"/>
      <c r="K1264" s="2"/>
      <c r="L1264" s="2"/>
      <c r="M1264" s="2"/>
      <c r="N1264" s="5">
        <v>4704</v>
      </c>
      <c r="O1264" s="2" t="s">
        <v>200</v>
      </c>
      <c r="P1264" s="5">
        <v>381.59719600340128</v>
      </c>
      <c r="Q1264" s="5">
        <v>1795033.21</v>
      </c>
      <c r="R1264" s="5">
        <v>5.0744307979175707</v>
      </c>
      <c r="S1264" s="5">
        <v>23870.122473404259</v>
      </c>
      <c r="T1264" s="5">
        <v>657700.19999999995</v>
      </c>
      <c r="U1264" s="5">
        <v>50400</v>
      </c>
      <c r="V1264" s="5">
        <v>0.44600000000000001</v>
      </c>
      <c r="W1264" s="2" t="s">
        <v>23</v>
      </c>
      <c r="X1264" s="2"/>
      <c r="Y1264" s="2" t="s">
        <v>172</v>
      </c>
      <c r="Z1264" s="2" t="s">
        <v>173</v>
      </c>
      <c r="AA1264" s="2" t="s">
        <v>174</v>
      </c>
      <c r="AB1264" s="2">
        <f>IF(INPUT_RAW!B1264="","",YEAR(INPUT_RAW!B1264))</f>
        <v>2020</v>
      </c>
      <c r="AC1264" s="2">
        <f>IF(OR(INPUT_RAW!Q1264="",INPUT_RAW!T1264=""),"",INPUT_RAW!Q1264+INPUT_RAW!T1264)</f>
        <v>2452733.41</v>
      </c>
      <c r="AD1264" s="2">
        <f>IF(INPUT_RAW!Q1264="","",IF(INPUT_RAW!Q1264=0,0,INPUT_RAW!T1264/INPUT_RAW!Q1264))</f>
        <v>0.36640001774674685</v>
      </c>
    </row>
    <row r="1265" spans="1:30" ht="57.6" x14ac:dyDescent="0.3">
      <c r="A1265" s="7" t="s">
        <v>196</v>
      </c>
      <c r="B1265" s="2" t="s">
        <v>1874</v>
      </c>
      <c r="C1265" s="5" t="s">
        <v>198</v>
      </c>
      <c r="D1265" s="5" t="s">
        <v>171</v>
      </c>
      <c r="E1265" s="2" t="s">
        <v>1876</v>
      </c>
      <c r="F1265" s="2"/>
      <c r="G1265" s="2"/>
      <c r="H1265" s="2"/>
      <c r="I1265" s="2"/>
      <c r="J1265" s="2"/>
      <c r="K1265" s="2"/>
      <c r="L1265" s="2"/>
      <c r="M1265" s="2"/>
      <c r="N1265" s="5">
        <v>4687.5</v>
      </c>
      <c r="O1265" s="2" t="s">
        <v>200</v>
      </c>
      <c r="P1265" s="5">
        <v>248.8949397333333</v>
      </c>
      <c r="Q1265" s="5">
        <v>1166695.03</v>
      </c>
      <c r="R1265" s="5">
        <v>3.3097731347517731</v>
      </c>
      <c r="S1265" s="5">
        <v>15514.56156914894</v>
      </c>
      <c r="T1265" s="5">
        <v>427477.1</v>
      </c>
      <c r="U1265" s="5">
        <v>30000</v>
      </c>
      <c r="V1265" s="5">
        <v>0.48699999999999999</v>
      </c>
      <c r="W1265" s="2" t="s">
        <v>23</v>
      </c>
      <c r="X1265" s="2" t="s">
        <v>2940</v>
      </c>
      <c r="Y1265" s="2" t="s">
        <v>172</v>
      </c>
      <c r="Z1265" s="2" t="s">
        <v>173</v>
      </c>
      <c r="AA1265" s="2" t="s">
        <v>2940</v>
      </c>
      <c r="AB1265" s="2">
        <f>IF(INPUT_RAW!B1265="","",YEAR(INPUT_RAW!B1265))</f>
        <v>2020</v>
      </c>
      <c r="AC1265" s="2">
        <f>IF(OR(INPUT_RAW!Q1265="",INPUT_RAW!T1265=""),"",INPUT_RAW!Q1265+INPUT_RAW!T1265)</f>
        <v>1594172.13</v>
      </c>
      <c r="AD1265" s="2">
        <f>IF(INPUT_RAW!Q1265="","",IF(INPUT_RAW!Q1265=0,0,INPUT_RAW!T1265/INPUT_RAW!Q1265))</f>
        <v>0.36640003514885972</v>
      </c>
    </row>
    <row r="1266" spans="1:30" ht="57.6" x14ac:dyDescent="0.3">
      <c r="A1266" s="7" t="s">
        <v>196</v>
      </c>
      <c r="B1266" s="2" t="s">
        <v>1877</v>
      </c>
      <c r="C1266" s="5" t="s">
        <v>198</v>
      </c>
      <c r="D1266" s="5" t="s">
        <v>171</v>
      </c>
      <c r="E1266" s="2" t="s">
        <v>1878</v>
      </c>
      <c r="F1266" s="2"/>
      <c r="G1266" s="2"/>
      <c r="H1266" s="2"/>
      <c r="I1266" s="2"/>
      <c r="J1266" s="2"/>
      <c r="K1266" s="2"/>
      <c r="L1266" s="2"/>
      <c r="M1266" s="2"/>
      <c r="N1266" s="5">
        <v>817.4</v>
      </c>
      <c r="O1266" s="2" t="s">
        <v>200</v>
      </c>
      <c r="P1266" s="5">
        <v>1015.606581844874</v>
      </c>
      <c r="Q1266" s="5">
        <v>830156.82</v>
      </c>
      <c r="R1266" s="5">
        <v>13.50540667346907</v>
      </c>
      <c r="S1266" s="5">
        <v>11039.31941489362</v>
      </c>
      <c r="T1266" s="5">
        <v>304169.5</v>
      </c>
      <c r="U1266" s="5">
        <v>3</v>
      </c>
      <c r="V1266" s="2"/>
      <c r="W1266" s="2" t="s">
        <v>36</v>
      </c>
      <c r="X1266" s="2" t="s">
        <v>2939</v>
      </c>
      <c r="Y1266" s="2" t="s">
        <v>172</v>
      </c>
      <c r="Z1266" s="2" t="s">
        <v>173</v>
      </c>
      <c r="AA1266" s="2" t="s">
        <v>2939</v>
      </c>
      <c r="AB1266" s="2">
        <f>IF(INPUT_RAW!B1266="","",YEAR(INPUT_RAW!B1266))</f>
        <v>2020</v>
      </c>
      <c r="AC1266" s="2">
        <f>IF(OR(INPUT_RAW!Q1266="",INPUT_RAW!T1266=""),"",INPUT_RAW!Q1266+INPUT_RAW!T1266)</f>
        <v>1134326.3199999998</v>
      </c>
      <c r="AD1266" s="2">
        <f>IF(INPUT_RAW!Q1266="","",IF(INPUT_RAW!Q1266=0,0,INPUT_RAW!T1266/INPUT_RAW!Q1266))</f>
        <v>0.36640004957135691</v>
      </c>
    </row>
    <row r="1267" spans="1:30" ht="72" x14ac:dyDescent="0.3">
      <c r="A1267" s="7" t="s">
        <v>196</v>
      </c>
      <c r="B1267" s="2" t="s">
        <v>1877</v>
      </c>
      <c r="C1267" s="5" t="s">
        <v>198</v>
      </c>
      <c r="D1267" s="5" t="s">
        <v>163</v>
      </c>
      <c r="E1267" s="2" t="s">
        <v>1879</v>
      </c>
      <c r="F1267" s="2"/>
      <c r="G1267" s="2"/>
      <c r="H1267" s="2"/>
      <c r="I1267" s="2"/>
      <c r="J1267" s="2"/>
      <c r="K1267" s="2"/>
      <c r="L1267" s="2"/>
      <c r="M1267" s="2"/>
      <c r="N1267" s="5">
        <v>7575</v>
      </c>
      <c r="O1267" s="2" t="s">
        <v>200</v>
      </c>
      <c r="P1267" s="5">
        <v>228.7038363036304</v>
      </c>
      <c r="Q1267" s="5">
        <v>1732431.56</v>
      </c>
      <c r="R1267" s="5">
        <v>3.0412744189312551</v>
      </c>
      <c r="S1267" s="5">
        <v>23037.653723404259</v>
      </c>
      <c r="T1267" s="5">
        <v>761576.9</v>
      </c>
      <c r="U1267" s="5">
        <v>3</v>
      </c>
      <c r="V1267" s="5">
        <v>0.16900000000000001</v>
      </c>
      <c r="W1267" s="2" t="s">
        <v>46</v>
      </c>
      <c r="X1267" s="2" t="s">
        <v>166</v>
      </c>
      <c r="Y1267" s="2" t="s">
        <v>164</v>
      </c>
      <c r="Z1267" s="2" t="s">
        <v>165</v>
      </c>
      <c r="AA1267" s="2" t="s">
        <v>166</v>
      </c>
      <c r="AB1267" s="2">
        <f>IF(INPUT_RAW!B1267="","",YEAR(INPUT_RAW!B1267))</f>
        <v>2020</v>
      </c>
      <c r="AC1267" s="2">
        <f>IF(OR(INPUT_RAW!Q1267="",INPUT_RAW!T1267=""),"",INPUT_RAW!Q1267+INPUT_RAW!T1267)</f>
        <v>2494008.46</v>
      </c>
      <c r="AD1267" s="2">
        <f>IF(INPUT_RAW!Q1267="","",IF(INPUT_RAW!Q1267=0,0,INPUT_RAW!T1267/INPUT_RAW!Q1267))</f>
        <v>0.43959999204817074</v>
      </c>
    </row>
    <row r="1268" spans="1:30" ht="57.6" x14ac:dyDescent="0.3">
      <c r="A1268" s="7" t="s">
        <v>196</v>
      </c>
      <c r="B1268" s="2" t="s">
        <v>1880</v>
      </c>
      <c r="C1268" s="5" t="s">
        <v>198</v>
      </c>
      <c r="D1268" s="5" t="s">
        <v>171</v>
      </c>
      <c r="E1268" s="2" t="s">
        <v>1881</v>
      </c>
      <c r="F1268" s="2"/>
      <c r="G1268" s="2"/>
      <c r="H1268" s="2"/>
      <c r="I1268" s="2"/>
      <c r="J1268" s="2"/>
      <c r="K1268" s="2"/>
      <c r="L1268" s="2"/>
      <c r="M1268" s="2"/>
      <c r="N1268" s="5">
        <v>3000</v>
      </c>
      <c r="O1268" s="2" t="s">
        <v>200</v>
      </c>
      <c r="P1268" s="5">
        <v>587.57682666666665</v>
      </c>
      <c r="Q1268" s="5">
        <v>1762730.48</v>
      </c>
      <c r="R1268" s="5">
        <v>7.8135216312056732</v>
      </c>
      <c r="S1268" s="5">
        <v>23440.564893617018</v>
      </c>
      <c r="T1268" s="5">
        <v>645864.4</v>
      </c>
      <c r="U1268" s="5">
        <v>50000</v>
      </c>
      <c r="V1268" s="5">
        <v>0.43969999999999998</v>
      </c>
      <c r="W1268" s="2" t="s">
        <v>23</v>
      </c>
      <c r="X1268" s="2"/>
      <c r="Y1268" s="2" t="s">
        <v>172</v>
      </c>
      <c r="Z1268" s="2" t="s">
        <v>173</v>
      </c>
      <c r="AA1268" s="2" t="s">
        <v>174</v>
      </c>
      <c r="AB1268" s="2">
        <f>IF(INPUT_RAW!B1268="","",YEAR(INPUT_RAW!B1268))</f>
        <v>2020</v>
      </c>
      <c r="AC1268" s="2">
        <f>IF(OR(INPUT_RAW!Q1268="",INPUT_RAW!T1268=""),"",INPUT_RAW!Q1268+INPUT_RAW!T1268)</f>
        <v>2408594.88</v>
      </c>
      <c r="AD1268" s="2">
        <f>IF(INPUT_RAW!Q1268="","",IF(INPUT_RAW!Q1268=0,0,INPUT_RAW!T1268/INPUT_RAW!Q1268))</f>
        <v>0.36639997284213299</v>
      </c>
    </row>
    <row r="1269" spans="1:30" ht="57.6" x14ac:dyDescent="0.3">
      <c r="A1269" s="7" t="s">
        <v>196</v>
      </c>
      <c r="B1269" s="2" t="s">
        <v>1880</v>
      </c>
      <c r="C1269" s="5" t="s">
        <v>198</v>
      </c>
      <c r="D1269" s="5" t="s">
        <v>171</v>
      </c>
      <c r="E1269" s="2" t="s">
        <v>1882</v>
      </c>
      <c r="F1269" s="2"/>
      <c r="G1269" s="2"/>
      <c r="H1269" s="2"/>
      <c r="I1269" s="2"/>
      <c r="J1269" s="2"/>
      <c r="K1269" s="2"/>
      <c r="L1269" s="2"/>
      <c r="M1269" s="2"/>
      <c r="N1269" s="5">
        <v>5600</v>
      </c>
      <c r="O1269" s="2" t="s">
        <v>200</v>
      </c>
      <c r="P1269" s="5">
        <v>379.01657678571428</v>
      </c>
      <c r="Q1269" s="5">
        <v>2122492.83</v>
      </c>
      <c r="R1269" s="5">
        <v>5.0401140530015196</v>
      </c>
      <c r="S1269" s="5">
        <v>28224.63869680851</v>
      </c>
      <c r="T1269" s="5">
        <v>777681.5</v>
      </c>
      <c r="U1269" s="5">
        <v>60000</v>
      </c>
      <c r="V1269" s="5">
        <v>0.44119999999999998</v>
      </c>
      <c r="W1269" s="2" t="s">
        <v>23</v>
      </c>
      <c r="X1269" s="2"/>
      <c r="Y1269" s="2" t="s">
        <v>172</v>
      </c>
      <c r="Z1269" s="2" t="s">
        <v>173</v>
      </c>
      <c r="AA1269" s="2" t="s">
        <v>174</v>
      </c>
      <c r="AB1269" s="2">
        <f>IF(INPUT_RAW!B1269="","",YEAR(INPUT_RAW!B1269))</f>
        <v>2020</v>
      </c>
      <c r="AC1269" s="2">
        <f>IF(OR(INPUT_RAW!Q1269="",INPUT_RAW!T1269=""),"",INPUT_RAW!Q1269+INPUT_RAW!T1269)</f>
        <v>2900174.33</v>
      </c>
      <c r="AD1269" s="2">
        <f>IF(INPUT_RAW!Q1269="","",IF(INPUT_RAW!Q1269=0,0,INPUT_RAW!T1269/INPUT_RAW!Q1269))</f>
        <v>0.36640005987676294</v>
      </c>
    </row>
    <row r="1270" spans="1:30" ht="72" x14ac:dyDescent="0.3">
      <c r="A1270" s="7" t="s">
        <v>196</v>
      </c>
      <c r="B1270" s="2" t="s">
        <v>1880</v>
      </c>
      <c r="C1270" s="5" t="s">
        <v>198</v>
      </c>
      <c r="D1270" s="5" t="s">
        <v>171</v>
      </c>
      <c r="E1270" s="2" t="s">
        <v>1883</v>
      </c>
      <c r="F1270" s="2"/>
      <c r="G1270" s="2"/>
      <c r="H1270" s="2"/>
      <c r="I1270" s="2"/>
      <c r="J1270" s="2"/>
      <c r="K1270" s="2"/>
      <c r="L1270" s="2"/>
      <c r="M1270" s="2"/>
      <c r="N1270" s="5">
        <v>1680</v>
      </c>
      <c r="O1270" s="2" t="s">
        <v>200</v>
      </c>
      <c r="P1270" s="5">
        <v>517.87476190476184</v>
      </c>
      <c r="Q1270" s="5">
        <v>870029.6</v>
      </c>
      <c r="R1270" s="5">
        <v>6.8866324721377898</v>
      </c>
      <c r="S1270" s="5">
        <v>11569.54255319149</v>
      </c>
      <c r="T1270" s="5">
        <v>318778.8</v>
      </c>
      <c r="U1270" s="5">
        <v>50400</v>
      </c>
      <c r="V1270" s="5">
        <v>0.21529999999999999</v>
      </c>
      <c r="W1270" s="2" t="s">
        <v>22</v>
      </c>
      <c r="X1270" s="2"/>
      <c r="Y1270" s="2" t="s">
        <v>172</v>
      </c>
      <c r="Z1270" s="2" t="s">
        <v>173</v>
      </c>
      <c r="AA1270" s="2" t="s">
        <v>174</v>
      </c>
      <c r="AB1270" s="2">
        <f>IF(INPUT_RAW!B1270="","",YEAR(INPUT_RAW!B1270))</f>
        <v>2020</v>
      </c>
      <c r="AC1270" s="2">
        <f>IF(OR(INPUT_RAW!Q1270="",INPUT_RAW!T1270=""),"",INPUT_RAW!Q1270+INPUT_RAW!T1270)</f>
        <v>1188808.3999999999</v>
      </c>
      <c r="AD1270" s="2">
        <f>IF(INPUT_RAW!Q1270="","",IF(INPUT_RAW!Q1270=0,0,INPUT_RAW!T1270/INPUT_RAW!Q1270))</f>
        <v>0.36639994777189189</v>
      </c>
    </row>
    <row r="1271" spans="1:30" ht="72" x14ac:dyDescent="0.3">
      <c r="A1271" s="7" t="s">
        <v>196</v>
      </c>
      <c r="B1271" s="2" t="s">
        <v>1884</v>
      </c>
      <c r="C1271" s="5" t="s">
        <v>198</v>
      </c>
      <c r="D1271" s="5" t="s">
        <v>163</v>
      </c>
      <c r="E1271" s="2" t="s">
        <v>1885</v>
      </c>
      <c r="F1271" s="2"/>
      <c r="G1271" s="2"/>
      <c r="H1271" s="2"/>
      <c r="I1271" s="2"/>
      <c r="J1271" s="2"/>
      <c r="K1271" s="2"/>
      <c r="L1271" s="2"/>
      <c r="M1271" s="2"/>
      <c r="N1271" s="5">
        <v>4865</v>
      </c>
      <c r="O1271" s="2" t="s">
        <v>200</v>
      </c>
      <c r="P1271" s="5">
        <v>412.03519835560121</v>
      </c>
      <c r="Q1271" s="5">
        <v>2004551.24</v>
      </c>
      <c r="R1271" s="5">
        <v>5.4828369707997497</v>
      </c>
      <c r="S1271" s="5">
        <v>26674.001862940779</v>
      </c>
      <c r="T1271" s="5">
        <v>881200.7</v>
      </c>
      <c r="U1271" s="5">
        <v>2</v>
      </c>
      <c r="V1271" s="5">
        <v>0.151</v>
      </c>
      <c r="W1271" s="2" t="s">
        <v>23</v>
      </c>
      <c r="X1271" s="2" t="s">
        <v>166</v>
      </c>
      <c r="Y1271" s="2" t="s">
        <v>164</v>
      </c>
      <c r="Z1271" s="2" t="s">
        <v>165</v>
      </c>
      <c r="AA1271" s="2" t="s">
        <v>166</v>
      </c>
      <c r="AB1271" s="2">
        <f>IF(INPUT_RAW!B1271="","",YEAR(INPUT_RAW!B1271))</f>
        <v>2020</v>
      </c>
      <c r="AC1271" s="2">
        <f>IF(OR(INPUT_RAW!Q1271="",INPUT_RAW!T1271=""),"",INPUT_RAW!Q1271+INPUT_RAW!T1271)</f>
        <v>2885751.94</v>
      </c>
      <c r="AD1271" s="2">
        <f>IF(INPUT_RAW!Q1271="","",IF(INPUT_RAW!Q1271=0,0,INPUT_RAW!T1271/INPUT_RAW!Q1271))</f>
        <v>0.4395999874764987</v>
      </c>
    </row>
    <row r="1272" spans="1:30" ht="72" x14ac:dyDescent="0.3">
      <c r="A1272" s="7" t="s">
        <v>196</v>
      </c>
      <c r="B1272" s="2" t="s">
        <v>1886</v>
      </c>
      <c r="C1272" s="5" t="s">
        <v>198</v>
      </c>
      <c r="D1272" s="5" t="s">
        <v>171</v>
      </c>
      <c r="E1272" s="2" t="s">
        <v>1887</v>
      </c>
      <c r="F1272" s="2"/>
      <c r="G1272" s="2"/>
      <c r="H1272" s="2"/>
      <c r="I1272" s="2"/>
      <c r="J1272" s="2"/>
      <c r="K1272" s="2"/>
      <c r="L1272" s="2"/>
      <c r="M1272" s="2"/>
      <c r="N1272" s="5">
        <v>3787.5</v>
      </c>
      <c r="O1272" s="2" t="s">
        <v>200</v>
      </c>
      <c r="P1272" s="5">
        <v>488.08389438943902</v>
      </c>
      <c r="Q1272" s="5">
        <v>1848617.75</v>
      </c>
      <c r="R1272" s="5">
        <v>6.4947956671914691</v>
      </c>
      <c r="S1272" s="5">
        <v>24599.038589487689</v>
      </c>
      <c r="T1272" s="5">
        <v>677333.5</v>
      </c>
      <c r="U1272" s="5">
        <v>24240</v>
      </c>
      <c r="V1272" s="5">
        <v>0.99</v>
      </c>
      <c r="W1272" s="2" t="s">
        <v>14</v>
      </c>
      <c r="X1272" s="2" t="s">
        <v>2940</v>
      </c>
      <c r="Y1272" s="2" t="s">
        <v>172</v>
      </c>
      <c r="Z1272" s="2" t="s">
        <v>173</v>
      </c>
      <c r="AA1272" s="2" t="s">
        <v>2940</v>
      </c>
      <c r="AB1272" s="2">
        <f>IF(INPUT_RAW!B1272="","",YEAR(INPUT_RAW!B1272))</f>
        <v>2020</v>
      </c>
      <c r="AC1272" s="2">
        <f>IF(OR(INPUT_RAW!Q1272="",INPUT_RAW!T1272=""),"",INPUT_RAW!Q1272+INPUT_RAW!T1272)</f>
        <v>2525951.25</v>
      </c>
      <c r="AD1272" s="2">
        <f>IF(INPUT_RAW!Q1272="","",IF(INPUT_RAW!Q1272=0,0,INPUT_RAW!T1272/INPUT_RAW!Q1272))</f>
        <v>0.36639997641481048</v>
      </c>
    </row>
    <row r="1273" spans="1:30" ht="57.6" x14ac:dyDescent="0.3">
      <c r="A1273" s="7" t="s">
        <v>196</v>
      </c>
      <c r="B1273" s="2" t="s">
        <v>1886</v>
      </c>
      <c r="C1273" s="5" t="s">
        <v>198</v>
      </c>
      <c r="D1273" s="5" t="s">
        <v>163</v>
      </c>
      <c r="E1273" s="2" t="s">
        <v>1824</v>
      </c>
      <c r="F1273" s="2"/>
      <c r="G1273" s="2"/>
      <c r="H1273" s="2"/>
      <c r="I1273" s="2"/>
      <c r="J1273" s="2"/>
      <c r="K1273" s="2"/>
      <c r="L1273" s="2"/>
      <c r="M1273" s="2"/>
      <c r="N1273" s="5">
        <v>8511</v>
      </c>
      <c r="O1273" s="2" t="s">
        <v>200</v>
      </c>
      <c r="P1273" s="5">
        <v>231.2860286687816</v>
      </c>
      <c r="Q1273" s="5">
        <v>1968475.39</v>
      </c>
      <c r="R1273" s="5">
        <v>3.0776583987861819</v>
      </c>
      <c r="S1273" s="5">
        <v>26193.950632069191</v>
      </c>
      <c r="T1273" s="5">
        <v>865341.8</v>
      </c>
      <c r="U1273" s="5">
        <v>6</v>
      </c>
      <c r="V1273" s="5">
        <v>0.25600000000000001</v>
      </c>
      <c r="W1273" s="2" t="s">
        <v>23</v>
      </c>
      <c r="X1273" s="2" t="s">
        <v>166</v>
      </c>
      <c r="Y1273" s="2" t="s">
        <v>164</v>
      </c>
      <c r="Z1273" s="2" t="s">
        <v>165</v>
      </c>
      <c r="AA1273" s="2" t="s">
        <v>166</v>
      </c>
      <c r="AB1273" s="2">
        <f>IF(INPUT_RAW!B1273="","",YEAR(INPUT_RAW!B1273))</f>
        <v>2020</v>
      </c>
      <c r="AC1273" s="2">
        <f>IF(OR(INPUT_RAW!Q1273="",INPUT_RAW!T1273=""),"",INPUT_RAW!Q1273+INPUT_RAW!T1273)</f>
        <v>2833817.19</v>
      </c>
      <c r="AD1273" s="2">
        <f>IF(INPUT_RAW!Q1273="","",IF(INPUT_RAW!Q1273=0,0,INPUT_RAW!T1273/INPUT_RAW!Q1273))</f>
        <v>0.43960000942658473</v>
      </c>
    </row>
    <row r="1274" spans="1:30" ht="57.6" x14ac:dyDescent="0.3">
      <c r="A1274" s="7" t="s">
        <v>196</v>
      </c>
      <c r="B1274" s="2" t="s">
        <v>1886</v>
      </c>
      <c r="C1274" s="5" t="s">
        <v>198</v>
      </c>
      <c r="D1274" s="5" t="s">
        <v>171</v>
      </c>
      <c r="E1274" s="2" t="s">
        <v>1888</v>
      </c>
      <c r="F1274" s="2"/>
      <c r="G1274" s="2"/>
      <c r="H1274" s="2"/>
      <c r="I1274" s="2"/>
      <c r="J1274" s="2"/>
      <c r="K1274" s="2"/>
      <c r="L1274" s="2"/>
      <c r="M1274" s="2"/>
      <c r="N1274" s="5">
        <v>3576</v>
      </c>
      <c r="O1274" s="2" t="s">
        <v>200</v>
      </c>
      <c r="P1274" s="5">
        <v>437.54995525727071</v>
      </c>
      <c r="Q1274" s="5">
        <v>1564678.64</v>
      </c>
      <c r="R1274" s="5">
        <v>5.8223546940421906</v>
      </c>
      <c r="S1274" s="5">
        <v>20820.740385894871</v>
      </c>
      <c r="T1274" s="5">
        <v>573298.30000000005</v>
      </c>
      <c r="U1274" s="5">
        <v>14304</v>
      </c>
      <c r="V1274" s="5">
        <v>1.42</v>
      </c>
      <c r="W1274" s="2" t="s">
        <v>15</v>
      </c>
      <c r="X1274" s="2"/>
      <c r="Y1274" s="2" t="s">
        <v>172</v>
      </c>
      <c r="Z1274" s="2" t="s">
        <v>173</v>
      </c>
      <c r="AA1274" s="2" t="s">
        <v>174</v>
      </c>
      <c r="AB1274" s="2">
        <f>IF(INPUT_RAW!B1274="","",YEAR(INPUT_RAW!B1274))</f>
        <v>2020</v>
      </c>
      <c r="AC1274" s="2">
        <f>IF(OR(INPUT_RAW!Q1274="",INPUT_RAW!T1274=""),"",INPUT_RAW!Q1274+INPUT_RAW!T1274)</f>
        <v>2137976.94</v>
      </c>
      <c r="AD1274" s="2">
        <f>IF(INPUT_RAW!Q1274="","",IF(INPUT_RAW!Q1274=0,0,INPUT_RAW!T1274/INPUT_RAW!Q1274))</f>
        <v>0.36640002959329726</v>
      </c>
    </row>
    <row r="1275" spans="1:30" ht="72" x14ac:dyDescent="0.3">
      <c r="A1275" s="7" t="s">
        <v>196</v>
      </c>
      <c r="B1275" s="2" t="s">
        <v>1889</v>
      </c>
      <c r="C1275" s="5" t="s">
        <v>198</v>
      </c>
      <c r="D1275" s="5" t="s">
        <v>171</v>
      </c>
      <c r="E1275" s="2" t="s">
        <v>1890</v>
      </c>
      <c r="F1275" s="2"/>
      <c r="G1275" s="2"/>
      <c r="H1275" s="2"/>
      <c r="I1275" s="2"/>
      <c r="J1275" s="2"/>
      <c r="K1275" s="2"/>
      <c r="L1275" s="2"/>
      <c r="M1275" s="2"/>
      <c r="N1275" s="5">
        <v>4770</v>
      </c>
      <c r="O1275" s="2" t="s">
        <v>200</v>
      </c>
      <c r="P1275" s="5">
        <v>490.84180922431869</v>
      </c>
      <c r="Q1275" s="5">
        <v>2341315.4300000002</v>
      </c>
      <c r="R1275" s="5">
        <v>6.6106640972972217</v>
      </c>
      <c r="S1275" s="5">
        <v>31532.867744107749</v>
      </c>
      <c r="T1275" s="5">
        <v>0</v>
      </c>
      <c r="U1275" s="5">
        <v>25440</v>
      </c>
      <c r="V1275" s="5">
        <v>1.1599999999999999</v>
      </c>
      <c r="W1275" s="2" t="s">
        <v>23</v>
      </c>
      <c r="X1275" s="2" t="s">
        <v>2937</v>
      </c>
      <c r="Y1275" s="2" t="s">
        <v>172</v>
      </c>
      <c r="Z1275" s="2" t="s">
        <v>173</v>
      </c>
      <c r="AA1275" s="2" t="s">
        <v>2937</v>
      </c>
      <c r="AB1275" s="2">
        <f>IF(INPUT_RAW!B1275="","",YEAR(INPUT_RAW!B1275))</f>
        <v>2020</v>
      </c>
      <c r="AC1275" s="2">
        <f>IF(OR(INPUT_RAW!Q1275="",INPUT_RAW!T1275=""),"",INPUT_RAW!Q1275+INPUT_RAW!T1275)</f>
        <v>2341315.4300000002</v>
      </c>
      <c r="AD1275" s="2">
        <f>IF(INPUT_RAW!Q1275="","",IF(INPUT_RAW!Q1275=0,0,INPUT_RAW!T1275/INPUT_RAW!Q1275))</f>
        <v>0</v>
      </c>
    </row>
    <row r="1276" spans="1:30" ht="57.6" x14ac:dyDescent="0.3">
      <c r="A1276" s="7" t="s">
        <v>196</v>
      </c>
      <c r="B1276" s="2" t="s">
        <v>1891</v>
      </c>
      <c r="C1276" s="5" t="s">
        <v>198</v>
      </c>
      <c r="D1276" s="5" t="s">
        <v>171</v>
      </c>
      <c r="E1276" s="2" t="s">
        <v>1892</v>
      </c>
      <c r="F1276" s="2"/>
      <c r="G1276" s="2"/>
      <c r="H1276" s="2"/>
      <c r="I1276" s="2"/>
      <c r="J1276" s="2"/>
      <c r="K1276" s="2"/>
      <c r="L1276" s="2"/>
      <c r="M1276" s="2"/>
      <c r="N1276" s="5">
        <v>2394</v>
      </c>
      <c r="O1276" s="2" t="s">
        <v>200</v>
      </c>
      <c r="P1276" s="5">
        <v>384.90846282372598</v>
      </c>
      <c r="Q1276" s="5">
        <v>921470.86</v>
      </c>
      <c r="R1276" s="5">
        <v>5.1839523612623024</v>
      </c>
      <c r="S1276" s="5">
        <v>12410.38195286195</v>
      </c>
      <c r="T1276" s="5">
        <v>0</v>
      </c>
      <c r="U1276" s="5">
        <v>10080</v>
      </c>
      <c r="V1276" s="5">
        <v>1.1618999999999999</v>
      </c>
      <c r="W1276" s="2" t="s">
        <v>23</v>
      </c>
      <c r="X1276" s="2" t="s">
        <v>2936</v>
      </c>
      <c r="Y1276" s="2" t="s">
        <v>172</v>
      </c>
      <c r="Z1276" s="2" t="s">
        <v>173</v>
      </c>
      <c r="AA1276" s="2" t="s">
        <v>2936</v>
      </c>
      <c r="AB1276" s="2">
        <f>IF(INPUT_RAW!B1276="","",YEAR(INPUT_RAW!B1276))</f>
        <v>2020</v>
      </c>
      <c r="AC1276" s="2">
        <f>IF(OR(INPUT_RAW!Q1276="",INPUT_RAW!T1276=""),"",INPUT_RAW!Q1276+INPUT_RAW!T1276)</f>
        <v>921470.86</v>
      </c>
      <c r="AD1276" s="2">
        <f>IF(INPUT_RAW!Q1276="","",IF(INPUT_RAW!Q1276=0,0,INPUT_RAW!T1276/INPUT_RAW!Q1276))</f>
        <v>0</v>
      </c>
    </row>
    <row r="1277" spans="1:30" ht="57.6" x14ac:dyDescent="0.3">
      <c r="A1277" s="7" t="s">
        <v>196</v>
      </c>
      <c r="B1277" s="2" t="s">
        <v>1891</v>
      </c>
      <c r="C1277" s="5" t="s">
        <v>198</v>
      </c>
      <c r="D1277" s="5" t="s">
        <v>171</v>
      </c>
      <c r="E1277" s="2" t="s">
        <v>1893</v>
      </c>
      <c r="F1277" s="2"/>
      <c r="G1277" s="2"/>
      <c r="H1277" s="2"/>
      <c r="I1277" s="2"/>
      <c r="J1277" s="2"/>
      <c r="K1277" s="2"/>
      <c r="L1277" s="2"/>
      <c r="M1277" s="2"/>
      <c r="N1277" s="5">
        <v>5611.2</v>
      </c>
      <c r="O1277" s="2" t="s">
        <v>200</v>
      </c>
      <c r="P1277" s="5">
        <v>370.23536498431707</v>
      </c>
      <c r="Q1277" s="5">
        <v>2077464.68</v>
      </c>
      <c r="R1277" s="5">
        <v>4.9863348819436641</v>
      </c>
      <c r="S1277" s="5">
        <v>27979.322289562289</v>
      </c>
      <c r="T1277" s="5">
        <v>0</v>
      </c>
      <c r="U1277" s="5">
        <v>60120</v>
      </c>
      <c r="V1277" s="5">
        <v>0.43919999999999998</v>
      </c>
      <c r="W1277" s="2" t="s">
        <v>23</v>
      </c>
      <c r="X1277" s="2"/>
      <c r="Y1277" s="2" t="s">
        <v>172</v>
      </c>
      <c r="Z1277" s="2" t="s">
        <v>173</v>
      </c>
      <c r="AA1277" s="2" t="s">
        <v>174</v>
      </c>
      <c r="AB1277" s="2">
        <f>IF(INPUT_RAW!B1277="","",YEAR(INPUT_RAW!B1277))</f>
        <v>2020</v>
      </c>
      <c r="AC1277" s="2">
        <f>IF(OR(INPUT_RAW!Q1277="",INPUT_RAW!T1277=""),"",INPUT_RAW!Q1277+INPUT_RAW!T1277)</f>
        <v>2077464.68</v>
      </c>
      <c r="AD1277" s="2">
        <f>IF(INPUT_RAW!Q1277="","",IF(INPUT_RAW!Q1277=0,0,INPUT_RAW!T1277/INPUT_RAW!Q1277))</f>
        <v>0</v>
      </c>
    </row>
    <row r="1278" spans="1:30" ht="57.6" x14ac:dyDescent="0.3">
      <c r="A1278" s="7" t="s">
        <v>196</v>
      </c>
      <c r="B1278" s="2" t="s">
        <v>1894</v>
      </c>
      <c r="C1278" s="5" t="s">
        <v>198</v>
      </c>
      <c r="D1278" s="5" t="s">
        <v>171</v>
      </c>
      <c r="E1278" s="2" t="s">
        <v>1895</v>
      </c>
      <c r="F1278" s="2"/>
      <c r="G1278" s="2"/>
      <c r="H1278" s="2"/>
      <c r="I1278" s="2"/>
      <c r="J1278" s="2"/>
      <c r="K1278" s="2"/>
      <c r="L1278" s="2"/>
      <c r="M1278" s="2"/>
      <c r="N1278" s="5">
        <v>2805</v>
      </c>
      <c r="O1278" s="2" t="s">
        <v>200</v>
      </c>
      <c r="P1278" s="5">
        <v>539.4758752228164</v>
      </c>
      <c r="Q1278" s="5">
        <v>1513229.83</v>
      </c>
      <c r="R1278" s="5">
        <v>7.2656683531692448</v>
      </c>
      <c r="S1278" s="5">
        <v>20380.199730639732</v>
      </c>
      <c r="T1278" s="5">
        <v>554447.5</v>
      </c>
      <c r="U1278" s="5">
        <v>61200</v>
      </c>
      <c r="V1278" s="5">
        <v>0.31180000000000002</v>
      </c>
      <c r="W1278" s="2" t="s">
        <v>23</v>
      </c>
      <c r="X1278" s="2" t="s">
        <v>2936</v>
      </c>
      <c r="Y1278" s="2" t="s">
        <v>172</v>
      </c>
      <c r="Z1278" s="2" t="s">
        <v>173</v>
      </c>
      <c r="AA1278" s="2" t="s">
        <v>2936</v>
      </c>
      <c r="AB1278" s="2">
        <f>IF(INPUT_RAW!B1278="","",YEAR(INPUT_RAW!B1278))</f>
        <v>2020</v>
      </c>
      <c r="AC1278" s="2">
        <f>IF(OR(INPUT_RAW!Q1278="",INPUT_RAW!T1278=""),"",INPUT_RAW!Q1278+INPUT_RAW!T1278)</f>
        <v>2067677.33</v>
      </c>
      <c r="AD1278" s="2">
        <f>IF(INPUT_RAW!Q1278="","",IF(INPUT_RAW!Q1278=0,0,INPUT_RAW!T1278/INPUT_RAW!Q1278))</f>
        <v>0.36640005966575478</v>
      </c>
    </row>
    <row r="1279" spans="1:30" ht="57.6" x14ac:dyDescent="0.3">
      <c r="A1279" s="7" t="s">
        <v>196</v>
      </c>
      <c r="B1279" s="2" t="s">
        <v>1896</v>
      </c>
      <c r="C1279" s="5" t="s">
        <v>198</v>
      </c>
      <c r="D1279" s="5" t="s">
        <v>171</v>
      </c>
      <c r="E1279" s="2" t="s">
        <v>1897</v>
      </c>
      <c r="F1279" s="2"/>
      <c r="G1279" s="2"/>
      <c r="H1279" s="2"/>
      <c r="I1279" s="2"/>
      <c r="J1279" s="2"/>
      <c r="K1279" s="2"/>
      <c r="L1279" s="2"/>
      <c r="M1279" s="2"/>
      <c r="N1279" s="5">
        <v>4468.8</v>
      </c>
      <c r="O1279" s="2" t="s">
        <v>200</v>
      </c>
      <c r="P1279" s="5">
        <v>369.37964106695313</v>
      </c>
      <c r="Q1279" s="5">
        <v>1650683.74</v>
      </c>
      <c r="R1279" s="5">
        <v>4.974809980699705</v>
      </c>
      <c r="S1279" s="5">
        <v>22231.43084175084</v>
      </c>
      <c r="T1279" s="5">
        <v>604810.5</v>
      </c>
      <c r="U1279" s="5">
        <v>47880</v>
      </c>
      <c r="V1279" s="2"/>
      <c r="W1279" s="2" t="s">
        <v>23</v>
      </c>
      <c r="X1279" s="2"/>
      <c r="Y1279" s="2" t="s">
        <v>172</v>
      </c>
      <c r="Z1279" s="2" t="s">
        <v>173</v>
      </c>
      <c r="AA1279" s="2" t="s">
        <v>174</v>
      </c>
      <c r="AB1279" s="2">
        <f>IF(INPUT_RAW!B1279="","",YEAR(INPUT_RAW!B1279))</f>
        <v>2020</v>
      </c>
      <c r="AC1279" s="2">
        <f>IF(OR(INPUT_RAW!Q1279="",INPUT_RAW!T1279=""),"",INPUT_RAW!Q1279+INPUT_RAW!T1279)</f>
        <v>2255494.2400000002</v>
      </c>
      <c r="AD1279" s="2">
        <f>IF(INPUT_RAW!Q1279="","",IF(INPUT_RAW!Q1279=0,0,INPUT_RAW!T1279/INPUT_RAW!Q1279))</f>
        <v>0.36639998646863753</v>
      </c>
    </row>
    <row r="1280" spans="1:30" ht="57.6" x14ac:dyDescent="0.3">
      <c r="A1280" s="7" t="s">
        <v>196</v>
      </c>
      <c r="B1280" s="2" t="s">
        <v>1896</v>
      </c>
      <c r="C1280" s="5" t="s">
        <v>198</v>
      </c>
      <c r="D1280" s="5" t="s">
        <v>171</v>
      </c>
      <c r="E1280" s="2" t="s">
        <v>1898</v>
      </c>
      <c r="F1280" s="2"/>
      <c r="G1280" s="2"/>
      <c r="H1280" s="2"/>
      <c r="I1280" s="2"/>
      <c r="J1280" s="2"/>
      <c r="K1280" s="2"/>
      <c r="L1280" s="2"/>
      <c r="M1280" s="2"/>
      <c r="N1280" s="5">
        <v>92</v>
      </c>
      <c r="O1280" s="2" t="s">
        <v>200</v>
      </c>
      <c r="P1280" s="5">
        <v>828.86326086956524</v>
      </c>
      <c r="Q1280" s="5">
        <v>76255.42</v>
      </c>
      <c r="R1280" s="5">
        <v>11.163141560532869</v>
      </c>
      <c r="S1280" s="5">
        <v>1027.0090235690241</v>
      </c>
      <c r="T1280" s="5">
        <v>27940</v>
      </c>
      <c r="U1280" s="5">
        <v>480</v>
      </c>
      <c r="V1280" s="2"/>
      <c r="W1280" s="2" t="s">
        <v>23</v>
      </c>
      <c r="X1280" s="2"/>
      <c r="Y1280" s="2" t="s">
        <v>172</v>
      </c>
      <c r="Z1280" s="2" t="s">
        <v>173</v>
      </c>
      <c r="AA1280" s="2" t="s">
        <v>174</v>
      </c>
      <c r="AB1280" s="2">
        <f>IF(INPUT_RAW!B1280="","",YEAR(INPUT_RAW!B1280))</f>
        <v>2020</v>
      </c>
      <c r="AC1280" s="2">
        <f>IF(OR(INPUT_RAW!Q1280="",INPUT_RAW!T1280=""),"",INPUT_RAW!Q1280+INPUT_RAW!T1280)</f>
        <v>104195.42</v>
      </c>
      <c r="AD1280" s="2">
        <f>IF(INPUT_RAW!Q1280="","",IF(INPUT_RAW!Q1280=0,0,INPUT_RAW!T1280/INPUT_RAW!Q1280))</f>
        <v>0.36640018506225525</v>
      </c>
    </row>
    <row r="1281" spans="1:30" ht="57.6" x14ac:dyDescent="0.3">
      <c r="A1281" s="7" t="s">
        <v>196</v>
      </c>
      <c r="B1281" s="2" t="s">
        <v>1896</v>
      </c>
      <c r="C1281" s="5" t="s">
        <v>198</v>
      </c>
      <c r="D1281" s="5" t="s">
        <v>171</v>
      </c>
      <c r="E1281" s="2" t="s">
        <v>1899</v>
      </c>
      <c r="F1281" s="2"/>
      <c r="G1281" s="2"/>
      <c r="H1281" s="2"/>
      <c r="I1281" s="2"/>
      <c r="J1281" s="2"/>
      <c r="K1281" s="2"/>
      <c r="L1281" s="2"/>
      <c r="M1281" s="2"/>
      <c r="N1281" s="5">
        <v>3000</v>
      </c>
      <c r="O1281" s="2" t="s">
        <v>200</v>
      </c>
      <c r="P1281" s="5">
        <v>588.31846999999993</v>
      </c>
      <c r="Q1281" s="5">
        <v>1764955.41</v>
      </c>
      <c r="R1281" s="5">
        <v>7.9234810774410764</v>
      </c>
      <c r="S1281" s="5">
        <v>23770.443232323229</v>
      </c>
      <c r="T1281" s="5">
        <v>646679.69999999995</v>
      </c>
      <c r="U1281" s="5">
        <v>50000</v>
      </c>
      <c r="V1281" s="2"/>
      <c r="W1281" s="2" t="s">
        <v>23</v>
      </c>
      <c r="X1281" s="2"/>
      <c r="Y1281" s="2" t="s">
        <v>172</v>
      </c>
      <c r="Z1281" s="2" t="s">
        <v>173</v>
      </c>
      <c r="AA1281" s="2" t="s">
        <v>174</v>
      </c>
      <c r="AB1281" s="2">
        <f>IF(INPUT_RAW!B1281="","",YEAR(INPUT_RAW!B1281))</f>
        <v>2020</v>
      </c>
      <c r="AC1281" s="2">
        <f>IF(OR(INPUT_RAW!Q1281="",INPUT_RAW!T1281=""),"",INPUT_RAW!Q1281+INPUT_RAW!T1281)</f>
        <v>2411635.11</v>
      </c>
      <c r="AD1281" s="2">
        <f>IF(INPUT_RAW!Q1281="","",IF(INPUT_RAW!Q1281=0,0,INPUT_RAW!T1281/INPUT_RAW!Q1281))</f>
        <v>0.36640002140337358</v>
      </c>
    </row>
    <row r="1282" spans="1:30" ht="72" x14ac:dyDescent="0.3">
      <c r="A1282" s="7" t="s">
        <v>196</v>
      </c>
      <c r="B1282" s="2" t="s">
        <v>1900</v>
      </c>
      <c r="C1282" s="5" t="s">
        <v>198</v>
      </c>
      <c r="D1282" s="5" t="s">
        <v>163</v>
      </c>
      <c r="E1282" s="2" t="s">
        <v>1901</v>
      </c>
      <c r="F1282" s="2"/>
      <c r="G1282" s="2"/>
      <c r="H1282" s="2"/>
      <c r="I1282" s="2"/>
      <c r="J1282" s="2"/>
      <c r="K1282" s="2"/>
      <c r="L1282" s="2"/>
      <c r="M1282" s="2"/>
      <c r="N1282" s="5">
        <v>8908</v>
      </c>
      <c r="O1282" s="2" t="s">
        <v>200</v>
      </c>
      <c r="P1282" s="5">
        <v>222.412786259542</v>
      </c>
      <c r="Q1282" s="5">
        <v>1981253.1</v>
      </c>
      <c r="R1282" s="5">
        <v>2.9854065269737182</v>
      </c>
      <c r="S1282" s="5">
        <v>26594.001342281881</v>
      </c>
      <c r="T1282" s="5">
        <v>870958.9</v>
      </c>
      <c r="U1282" s="5">
        <v>6</v>
      </c>
      <c r="V1282" s="5">
        <v>0.25600000000000001</v>
      </c>
      <c r="W1282" s="2" t="s">
        <v>23</v>
      </c>
      <c r="X1282" s="2" t="s">
        <v>166</v>
      </c>
      <c r="Y1282" s="2" t="s">
        <v>164</v>
      </c>
      <c r="Z1282" s="2" t="s">
        <v>165</v>
      </c>
      <c r="AA1282" s="2" t="s">
        <v>166</v>
      </c>
      <c r="AB1282" s="2">
        <f>IF(INPUT_RAW!B1282="","",YEAR(INPUT_RAW!B1282))</f>
        <v>2020</v>
      </c>
      <c r="AC1282" s="2">
        <f>IF(OR(INPUT_RAW!Q1282="",INPUT_RAW!T1282=""),"",INPUT_RAW!Q1282+INPUT_RAW!T1282)</f>
        <v>2852212</v>
      </c>
      <c r="AD1282" s="2">
        <f>IF(INPUT_RAW!Q1282="","",IF(INPUT_RAW!Q1282=0,0,INPUT_RAW!T1282/INPUT_RAW!Q1282))</f>
        <v>0.4396000187961851</v>
      </c>
    </row>
    <row r="1283" spans="1:30" ht="115.2" x14ac:dyDescent="0.3">
      <c r="A1283" s="7" t="s">
        <v>196</v>
      </c>
      <c r="B1283" s="2" t="s">
        <v>1902</v>
      </c>
      <c r="C1283" s="5" t="s">
        <v>198</v>
      </c>
      <c r="D1283" s="5" t="s">
        <v>171</v>
      </c>
      <c r="E1283" s="2" t="s">
        <v>1903</v>
      </c>
      <c r="F1283" s="2"/>
      <c r="G1283" s="2"/>
      <c r="H1283" s="2"/>
      <c r="I1283" s="2"/>
      <c r="J1283" s="2"/>
      <c r="K1283" s="2"/>
      <c r="L1283" s="2"/>
      <c r="M1283" s="2"/>
      <c r="N1283" s="5">
        <v>9504</v>
      </c>
      <c r="O1283" s="2" t="s">
        <v>200</v>
      </c>
      <c r="P1283" s="5">
        <v>192.78123737373741</v>
      </c>
      <c r="Q1283" s="5">
        <v>1832192.88</v>
      </c>
      <c r="R1283" s="5">
        <v>2.5876676157548641</v>
      </c>
      <c r="S1283" s="5">
        <v>24593.193020134229</v>
      </c>
      <c r="T1283" s="5">
        <v>671315.5</v>
      </c>
      <c r="U1283" s="2"/>
      <c r="V1283" s="2"/>
      <c r="W1283" s="2" t="s">
        <v>34</v>
      </c>
      <c r="X1283" s="2" t="s">
        <v>2935</v>
      </c>
      <c r="Y1283" s="2" t="s">
        <v>172</v>
      </c>
      <c r="Z1283" s="2" t="s">
        <v>173</v>
      </c>
      <c r="AA1283" s="2" t="s">
        <v>2935</v>
      </c>
      <c r="AB1283" s="2">
        <f>IF(INPUT_RAW!B1283="","",YEAR(INPUT_RAW!B1283))</f>
        <v>2020</v>
      </c>
      <c r="AC1283" s="2">
        <f>IF(OR(INPUT_RAW!Q1283="",INPUT_RAW!T1283=""),"",INPUT_RAW!Q1283+INPUT_RAW!T1283)</f>
        <v>2503508.38</v>
      </c>
      <c r="AD1283" s="2">
        <f>IF(INPUT_RAW!Q1283="","",IF(INPUT_RAW!Q1283=0,0,INPUT_RAW!T1283/INPUT_RAW!Q1283))</f>
        <v>0.36640001570140368</v>
      </c>
    </row>
    <row r="1284" spans="1:30" ht="57.6" x14ac:dyDescent="0.3">
      <c r="A1284" s="7" t="s">
        <v>196</v>
      </c>
      <c r="B1284" s="2" t="s">
        <v>1902</v>
      </c>
      <c r="C1284" s="5" t="s">
        <v>198</v>
      </c>
      <c r="D1284" s="5" t="s">
        <v>171</v>
      </c>
      <c r="E1284" s="2" t="s">
        <v>1904</v>
      </c>
      <c r="F1284" s="2"/>
      <c r="G1284" s="2"/>
      <c r="H1284" s="2"/>
      <c r="I1284" s="2"/>
      <c r="J1284" s="2"/>
      <c r="K1284" s="2"/>
      <c r="L1284" s="2"/>
      <c r="M1284" s="2"/>
      <c r="N1284" s="5">
        <v>4687.5</v>
      </c>
      <c r="O1284" s="2" t="s">
        <v>200</v>
      </c>
      <c r="P1284" s="5">
        <v>242.98251306666671</v>
      </c>
      <c r="Q1284" s="5">
        <v>1138980.53</v>
      </c>
      <c r="R1284" s="5">
        <v>3.2615102425055928</v>
      </c>
      <c r="S1284" s="5">
        <v>15288.32926174497</v>
      </c>
      <c r="T1284" s="5">
        <v>417322.5</v>
      </c>
      <c r="U1284" s="5">
        <v>30000</v>
      </c>
      <c r="V1284" s="5">
        <v>0.48209999999999997</v>
      </c>
      <c r="W1284" s="2" t="s">
        <v>23</v>
      </c>
      <c r="X1284" s="2" t="s">
        <v>2940</v>
      </c>
      <c r="Y1284" s="2" t="s">
        <v>172</v>
      </c>
      <c r="Z1284" s="2" t="s">
        <v>173</v>
      </c>
      <c r="AA1284" s="2" t="s">
        <v>2940</v>
      </c>
      <c r="AB1284" s="2">
        <f>IF(INPUT_RAW!B1284="","",YEAR(INPUT_RAW!B1284))</f>
        <v>2020</v>
      </c>
      <c r="AC1284" s="2">
        <f>IF(OR(INPUT_RAW!Q1284="",INPUT_RAW!T1284=""),"",INPUT_RAW!Q1284+INPUT_RAW!T1284)</f>
        <v>1556303.03</v>
      </c>
      <c r="AD1284" s="2">
        <f>IF(INPUT_RAW!Q1284="","",IF(INPUT_RAW!Q1284=0,0,INPUT_RAW!T1284/INPUT_RAW!Q1284))</f>
        <v>0.36640002968268476</v>
      </c>
    </row>
    <row r="1285" spans="1:30" ht="57.6" x14ac:dyDescent="0.3">
      <c r="A1285" s="7" t="s">
        <v>196</v>
      </c>
      <c r="B1285" s="2" t="s">
        <v>1902</v>
      </c>
      <c r="C1285" s="5" t="s">
        <v>198</v>
      </c>
      <c r="D1285" s="5" t="s">
        <v>171</v>
      </c>
      <c r="E1285" s="2" t="s">
        <v>1905</v>
      </c>
      <c r="F1285" s="2"/>
      <c r="G1285" s="2"/>
      <c r="H1285" s="2"/>
      <c r="I1285" s="2"/>
      <c r="J1285" s="2"/>
      <c r="K1285" s="2"/>
      <c r="L1285" s="2"/>
      <c r="M1285" s="2"/>
      <c r="N1285" s="5">
        <v>3360</v>
      </c>
      <c r="O1285" s="2" t="s">
        <v>200</v>
      </c>
      <c r="P1285" s="5">
        <v>366.78433333333328</v>
      </c>
      <c r="Q1285" s="5">
        <v>1232395.3600000001</v>
      </c>
      <c r="R1285" s="5">
        <v>4.9232796420581657</v>
      </c>
      <c r="S1285" s="5">
        <v>16542.219597315441</v>
      </c>
      <c r="T1285" s="5">
        <v>451549.7</v>
      </c>
      <c r="U1285" s="5">
        <v>36000</v>
      </c>
      <c r="V1285" s="5">
        <v>0.43469999999999998</v>
      </c>
      <c r="W1285" s="2" t="s">
        <v>23</v>
      </c>
      <c r="X1285" s="2"/>
      <c r="Y1285" s="2" t="s">
        <v>172</v>
      </c>
      <c r="Z1285" s="2" t="s">
        <v>173</v>
      </c>
      <c r="AA1285" s="2" t="s">
        <v>174</v>
      </c>
      <c r="AB1285" s="2">
        <f>IF(INPUT_RAW!B1285="","",YEAR(INPUT_RAW!B1285))</f>
        <v>2020</v>
      </c>
      <c r="AC1285" s="2">
        <f>IF(OR(INPUT_RAW!Q1285="",INPUT_RAW!T1285=""),"",INPUT_RAW!Q1285+INPUT_RAW!T1285)</f>
        <v>1683945.06</v>
      </c>
      <c r="AD1285" s="2">
        <f>IF(INPUT_RAW!Q1285="","",IF(INPUT_RAW!Q1285=0,0,INPUT_RAW!T1285/INPUT_RAW!Q1285))</f>
        <v>0.36640003253501374</v>
      </c>
    </row>
    <row r="1286" spans="1:30" ht="115.2" x14ac:dyDescent="0.3">
      <c r="A1286" s="7" t="s">
        <v>196</v>
      </c>
      <c r="B1286" s="2" t="s">
        <v>1902</v>
      </c>
      <c r="C1286" s="5" t="s">
        <v>198</v>
      </c>
      <c r="D1286" s="5" t="s">
        <v>171</v>
      </c>
      <c r="E1286" s="2" t="s">
        <v>1906</v>
      </c>
      <c r="F1286" s="2"/>
      <c r="G1286" s="2"/>
      <c r="H1286" s="2"/>
      <c r="I1286" s="2"/>
      <c r="J1286" s="2"/>
      <c r="K1286" s="2"/>
      <c r="L1286" s="2"/>
      <c r="M1286" s="2"/>
      <c r="N1286" s="5">
        <v>8008</v>
      </c>
      <c r="O1286" s="2" t="s">
        <v>200</v>
      </c>
      <c r="P1286" s="5">
        <v>349.00640734265733</v>
      </c>
      <c r="Q1286" s="5">
        <v>2794843.31</v>
      </c>
      <c r="R1286" s="5">
        <v>4.6846497629886894</v>
      </c>
      <c r="S1286" s="5">
        <v>37514.67530201342</v>
      </c>
      <c r="T1286" s="5">
        <v>1024030.7</v>
      </c>
      <c r="U1286" s="2"/>
      <c r="V1286" s="2"/>
      <c r="W1286" s="2" t="s">
        <v>33</v>
      </c>
      <c r="X1286" s="2" t="s">
        <v>2935</v>
      </c>
      <c r="Y1286" s="2" t="s">
        <v>172</v>
      </c>
      <c r="Z1286" s="2" t="s">
        <v>173</v>
      </c>
      <c r="AA1286" s="2" t="s">
        <v>2935</v>
      </c>
      <c r="AB1286" s="2">
        <f>IF(INPUT_RAW!B1286="","",YEAR(INPUT_RAW!B1286))</f>
        <v>2020</v>
      </c>
      <c r="AC1286" s="2">
        <f>IF(OR(INPUT_RAW!Q1286="",INPUT_RAW!T1286=""),"",INPUT_RAW!Q1286+INPUT_RAW!T1286)</f>
        <v>3818874.01</v>
      </c>
      <c r="AD1286" s="2">
        <f>IF(INPUT_RAW!Q1286="","",IF(INPUT_RAW!Q1286=0,0,INPUT_RAW!T1286/INPUT_RAW!Q1286))</f>
        <v>0.36640003979328628</v>
      </c>
    </row>
    <row r="1287" spans="1:30" ht="86.4" x14ac:dyDescent="0.3">
      <c r="A1287" s="7" t="s">
        <v>196</v>
      </c>
      <c r="B1287" s="2" t="s">
        <v>1907</v>
      </c>
      <c r="C1287" s="5" t="s">
        <v>198</v>
      </c>
      <c r="D1287" s="5" t="s">
        <v>171</v>
      </c>
      <c r="E1287" s="2" t="s">
        <v>1908</v>
      </c>
      <c r="F1287" s="2"/>
      <c r="G1287" s="2"/>
      <c r="H1287" s="2"/>
      <c r="I1287" s="2"/>
      <c r="J1287" s="2"/>
      <c r="K1287" s="2"/>
      <c r="L1287" s="2"/>
      <c r="M1287" s="2"/>
      <c r="N1287" s="5">
        <v>5500</v>
      </c>
      <c r="O1287" s="2" t="s">
        <v>200</v>
      </c>
      <c r="P1287" s="5">
        <v>321.0617509090909</v>
      </c>
      <c r="Q1287" s="5">
        <v>1765839.63</v>
      </c>
      <c r="R1287" s="5">
        <v>4.3095537034777296</v>
      </c>
      <c r="S1287" s="5">
        <v>23702.545369127511</v>
      </c>
      <c r="T1287" s="5">
        <v>647003.6</v>
      </c>
      <c r="U1287" s="5">
        <v>24000</v>
      </c>
      <c r="V1287" s="2"/>
      <c r="W1287" s="2" t="s">
        <v>22</v>
      </c>
      <c r="X1287" s="2"/>
      <c r="Y1287" s="2" t="s">
        <v>172</v>
      </c>
      <c r="Z1287" s="2" t="s">
        <v>173</v>
      </c>
      <c r="AA1287" s="2" t="s">
        <v>174</v>
      </c>
      <c r="AB1287" s="2">
        <f>IF(INPUT_RAW!B1287="","",YEAR(INPUT_RAW!B1287))</f>
        <v>2020</v>
      </c>
      <c r="AC1287" s="2">
        <f>IF(OR(INPUT_RAW!Q1287="",INPUT_RAW!T1287=""),"",INPUT_RAW!Q1287+INPUT_RAW!T1287)</f>
        <v>2412843.23</v>
      </c>
      <c r="AD1287" s="2">
        <f>IF(INPUT_RAW!Q1287="","",IF(INPUT_RAW!Q1287=0,0,INPUT_RAW!T1287/INPUT_RAW!Q1287))</f>
        <v>0.36639997710324351</v>
      </c>
    </row>
    <row r="1288" spans="1:30" ht="72" x14ac:dyDescent="0.3">
      <c r="A1288" s="7" t="s">
        <v>196</v>
      </c>
      <c r="B1288" s="2" t="s">
        <v>1907</v>
      </c>
      <c r="C1288" s="5" t="s">
        <v>198</v>
      </c>
      <c r="D1288" s="5" t="s">
        <v>171</v>
      </c>
      <c r="E1288" s="2" t="s">
        <v>1909</v>
      </c>
      <c r="F1288" s="2"/>
      <c r="G1288" s="2"/>
      <c r="H1288" s="2"/>
      <c r="I1288" s="2"/>
      <c r="J1288" s="2"/>
      <c r="K1288" s="2"/>
      <c r="L1288" s="2"/>
      <c r="M1288" s="2"/>
      <c r="N1288" s="5">
        <v>5050.8</v>
      </c>
      <c r="O1288" s="2" t="s">
        <v>200</v>
      </c>
      <c r="P1288" s="5">
        <v>353.88766730022968</v>
      </c>
      <c r="Q1288" s="5">
        <v>1787415.83</v>
      </c>
      <c r="R1288" s="5">
        <v>4.7501700308755659</v>
      </c>
      <c r="S1288" s="5">
        <v>23992.158791946309</v>
      </c>
      <c r="T1288" s="5">
        <v>654909.19999999995</v>
      </c>
      <c r="U1288" s="5">
        <v>39528</v>
      </c>
      <c r="V1288" s="2"/>
      <c r="W1288" s="2" t="s">
        <v>22</v>
      </c>
      <c r="X1288" s="2"/>
      <c r="Y1288" s="2" t="s">
        <v>172</v>
      </c>
      <c r="Z1288" s="2" t="s">
        <v>173</v>
      </c>
      <c r="AA1288" s="2" t="s">
        <v>174</v>
      </c>
      <c r="AB1288" s="2">
        <f>IF(INPUT_RAW!B1288="","",YEAR(INPUT_RAW!B1288))</f>
        <v>2020</v>
      </c>
      <c r="AC1288" s="2">
        <f>IF(OR(INPUT_RAW!Q1288="",INPUT_RAW!T1288=""),"",INPUT_RAW!Q1288+INPUT_RAW!T1288)</f>
        <v>2442325.0300000003</v>
      </c>
      <c r="AD1288" s="2">
        <f>IF(INPUT_RAW!Q1288="","",IF(INPUT_RAW!Q1288=0,0,INPUT_RAW!T1288/INPUT_RAW!Q1288))</f>
        <v>0.36640002231601582</v>
      </c>
    </row>
    <row r="1289" spans="1:30" ht="72" x14ac:dyDescent="0.3">
      <c r="A1289" s="7" t="s">
        <v>196</v>
      </c>
      <c r="B1289" s="2" t="s">
        <v>1910</v>
      </c>
      <c r="C1289" s="5" t="s">
        <v>198</v>
      </c>
      <c r="D1289" s="5" t="s">
        <v>163</v>
      </c>
      <c r="E1289" s="2" t="s">
        <v>1911</v>
      </c>
      <c r="F1289" s="2"/>
      <c r="G1289" s="2"/>
      <c r="H1289" s="2"/>
      <c r="I1289" s="2"/>
      <c r="J1289" s="2"/>
      <c r="K1289" s="2"/>
      <c r="L1289" s="2"/>
      <c r="M1289" s="2"/>
      <c r="N1289" s="5">
        <v>4865</v>
      </c>
      <c r="O1289" s="2" t="s">
        <v>200</v>
      </c>
      <c r="P1289" s="5">
        <v>404.70777595066812</v>
      </c>
      <c r="Q1289" s="5">
        <v>1968903.33</v>
      </c>
      <c r="R1289" s="5">
        <v>5.4250372111349607</v>
      </c>
      <c r="S1289" s="5">
        <v>26392.806032171589</v>
      </c>
      <c r="T1289" s="5">
        <v>865530</v>
      </c>
      <c r="U1289" s="5">
        <v>2</v>
      </c>
      <c r="V1289" s="5">
        <v>0.151</v>
      </c>
      <c r="W1289" s="2" t="s">
        <v>23</v>
      </c>
      <c r="X1289" s="2" t="s">
        <v>166</v>
      </c>
      <c r="Y1289" s="2" t="s">
        <v>164</v>
      </c>
      <c r="Z1289" s="2" t="s">
        <v>165</v>
      </c>
      <c r="AA1289" s="2" t="s">
        <v>166</v>
      </c>
      <c r="AB1289" s="2">
        <f>IF(INPUT_RAW!B1289="","",YEAR(INPUT_RAW!B1289))</f>
        <v>2020</v>
      </c>
      <c r="AC1289" s="2">
        <f>IF(OR(INPUT_RAW!Q1289="",INPUT_RAW!T1289=""),"",INPUT_RAW!Q1289+INPUT_RAW!T1289)</f>
        <v>2834433.33</v>
      </c>
      <c r="AD1289" s="2">
        <f>IF(INPUT_RAW!Q1289="","",IF(INPUT_RAW!Q1289=0,0,INPUT_RAW!T1289/INPUT_RAW!Q1289))</f>
        <v>0.43960004882514975</v>
      </c>
    </row>
    <row r="1290" spans="1:30" ht="72" x14ac:dyDescent="0.3">
      <c r="A1290" s="7" t="s">
        <v>196</v>
      </c>
      <c r="B1290" s="2" t="s">
        <v>1912</v>
      </c>
      <c r="C1290" s="5" t="s">
        <v>198</v>
      </c>
      <c r="D1290" s="5" t="s">
        <v>171</v>
      </c>
      <c r="E1290" s="2" t="s">
        <v>1913</v>
      </c>
      <c r="F1290" s="2"/>
      <c r="G1290" s="2"/>
      <c r="H1290" s="2"/>
      <c r="I1290" s="2"/>
      <c r="J1290" s="2"/>
      <c r="K1290" s="2"/>
      <c r="L1290" s="2"/>
      <c r="M1290" s="2"/>
      <c r="N1290" s="5">
        <v>1680</v>
      </c>
      <c r="O1290" s="2" t="s">
        <v>200</v>
      </c>
      <c r="P1290" s="5">
        <v>485.18457738095242</v>
      </c>
      <c r="Q1290" s="5">
        <v>815110.09</v>
      </c>
      <c r="R1290" s="5">
        <v>6.5477000996079946</v>
      </c>
      <c r="S1290" s="5">
        <v>11000.13616734143</v>
      </c>
      <c r="T1290" s="5">
        <v>298656.3</v>
      </c>
      <c r="U1290" s="5">
        <v>50400</v>
      </c>
      <c r="V1290" s="5">
        <v>0.20780000000000001</v>
      </c>
      <c r="W1290" s="2" t="s">
        <v>22</v>
      </c>
      <c r="X1290" s="2"/>
      <c r="Y1290" s="2" t="s">
        <v>172</v>
      </c>
      <c r="Z1290" s="2" t="s">
        <v>173</v>
      </c>
      <c r="AA1290" s="2" t="s">
        <v>174</v>
      </c>
      <c r="AB1290" s="2">
        <f>IF(INPUT_RAW!B1290="","",YEAR(INPUT_RAW!B1290))</f>
        <v>2020</v>
      </c>
      <c r="AC1290" s="2">
        <f>IF(OR(INPUT_RAW!Q1290="",INPUT_RAW!T1290=""),"",INPUT_RAW!Q1290+INPUT_RAW!T1290)</f>
        <v>1113766.3899999999</v>
      </c>
      <c r="AD1290" s="2">
        <f>IF(INPUT_RAW!Q1290="","",IF(INPUT_RAW!Q1290=0,0,INPUT_RAW!T1290/INPUT_RAW!Q1290))</f>
        <v>0.36639995463680247</v>
      </c>
    </row>
    <row r="1291" spans="1:30" ht="57.6" x14ac:dyDescent="0.3">
      <c r="A1291" s="7" t="s">
        <v>196</v>
      </c>
      <c r="B1291" s="2" t="s">
        <v>1912</v>
      </c>
      <c r="C1291" s="5" t="s">
        <v>198</v>
      </c>
      <c r="D1291" s="5" t="s">
        <v>171</v>
      </c>
      <c r="E1291" s="2" t="s">
        <v>1914</v>
      </c>
      <c r="F1291" s="2"/>
      <c r="G1291" s="2"/>
      <c r="H1291" s="2"/>
      <c r="I1291" s="2"/>
      <c r="J1291" s="2"/>
      <c r="K1291" s="2"/>
      <c r="L1291" s="2"/>
      <c r="M1291" s="2"/>
      <c r="N1291" s="5">
        <v>2800</v>
      </c>
      <c r="O1291" s="2" t="s">
        <v>200</v>
      </c>
      <c r="P1291" s="5">
        <v>355.06599642857151</v>
      </c>
      <c r="Q1291" s="5">
        <v>994184.79</v>
      </c>
      <c r="R1291" s="5">
        <v>4.7917138519375371</v>
      </c>
      <c r="S1291" s="5">
        <v>13416.798785425101</v>
      </c>
      <c r="T1291" s="5">
        <v>364269.4</v>
      </c>
      <c r="U1291" s="5">
        <v>30000</v>
      </c>
      <c r="V1291" s="5">
        <v>0.42580000000000001</v>
      </c>
      <c r="W1291" s="2" t="s">
        <v>23</v>
      </c>
      <c r="X1291" s="2"/>
      <c r="Y1291" s="2" t="s">
        <v>172</v>
      </c>
      <c r="Z1291" s="2" t="s">
        <v>173</v>
      </c>
      <c r="AA1291" s="2" t="s">
        <v>174</v>
      </c>
      <c r="AB1291" s="2">
        <f>IF(INPUT_RAW!B1291="","",YEAR(INPUT_RAW!B1291))</f>
        <v>2020</v>
      </c>
      <c r="AC1291" s="2">
        <f>IF(OR(INPUT_RAW!Q1291="",INPUT_RAW!T1291=""),"",INPUT_RAW!Q1291+INPUT_RAW!T1291)</f>
        <v>1358454.19</v>
      </c>
      <c r="AD1291" s="2">
        <f>IF(INPUT_RAW!Q1291="","",IF(INPUT_RAW!Q1291=0,0,INPUT_RAW!T1291/INPUT_RAW!Q1291))</f>
        <v>0.36640009348765035</v>
      </c>
    </row>
    <row r="1292" spans="1:30" ht="57.6" x14ac:dyDescent="0.3">
      <c r="A1292" s="7" t="s">
        <v>196</v>
      </c>
      <c r="B1292" s="2" t="s">
        <v>1912</v>
      </c>
      <c r="C1292" s="5" t="s">
        <v>198</v>
      </c>
      <c r="D1292" s="5" t="s">
        <v>171</v>
      </c>
      <c r="E1292" s="2" t="s">
        <v>1915</v>
      </c>
      <c r="F1292" s="2"/>
      <c r="G1292" s="2"/>
      <c r="H1292" s="2"/>
      <c r="I1292" s="2"/>
      <c r="J1292" s="2"/>
      <c r="K1292" s="2"/>
      <c r="L1292" s="2"/>
      <c r="M1292" s="2"/>
      <c r="N1292" s="5">
        <v>2805</v>
      </c>
      <c r="O1292" s="2" t="s">
        <v>200</v>
      </c>
      <c r="P1292" s="5">
        <v>513.33026381461673</v>
      </c>
      <c r="Q1292" s="5">
        <v>1439891.39</v>
      </c>
      <c r="R1292" s="5">
        <v>6.9275339246237078</v>
      </c>
      <c r="S1292" s="5">
        <v>19431.732658569501</v>
      </c>
      <c r="T1292" s="5">
        <v>527576.19999999995</v>
      </c>
      <c r="U1292" s="5">
        <v>61200</v>
      </c>
      <c r="V1292" s="5">
        <v>0.30230000000000001</v>
      </c>
      <c r="W1292" s="2" t="s">
        <v>23</v>
      </c>
      <c r="X1292" s="2" t="s">
        <v>2936</v>
      </c>
      <c r="Y1292" s="2" t="s">
        <v>172</v>
      </c>
      <c r="Z1292" s="2" t="s">
        <v>173</v>
      </c>
      <c r="AA1292" s="2" t="s">
        <v>2936</v>
      </c>
      <c r="AB1292" s="2">
        <f>IF(INPUT_RAW!B1292="","",YEAR(INPUT_RAW!B1292))</f>
        <v>2020</v>
      </c>
      <c r="AC1292" s="2">
        <f>IF(OR(INPUT_RAW!Q1292="",INPUT_RAW!T1292=""),"",INPUT_RAW!Q1292+INPUT_RAW!T1292)</f>
        <v>1967467.5899999999</v>
      </c>
      <c r="AD1292" s="2">
        <f>IF(INPUT_RAW!Q1292="","",IF(INPUT_RAW!Q1292=0,0,INPUT_RAW!T1292/INPUT_RAW!Q1292))</f>
        <v>0.36639999632194481</v>
      </c>
    </row>
    <row r="1293" spans="1:30" ht="86.4" x14ac:dyDescent="0.3">
      <c r="A1293" s="7" t="s">
        <v>196</v>
      </c>
      <c r="B1293" s="2" t="s">
        <v>1916</v>
      </c>
      <c r="C1293" s="5" t="s">
        <v>198</v>
      </c>
      <c r="D1293" s="5" t="s">
        <v>171</v>
      </c>
      <c r="E1293" s="2" t="s">
        <v>1917</v>
      </c>
      <c r="F1293" s="2"/>
      <c r="G1293" s="2"/>
      <c r="H1293" s="2"/>
      <c r="I1293" s="2"/>
      <c r="J1293" s="2"/>
      <c r="K1293" s="2"/>
      <c r="L1293" s="2"/>
      <c r="M1293" s="2"/>
      <c r="N1293" s="5">
        <v>6784</v>
      </c>
      <c r="O1293" s="2" t="s">
        <v>200</v>
      </c>
      <c r="P1293" s="5">
        <v>447.11967275943402</v>
      </c>
      <c r="Q1293" s="5">
        <v>3033259.86</v>
      </c>
      <c r="R1293" s="5">
        <v>6.0340036809640214</v>
      </c>
      <c r="S1293" s="5">
        <v>40934.680971659916</v>
      </c>
      <c r="T1293" s="5">
        <v>1111386.3999999999</v>
      </c>
      <c r="U1293" s="5">
        <v>38160</v>
      </c>
      <c r="V1293" s="5">
        <v>1.022</v>
      </c>
      <c r="W1293" s="2" t="s">
        <v>22</v>
      </c>
      <c r="X1293" s="2" t="s">
        <v>2940</v>
      </c>
      <c r="Y1293" s="2" t="s">
        <v>172</v>
      </c>
      <c r="Z1293" s="2" t="s">
        <v>173</v>
      </c>
      <c r="AA1293" s="2" t="s">
        <v>2940</v>
      </c>
      <c r="AB1293" s="2">
        <f>IF(INPUT_RAW!B1293="","",YEAR(INPUT_RAW!B1293))</f>
        <v>2020</v>
      </c>
      <c r="AC1293" s="2">
        <f>IF(OR(INPUT_RAW!Q1293="",INPUT_RAW!T1293=""),"",INPUT_RAW!Q1293+INPUT_RAW!T1293)</f>
        <v>4144646.26</v>
      </c>
      <c r="AD1293" s="2">
        <f>IF(INPUT_RAW!Q1293="","",IF(INPUT_RAW!Q1293=0,0,INPUT_RAW!T1293/INPUT_RAW!Q1293))</f>
        <v>0.36639999581176669</v>
      </c>
    </row>
    <row r="1294" spans="1:30" ht="57.6" x14ac:dyDescent="0.3">
      <c r="A1294" s="7" t="s">
        <v>196</v>
      </c>
      <c r="B1294" s="2" t="s">
        <v>1916</v>
      </c>
      <c r="C1294" s="5" t="s">
        <v>198</v>
      </c>
      <c r="D1294" s="5" t="s">
        <v>171</v>
      </c>
      <c r="E1294" s="2" t="s">
        <v>1918</v>
      </c>
      <c r="F1294" s="2"/>
      <c r="G1294" s="2"/>
      <c r="H1294" s="2"/>
      <c r="I1294" s="2"/>
      <c r="J1294" s="2"/>
      <c r="K1294" s="2"/>
      <c r="L1294" s="2"/>
      <c r="M1294" s="2"/>
      <c r="N1294" s="5">
        <v>6720</v>
      </c>
      <c r="O1294" s="2" t="s">
        <v>200</v>
      </c>
      <c r="P1294" s="5">
        <v>353.51989285714291</v>
      </c>
      <c r="Q1294" s="5">
        <v>2375653.6800000002</v>
      </c>
      <c r="R1294" s="5">
        <v>4.770848756506652</v>
      </c>
      <c r="S1294" s="5">
        <v>32060.103643724698</v>
      </c>
      <c r="T1294" s="5">
        <v>870439.5</v>
      </c>
      <c r="U1294" s="5">
        <v>72000</v>
      </c>
      <c r="V1294" s="5">
        <v>0.42630000000000001</v>
      </c>
      <c r="W1294" s="2" t="s">
        <v>23</v>
      </c>
      <c r="X1294" s="2"/>
      <c r="Y1294" s="2" t="s">
        <v>172</v>
      </c>
      <c r="Z1294" s="2" t="s">
        <v>173</v>
      </c>
      <c r="AA1294" s="2" t="s">
        <v>174</v>
      </c>
      <c r="AB1294" s="2">
        <f>IF(INPUT_RAW!B1294="","",YEAR(INPUT_RAW!B1294))</f>
        <v>2020</v>
      </c>
      <c r="AC1294" s="2">
        <f>IF(OR(INPUT_RAW!Q1294="",INPUT_RAW!T1294=""),"",INPUT_RAW!Q1294+INPUT_RAW!T1294)</f>
        <v>3246093.18</v>
      </c>
      <c r="AD1294" s="2">
        <f>IF(INPUT_RAW!Q1294="","",IF(INPUT_RAW!Q1294=0,0,INPUT_RAW!T1294/INPUT_RAW!Q1294))</f>
        <v>0.36639999648433602</v>
      </c>
    </row>
    <row r="1295" spans="1:30" ht="72" x14ac:dyDescent="0.3">
      <c r="A1295" s="7" t="s">
        <v>196</v>
      </c>
      <c r="B1295" s="2" t="s">
        <v>1916</v>
      </c>
      <c r="C1295" s="5" t="s">
        <v>198</v>
      </c>
      <c r="D1295" s="5" t="s">
        <v>171</v>
      </c>
      <c r="E1295" s="2" t="s">
        <v>1919</v>
      </c>
      <c r="F1295" s="2"/>
      <c r="G1295" s="2"/>
      <c r="H1295" s="2"/>
      <c r="I1295" s="2"/>
      <c r="J1295" s="2"/>
      <c r="K1295" s="2"/>
      <c r="L1295" s="2"/>
      <c r="M1295" s="2"/>
      <c r="N1295" s="5">
        <v>421.6</v>
      </c>
      <c r="O1295" s="2" t="s">
        <v>200</v>
      </c>
      <c r="P1295" s="5">
        <v>494.11174098671728</v>
      </c>
      <c r="Q1295" s="5">
        <v>208317.51</v>
      </c>
      <c r="R1295" s="5">
        <v>6.6681746421959156</v>
      </c>
      <c r="S1295" s="5">
        <v>2811.3024291497982</v>
      </c>
      <c r="T1295" s="5">
        <v>76327.600000000006</v>
      </c>
      <c r="U1295" s="5">
        <v>2232</v>
      </c>
      <c r="V1295" s="5">
        <v>1.2</v>
      </c>
      <c r="W1295" s="2" t="s">
        <v>22</v>
      </c>
      <c r="X1295" s="2" t="s">
        <v>2940</v>
      </c>
      <c r="Y1295" s="2" t="s">
        <v>172</v>
      </c>
      <c r="Z1295" s="2" t="s">
        <v>173</v>
      </c>
      <c r="AA1295" s="2" t="s">
        <v>2940</v>
      </c>
      <c r="AB1295" s="2">
        <f>IF(INPUT_RAW!B1295="","",YEAR(INPUT_RAW!B1295))</f>
        <v>2020</v>
      </c>
      <c r="AC1295" s="2">
        <f>IF(OR(INPUT_RAW!Q1295="",INPUT_RAW!T1295=""),"",INPUT_RAW!Q1295+INPUT_RAW!T1295)</f>
        <v>284645.11</v>
      </c>
      <c r="AD1295" s="2">
        <f>IF(INPUT_RAW!Q1295="","",IF(INPUT_RAW!Q1295=0,0,INPUT_RAW!T1295/INPUT_RAW!Q1295))</f>
        <v>0.36640030883625674</v>
      </c>
    </row>
    <row r="1296" spans="1:30" ht="115.2" x14ac:dyDescent="0.3">
      <c r="A1296" s="7" t="s">
        <v>196</v>
      </c>
      <c r="B1296" s="2" t="s">
        <v>1920</v>
      </c>
      <c r="C1296" s="5" t="s">
        <v>198</v>
      </c>
      <c r="D1296" s="5" t="s">
        <v>171</v>
      </c>
      <c r="E1296" s="2" t="s">
        <v>1921</v>
      </c>
      <c r="F1296" s="2"/>
      <c r="G1296" s="2"/>
      <c r="H1296" s="2"/>
      <c r="I1296" s="2"/>
      <c r="J1296" s="2"/>
      <c r="K1296" s="2"/>
      <c r="L1296" s="2"/>
      <c r="M1296" s="2"/>
      <c r="N1296" s="5">
        <v>4004</v>
      </c>
      <c r="O1296" s="2" t="s">
        <v>200</v>
      </c>
      <c r="P1296" s="5">
        <v>337.04969780219778</v>
      </c>
      <c r="Q1296" s="5">
        <v>1349546.99</v>
      </c>
      <c r="R1296" s="5">
        <v>4.4407074809248712</v>
      </c>
      <c r="S1296" s="5">
        <v>17780.59275362319</v>
      </c>
      <c r="T1296" s="5">
        <v>494474</v>
      </c>
      <c r="U1296" s="2"/>
      <c r="V1296" s="2"/>
      <c r="W1296" s="2" t="s">
        <v>33</v>
      </c>
      <c r="X1296" s="2" t="s">
        <v>2935</v>
      </c>
      <c r="Y1296" s="2" t="s">
        <v>172</v>
      </c>
      <c r="Z1296" s="2" t="s">
        <v>173</v>
      </c>
      <c r="AA1296" s="2" t="s">
        <v>2935</v>
      </c>
      <c r="AB1296" s="2">
        <f>IF(INPUT_RAW!B1296="","",YEAR(INPUT_RAW!B1296))</f>
        <v>2020</v>
      </c>
      <c r="AC1296" s="2">
        <f>IF(OR(INPUT_RAW!Q1296="",INPUT_RAW!T1296=""),"",INPUT_RAW!Q1296+INPUT_RAW!T1296)</f>
        <v>1844020.99</v>
      </c>
      <c r="AD1296" s="2">
        <f>IF(INPUT_RAW!Q1296="","",IF(INPUT_RAW!Q1296=0,0,INPUT_RAW!T1296/INPUT_RAW!Q1296))</f>
        <v>0.36639998730240581</v>
      </c>
    </row>
    <row r="1297" spans="1:30" ht="57.6" x14ac:dyDescent="0.3">
      <c r="A1297" s="7" t="s">
        <v>196</v>
      </c>
      <c r="B1297" s="2" t="s">
        <v>1922</v>
      </c>
      <c r="C1297" s="5" t="s">
        <v>198</v>
      </c>
      <c r="D1297" s="5" t="s">
        <v>171</v>
      </c>
      <c r="E1297" s="2" t="s">
        <v>1923</v>
      </c>
      <c r="F1297" s="2"/>
      <c r="G1297" s="2"/>
      <c r="H1297" s="2"/>
      <c r="I1297" s="2"/>
      <c r="J1297" s="2"/>
      <c r="K1297" s="2"/>
      <c r="L1297" s="2"/>
      <c r="M1297" s="2"/>
      <c r="N1297" s="5">
        <v>60</v>
      </c>
      <c r="O1297" s="2" t="s">
        <v>200</v>
      </c>
      <c r="P1297" s="5">
        <v>369.26583333333332</v>
      </c>
      <c r="Q1297" s="5">
        <v>22155.95</v>
      </c>
      <c r="R1297" s="5">
        <v>4.8651624945103196</v>
      </c>
      <c r="S1297" s="5">
        <v>291.90974967061919</v>
      </c>
      <c r="T1297" s="5">
        <v>8117.9</v>
      </c>
      <c r="U1297" s="5">
        <v>540</v>
      </c>
      <c r="V1297" s="5">
        <v>0.51600000000000001</v>
      </c>
      <c r="W1297" s="2" t="s">
        <v>23</v>
      </c>
      <c r="X1297" s="2"/>
      <c r="Y1297" s="2" t="s">
        <v>172</v>
      </c>
      <c r="Z1297" s="2" t="s">
        <v>173</v>
      </c>
      <c r="AA1297" s="2" t="s">
        <v>174</v>
      </c>
      <c r="AB1297" s="2">
        <f>IF(INPUT_RAW!B1297="","",YEAR(INPUT_RAW!B1297))</f>
        <v>2020</v>
      </c>
      <c r="AC1297" s="2">
        <f>IF(OR(INPUT_RAW!Q1297="",INPUT_RAW!T1297=""),"",INPUT_RAW!Q1297+INPUT_RAW!T1297)</f>
        <v>30273.85</v>
      </c>
      <c r="AD1297" s="2">
        <f>IF(INPUT_RAW!Q1297="","",IF(INPUT_RAW!Q1297=0,0,INPUT_RAW!T1297/INPUT_RAW!Q1297))</f>
        <v>0.366398191005125</v>
      </c>
    </row>
    <row r="1298" spans="1:30" ht="57.6" x14ac:dyDescent="0.3">
      <c r="A1298" s="7" t="s">
        <v>196</v>
      </c>
      <c r="B1298" s="2" t="s">
        <v>1922</v>
      </c>
      <c r="C1298" s="5" t="s">
        <v>198</v>
      </c>
      <c r="D1298" s="5" t="s">
        <v>171</v>
      </c>
      <c r="E1298" s="2" t="s">
        <v>1924</v>
      </c>
      <c r="F1298" s="2"/>
      <c r="G1298" s="2"/>
      <c r="H1298" s="2"/>
      <c r="I1298" s="2"/>
      <c r="J1298" s="2"/>
      <c r="K1298" s="2"/>
      <c r="L1298" s="2"/>
      <c r="M1298" s="2"/>
      <c r="N1298" s="5">
        <v>3920</v>
      </c>
      <c r="O1298" s="2" t="s">
        <v>200</v>
      </c>
      <c r="P1298" s="5">
        <v>362.07546173469387</v>
      </c>
      <c r="Q1298" s="5">
        <v>1419335.81</v>
      </c>
      <c r="R1298" s="5">
        <v>4.7704276908391812</v>
      </c>
      <c r="S1298" s="5">
        <v>18700.07654808959</v>
      </c>
      <c r="T1298" s="5">
        <v>520044.7</v>
      </c>
      <c r="U1298" s="5">
        <v>42000</v>
      </c>
      <c r="V1298" s="5">
        <v>0.42499999999999999</v>
      </c>
      <c r="W1298" s="2" t="s">
        <v>23</v>
      </c>
      <c r="X1298" s="2"/>
      <c r="Y1298" s="2" t="s">
        <v>172</v>
      </c>
      <c r="Z1298" s="2" t="s">
        <v>173</v>
      </c>
      <c r="AA1298" s="2" t="s">
        <v>174</v>
      </c>
      <c r="AB1298" s="2">
        <f>IF(INPUT_RAW!B1298="","",YEAR(INPUT_RAW!B1298))</f>
        <v>2020</v>
      </c>
      <c r="AC1298" s="2">
        <f>IF(OR(INPUT_RAW!Q1298="",INPUT_RAW!T1298=""),"",INPUT_RAW!Q1298+INPUT_RAW!T1298)</f>
        <v>1939380.51</v>
      </c>
      <c r="AD1298" s="2">
        <f>IF(INPUT_RAW!Q1298="","",IF(INPUT_RAW!Q1298=0,0,INPUT_RAW!T1298/INPUT_RAW!Q1298))</f>
        <v>0.36640004172092294</v>
      </c>
    </row>
    <row r="1299" spans="1:30" ht="57.6" x14ac:dyDescent="0.3">
      <c r="A1299" s="7" t="s">
        <v>196</v>
      </c>
      <c r="B1299" s="2" t="s">
        <v>1922</v>
      </c>
      <c r="C1299" s="5" t="s">
        <v>198</v>
      </c>
      <c r="D1299" s="5" t="s">
        <v>171</v>
      </c>
      <c r="E1299" s="2" t="s">
        <v>1925</v>
      </c>
      <c r="F1299" s="2"/>
      <c r="G1299" s="2"/>
      <c r="H1299" s="2"/>
      <c r="I1299" s="2"/>
      <c r="J1299" s="2"/>
      <c r="K1299" s="2"/>
      <c r="L1299" s="2"/>
      <c r="M1299" s="2"/>
      <c r="N1299" s="5">
        <v>2805</v>
      </c>
      <c r="O1299" s="2" t="s">
        <v>200</v>
      </c>
      <c r="P1299" s="5">
        <v>522.63474509803916</v>
      </c>
      <c r="Q1299" s="5">
        <v>1465990.46</v>
      </c>
      <c r="R1299" s="5">
        <v>6.8858332687488684</v>
      </c>
      <c r="S1299" s="5">
        <v>19314.762318840581</v>
      </c>
      <c r="T1299" s="5">
        <v>537138.9</v>
      </c>
      <c r="U1299" s="5">
        <v>61200</v>
      </c>
      <c r="V1299" s="5">
        <v>0.3014</v>
      </c>
      <c r="W1299" s="2" t="s">
        <v>23</v>
      </c>
      <c r="X1299" s="2" t="s">
        <v>2936</v>
      </c>
      <c r="Y1299" s="2" t="s">
        <v>172</v>
      </c>
      <c r="Z1299" s="2" t="s">
        <v>173</v>
      </c>
      <c r="AA1299" s="2" t="s">
        <v>2936</v>
      </c>
      <c r="AB1299" s="2">
        <f>IF(INPUT_RAW!B1299="","",YEAR(INPUT_RAW!B1299))</f>
        <v>2020</v>
      </c>
      <c r="AC1299" s="2">
        <f>IF(OR(INPUT_RAW!Q1299="",INPUT_RAW!T1299=""),"",INPUT_RAW!Q1299+INPUT_RAW!T1299)</f>
        <v>2003129.3599999999</v>
      </c>
      <c r="AD1299" s="2">
        <f>IF(INPUT_RAW!Q1299="","",IF(INPUT_RAW!Q1299=0,0,INPUT_RAW!T1299/INPUT_RAW!Q1299))</f>
        <v>0.36639999690038916</v>
      </c>
    </row>
    <row r="1300" spans="1:30" ht="57.6" x14ac:dyDescent="0.3">
      <c r="A1300" s="7" t="s">
        <v>196</v>
      </c>
      <c r="B1300" s="2" t="s">
        <v>1922</v>
      </c>
      <c r="C1300" s="5" t="s">
        <v>198</v>
      </c>
      <c r="D1300" s="5" t="s">
        <v>171</v>
      </c>
      <c r="E1300" s="2" t="s">
        <v>1926</v>
      </c>
      <c r="F1300" s="2"/>
      <c r="G1300" s="2"/>
      <c r="H1300" s="2"/>
      <c r="I1300" s="2"/>
      <c r="J1300" s="2"/>
      <c r="K1300" s="2"/>
      <c r="L1300" s="2"/>
      <c r="M1300" s="2"/>
      <c r="N1300" s="5">
        <v>60</v>
      </c>
      <c r="O1300" s="2" t="s">
        <v>200</v>
      </c>
      <c r="P1300" s="5">
        <v>369.26583333333332</v>
      </c>
      <c r="Q1300" s="5">
        <v>22155.95</v>
      </c>
      <c r="R1300" s="5">
        <v>4.8651624945103196</v>
      </c>
      <c r="S1300" s="5">
        <v>291.90974967061919</v>
      </c>
      <c r="T1300" s="5">
        <v>8117.9</v>
      </c>
      <c r="U1300" s="5">
        <v>540</v>
      </c>
      <c r="V1300" s="5">
        <v>0.51600000000000001</v>
      </c>
      <c r="W1300" s="2" t="s">
        <v>23</v>
      </c>
      <c r="X1300" s="2"/>
      <c r="Y1300" s="2" t="s">
        <v>172</v>
      </c>
      <c r="Z1300" s="2" t="s">
        <v>173</v>
      </c>
      <c r="AA1300" s="2" t="s">
        <v>174</v>
      </c>
      <c r="AB1300" s="2">
        <f>IF(INPUT_RAW!B1300="","",YEAR(INPUT_RAW!B1300))</f>
        <v>2020</v>
      </c>
      <c r="AC1300" s="2">
        <f>IF(OR(INPUT_RAW!Q1300="",INPUT_RAW!T1300=""),"",INPUT_RAW!Q1300+INPUT_RAW!T1300)</f>
        <v>30273.85</v>
      </c>
      <c r="AD1300" s="2">
        <f>IF(INPUT_RAW!Q1300="","",IF(INPUT_RAW!Q1300=0,0,INPUT_RAW!T1300/INPUT_RAW!Q1300))</f>
        <v>0.366398191005125</v>
      </c>
    </row>
    <row r="1301" spans="1:30" ht="100.8" x14ac:dyDescent="0.3">
      <c r="A1301" s="7" t="s">
        <v>196</v>
      </c>
      <c r="B1301" s="2" t="s">
        <v>1927</v>
      </c>
      <c r="C1301" s="5" t="s">
        <v>198</v>
      </c>
      <c r="D1301" s="5" t="s">
        <v>171</v>
      </c>
      <c r="E1301" s="2" t="s">
        <v>1928</v>
      </c>
      <c r="F1301" s="2"/>
      <c r="G1301" s="2"/>
      <c r="H1301" s="2"/>
      <c r="I1301" s="2"/>
      <c r="J1301" s="2"/>
      <c r="K1301" s="2"/>
      <c r="L1301" s="2"/>
      <c r="M1301" s="2"/>
      <c r="N1301" s="5">
        <v>7897.5</v>
      </c>
      <c r="O1301" s="2" t="s">
        <v>200</v>
      </c>
      <c r="P1301" s="5">
        <v>491.21719151630259</v>
      </c>
      <c r="Q1301" s="5">
        <v>3879387.77</v>
      </c>
      <c r="R1301" s="5">
        <v>6.4718997564730252</v>
      </c>
      <c r="S1301" s="5">
        <v>51111.828326745723</v>
      </c>
      <c r="T1301" s="5">
        <v>1421407.8</v>
      </c>
      <c r="U1301" s="5">
        <v>50400</v>
      </c>
      <c r="V1301" s="5">
        <v>1</v>
      </c>
      <c r="W1301" s="2" t="s">
        <v>22</v>
      </c>
      <c r="X1301" s="2" t="s">
        <v>2940</v>
      </c>
      <c r="Y1301" s="2" t="s">
        <v>172</v>
      </c>
      <c r="Z1301" s="2" t="s">
        <v>173</v>
      </c>
      <c r="AA1301" s="2" t="s">
        <v>2940</v>
      </c>
      <c r="AB1301" s="2">
        <f>IF(INPUT_RAW!B1301="","",YEAR(INPUT_RAW!B1301))</f>
        <v>2020</v>
      </c>
      <c r="AC1301" s="2">
        <f>IF(OR(INPUT_RAW!Q1301="",INPUT_RAW!T1301=""),"",INPUT_RAW!Q1301+INPUT_RAW!T1301)</f>
        <v>5300795.57</v>
      </c>
      <c r="AD1301" s="2">
        <f>IF(INPUT_RAW!Q1301="","",IF(INPUT_RAW!Q1301=0,0,INPUT_RAW!T1301/INPUT_RAW!Q1301))</f>
        <v>0.36640003120904824</v>
      </c>
    </row>
    <row r="1302" spans="1:30" ht="57.6" x14ac:dyDescent="0.3">
      <c r="A1302" s="7" t="s">
        <v>196</v>
      </c>
      <c r="B1302" s="2" t="s">
        <v>1929</v>
      </c>
      <c r="C1302" s="5" t="s">
        <v>198</v>
      </c>
      <c r="D1302" s="5" t="s">
        <v>171</v>
      </c>
      <c r="E1302" s="2" t="s">
        <v>1930</v>
      </c>
      <c r="F1302" s="2"/>
      <c r="G1302" s="2"/>
      <c r="H1302" s="2"/>
      <c r="I1302" s="2"/>
      <c r="J1302" s="2"/>
      <c r="K1302" s="2"/>
      <c r="L1302" s="2"/>
      <c r="M1302" s="2"/>
      <c r="N1302" s="5">
        <v>1950</v>
      </c>
      <c r="O1302" s="2" t="s">
        <v>200</v>
      </c>
      <c r="P1302" s="5">
        <v>525.26660512820513</v>
      </c>
      <c r="Q1302" s="5">
        <v>1024269.88</v>
      </c>
      <c r="R1302" s="5">
        <v>6.934212608953203</v>
      </c>
      <c r="S1302" s="5">
        <v>13521.71458745875</v>
      </c>
      <c r="T1302" s="5">
        <v>375292.5</v>
      </c>
      <c r="U1302" s="5">
        <v>30000</v>
      </c>
      <c r="V1302" s="5">
        <v>0.4304</v>
      </c>
      <c r="W1302" s="2" t="s">
        <v>23</v>
      </c>
      <c r="X1302" s="2"/>
      <c r="Y1302" s="2" t="s">
        <v>172</v>
      </c>
      <c r="Z1302" s="2" t="s">
        <v>173</v>
      </c>
      <c r="AA1302" s="2" t="s">
        <v>174</v>
      </c>
      <c r="AB1302" s="2">
        <f>IF(INPUT_RAW!B1302="","",YEAR(INPUT_RAW!B1302))</f>
        <v>2020</v>
      </c>
      <c r="AC1302" s="2">
        <f>IF(OR(INPUT_RAW!Q1302="",INPUT_RAW!T1302=""),"",INPUT_RAW!Q1302+INPUT_RAW!T1302)</f>
        <v>1399562.38</v>
      </c>
      <c r="AD1302" s="2">
        <f>IF(INPUT_RAW!Q1302="","",IF(INPUT_RAW!Q1302=0,0,INPUT_RAW!T1302/INPUT_RAW!Q1302))</f>
        <v>0.36640001558964125</v>
      </c>
    </row>
    <row r="1303" spans="1:30" ht="57.6" x14ac:dyDescent="0.3">
      <c r="A1303" s="7" t="s">
        <v>196</v>
      </c>
      <c r="B1303" s="2" t="s">
        <v>1929</v>
      </c>
      <c r="C1303" s="5" t="s">
        <v>198</v>
      </c>
      <c r="D1303" s="5" t="s">
        <v>171</v>
      </c>
      <c r="E1303" s="2" t="s">
        <v>1931</v>
      </c>
      <c r="F1303" s="2"/>
      <c r="G1303" s="2"/>
      <c r="H1303" s="2"/>
      <c r="I1303" s="2"/>
      <c r="J1303" s="2"/>
      <c r="K1303" s="2"/>
      <c r="L1303" s="2"/>
      <c r="M1303" s="2"/>
      <c r="N1303" s="5">
        <v>4480</v>
      </c>
      <c r="O1303" s="2" t="s">
        <v>200</v>
      </c>
      <c r="P1303" s="5">
        <v>359.69120758928568</v>
      </c>
      <c r="Q1303" s="5">
        <v>1611416.61</v>
      </c>
      <c r="R1303" s="5">
        <v>4.7483987800565766</v>
      </c>
      <c r="S1303" s="5">
        <v>21272.826534653472</v>
      </c>
      <c r="T1303" s="5">
        <v>590423</v>
      </c>
      <c r="U1303" s="5">
        <v>48000</v>
      </c>
      <c r="V1303" s="5">
        <v>0.42320000000000002</v>
      </c>
      <c r="W1303" s="2" t="s">
        <v>23</v>
      </c>
      <c r="X1303" s="2"/>
      <c r="Y1303" s="2" t="s">
        <v>172</v>
      </c>
      <c r="Z1303" s="2" t="s">
        <v>173</v>
      </c>
      <c r="AA1303" s="2" t="s">
        <v>174</v>
      </c>
      <c r="AB1303" s="2">
        <f>IF(INPUT_RAW!B1303="","",YEAR(INPUT_RAW!B1303))</f>
        <v>2020</v>
      </c>
      <c r="AC1303" s="2">
        <f>IF(OR(INPUT_RAW!Q1303="",INPUT_RAW!T1303=""),"",INPUT_RAW!Q1303+INPUT_RAW!T1303)</f>
        <v>2201839.6100000003</v>
      </c>
      <c r="AD1303" s="2">
        <f>IF(INPUT_RAW!Q1303="","",IF(INPUT_RAW!Q1303=0,0,INPUT_RAW!T1303/INPUT_RAW!Q1303))</f>
        <v>0.3663999715132637</v>
      </c>
    </row>
    <row r="1304" spans="1:30" ht="57.6" x14ac:dyDescent="0.3">
      <c r="A1304" s="7" t="s">
        <v>196</v>
      </c>
      <c r="B1304" s="2" t="s">
        <v>1932</v>
      </c>
      <c r="C1304" s="5" t="s">
        <v>198</v>
      </c>
      <c r="D1304" s="5" t="s">
        <v>171</v>
      </c>
      <c r="E1304" s="2" t="s">
        <v>1933</v>
      </c>
      <c r="F1304" s="2"/>
      <c r="G1304" s="2"/>
      <c r="H1304" s="2"/>
      <c r="I1304" s="2"/>
      <c r="J1304" s="2"/>
      <c r="K1304" s="2"/>
      <c r="L1304" s="2"/>
      <c r="M1304" s="2"/>
      <c r="N1304" s="5">
        <v>3360</v>
      </c>
      <c r="O1304" s="2" t="s">
        <v>200</v>
      </c>
      <c r="P1304" s="5">
        <v>360.21914285714291</v>
      </c>
      <c r="Q1304" s="5">
        <v>1210336.32</v>
      </c>
      <c r="R1304" s="5">
        <v>4.7334972780176461</v>
      </c>
      <c r="S1304" s="5">
        <v>15904.55085413929</v>
      </c>
      <c r="T1304" s="5">
        <v>443467.2</v>
      </c>
      <c r="U1304" s="5">
        <v>36000</v>
      </c>
      <c r="V1304" s="2"/>
      <c r="W1304" s="2" t="s">
        <v>23</v>
      </c>
      <c r="X1304" s="2"/>
      <c r="Y1304" s="2" t="s">
        <v>172</v>
      </c>
      <c r="Z1304" s="2" t="s">
        <v>173</v>
      </c>
      <c r="AA1304" s="2" t="s">
        <v>174</v>
      </c>
      <c r="AB1304" s="2">
        <f>IF(INPUT_RAW!B1304="","",YEAR(INPUT_RAW!B1304))</f>
        <v>2020</v>
      </c>
      <c r="AC1304" s="2">
        <f>IF(OR(INPUT_RAW!Q1304="",INPUT_RAW!T1304=""),"",INPUT_RAW!Q1304+INPUT_RAW!T1304)</f>
        <v>1653803.52</v>
      </c>
      <c r="AD1304" s="2">
        <f>IF(INPUT_RAW!Q1304="","",IF(INPUT_RAW!Q1304=0,0,INPUT_RAW!T1304/INPUT_RAW!Q1304))</f>
        <v>0.36639997715676248</v>
      </c>
    </row>
    <row r="1305" spans="1:30" ht="57.6" x14ac:dyDescent="0.3">
      <c r="A1305" s="7" t="s">
        <v>196</v>
      </c>
      <c r="B1305" s="2" t="s">
        <v>1932</v>
      </c>
      <c r="C1305" s="5" t="s">
        <v>198</v>
      </c>
      <c r="D1305" s="5" t="s">
        <v>171</v>
      </c>
      <c r="E1305" s="2" t="s">
        <v>1934</v>
      </c>
      <c r="F1305" s="2"/>
      <c r="G1305" s="2"/>
      <c r="H1305" s="2"/>
      <c r="I1305" s="2"/>
      <c r="J1305" s="2"/>
      <c r="K1305" s="2"/>
      <c r="L1305" s="2"/>
      <c r="M1305" s="2"/>
      <c r="N1305" s="5">
        <v>3131.7</v>
      </c>
      <c r="O1305" s="2" t="s">
        <v>200</v>
      </c>
      <c r="P1305" s="5">
        <v>517.18018328703261</v>
      </c>
      <c r="Q1305" s="5">
        <v>1619653.18</v>
      </c>
      <c r="R1305" s="5">
        <v>6.7960602271620587</v>
      </c>
      <c r="S1305" s="5">
        <v>21283.221813403419</v>
      </c>
      <c r="T1305" s="5">
        <v>593440.9</v>
      </c>
      <c r="U1305" s="5">
        <v>68328</v>
      </c>
      <c r="V1305" s="2"/>
      <c r="W1305" s="2" t="s">
        <v>23</v>
      </c>
      <c r="X1305" s="2" t="s">
        <v>2936</v>
      </c>
      <c r="Y1305" s="2" t="s">
        <v>172</v>
      </c>
      <c r="Z1305" s="2" t="s">
        <v>173</v>
      </c>
      <c r="AA1305" s="2" t="s">
        <v>2936</v>
      </c>
      <c r="AB1305" s="2">
        <f>IF(INPUT_RAW!B1305="","",YEAR(INPUT_RAW!B1305))</f>
        <v>2020</v>
      </c>
      <c r="AC1305" s="2">
        <f>IF(OR(INPUT_RAW!Q1305="",INPUT_RAW!T1305=""),"",INPUT_RAW!Q1305+INPUT_RAW!T1305)</f>
        <v>2213094.08</v>
      </c>
      <c r="AD1305" s="2">
        <f>IF(INPUT_RAW!Q1305="","",IF(INPUT_RAW!Q1305=0,0,INPUT_RAW!T1305/INPUT_RAW!Q1305))</f>
        <v>0.36639998447074951</v>
      </c>
    </row>
    <row r="1306" spans="1:30" ht="86.4" x14ac:dyDescent="0.3">
      <c r="A1306" s="7" t="s">
        <v>196</v>
      </c>
      <c r="B1306" s="2" t="s">
        <v>1935</v>
      </c>
      <c r="C1306" s="5" t="s">
        <v>198</v>
      </c>
      <c r="D1306" s="5" t="s">
        <v>171</v>
      </c>
      <c r="E1306" s="2" t="s">
        <v>1936</v>
      </c>
      <c r="F1306" s="2"/>
      <c r="G1306" s="2"/>
      <c r="H1306" s="2"/>
      <c r="I1306" s="2"/>
      <c r="J1306" s="2"/>
      <c r="K1306" s="2"/>
      <c r="L1306" s="2"/>
      <c r="M1306" s="2"/>
      <c r="N1306" s="5">
        <v>2365</v>
      </c>
      <c r="O1306" s="2" t="s">
        <v>200</v>
      </c>
      <c r="P1306" s="5">
        <v>550.79768710359406</v>
      </c>
      <c r="Q1306" s="5">
        <v>1302636.53</v>
      </c>
      <c r="R1306" s="5">
        <v>7.2378145480104346</v>
      </c>
      <c r="S1306" s="5">
        <v>17117.431406044681</v>
      </c>
      <c r="T1306" s="5">
        <v>477286</v>
      </c>
      <c r="U1306" s="5">
        <v>15480</v>
      </c>
      <c r="V1306" s="2"/>
      <c r="W1306" s="2" t="s">
        <v>22</v>
      </c>
      <c r="X1306" s="2" t="s">
        <v>2940</v>
      </c>
      <c r="Y1306" s="2" t="s">
        <v>172</v>
      </c>
      <c r="Z1306" s="2" t="s">
        <v>173</v>
      </c>
      <c r="AA1306" s="2" t="s">
        <v>2940</v>
      </c>
      <c r="AB1306" s="2">
        <f>IF(INPUT_RAW!B1306="","",YEAR(INPUT_RAW!B1306))</f>
        <v>2020</v>
      </c>
      <c r="AC1306" s="2">
        <f>IF(OR(INPUT_RAW!Q1306="",INPUT_RAW!T1306=""),"",INPUT_RAW!Q1306+INPUT_RAW!T1306)</f>
        <v>1779922.53</v>
      </c>
      <c r="AD1306" s="2">
        <f>IF(INPUT_RAW!Q1306="","",IF(INPUT_RAW!Q1306=0,0,INPUT_RAW!T1306/INPUT_RAW!Q1306))</f>
        <v>0.36639998112136468</v>
      </c>
    </row>
    <row r="1307" spans="1:30" ht="100.8" x14ac:dyDescent="0.3">
      <c r="A1307" s="7" t="s">
        <v>196</v>
      </c>
      <c r="B1307" s="2" t="s">
        <v>1935</v>
      </c>
      <c r="C1307" s="5" t="s">
        <v>198</v>
      </c>
      <c r="D1307" s="5" t="s">
        <v>171</v>
      </c>
      <c r="E1307" s="2" t="s">
        <v>1937</v>
      </c>
      <c r="F1307" s="2"/>
      <c r="G1307" s="2"/>
      <c r="H1307" s="2"/>
      <c r="I1307" s="2"/>
      <c r="J1307" s="2"/>
      <c r="K1307" s="2"/>
      <c r="L1307" s="2"/>
      <c r="M1307" s="2"/>
      <c r="N1307" s="5">
        <v>4928</v>
      </c>
      <c r="O1307" s="2" t="s">
        <v>200</v>
      </c>
      <c r="P1307" s="5">
        <v>473.34178774350647</v>
      </c>
      <c r="Q1307" s="5">
        <v>2332628.33</v>
      </c>
      <c r="R1307" s="5">
        <v>6.2199972108213739</v>
      </c>
      <c r="S1307" s="5">
        <v>30652.146254927731</v>
      </c>
      <c r="T1307" s="5">
        <v>854675.1</v>
      </c>
      <c r="U1307" s="2"/>
      <c r="V1307" s="2"/>
      <c r="W1307" s="2" t="s">
        <v>22</v>
      </c>
      <c r="X1307" s="2" t="s">
        <v>2940</v>
      </c>
      <c r="Y1307" s="2" t="s">
        <v>172</v>
      </c>
      <c r="Z1307" s="2" t="s">
        <v>173</v>
      </c>
      <c r="AA1307" s="2" t="s">
        <v>2940</v>
      </c>
      <c r="AB1307" s="2">
        <f>IF(INPUT_RAW!B1307="","",YEAR(INPUT_RAW!B1307))</f>
        <v>2020</v>
      </c>
      <c r="AC1307" s="2">
        <f>IF(OR(INPUT_RAW!Q1307="",INPUT_RAW!T1307=""),"",INPUT_RAW!Q1307+INPUT_RAW!T1307)</f>
        <v>3187303.43</v>
      </c>
      <c r="AD1307" s="2">
        <f>IF(INPUT_RAW!Q1307="","",IF(INPUT_RAW!Q1307=0,0,INPUT_RAW!T1307/INPUT_RAW!Q1307))</f>
        <v>0.36640003424806211</v>
      </c>
    </row>
    <row r="1308" spans="1:30" ht="57.6" x14ac:dyDescent="0.3">
      <c r="A1308" s="7" t="s">
        <v>196</v>
      </c>
      <c r="B1308" s="2" t="s">
        <v>1938</v>
      </c>
      <c r="C1308" s="5" t="s">
        <v>198</v>
      </c>
      <c r="D1308" s="5" t="s">
        <v>171</v>
      </c>
      <c r="E1308" s="2" t="s">
        <v>1939</v>
      </c>
      <c r="F1308" s="2"/>
      <c r="G1308" s="2"/>
      <c r="H1308" s="2"/>
      <c r="I1308" s="2"/>
      <c r="J1308" s="2"/>
      <c r="K1308" s="2"/>
      <c r="L1308" s="2"/>
      <c r="M1308" s="2"/>
      <c r="N1308" s="5">
        <v>46.2</v>
      </c>
      <c r="O1308" s="2" t="s">
        <v>200</v>
      </c>
      <c r="P1308" s="5">
        <v>261.20822510822512</v>
      </c>
      <c r="Q1308" s="5">
        <v>12067.82</v>
      </c>
      <c r="R1308" s="5">
        <v>3.4324339698846922</v>
      </c>
      <c r="S1308" s="5">
        <v>158.57844940867281</v>
      </c>
      <c r="T1308" s="5">
        <v>4421.7</v>
      </c>
      <c r="U1308" s="5">
        <v>216</v>
      </c>
      <c r="V1308" s="2"/>
      <c r="W1308" s="2" t="s">
        <v>23</v>
      </c>
      <c r="X1308" s="2" t="s">
        <v>2934</v>
      </c>
      <c r="Y1308" s="2" t="s">
        <v>172</v>
      </c>
      <c r="Z1308" s="2" t="s">
        <v>173</v>
      </c>
      <c r="AA1308" s="2" t="s">
        <v>2934</v>
      </c>
      <c r="AB1308" s="2">
        <f>IF(INPUT_RAW!B1308="","",YEAR(INPUT_RAW!B1308))</f>
        <v>2020</v>
      </c>
      <c r="AC1308" s="2">
        <f>IF(OR(INPUT_RAW!Q1308="",INPUT_RAW!T1308=""),"",INPUT_RAW!Q1308+INPUT_RAW!T1308)</f>
        <v>16489.52</v>
      </c>
      <c r="AD1308" s="2">
        <f>IF(INPUT_RAW!Q1308="","",IF(INPUT_RAW!Q1308=0,0,INPUT_RAW!T1308/INPUT_RAW!Q1308))</f>
        <v>0.36640420556488246</v>
      </c>
    </row>
    <row r="1309" spans="1:30" ht="57.6" x14ac:dyDescent="0.3">
      <c r="A1309" s="7" t="s">
        <v>196</v>
      </c>
      <c r="B1309" s="2" t="s">
        <v>1938</v>
      </c>
      <c r="C1309" s="5" t="s">
        <v>198</v>
      </c>
      <c r="D1309" s="5" t="s">
        <v>171</v>
      </c>
      <c r="E1309" s="2" t="s">
        <v>1940</v>
      </c>
      <c r="F1309" s="2"/>
      <c r="G1309" s="2"/>
      <c r="H1309" s="2"/>
      <c r="I1309" s="2"/>
      <c r="J1309" s="2"/>
      <c r="K1309" s="2"/>
      <c r="L1309" s="2"/>
      <c r="M1309" s="2"/>
      <c r="N1309" s="5">
        <v>3360</v>
      </c>
      <c r="O1309" s="2" t="s">
        <v>200</v>
      </c>
      <c r="P1309" s="5">
        <v>356.72552083333329</v>
      </c>
      <c r="Q1309" s="5">
        <v>1198597.75</v>
      </c>
      <c r="R1309" s="5">
        <v>4.6875889728427511</v>
      </c>
      <c r="S1309" s="5">
        <v>15750.298948751641</v>
      </c>
      <c r="T1309" s="5">
        <v>439166.3</v>
      </c>
      <c r="U1309" s="5">
        <v>36000</v>
      </c>
      <c r="V1309" s="2"/>
      <c r="W1309" s="2" t="s">
        <v>23</v>
      </c>
      <c r="X1309" s="2"/>
      <c r="Y1309" s="2" t="s">
        <v>172</v>
      </c>
      <c r="Z1309" s="2" t="s">
        <v>173</v>
      </c>
      <c r="AA1309" s="2" t="s">
        <v>174</v>
      </c>
      <c r="AB1309" s="2">
        <f>IF(INPUT_RAW!B1309="","",YEAR(INPUT_RAW!B1309))</f>
        <v>2020</v>
      </c>
      <c r="AC1309" s="2">
        <f>IF(OR(INPUT_RAW!Q1309="",INPUT_RAW!T1309=""),"",INPUT_RAW!Q1309+INPUT_RAW!T1309)</f>
        <v>1637764.05</v>
      </c>
      <c r="AD1309" s="2">
        <f>IF(INPUT_RAW!Q1309="","",IF(INPUT_RAW!Q1309=0,0,INPUT_RAW!T1309/INPUT_RAW!Q1309))</f>
        <v>0.3664000704156169</v>
      </c>
    </row>
    <row r="1310" spans="1:30" ht="57.6" x14ac:dyDescent="0.3">
      <c r="A1310" s="7" t="s">
        <v>196</v>
      </c>
      <c r="B1310" s="2" t="s">
        <v>1941</v>
      </c>
      <c r="C1310" s="5" t="s">
        <v>198</v>
      </c>
      <c r="D1310" s="5" t="s">
        <v>171</v>
      </c>
      <c r="E1310" s="2" t="s">
        <v>1942</v>
      </c>
      <c r="F1310" s="2"/>
      <c r="G1310" s="2"/>
      <c r="H1310" s="2"/>
      <c r="I1310" s="2"/>
      <c r="J1310" s="2"/>
      <c r="K1310" s="2"/>
      <c r="L1310" s="2"/>
      <c r="M1310" s="2"/>
      <c r="N1310" s="5">
        <v>6750</v>
      </c>
      <c r="O1310" s="2" t="s">
        <v>200</v>
      </c>
      <c r="P1310" s="5">
        <v>447.96585185185182</v>
      </c>
      <c r="Q1310" s="5">
        <v>3023769.5</v>
      </c>
      <c r="R1310" s="5">
        <v>5.8865420742687498</v>
      </c>
      <c r="S1310" s="5">
        <v>39734.159001314067</v>
      </c>
      <c r="T1310" s="5">
        <v>1107909.2</v>
      </c>
      <c r="U1310" s="5">
        <v>27000</v>
      </c>
      <c r="V1310" s="5">
        <v>1.45</v>
      </c>
      <c r="W1310" s="2" t="s">
        <v>15</v>
      </c>
      <c r="X1310" s="2"/>
      <c r="Y1310" s="2" t="s">
        <v>172</v>
      </c>
      <c r="Z1310" s="2" t="s">
        <v>173</v>
      </c>
      <c r="AA1310" s="2" t="s">
        <v>174</v>
      </c>
      <c r="AB1310" s="2">
        <f>IF(INPUT_RAW!B1310="","",YEAR(INPUT_RAW!B1310))</f>
        <v>2020</v>
      </c>
      <c r="AC1310" s="2">
        <f>IF(OR(INPUT_RAW!Q1310="",INPUT_RAW!T1310=""),"",INPUT_RAW!Q1310+INPUT_RAW!T1310)</f>
        <v>4131678.7</v>
      </c>
      <c r="AD1310" s="2">
        <f>IF(INPUT_RAW!Q1310="","",IF(INPUT_RAW!Q1310=0,0,INPUT_RAW!T1310/INPUT_RAW!Q1310))</f>
        <v>0.36640001825535973</v>
      </c>
    </row>
    <row r="1311" spans="1:30" ht="57.6" x14ac:dyDescent="0.3">
      <c r="A1311" s="7" t="s">
        <v>196</v>
      </c>
      <c r="B1311" s="2" t="s">
        <v>1943</v>
      </c>
      <c r="C1311" s="5" t="s">
        <v>198</v>
      </c>
      <c r="D1311" s="5" t="s">
        <v>171</v>
      </c>
      <c r="E1311" s="2" t="s">
        <v>1944</v>
      </c>
      <c r="F1311" s="2"/>
      <c r="G1311" s="2"/>
      <c r="H1311" s="2"/>
      <c r="I1311" s="2"/>
      <c r="J1311" s="2"/>
      <c r="K1311" s="2"/>
      <c r="L1311" s="2"/>
      <c r="M1311" s="2"/>
      <c r="N1311" s="5">
        <v>216</v>
      </c>
      <c r="O1311" s="2" t="s">
        <v>1250</v>
      </c>
      <c r="P1311" s="5">
        <v>55.869537037037027</v>
      </c>
      <c r="Q1311" s="5">
        <v>12067.82</v>
      </c>
      <c r="R1311" s="5">
        <v>0.73415948800311481</v>
      </c>
      <c r="S1311" s="5">
        <v>158.57844940867281</v>
      </c>
      <c r="T1311" s="5">
        <v>5305.1</v>
      </c>
      <c r="U1311" s="2"/>
      <c r="V1311" s="2"/>
      <c r="W1311" s="2" t="s">
        <v>23</v>
      </c>
      <c r="X1311" s="2" t="s">
        <v>2934</v>
      </c>
      <c r="Y1311" s="2" t="s">
        <v>172</v>
      </c>
      <c r="Z1311" s="2" t="s">
        <v>173</v>
      </c>
      <c r="AA1311" s="2" t="s">
        <v>2934</v>
      </c>
      <c r="AB1311" s="2">
        <f>IF(INPUT_RAW!B1311="","",YEAR(INPUT_RAW!B1311))</f>
        <v>2020</v>
      </c>
      <c r="AC1311" s="2">
        <f>IF(OR(INPUT_RAW!Q1311="",INPUT_RAW!T1311=""),"",INPUT_RAW!Q1311+INPUT_RAW!T1311)</f>
        <v>17372.919999999998</v>
      </c>
      <c r="AD1311" s="2">
        <f>IF(INPUT_RAW!Q1311="","",IF(INPUT_RAW!Q1311=0,0,INPUT_RAW!T1311/INPUT_RAW!Q1311))</f>
        <v>0.43960715357040464</v>
      </c>
    </row>
    <row r="1312" spans="1:30" ht="57.6" x14ac:dyDescent="0.3">
      <c r="A1312" s="7" t="s">
        <v>196</v>
      </c>
      <c r="B1312" s="2" t="s">
        <v>1943</v>
      </c>
      <c r="C1312" s="5" t="s">
        <v>198</v>
      </c>
      <c r="D1312" s="5" t="s">
        <v>171</v>
      </c>
      <c r="E1312" s="2" t="s">
        <v>1945</v>
      </c>
      <c r="F1312" s="2"/>
      <c r="G1312" s="2"/>
      <c r="H1312" s="2"/>
      <c r="I1312" s="2"/>
      <c r="J1312" s="2"/>
      <c r="K1312" s="2"/>
      <c r="L1312" s="2"/>
      <c r="M1312" s="2"/>
      <c r="N1312" s="5">
        <v>36000</v>
      </c>
      <c r="O1312" s="2" t="s">
        <v>1250</v>
      </c>
      <c r="P1312" s="5">
        <v>33.294379999999997</v>
      </c>
      <c r="Q1312" s="5">
        <v>1198597.68</v>
      </c>
      <c r="R1312" s="5">
        <v>0.4375082785808147</v>
      </c>
      <c r="S1312" s="5">
        <v>15750.29802890933</v>
      </c>
      <c r="T1312" s="5">
        <v>526903.6</v>
      </c>
      <c r="U1312" s="2"/>
      <c r="V1312" s="2"/>
      <c r="W1312" s="2" t="s">
        <v>23</v>
      </c>
      <c r="X1312" s="2"/>
      <c r="Y1312" s="2" t="s">
        <v>172</v>
      </c>
      <c r="Z1312" s="2" t="s">
        <v>173</v>
      </c>
      <c r="AA1312" s="2" t="s">
        <v>174</v>
      </c>
      <c r="AB1312" s="2">
        <f>IF(INPUT_RAW!B1312="","",YEAR(INPUT_RAW!B1312))</f>
        <v>2020</v>
      </c>
      <c r="AC1312" s="2">
        <f>IF(OR(INPUT_RAW!Q1312="",INPUT_RAW!T1312=""),"",INPUT_RAW!Q1312+INPUT_RAW!T1312)</f>
        <v>1725501.2799999998</v>
      </c>
      <c r="AD1312" s="2">
        <f>IF(INPUT_RAW!Q1312="","",IF(INPUT_RAW!Q1312=0,0,INPUT_RAW!T1312/INPUT_RAW!Q1312))</f>
        <v>0.43960004995170693</v>
      </c>
    </row>
    <row r="1313" spans="1:30" ht="100.8" x14ac:dyDescent="0.3">
      <c r="A1313" s="7" t="s">
        <v>196</v>
      </c>
      <c r="B1313" s="2" t="s">
        <v>1946</v>
      </c>
      <c r="C1313" s="5" t="s">
        <v>198</v>
      </c>
      <c r="D1313" s="5" t="s">
        <v>171</v>
      </c>
      <c r="E1313" s="2" t="s">
        <v>1947</v>
      </c>
      <c r="F1313" s="2"/>
      <c r="G1313" s="2"/>
      <c r="H1313" s="2"/>
      <c r="I1313" s="2"/>
      <c r="J1313" s="2"/>
      <c r="K1313" s="2"/>
      <c r="L1313" s="2"/>
      <c r="M1313" s="2"/>
      <c r="N1313" s="5">
        <v>3332</v>
      </c>
      <c r="O1313" s="2" t="s">
        <v>200</v>
      </c>
      <c r="P1313" s="5">
        <v>459.85059123649461</v>
      </c>
      <c r="Q1313" s="5">
        <v>1532222.17</v>
      </c>
      <c r="R1313" s="5">
        <v>6.0189867962891954</v>
      </c>
      <c r="S1313" s="5">
        <v>20055.2640052356</v>
      </c>
      <c r="T1313" s="5">
        <v>561406.1</v>
      </c>
      <c r="U1313" s="5">
        <v>17640</v>
      </c>
      <c r="V1313" s="2"/>
      <c r="W1313" s="2" t="s">
        <v>22</v>
      </c>
      <c r="X1313" s="2" t="s">
        <v>2940</v>
      </c>
      <c r="Y1313" s="2" t="s">
        <v>172</v>
      </c>
      <c r="Z1313" s="2" t="s">
        <v>173</v>
      </c>
      <c r="AA1313" s="2" t="s">
        <v>2940</v>
      </c>
      <c r="AB1313" s="2">
        <f>IF(INPUT_RAW!B1313="","",YEAR(INPUT_RAW!B1313))</f>
        <v>2020</v>
      </c>
      <c r="AC1313" s="2">
        <f>IF(OR(INPUT_RAW!Q1313="",INPUT_RAW!T1313=""),"",INPUT_RAW!Q1313+INPUT_RAW!T1313)</f>
        <v>2093628.27</v>
      </c>
      <c r="AD1313" s="2">
        <f>IF(INPUT_RAW!Q1313="","",IF(INPUT_RAW!Q1313=0,0,INPUT_RAW!T1313/INPUT_RAW!Q1313))</f>
        <v>0.3663999327199397</v>
      </c>
    </row>
    <row r="1314" spans="1:30" ht="57.6" x14ac:dyDescent="0.3">
      <c r="A1314" s="7" t="s">
        <v>196</v>
      </c>
      <c r="B1314" s="2" t="s">
        <v>1946</v>
      </c>
      <c r="C1314" s="5" t="s">
        <v>198</v>
      </c>
      <c r="D1314" s="5" t="s">
        <v>171</v>
      </c>
      <c r="E1314" s="2" t="s">
        <v>1948</v>
      </c>
      <c r="F1314" s="2"/>
      <c r="G1314" s="2"/>
      <c r="H1314" s="2"/>
      <c r="I1314" s="2"/>
      <c r="J1314" s="2"/>
      <c r="K1314" s="2"/>
      <c r="L1314" s="2"/>
      <c r="M1314" s="2"/>
      <c r="N1314" s="5">
        <v>2240</v>
      </c>
      <c r="O1314" s="2" t="s">
        <v>200</v>
      </c>
      <c r="P1314" s="5">
        <v>415.13342410714279</v>
      </c>
      <c r="Q1314" s="5">
        <v>929898.87</v>
      </c>
      <c r="R1314" s="5">
        <v>5.4336835616118169</v>
      </c>
      <c r="S1314" s="5">
        <v>12171.451178010469</v>
      </c>
      <c r="T1314" s="5">
        <v>340715</v>
      </c>
      <c r="U1314" s="5">
        <v>25200</v>
      </c>
      <c r="V1314" s="2"/>
      <c r="W1314" s="2" t="s">
        <v>23</v>
      </c>
      <c r="X1314" s="2"/>
      <c r="Y1314" s="2" t="s">
        <v>172</v>
      </c>
      <c r="Z1314" s="2" t="s">
        <v>173</v>
      </c>
      <c r="AA1314" s="2" t="s">
        <v>174</v>
      </c>
      <c r="AB1314" s="2">
        <f>IF(INPUT_RAW!B1314="","",YEAR(INPUT_RAW!B1314))</f>
        <v>2020</v>
      </c>
      <c r="AC1314" s="2">
        <f>IF(OR(INPUT_RAW!Q1314="",INPUT_RAW!T1314=""),"",INPUT_RAW!Q1314+INPUT_RAW!T1314)</f>
        <v>1270613.8700000001</v>
      </c>
      <c r="AD1314" s="2">
        <f>IF(INPUT_RAW!Q1314="","",IF(INPUT_RAW!Q1314=0,0,INPUT_RAW!T1314/INPUT_RAW!Q1314))</f>
        <v>0.36640005810524323</v>
      </c>
    </row>
    <row r="1315" spans="1:30" ht="100.8" x14ac:dyDescent="0.3">
      <c r="A1315" s="7" t="s">
        <v>196</v>
      </c>
      <c r="B1315" s="2" t="s">
        <v>1946</v>
      </c>
      <c r="C1315" s="5" t="s">
        <v>198</v>
      </c>
      <c r="D1315" s="5" t="s">
        <v>171</v>
      </c>
      <c r="E1315" s="2" t="s">
        <v>1949</v>
      </c>
      <c r="F1315" s="2"/>
      <c r="G1315" s="2"/>
      <c r="H1315" s="2"/>
      <c r="I1315" s="2"/>
      <c r="J1315" s="2"/>
      <c r="K1315" s="2"/>
      <c r="L1315" s="2"/>
      <c r="M1315" s="2"/>
      <c r="N1315" s="5">
        <v>3068</v>
      </c>
      <c r="O1315" s="2" t="s">
        <v>200</v>
      </c>
      <c r="P1315" s="5">
        <v>534.81545958279014</v>
      </c>
      <c r="Q1315" s="5">
        <v>1640813.83</v>
      </c>
      <c r="R1315" s="5">
        <v>7.0002023505600786</v>
      </c>
      <c r="S1315" s="5">
        <v>21476.620811518329</v>
      </c>
      <c r="T1315" s="5">
        <v>601194.19999999995</v>
      </c>
      <c r="U1315" s="5">
        <v>18720</v>
      </c>
      <c r="V1315" s="2"/>
      <c r="W1315" s="2" t="s">
        <v>22</v>
      </c>
      <c r="X1315" s="2" t="s">
        <v>2940</v>
      </c>
      <c r="Y1315" s="2" t="s">
        <v>172</v>
      </c>
      <c r="Z1315" s="2" t="s">
        <v>173</v>
      </c>
      <c r="AA1315" s="2" t="s">
        <v>2940</v>
      </c>
      <c r="AB1315" s="2">
        <f>IF(INPUT_RAW!B1315="","",YEAR(INPUT_RAW!B1315))</f>
        <v>2020</v>
      </c>
      <c r="AC1315" s="2">
        <f>IF(OR(INPUT_RAW!Q1315="",INPUT_RAW!T1315=""),"",INPUT_RAW!Q1315+INPUT_RAW!T1315)</f>
        <v>2242008.0300000003</v>
      </c>
      <c r="AD1315" s="2">
        <f>IF(INPUT_RAW!Q1315="","",IF(INPUT_RAW!Q1315=0,0,INPUT_RAW!T1315/INPUT_RAW!Q1315))</f>
        <v>0.36640000773274806</v>
      </c>
    </row>
    <row r="1316" spans="1:30" ht="57.6" x14ac:dyDescent="0.3">
      <c r="A1316" s="7" t="s">
        <v>196</v>
      </c>
      <c r="B1316" s="2" t="s">
        <v>1946</v>
      </c>
      <c r="C1316" s="5" t="s">
        <v>198</v>
      </c>
      <c r="D1316" s="5" t="s">
        <v>171</v>
      </c>
      <c r="E1316" s="2" t="s">
        <v>1950</v>
      </c>
      <c r="F1316" s="2"/>
      <c r="G1316" s="2"/>
      <c r="H1316" s="2"/>
      <c r="I1316" s="2"/>
      <c r="J1316" s="2"/>
      <c r="K1316" s="2"/>
      <c r="L1316" s="2"/>
      <c r="M1316" s="2"/>
      <c r="N1316" s="5">
        <v>4515</v>
      </c>
      <c r="O1316" s="2" t="s">
        <v>200</v>
      </c>
      <c r="P1316" s="5">
        <v>236.16479069767439</v>
      </c>
      <c r="Q1316" s="5">
        <v>1066284.03</v>
      </c>
      <c r="R1316" s="5">
        <v>3.091162181906733</v>
      </c>
      <c r="S1316" s="5">
        <v>13956.5972513089</v>
      </c>
      <c r="T1316" s="5">
        <v>390686.5</v>
      </c>
      <c r="U1316" s="5">
        <v>28896</v>
      </c>
      <c r="V1316" s="2"/>
      <c r="W1316" s="2" t="s">
        <v>23</v>
      </c>
      <c r="X1316" s="2" t="s">
        <v>2940</v>
      </c>
      <c r="Y1316" s="2" t="s">
        <v>172</v>
      </c>
      <c r="Z1316" s="2" t="s">
        <v>173</v>
      </c>
      <c r="AA1316" s="2" t="s">
        <v>2940</v>
      </c>
      <c r="AB1316" s="2">
        <f>IF(INPUT_RAW!B1316="","",YEAR(INPUT_RAW!B1316))</f>
        <v>2020</v>
      </c>
      <c r="AC1316" s="2">
        <f>IF(OR(INPUT_RAW!Q1316="",INPUT_RAW!T1316=""),"",INPUT_RAW!Q1316+INPUT_RAW!T1316)</f>
        <v>1456970.53</v>
      </c>
      <c r="AD1316" s="2">
        <f>IF(INPUT_RAW!Q1316="","",IF(INPUT_RAW!Q1316=0,0,INPUT_RAW!T1316/INPUT_RAW!Q1316))</f>
        <v>0.36640002945556632</v>
      </c>
    </row>
    <row r="1317" spans="1:30" ht="86.4" x14ac:dyDescent="0.3">
      <c r="A1317" s="7" t="s">
        <v>196</v>
      </c>
      <c r="B1317" s="2" t="s">
        <v>1946</v>
      </c>
      <c r="C1317" s="5" t="s">
        <v>198</v>
      </c>
      <c r="D1317" s="5" t="s">
        <v>171</v>
      </c>
      <c r="E1317" s="2" t="s">
        <v>1951</v>
      </c>
      <c r="F1317" s="2"/>
      <c r="G1317" s="2"/>
      <c r="H1317" s="2"/>
      <c r="I1317" s="2"/>
      <c r="J1317" s="2"/>
      <c r="K1317" s="2"/>
      <c r="L1317" s="2"/>
      <c r="M1317" s="2"/>
      <c r="N1317" s="5">
        <v>1311</v>
      </c>
      <c r="O1317" s="2" t="s">
        <v>200</v>
      </c>
      <c r="P1317" s="5">
        <v>533.63210526315788</v>
      </c>
      <c r="Q1317" s="5">
        <v>699591.69</v>
      </c>
      <c r="R1317" s="5">
        <v>6.9847134196748408</v>
      </c>
      <c r="S1317" s="5">
        <v>9156.9592931937168</v>
      </c>
      <c r="T1317" s="5">
        <v>256330.3</v>
      </c>
      <c r="U1317" s="5">
        <v>8280</v>
      </c>
      <c r="V1317" s="2"/>
      <c r="W1317" s="2" t="s">
        <v>22</v>
      </c>
      <c r="X1317" s="2" t="s">
        <v>2940</v>
      </c>
      <c r="Y1317" s="2" t="s">
        <v>172</v>
      </c>
      <c r="Z1317" s="2" t="s">
        <v>173</v>
      </c>
      <c r="AA1317" s="2" t="s">
        <v>2940</v>
      </c>
      <c r="AB1317" s="2">
        <f>IF(INPUT_RAW!B1317="","",YEAR(INPUT_RAW!B1317))</f>
        <v>2020</v>
      </c>
      <c r="AC1317" s="2">
        <f>IF(OR(INPUT_RAW!Q1317="",INPUT_RAW!T1317=""),"",INPUT_RAW!Q1317+INPUT_RAW!T1317)</f>
        <v>955921.99</v>
      </c>
      <c r="AD1317" s="2">
        <f>IF(INPUT_RAW!Q1317="","",IF(INPUT_RAW!Q1317=0,0,INPUT_RAW!T1317/INPUT_RAW!Q1317))</f>
        <v>0.36639986389775442</v>
      </c>
    </row>
    <row r="1318" spans="1:30" ht="57.6" x14ac:dyDescent="0.3">
      <c r="A1318" s="7" t="s">
        <v>196</v>
      </c>
      <c r="B1318" s="2" t="s">
        <v>1946</v>
      </c>
      <c r="C1318" s="5" t="s">
        <v>198</v>
      </c>
      <c r="D1318" s="5" t="s">
        <v>171</v>
      </c>
      <c r="E1318" s="2" t="s">
        <v>1952</v>
      </c>
      <c r="F1318" s="2"/>
      <c r="G1318" s="2"/>
      <c r="H1318" s="2"/>
      <c r="I1318" s="2"/>
      <c r="J1318" s="2"/>
      <c r="K1318" s="2"/>
      <c r="L1318" s="2"/>
      <c r="M1318" s="2"/>
      <c r="N1318" s="5">
        <v>5600</v>
      </c>
      <c r="O1318" s="2" t="s">
        <v>200</v>
      </c>
      <c r="P1318" s="5">
        <v>359.42287678571432</v>
      </c>
      <c r="Q1318" s="5">
        <v>2012768.11</v>
      </c>
      <c r="R1318" s="5">
        <v>4.704487916043381</v>
      </c>
      <c r="S1318" s="5">
        <v>26345.132329842931</v>
      </c>
      <c r="T1318" s="5">
        <v>737478.3</v>
      </c>
      <c r="U1318" s="5">
        <v>60000</v>
      </c>
      <c r="V1318" s="2"/>
      <c r="W1318" s="2" t="s">
        <v>23</v>
      </c>
      <c r="X1318" s="2"/>
      <c r="Y1318" s="2" t="s">
        <v>172</v>
      </c>
      <c r="Z1318" s="2" t="s">
        <v>173</v>
      </c>
      <c r="AA1318" s="2" t="s">
        <v>174</v>
      </c>
      <c r="AB1318" s="2">
        <f>IF(INPUT_RAW!B1318="","",YEAR(INPUT_RAW!B1318))</f>
        <v>2020</v>
      </c>
      <c r="AC1318" s="2">
        <f>IF(OR(INPUT_RAW!Q1318="",INPUT_RAW!T1318=""),"",INPUT_RAW!Q1318+INPUT_RAW!T1318)</f>
        <v>2750246.41</v>
      </c>
      <c r="AD1318" s="2">
        <f>IF(INPUT_RAW!Q1318="","",IF(INPUT_RAW!Q1318=0,0,INPUT_RAW!T1318/INPUT_RAW!Q1318))</f>
        <v>0.36640003204343297</v>
      </c>
    </row>
    <row r="1319" spans="1:30" ht="57.6" x14ac:dyDescent="0.3">
      <c r="A1319" s="7" t="s">
        <v>196</v>
      </c>
      <c r="B1319" s="2" t="s">
        <v>1946</v>
      </c>
      <c r="C1319" s="5" t="s">
        <v>198</v>
      </c>
      <c r="D1319" s="5" t="s">
        <v>171</v>
      </c>
      <c r="E1319" s="2" t="s">
        <v>1953</v>
      </c>
      <c r="F1319" s="2"/>
      <c r="G1319" s="2"/>
      <c r="H1319" s="2"/>
      <c r="I1319" s="2"/>
      <c r="J1319" s="2"/>
      <c r="K1319" s="2"/>
      <c r="L1319" s="2"/>
      <c r="M1319" s="2"/>
      <c r="N1319" s="5">
        <v>3465</v>
      </c>
      <c r="O1319" s="2" t="s">
        <v>200</v>
      </c>
      <c r="P1319" s="5">
        <v>262.89219624819623</v>
      </c>
      <c r="Q1319" s="5">
        <v>910921.46</v>
      </c>
      <c r="R1319" s="5">
        <v>3.4409973330915729</v>
      </c>
      <c r="S1319" s="5">
        <v>11923.0557591623</v>
      </c>
      <c r="T1319" s="5">
        <v>333761.59999999998</v>
      </c>
      <c r="U1319" s="5">
        <v>16200</v>
      </c>
      <c r="V1319" s="2"/>
      <c r="W1319" s="2" t="s">
        <v>23</v>
      </c>
      <c r="X1319" s="2" t="s">
        <v>2934</v>
      </c>
      <c r="Y1319" s="2" t="s">
        <v>172</v>
      </c>
      <c r="Z1319" s="2" t="s">
        <v>173</v>
      </c>
      <c r="AA1319" s="2" t="s">
        <v>2934</v>
      </c>
      <c r="AB1319" s="2">
        <f>IF(INPUT_RAW!B1319="","",YEAR(INPUT_RAW!B1319))</f>
        <v>2020</v>
      </c>
      <c r="AC1319" s="2">
        <f>IF(OR(INPUT_RAW!Q1319="",INPUT_RAW!T1319=""),"",INPUT_RAW!Q1319+INPUT_RAW!T1319)</f>
        <v>1244683.06</v>
      </c>
      <c r="AD1319" s="2">
        <f>IF(INPUT_RAW!Q1319="","",IF(INPUT_RAW!Q1319=0,0,INPUT_RAW!T1319/INPUT_RAW!Q1319))</f>
        <v>0.36639997481231806</v>
      </c>
    </row>
    <row r="1320" spans="1:30" ht="57.6" x14ac:dyDescent="0.3">
      <c r="A1320" s="7" t="s">
        <v>196</v>
      </c>
      <c r="B1320" s="2" t="s">
        <v>1954</v>
      </c>
      <c r="C1320" s="5" t="s">
        <v>198</v>
      </c>
      <c r="D1320" s="5" t="s">
        <v>171</v>
      </c>
      <c r="E1320" s="2" t="s">
        <v>1955</v>
      </c>
      <c r="F1320" s="2"/>
      <c r="G1320" s="2"/>
      <c r="H1320" s="2"/>
      <c r="I1320" s="2"/>
      <c r="J1320" s="2"/>
      <c r="K1320" s="2"/>
      <c r="L1320" s="2"/>
      <c r="M1320" s="2"/>
      <c r="N1320" s="5">
        <v>8987</v>
      </c>
      <c r="O1320" s="2" t="s">
        <v>200</v>
      </c>
      <c r="P1320" s="5">
        <v>419.25525425614779</v>
      </c>
      <c r="Q1320" s="5">
        <v>3767846.97</v>
      </c>
      <c r="R1320" s="5">
        <v>5.4876342180124054</v>
      </c>
      <c r="S1320" s="5">
        <v>49317.368717277488</v>
      </c>
      <c r="T1320" s="5">
        <v>1380539.1</v>
      </c>
      <c r="U1320" s="5">
        <v>25800</v>
      </c>
      <c r="V1320" s="2"/>
      <c r="W1320" s="2" t="s">
        <v>23</v>
      </c>
      <c r="X1320" s="2"/>
      <c r="Y1320" s="2" t="s">
        <v>172</v>
      </c>
      <c r="Z1320" s="2" t="s">
        <v>173</v>
      </c>
      <c r="AA1320" s="2" t="s">
        <v>174</v>
      </c>
      <c r="AB1320" s="2">
        <f>IF(INPUT_RAW!B1320="","",YEAR(INPUT_RAW!B1320))</f>
        <v>2020</v>
      </c>
      <c r="AC1320" s="2">
        <f>IF(OR(INPUT_RAW!Q1320="",INPUT_RAW!T1320=""),"",INPUT_RAW!Q1320+INPUT_RAW!T1320)</f>
        <v>5148386.07</v>
      </c>
      <c r="AD1320" s="2">
        <f>IF(INPUT_RAW!Q1320="","",IF(INPUT_RAW!Q1320=0,0,INPUT_RAW!T1320/INPUT_RAW!Q1320))</f>
        <v>0.36639999208885066</v>
      </c>
    </row>
    <row r="1321" spans="1:30" ht="100.8" x14ac:dyDescent="0.3">
      <c r="A1321" s="7" t="s">
        <v>196</v>
      </c>
      <c r="B1321" s="2" t="s">
        <v>1956</v>
      </c>
      <c r="C1321" s="5" t="s">
        <v>198</v>
      </c>
      <c r="D1321" s="5" t="s">
        <v>171</v>
      </c>
      <c r="E1321" s="2" t="s">
        <v>1957</v>
      </c>
      <c r="F1321" s="2"/>
      <c r="G1321" s="2"/>
      <c r="H1321" s="2"/>
      <c r="I1321" s="2"/>
      <c r="J1321" s="2"/>
      <c r="K1321" s="2"/>
      <c r="L1321" s="2"/>
      <c r="M1321" s="2"/>
      <c r="N1321" s="5">
        <v>4004</v>
      </c>
      <c r="O1321" s="2" t="s">
        <v>200</v>
      </c>
      <c r="P1321" s="5">
        <v>336.88443806193811</v>
      </c>
      <c r="Q1321" s="5">
        <v>1348885.29</v>
      </c>
      <c r="R1321" s="5">
        <v>4.4094821735855767</v>
      </c>
      <c r="S1321" s="5">
        <v>17655.566623036651</v>
      </c>
      <c r="T1321" s="5">
        <v>494231.6</v>
      </c>
      <c r="U1321" s="2"/>
      <c r="V1321" s="2"/>
      <c r="W1321" s="2" t="s">
        <v>32</v>
      </c>
      <c r="X1321" s="2" t="s">
        <v>2935</v>
      </c>
      <c r="Y1321" s="2" t="s">
        <v>172</v>
      </c>
      <c r="Z1321" s="2" t="s">
        <v>173</v>
      </c>
      <c r="AA1321" s="2" t="s">
        <v>2935</v>
      </c>
      <c r="AB1321" s="2">
        <f>IF(INPUT_RAW!B1321="","",YEAR(INPUT_RAW!B1321))</f>
        <v>2020</v>
      </c>
      <c r="AC1321" s="2">
        <f>IF(OR(INPUT_RAW!Q1321="",INPUT_RAW!T1321=""),"",INPUT_RAW!Q1321+INPUT_RAW!T1321)</f>
        <v>1843116.8900000001</v>
      </c>
      <c r="AD1321" s="2">
        <f>IF(INPUT_RAW!Q1321="","",IF(INPUT_RAW!Q1321=0,0,INPUT_RAW!T1321/INPUT_RAW!Q1321))</f>
        <v>0.36640002205080013</v>
      </c>
    </row>
    <row r="1322" spans="1:30" ht="57.6" x14ac:dyDescent="0.3">
      <c r="A1322" s="7" t="s">
        <v>196</v>
      </c>
      <c r="B1322" s="2" t="s">
        <v>1958</v>
      </c>
      <c r="C1322" s="5" t="s">
        <v>198</v>
      </c>
      <c r="D1322" s="5" t="s">
        <v>171</v>
      </c>
      <c r="E1322" s="2" t="s">
        <v>1959</v>
      </c>
      <c r="F1322" s="2"/>
      <c r="G1322" s="2"/>
      <c r="H1322" s="2"/>
      <c r="I1322" s="2"/>
      <c r="J1322" s="2"/>
      <c r="K1322" s="2"/>
      <c r="L1322" s="2"/>
      <c r="M1322" s="2"/>
      <c r="N1322" s="5">
        <v>7168</v>
      </c>
      <c r="O1322" s="2" t="s">
        <v>200</v>
      </c>
      <c r="P1322" s="5">
        <v>359.63156668526779</v>
      </c>
      <c r="Q1322" s="5">
        <v>2577839.0699999998</v>
      </c>
      <c r="R1322" s="5">
        <v>4.667508977096273</v>
      </c>
      <c r="S1322" s="5">
        <v>33456.704347826089</v>
      </c>
      <c r="T1322" s="5">
        <v>944520.2</v>
      </c>
      <c r="U1322" s="5">
        <v>76800</v>
      </c>
      <c r="V1322" s="2"/>
      <c r="W1322" s="2" t="s">
        <v>23</v>
      </c>
      <c r="X1322" s="2"/>
      <c r="Y1322" s="2" t="s">
        <v>172</v>
      </c>
      <c r="Z1322" s="2" t="s">
        <v>173</v>
      </c>
      <c r="AA1322" s="2" t="s">
        <v>174</v>
      </c>
      <c r="AB1322" s="2">
        <f>IF(INPUT_RAW!B1322="","",YEAR(INPUT_RAW!B1322))</f>
        <v>2020</v>
      </c>
      <c r="AC1322" s="2">
        <f>IF(OR(INPUT_RAW!Q1322="",INPUT_RAW!T1322=""),"",INPUT_RAW!Q1322+INPUT_RAW!T1322)</f>
        <v>3522359.2699999996</v>
      </c>
      <c r="AD1322" s="2">
        <f>IF(INPUT_RAW!Q1322="","",IF(INPUT_RAW!Q1322=0,0,INPUT_RAW!T1322/INPUT_RAW!Q1322))</f>
        <v>0.36639998632653203</v>
      </c>
    </row>
    <row r="1323" spans="1:30" ht="57.6" x14ac:dyDescent="0.3">
      <c r="A1323" s="7" t="s">
        <v>196</v>
      </c>
      <c r="B1323" s="2" t="s">
        <v>1958</v>
      </c>
      <c r="C1323" s="5" t="s">
        <v>198</v>
      </c>
      <c r="D1323" s="5" t="s">
        <v>171</v>
      </c>
      <c r="E1323" s="2" t="s">
        <v>1960</v>
      </c>
      <c r="F1323" s="2"/>
      <c r="G1323" s="2"/>
      <c r="H1323" s="2"/>
      <c r="I1323" s="2"/>
      <c r="J1323" s="2"/>
      <c r="K1323" s="2"/>
      <c r="L1323" s="2"/>
      <c r="M1323" s="2"/>
      <c r="N1323" s="5">
        <v>5390</v>
      </c>
      <c r="O1323" s="2" t="s">
        <v>200</v>
      </c>
      <c r="P1323" s="5">
        <v>263.34060667903532</v>
      </c>
      <c r="Q1323" s="5">
        <v>1419405.87</v>
      </c>
      <c r="R1323" s="5">
        <v>3.4177885357434818</v>
      </c>
      <c r="S1323" s="5">
        <v>18421.88020765737</v>
      </c>
      <c r="T1323" s="5">
        <v>520070.3</v>
      </c>
      <c r="U1323" s="5">
        <v>25200</v>
      </c>
      <c r="V1323" s="2"/>
      <c r="W1323" s="2" t="s">
        <v>23</v>
      </c>
      <c r="X1323" s="2" t="s">
        <v>2934</v>
      </c>
      <c r="Y1323" s="2" t="s">
        <v>172</v>
      </c>
      <c r="Z1323" s="2" t="s">
        <v>173</v>
      </c>
      <c r="AA1323" s="2" t="s">
        <v>2934</v>
      </c>
      <c r="AB1323" s="2">
        <f>IF(INPUT_RAW!B1323="","",YEAR(INPUT_RAW!B1323))</f>
        <v>2020</v>
      </c>
      <c r="AC1323" s="2">
        <f>IF(OR(INPUT_RAW!Q1323="",INPUT_RAW!T1323=""),"",INPUT_RAW!Q1323+INPUT_RAW!T1323)</f>
        <v>1939476.1700000002</v>
      </c>
      <c r="AD1323" s="2">
        <f>IF(INPUT_RAW!Q1323="","",IF(INPUT_RAW!Q1323=0,0,INPUT_RAW!T1323/INPUT_RAW!Q1323))</f>
        <v>0.36639999241372728</v>
      </c>
    </row>
    <row r="1324" spans="1:30" ht="57.6" x14ac:dyDescent="0.3">
      <c r="A1324" s="7" t="s">
        <v>196</v>
      </c>
      <c r="B1324" s="2" t="s">
        <v>1958</v>
      </c>
      <c r="C1324" s="5" t="s">
        <v>198</v>
      </c>
      <c r="D1324" s="5" t="s">
        <v>171</v>
      </c>
      <c r="E1324" s="2" t="s">
        <v>1961</v>
      </c>
      <c r="F1324" s="2"/>
      <c r="G1324" s="2"/>
      <c r="H1324" s="2"/>
      <c r="I1324" s="2"/>
      <c r="J1324" s="2"/>
      <c r="K1324" s="2"/>
      <c r="L1324" s="2"/>
      <c r="M1324" s="2"/>
      <c r="N1324" s="5">
        <v>2478.3000000000002</v>
      </c>
      <c r="O1324" s="2" t="s">
        <v>200</v>
      </c>
      <c r="P1324" s="5">
        <v>516.38947262236206</v>
      </c>
      <c r="Q1324" s="5">
        <v>1279768.03</v>
      </c>
      <c r="R1324" s="5">
        <v>6.702004836111124</v>
      </c>
      <c r="S1324" s="5">
        <v>16609.578585334199</v>
      </c>
      <c r="T1324" s="5">
        <v>468907</v>
      </c>
      <c r="U1324" s="5">
        <v>54072</v>
      </c>
      <c r="V1324" s="2"/>
      <c r="W1324" s="2" t="s">
        <v>23</v>
      </c>
      <c r="X1324" s="2" t="s">
        <v>2936</v>
      </c>
      <c r="Y1324" s="2" t="s">
        <v>172</v>
      </c>
      <c r="Z1324" s="2" t="s">
        <v>173</v>
      </c>
      <c r="AA1324" s="2" t="s">
        <v>2936</v>
      </c>
      <c r="AB1324" s="2">
        <f>IF(INPUT_RAW!B1324="","",YEAR(INPUT_RAW!B1324))</f>
        <v>2020</v>
      </c>
      <c r="AC1324" s="2">
        <f>IF(OR(INPUT_RAW!Q1324="",INPUT_RAW!T1324=""),"",INPUT_RAW!Q1324+INPUT_RAW!T1324)</f>
        <v>1748675.03</v>
      </c>
      <c r="AD1324" s="2">
        <f>IF(INPUT_RAW!Q1324="","",IF(INPUT_RAW!Q1324=0,0,INPUT_RAW!T1324/INPUT_RAW!Q1324))</f>
        <v>0.36639999516162314</v>
      </c>
    </row>
    <row r="1325" spans="1:30" ht="115.2" x14ac:dyDescent="0.3">
      <c r="A1325" s="7" t="s">
        <v>196</v>
      </c>
      <c r="B1325" s="2" t="s">
        <v>1962</v>
      </c>
      <c r="C1325" s="5" t="s">
        <v>198</v>
      </c>
      <c r="D1325" s="5" t="s">
        <v>171</v>
      </c>
      <c r="E1325" s="2" t="s">
        <v>1921</v>
      </c>
      <c r="F1325" s="2"/>
      <c r="G1325" s="2"/>
      <c r="H1325" s="2"/>
      <c r="I1325" s="2"/>
      <c r="J1325" s="2"/>
      <c r="K1325" s="2"/>
      <c r="L1325" s="2"/>
      <c r="M1325" s="2"/>
      <c r="N1325" s="5">
        <v>4004</v>
      </c>
      <c r="O1325" s="2" t="s">
        <v>200</v>
      </c>
      <c r="P1325" s="5">
        <v>339.73472277722283</v>
      </c>
      <c r="Q1325" s="5">
        <v>1360297.83</v>
      </c>
      <c r="R1325" s="5">
        <v>4.4092760905544814</v>
      </c>
      <c r="S1325" s="5">
        <v>17654.741466580141</v>
      </c>
      <c r="T1325" s="5">
        <v>498413.2</v>
      </c>
      <c r="U1325" s="2"/>
      <c r="V1325" s="2"/>
      <c r="W1325" s="2" t="s">
        <v>33</v>
      </c>
      <c r="X1325" s="2" t="s">
        <v>2935</v>
      </c>
      <c r="Y1325" s="2" t="s">
        <v>172</v>
      </c>
      <c r="Z1325" s="2" t="s">
        <v>173</v>
      </c>
      <c r="AA1325" s="2" t="s">
        <v>2935</v>
      </c>
      <c r="AB1325" s="2">
        <f>IF(INPUT_RAW!B1325="","",YEAR(INPUT_RAW!B1325))</f>
        <v>2020</v>
      </c>
      <c r="AC1325" s="2">
        <f>IF(OR(INPUT_RAW!Q1325="",INPUT_RAW!T1325=""),"",INPUT_RAW!Q1325+INPUT_RAW!T1325)</f>
        <v>1858711.03</v>
      </c>
      <c r="AD1325" s="2">
        <f>IF(INPUT_RAW!Q1325="","",IF(INPUT_RAW!Q1325=0,0,INPUT_RAW!T1325/INPUT_RAW!Q1325))</f>
        <v>0.36640005519967639</v>
      </c>
    </row>
    <row r="1326" spans="1:30" ht="115.2" x14ac:dyDescent="0.3">
      <c r="A1326" s="7" t="s">
        <v>196</v>
      </c>
      <c r="B1326" s="2" t="s">
        <v>1962</v>
      </c>
      <c r="C1326" s="5" t="s">
        <v>198</v>
      </c>
      <c r="D1326" s="5" t="s">
        <v>171</v>
      </c>
      <c r="E1326" s="2" t="s">
        <v>1963</v>
      </c>
      <c r="F1326" s="2"/>
      <c r="G1326" s="2"/>
      <c r="H1326" s="2"/>
      <c r="I1326" s="2"/>
      <c r="J1326" s="2"/>
      <c r="K1326" s="2"/>
      <c r="L1326" s="2"/>
      <c r="M1326" s="2"/>
      <c r="N1326" s="5">
        <v>23760</v>
      </c>
      <c r="O1326" s="2" t="s">
        <v>200</v>
      </c>
      <c r="P1326" s="5">
        <v>191.29838973063971</v>
      </c>
      <c r="Q1326" s="5">
        <v>4545249.74</v>
      </c>
      <c r="R1326" s="5">
        <v>2.4827824754138841</v>
      </c>
      <c r="S1326" s="5">
        <v>58990.91161583388</v>
      </c>
      <c r="T1326" s="5">
        <v>1665379.5</v>
      </c>
      <c r="U1326" s="2"/>
      <c r="V1326" s="2"/>
      <c r="W1326" s="2" t="s">
        <v>34</v>
      </c>
      <c r="X1326" s="2" t="s">
        <v>2935</v>
      </c>
      <c r="Y1326" s="2" t="s">
        <v>172</v>
      </c>
      <c r="Z1326" s="2" t="s">
        <v>173</v>
      </c>
      <c r="AA1326" s="2" t="s">
        <v>2935</v>
      </c>
      <c r="AB1326" s="2">
        <f>IF(INPUT_RAW!B1326="","",YEAR(INPUT_RAW!B1326))</f>
        <v>2020</v>
      </c>
      <c r="AC1326" s="2">
        <f>IF(OR(INPUT_RAW!Q1326="",INPUT_RAW!T1326=""),"",INPUT_RAW!Q1326+INPUT_RAW!T1326)</f>
        <v>6210629.2400000002</v>
      </c>
      <c r="AD1326" s="2">
        <f>IF(INPUT_RAW!Q1326="","",IF(INPUT_RAW!Q1326=0,0,INPUT_RAW!T1326/INPUT_RAW!Q1326))</f>
        <v>0.36639999895803305</v>
      </c>
    </row>
    <row r="1327" spans="1:30" ht="115.2" x14ac:dyDescent="0.3">
      <c r="A1327" s="7" t="s">
        <v>196</v>
      </c>
      <c r="B1327" s="2" t="s">
        <v>1964</v>
      </c>
      <c r="C1327" s="5" t="s">
        <v>198</v>
      </c>
      <c r="D1327" s="5" t="s">
        <v>171</v>
      </c>
      <c r="E1327" s="2" t="s">
        <v>1921</v>
      </c>
      <c r="F1327" s="2"/>
      <c r="G1327" s="2"/>
      <c r="H1327" s="2"/>
      <c r="I1327" s="2"/>
      <c r="J1327" s="2"/>
      <c r="K1327" s="2"/>
      <c r="L1327" s="2"/>
      <c r="M1327" s="2"/>
      <c r="N1327" s="5">
        <v>4004</v>
      </c>
      <c r="O1327" s="2" t="s">
        <v>200</v>
      </c>
      <c r="P1327" s="5">
        <v>338.05953296703302</v>
      </c>
      <c r="Q1327" s="5">
        <v>1353590.37</v>
      </c>
      <c r="R1327" s="5">
        <v>4.4219690381560888</v>
      </c>
      <c r="S1327" s="5">
        <v>17705.564028776978</v>
      </c>
      <c r="T1327" s="5">
        <v>495955.5</v>
      </c>
      <c r="U1327" s="2"/>
      <c r="V1327" s="2"/>
      <c r="W1327" s="2" t="s">
        <v>33</v>
      </c>
      <c r="X1327" s="2" t="s">
        <v>2935</v>
      </c>
      <c r="Y1327" s="2" t="s">
        <v>172</v>
      </c>
      <c r="Z1327" s="2" t="s">
        <v>173</v>
      </c>
      <c r="AA1327" s="2" t="s">
        <v>2935</v>
      </c>
      <c r="AB1327" s="2">
        <f>IF(INPUT_RAW!B1327="","",YEAR(INPUT_RAW!B1327))</f>
        <v>2020</v>
      </c>
      <c r="AC1327" s="2">
        <f>IF(OR(INPUT_RAW!Q1327="",INPUT_RAW!T1327=""),"",INPUT_RAW!Q1327+INPUT_RAW!T1327)</f>
        <v>1849545.87</v>
      </c>
      <c r="AD1327" s="2">
        <f>IF(INPUT_RAW!Q1327="","",IF(INPUT_RAW!Q1327=0,0,INPUT_RAW!T1327/INPUT_RAW!Q1327))</f>
        <v>0.36639999145383989</v>
      </c>
    </row>
    <row r="1328" spans="1:30" ht="115.2" x14ac:dyDescent="0.3">
      <c r="A1328" s="7" t="s">
        <v>196</v>
      </c>
      <c r="B1328" s="2" t="s">
        <v>1965</v>
      </c>
      <c r="C1328" s="5" t="s">
        <v>198</v>
      </c>
      <c r="D1328" s="5" t="s">
        <v>171</v>
      </c>
      <c r="E1328" s="2" t="s">
        <v>1906</v>
      </c>
      <c r="F1328" s="2"/>
      <c r="G1328" s="2"/>
      <c r="H1328" s="2"/>
      <c r="I1328" s="2"/>
      <c r="J1328" s="2"/>
      <c r="K1328" s="2"/>
      <c r="L1328" s="2"/>
      <c r="M1328" s="2"/>
      <c r="N1328" s="5">
        <v>8008</v>
      </c>
      <c r="O1328" s="2" t="s">
        <v>200</v>
      </c>
      <c r="P1328" s="5">
        <v>338.53699300699299</v>
      </c>
      <c r="Q1328" s="5">
        <v>2711004.24</v>
      </c>
      <c r="R1328" s="5">
        <v>4.4282144278220148</v>
      </c>
      <c r="S1328" s="5">
        <v>35461.141137998697</v>
      </c>
      <c r="T1328" s="5">
        <v>993311.9</v>
      </c>
      <c r="U1328" s="2"/>
      <c r="V1328" s="2"/>
      <c r="W1328" s="2" t="s">
        <v>33</v>
      </c>
      <c r="X1328" s="2" t="s">
        <v>2935</v>
      </c>
      <c r="Y1328" s="2" t="s">
        <v>172</v>
      </c>
      <c r="Z1328" s="2" t="s">
        <v>173</v>
      </c>
      <c r="AA1328" s="2" t="s">
        <v>2935</v>
      </c>
      <c r="AB1328" s="2">
        <f>IF(INPUT_RAW!B1328="","",YEAR(INPUT_RAW!B1328))</f>
        <v>2020</v>
      </c>
      <c r="AC1328" s="2">
        <f>IF(OR(INPUT_RAW!Q1328="",INPUT_RAW!T1328=""),"",INPUT_RAW!Q1328+INPUT_RAW!T1328)</f>
        <v>3704316.14</v>
      </c>
      <c r="AD1328" s="2">
        <f>IF(INPUT_RAW!Q1328="","",IF(INPUT_RAW!Q1328=0,0,INPUT_RAW!T1328/INPUT_RAW!Q1328))</f>
        <v>0.36639998025233628</v>
      </c>
    </row>
    <row r="1329" spans="1:30" ht="72" x14ac:dyDescent="0.3">
      <c r="A1329" s="7" t="s">
        <v>196</v>
      </c>
      <c r="B1329" s="2" t="s">
        <v>1966</v>
      </c>
      <c r="C1329" s="5" t="s">
        <v>198</v>
      </c>
      <c r="D1329" s="5" t="s">
        <v>171</v>
      </c>
      <c r="E1329" s="2" t="s">
        <v>1967</v>
      </c>
      <c r="F1329" s="2"/>
      <c r="G1329" s="2"/>
      <c r="H1329" s="2"/>
      <c r="I1329" s="2"/>
      <c r="J1329" s="2"/>
      <c r="K1329" s="2"/>
      <c r="L1329" s="2"/>
      <c r="M1329" s="2"/>
      <c r="N1329" s="5">
        <v>6850</v>
      </c>
      <c r="O1329" s="2" t="s">
        <v>200</v>
      </c>
      <c r="P1329" s="5">
        <v>394.54528759124088</v>
      </c>
      <c r="Q1329" s="5">
        <v>2702635.22</v>
      </c>
      <c r="R1329" s="5">
        <v>5.1507217701206383</v>
      </c>
      <c r="S1329" s="5">
        <v>35282.444125326379</v>
      </c>
      <c r="T1329" s="5">
        <v>990245.5</v>
      </c>
      <c r="U1329" s="5">
        <v>35280</v>
      </c>
      <c r="V1329" s="5">
        <v>0.98</v>
      </c>
      <c r="W1329" s="2" t="s">
        <v>38</v>
      </c>
      <c r="X1329" s="2" t="s">
        <v>2940</v>
      </c>
      <c r="Y1329" s="2" t="s">
        <v>172</v>
      </c>
      <c r="Z1329" s="2" t="s">
        <v>173</v>
      </c>
      <c r="AA1329" s="2" t="s">
        <v>2940</v>
      </c>
      <c r="AB1329" s="2">
        <f>IF(INPUT_RAW!B1329="","",YEAR(INPUT_RAW!B1329))</f>
        <v>2020</v>
      </c>
      <c r="AC1329" s="2">
        <f>IF(OR(INPUT_RAW!Q1329="",INPUT_RAW!T1329=""),"",INPUT_RAW!Q1329+INPUT_RAW!T1329)</f>
        <v>3692880.72</v>
      </c>
      <c r="AD1329" s="2">
        <f>IF(INPUT_RAW!Q1329="","",IF(INPUT_RAW!Q1329=0,0,INPUT_RAW!T1329/INPUT_RAW!Q1329))</f>
        <v>0.36639998349462788</v>
      </c>
    </row>
    <row r="1330" spans="1:30" ht="86.4" x14ac:dyDescent="0.3">
      <c r="A1330" s="7" t="s">
        <v>196</v>
      </c>
      <c r="B1330" s="2" t="s">
        <v>1968</v>
      </c>
      <c r="C1330" s="5" t="s">
        <v>198</v>
      </c>
      <c r="D1330" s="5" t="s">
        <v>171</v>
      </c>
      <c r="E1330" s="2" t="s">
        <v>1969</v>
      </c>
      <c r="F1330" s="2"/>
      <c r="G1330" s="2"/>
      <c r="H1330" s="2"/>
      <c r="I1330" s="2"/>
      <c r="J1330" s="2"/>
      <c r="K1330" s="2"/>
      <c r="L1330" s="2"/>
      <c r="M1330" s="2"/>
      <c r="N1330" s="5">
        <v>3534</v>
      </c>
      <c r="O1330" s="2" t="s">
        <v>200</v>
      </c>
      <c r="P1330" s="5">
        <v>536.39073288058864</v>
      </c>
      <c r="Q1330" s="5">
        <v>1895604.85</v>
      </c>
      <c r="R1330" s="5">
        <v>7.0024899853862754</v>
      </c>
      <c r="S1330" s="5">
        <v>24746.79960835509</v>
      </c>
      <c r="T1330" s="5">
        <v>694549.7</v>
      </c>
      <c r="U1330" s="5">
        <v>22320</v>
      </c>
      <c r="V1330" s="2"/>
      <c r="W1330" s="2" t="s">
        <v>22</v>
      </c>
      <c r="X1330" s="2" t="s">
        <v>2940</v>
      </c>
      <c r="Y1330" s="2" t="s">
        <v>172</v>
      </c>
      <c r="Z1330" s="2" t="s">
        <v>173</v>
      </c>
      <c r="AA1330" s="2" t="s">
        <v>2940</v>
      </c>
      <c r="AB1330" s="2">
        <f>IF(INPUT_RAW!B1330="","",YEAR(INPUT_RAW!B1330))</f>
        <v>2020</v>
      </c>
      <c r="AC1330" s="2">
        <f>IF(OR(INPUT_RAW!Q1330="",INPUT_RAW!T1330=""),"",INPUT_RAW!Q1330+INPUT_RAW!T1330)</f>
        <v>2590154.5499999998</v>
      </c>
      <c r="AD1330" s="2">
        <f>IF(INPUT_RAW!Q1330="","",IF(INPUT_RAW!Q1330=0,0,INPUT_RAW!T1330/INPUT_RAW!Q1330))</f>
        <v>0.36640004376439528</v>
      </c>
    </row>
    <row r="1331" spans="1:30" ht="57.6" x14ac:dyDescent="0.3">
      <c r="A1331" s="7" t="s">
        <v>196</v>
      </c>
      <c r="B1331" s="2" t="s">
        <v>1968</v>
      </c>
      <c r="C1331" s="5" t="s">
        <v>198</v>
      </c>
      <c r="D1331" s="5" t="s">
        <v>171</v>
      </c>
      <c r="E1331" s="2" t="s">
        <v>1970</v>
      </c>
      <c r="F1331" s="2"/>
      <c r="G1331" s="2"/>
      <c r="H1331" s="2"/>
      <c r="I1331" s="2"/>
      <c r="J1331" s="2"/>
      <c r="K1331" s="2"/>
      <c r="L1331" s="2"/>
      <c r="M1331" s="2"/>
      <c r="N1331" s="5">
        <v>17974</v>
      </c>
      <c r="O1331" s="2" t="s">
        <v>200</v>
      </c>
      <c r="P1331" s="5">
        <v>421.96315845109598</v>
      </c>
      <c r="Q1331" s="5">
        <v>7584365.8099999996</v>
      </c>
      <c r="R1331" s="5">
        <v>5.5086574210325852</v>
      </c>
      <c r="S1331" s="5">
        <v>99012.608485639677</v>
      </c>
      <c r="T1331" s="5">
        <v>2778911.7</v>
      </c>
      <c r="U1331" s="5">
        <v>51600</v>
      </c>
      <c r="V1331" s="2"/>
      <c r="W1331" s="2" t="s">
        <v>23</v>
      </c>
      <c r="X1331" s="2"/>
      <c r="Y1331" s="2" t="s">
        <v>172</v>
      </c>
      <c r="Z1331" s="2" t="s">
        <v>173</v>
      </c>
      <c r="AA1331" s="2" t="s">
        <v>174</v>
      </c>
      <c r="AB1331" s="2">
        <f>IF(INPUT_RAW!B1331="","",YEAR(INPUT_RAW!B1331))</f>
        <v>2020</v>
      </c>
      <c r="AC1331" s="2">
        <f>IF(OR(INPUT_RAW!Q1331="",INPUT_RAW!T1331=""),"",INPUT_RAW!Q1331+INPUT_RAW!T1331)</f>
        <v>10363277.51</v>
      </c>
      <c r="AD1331" s="2">
        <f>IF(INPUT_RAW!Q1331="","",IF(INPUT_RAW!Q1331=0,0,INPUT_RAW!T1331/INPUT_RAW!Q1331))</f>
        <v>0.36640000886244178</v>
      </c>
    </row>
    <row r="1332" spans="1:30" ht="57.6" x14ac:dyDescent="0.3">
      <c r="A1332" s="7" t="s">
        <v>196</v>
      </c>
      <c r="B1332" s="2" t="s">
        <v>1968</v>
      </c>
      <c r="C1332" s="5" t="s">
        <v>198</v>
      </c>
      <c r="D1332" s="5" t="s">
        <v>171</v>
      </c>
      <c r="E1332" s="2" t="s">
        <v>1971</v>
      </c>
      <c r="F1332" s="2"/>
      <c r="G1332" s="2"/>
      <c r="H1332" s="2"/>
      <c r="I1332" s="2"/>
      <c r="J1332" s="2"/>
      <c r="K1332" s="2"/>
      <c r="L1332" s="2"/>
      <c r="M1332" s="2"/>
      <c r="N1332" s="5">
        <v>4434.6000000000004</v>
      </c>
      <c r="O1332" s="2" t="s">
        <v>200</v>
      </c>
      <c r="P1332" s="5">
        <v>404.99175799395658</v>
      </c>
      <c r="Q1332" s="5">
        <v>1795976.45</v>
      </c>
      <c r="R1332" s="5">
        <v>5.2870986683284151</v>
      </c>
      <c r="S1332" s="5">
        <v>23446.167754569189</v>
      </c>
      <c r="T1332" s="5">
        <v>658045.80000000005</v>
      </c>
      <c r="U1332" s="5">
        <v>6840</v>
      </c>
      <c r="V1332" s="2"/>
      <c r="W1332" s="2" t="s">
        <v>23</v>
      </c>
      <c r="X1332" s="2"/>
      <c r="Y1332" s="2" t="s">
        <v>172</v>
      </c>
      <c r="Z1332" s="2" t="s">
        <v>173</v>
      </c>
      <c r="AA1332" s="2" t="s">
        <v>174</v>
      </c>
      <c r="AB1332" s="2">
        <f>IF(INPUT_RAW!B1332="","",YEAR(INPUT_RAW!B1332))</f>
        <v>2020</v>
      </c>
      <c r="AC1332" s="2">
        <f>IF(OR(INPUT_RAW!Q1332="",INPUT_RAW!T1332=""),"",INPUT_RAW!Q1332+INPUT_RAW!T1332)</f>
        <v>2454022.25</v>
      </c>
      <c r="AD1332" s="2">
        <f>IF(INPUT_RAW!Q1332="","",IF(INPUT_RAW!Q1332=0,0,INPUT_RAW!T1332/INPUT_RAW!Q1332))</f>
        <v>0.36640001599130101</v>
      </c>
    </row>
    <row r="1333" spans="1:30" ht="57.6" x14ac:dyDescent="0.3">
      <c r="A1333" s="7" t="s">
        <v>196</v>
      </c>
      <c r="B1333" s="2" t="s">
        <v>1968</v>
      </c>
      <c r="C1333" s="5" t="s">
        <v>198</v>
      </c>
      <c r="D1333" s="5" t="s">
        <v>171</v>
      </c>
      <c r="E1333" s="2" t="s">
        <v>1972</v>
      </c>
      <c r="F1333" s="2"/>
      <c r="G1333" s="2"/>
      <c r="H1333" s="2"/>
      <c r="I1333" s="2"/>
      <c r="J1333" s="2"/>
      <c r="K1333" s="2"/>
      <c r="L1333" s="2"/>
      <c r="M1333" s="2"/>
      <c r="N1333" s="5">
        <v>10561.6</v>
      </c>
      <c r="O1333" s="2" t="s">
        <v>200</v>
      </c>
      <c r="P1333" s="5">
        <v>390.64207506438407</v>
      </c>
      <c r="Q1333" s="5">
        <v>4125805.34</v>
      </c>
      <c r="R1333" s="5">
        <v>5.099765993007626</v>
      </c>
      <c r="S1333" s="5">
        <v>53861.688511749351</v>
      </c>
      <c r="T1333" s="5">
        <v>1511695.1</v>
      </c>
      <c r="U1333" s="5">
        <v>22080</v>
      </c>
      <c r="V1333" s="2"/>
      <c r="W1333" s="2" t="s">
        <v>23</v>
      </c>
      <c r="X1333" s="2"/>
      <c r="Y1333" s="2" t="s">
        <v>172</v>
      </c>
      <c r="Z1333" s="2" t="s">
        <v>173</v>
      </c>
      <c r="AA1333" s="2" t="s">
        <v>174</v>
      </c>
      <c r="AB1333" s="2">
        <f>IF(INPUT_RAW!B1333="","",YEAR(INPUT_RAW!B1333))</f>
        <v>2020</v>
      </c>
      <c r="AC1333" s="2">
        <f>IF(OR(INPUT_RAW!Q1333="",INPUT_RAW!T1333=""),"",INPUT_RAW!Q1333+INPUT_RAW!T1333)</f>
        <v>5637500.4399999995</v>
      </c>
      <c r="AD1333" s="2">
        <f>IF(INPUT_RAW!Q1333="","",IF(INPUT_RAW!Q1333=0,0,INPUT_RAW!T1333/INPUT_RAW!Q1333))</f>
        <v>0.36640000567743708</v>
      </c>
    </row>
    <row r="1334" spans="1:30" ht="57.6" x14ac:dyDescent="0.3">
      <c r="A1334" s="7" t="s">
        <v>196</v>
      </c>
      <c r="B1334" s="2" t="s">
        <v>1968</v>
      </c>
      <c r="C1334" s="5" t="s">
        <v>198</v>
      </c>
      <c r="D1334" s="5" t="s">
        <v>171</v>
      </c>
      <c r="E1334" s="2" t="s">
        <v>1973</v>
      </c>
      <c r="F1334" s="2"/>
      <c r="G1334" s="2"/>
      <c r="H1334" s="2"/>
      <c r="I1334" s="2"/>
      <c r="J1334" s="2"/>
      <c r="K1334" s="2"/>
      <c r="L1334" s="2"/>
      <c r="M1334" s="2"/>
      <c r="N1334" s="5">
        <v>4552.2</v>
      </c>
      <c r="O1334" s="2" t="s">
        <v>200</v>
      </c>
      <c r="P1334" s="5">
        <v>492.05102587759768</v>
      </c>
      <c r="Q1334" s="5">
        <v>2239914.6800000002</v>
      </c>
      <c r="R1334" s="5">
        <v>6.4236426354777771</v>
      </c>
      <c r="S1334" s="5">
        <v>29241.706005221931</v>
      </c>
      <c r="T1334" s="5">
        <v>820704.7</v>
      </c>
      <c r="U1334" s="5">
        <v>38880</v>
      </c>
      <c r="V1334" s="2"/>
      <c r="W1334" s="2" t="s">
        <v>23</v>
      </c>
      <c r="X1334" s="2"/>
      <c r="Y1334" s="2" t="s">
        <v>172</v>
      </c>
      <c r="Z1334" s="2" t="s">
        <v>173</v>
      </c>
      <c r="AA1334" s="2" t="s">
        <v>174</v>
      </c>
      <c r="AB1334" s="2">
        <f>IF(INPUT_RAW!B1334="","",YEAR(INPUT_RAW!B1334))</f>
        <v>2020</v>
      </c>
      <c r="AC1334" s="2">
        <f>IF(OR(INPUT_RAW!Q1334="",INPUT_RAW!T1334=""),"",INPUT_RAW!Q1334+INPUT_RAW!T1334)</f>
        <v>3060619.38</v>
      </c>
      <c r="AD1334" s="2">
        <f>IF(INPUT_RAW!Q1334="","",IF(INPUT_RAW!Q1334=0,0,INPUT_RAW!T1334/INPUT_RAW!Q1334))</f>
        <v>0.36639998269934099</v>
      </c>
    </row>
    <row r="1335" spans="1:30" ht="86.4" x14ac:dyDescent="0.3">
      <c r="A1335" s="7" t="s">
        <v>196</v>
      </c>
      <c r="B1335" s="2" t="s">
        <v>1968</v>
      </c>
      <c r="C1335" s="5" t="s">
        <v>198</v>
      </c>
      <c r="D1335" s="5" t="s">
        <v>171</v>
      </c>
      <c r="E1335" s="2" t="s">
        <v>1974</v>
      </c>
      <c r="F1335" s="2"/>
      <c r="G1335" s="2"/>
      <c r="H1335" s="2"/>
      <c r="I1335" s="2"/>
      <c r="J1335" s="2"/>
      <c r="K1335" s="2"/>
      <c r="L1335" s="2"/>
      <c r="M1335" s="2"/>
      <c r="N1335" s="5">
        <v>3520</v>
      </c>
      <c r="O1335" s="2" t="s">
        <v>200</v>
      </c>
      <c r="P1335" s="5">
        <v>456.29241477272728</v>
      </c>
      <c r="Q1335" s="5">
        <v>1606149.3</v>
      </c>
      <c r="R1335" s="5">
        <v>5.9568200361974846</v>
      </c>
      <c r="S1335" s="5">
        <v>20968.006527415149</v>
      </c>
      <c r="T1335" s="5">
        <v>588493.19999999995</v>
      </c>
      <c r="U1335" s="5">
        <v>19800</v>
      </c>
      <c r="V1335" s="2"/>
      <c r="W1335" s="2" t="s">
        <v>22</v>
      </c>
      <c r="X1335" s="2" t="s">
        <v>2940</v>
      </c>
      <c r="Y1335" s="2" t="s">
        <v>172</v>
      </c>
      <c r="Z1335" s="2" t="s">
        <v>173</v>
      </c>
      <c r="AA1335" s="2" t="s">
        <v>2940</v>
      </c>
      <c r="AB1335" s="2">
        <f>IF(INPUT_RAW!B1335="","",YEAR(INPUT_RAW!B1335))</f>
        <v>2020</v>
      </c>
      <c r="AC1335" s="2">
        <f>IF(OR(INPUT_RAW!Q1335="",INPUT_RAW!T1335=""),"",INPUT_RAW!Q1335+INPUT_RAW!T1335)</f>
        <v>2194642.5</v>
      </c>
      <c r="AD1335" s="2">
        <f>IF(INPUT_RAW!Q1335="","",IF(INPUT_RAW!Q1335=0,0,INPUT_RAW!T1335/INPUT_RAW!Q1335))</f>
        <v>0.3664000600691355</v>
      </c>
    </row>
    <row r="1336" spans="1:30" ht="72" x14ac:dyDescent="0.3">
      <c r="A1336" s="7" t="s">
        <v>196</v>
      </c>
      <c r="B1336" s="2" t="s">
        <v>1968</v>
      </c>
      <c r="C1336" s="5" t="s">
        <v>198</v>
      </c>
      <c r="D1336" s="5" t="s">
        <v>171</v>
      </c>
      <c r="E1336" s="2" t="s">
        <v>1975</v>
      </c>
      <c r="F1336" s="2"/>
      <c r="G1336" s="2"/>
      <c r="H1336" s="2"/>
      <c r="I1336" s="2"/>
      <c r="J1336" s="2"/>
      <c r="K1336" s="2"/>
      <c r="L1336" s="2"/>
      <c r="M1336" s="2"/>
      <c r="N1336" s="5">
        <v>5100</v>
      </c>
      <c r="O1336" s="2" t="s">
        <v>200</v>
      </c>
      <c r="P1336" s="5">
        <v>468.19646274509802</v>
      </c>
      <c r="Q1336" s="5">
        <v>2387801.96</v>
      </c>
      <c r="R1336" s="5">
        <v>6.1122253622075462</v>
      </c>
      <c r="S1336" s="5">
        <v>31172.349347258489</v>
      </c>
      <c r="T1336" s="5">
        <v>874890.6</v>
      </c>
      <c r="U1336" s="5">
        <v>20400</v>
      </c>
      <c r="V1336" s="2"/>
      <c r="W1336" s="2" t="s">
        <v>23</v>
      </c>
      <c r="X1336" s="2" t="s">
        <v>2941</v>
      </c>
      <c r="Y1336" s="2" t="s">
        <v>172</v>
      </c>
      <c r="Z1336" s="2" t="s">
        <v>173</v>
      </c>
      <c r="AA1336" s="2" t="s">
        <v>2941</v>
      </c>
      <c r="AB1336" s="2">
        <f>IF(INPUT_RAW!B1336="","",YEAR(INPUT_RAW!B1336))</f>
        <v>2020</v>
      </c>
      <c r="AC1336" s="2">
        <f>IF(OR(INPUT_RAW!Q1336="",INPUT_RAW!T1336=""),"",INPUT_RAW!Q1336+INPUT_RAW!T1336)</f>
        <v>3262692.56</v>
      </c>
      <c r="AD1336" s="2">
        <f>IF(INPUT_RAW!Q1336="","",IF(INPUT_RAW!Q1336=0,0,INPUT_RAW!T1336/INPUT_RAW!Q1336))</f>
        <v>0.36639998402547586</v>
      </c>
    </row>
    <row r="1337" spans="1:30" ht="57.6" x14ac:dyDescent="0.3">
      <c r="A1337" s="7" t="s">
        <v>196</v>
      </c>
      <c r="B1337" s="2" t="s">
        <v>1976</v>
      </c>
      <c r="C1337" s="5" t="s">
        <v>198</v>
      </c>
      <c r="D1337" s="5" t="s">
        <v>171</v>
      </c>
      <c r="E1337" s="2" t="s">
        <v>1977</v>
      </c>
      <c r="F1337" s="2"/>
      <c r="G1337" s="2"/>
      <c r="H1337" s="2"/>
      <c r="I1337" s="2"/>
      <c r="J1337" s="2"/>
      <c r="K1337" s="2"/>
      <c r="L1337" s="2"/>
      <c r="M1337" s="2"/>
      <c r="N1337" s="5">
        <v>2330.1999999999998</v>
      </c>
      <c r="O1337" s="2" t="s">
        <v>200</v>
      </c>
      <c r="P1337" s="5">
        <v>1029.2092095099131</v>
      </c>
      <c r="Q1337" s="5">
        <v>2398263.2999999998</v>
      </c>
      <c r="R1337" s="5">
        <v>13.43615156018164</v>
      </c>
      <c r="S1337" s="5">
        <v>31308.92036553525</v>
      </c>
      <c r="T1337" s="5">
        <v>878723.8</v>
      </c>
      <c r="U1337" s="5">
        <v>3</v>
      </c>
      <c r="V1337" s="2"/>
      <c r="W1337" s="2" t="s">
        <v>36</v>
      </c>
      <c r="X1337" s="2" t="s">
        <v>2939</v>
      </c>
      <c r="Y1337" s="2" t="s">
        <v>172</v>
      </c>
      <c r="Z1337" s="2" t="s">
        <v>173</v>
      </c>
      <c r="AA1337" s="2" t="s">
        <v>2939</v>
      </c>
      <c r="AB1337" s="2">
        <f>IF(INPUT_RAW!B1337="","",YEAR(INPUT_RAW!B1337))</f>
        <v>2020</v>
      </c>
      <c r="AC1337" s="2">
        <f>IF(OR(INPUT_RAW!Q1337="",INPUT_RAW!T1337=""),"",INPUT_RAW!Q1337+INPUT_RAW!T1337)</f>
        <v>3276987.0999999996</v>
      </c>
      <c r="AD1337" s="2">
        <f>IF(INPUT_RAW!Q1337="","",IF(INPUT_RAW!Q1337=0,0,INPUT_RAW!T1337/INPUT_RAW!Q1337))</f>
        <v>0.36640005290495004</v>
      </c>
    </row>
    <row r="1338" spans="1:30" ht="86.4" x14ac:dyDescent="0.3">
      <c r="A1338" s="7" t="s">
        <v>196</v>
      </c>
      <c r="B1338" s="2" t="s">
        <v>1978</v>
      </c>
      <c r="C1338" s="5" t="s">
        <v>198</v>
      </c>
      <c r="D1338" s="5" t="s">
        <v>171</v>
      </c>
      <c r="E1338" s="2" t="s">
        <v>1979</v>
      </c>
      <c r="F1338" s="2"/>
      <c r="G1338" s="2"/>
      <c r="H1338" s="2"/>
      <c r="I1338" s="2"/>
      <c r="J1338" s="2"/>
      <c r="K1338" s="2"/>
      <c r="L1338" s="2"/>
      <c r="M1338" s="2"/>
      <c r="N1338" s="5">
        <v>3870.4</v>
      </c>
      <c r="O1338" s="2" t="s">
        <v>200</v>
      </c>
      <c r="P1338" s="5">
        <v>547.83854381976016</v>
      </c>
      <c r="Q1338" s="5">
        <v>2120354.2999999998</v>
      </c>
      <c r="R1338" s="5">
        <v>7.1426146521481124</v>
      </c>
      <c r="S1338" s="5">
        <v>27644.775749674049</v>
      </c>
      <c r="T1338" s="5">
        <v>776897.9</v>
      </c>
      <c r="U1338" s="5">
        <v>23616</v>
      </c>
      <c r="V1338" s="2"/>
      <c r="W1338" s="2" t="s">
        <v>22</v>
      </c>
      <c r="X1338" s="2" t="s">
        <v>2940</v>
      </c>
      <c r="Y1338" s="2" t="s">
        <v>172</v>
      </c>
      <c r="Z1338" s="2" t="s">
        <v>173</v>
      </c>
      <c r="AA1338" s="2" t="s">
        <v>2940</v>
      </c>
      <c r="AB1338" s="2">
        <f>IF(INPUT_RAW!B1338="","",YEAR(INPUT_RAW!B1338))</f>
        <v>2020</v>
      </c>
      <c r="AC1338" s="2">
        <f>IF(OR(INPUT_RAW!Q1338="",INPUT_RAW!T1338=""),"",INPUT_RAW!Q1338+INPUT_RAW!T1338)</f>
        <v>2897252.1999999997</v>
      </c>
      <c r="AD1338" s="2">
        <f>IF(INPUT_RAW!Q1338="","",IF(INPUT_RAW!Q1338=0,0,INPUT_RAW!T1338/INPUT_RAW!Q1338))</f>
        <v>0.36640003984239811</v>
      </c>
    </row>
    <row r="1339" spans="1:30" ht="86.4" x14ac:dyDescent="0.3">
      <c r="A1339" s="7" t="s">
        <v>196</v>
      </c>
      <c r="B1339" s="2" t="s">
        <v>1978</v>
      </c>
      <c r="C1339" s="5" t="s">
        <v>198</v>
      </c>
      <c r="D1339" s="5" t="s">
        <v>171</v>
      </c>
      <c r="E1339" s="2" t="s">
        <v>1980</v>
      </c>
      <c r="F1339" s="2"/>
      <c r="G1339" s="2"/>
      <c r="H1339" s="2"/>
      <c r="I1339" s="2"/>
      <c r="J1339" s="2"/>
      <c r="K1339" s="2"/>
      <c r="L1339" s="2"/>
      <c r="M1339" s="2"/>
      <c r="N1339" s="5">
        <v>3944</v>
      </c>
      <c r="O1339" s="2" t="s">
        <v>200</v>
      </c>
      <c r="P1339" s="5">
        <v>471.04823529411772</v>
      </c>
      <c r="Q1339" s="5">
        <v>1857814.24</v>
      </c>
      <c r="R1339" s="5">
        <v>6.1414372267811954</v>
      </c>
      <c r="S1339" s="5">
        <v>24221.828422425031</v>
      </c>
      <c r="T1339" s="5">
        <v>680703.1</v>
      </c>
      <c r="U1339" s="5">
        <v>20880</v>
      </c>
      <c r="V1339" s="2"/>
      <c r="W1339" s="2" t="s">
        <v>22</v>
      </c>
      <c r="X1339" s="2" t="s">
        <v>2940</v>
      </c>
      <c r="Y1339" s="2" t="s">
        <v>172</v>
      </c>
      <c r="Z1339" s="2" t="s">
        <v>173</v>
      </c>
      <c r="AA1339" s="2" t="s">
        <v>2940</v>
      </c>
      <c r="AB1339" s="2">
        <f>IF(INPUT_RAW!B1339="","",YEAR(INPUT_RAW!B1339))</f>
        <v>2020</v>
      </c>
      <c r="AC1339" s="2">
        <f>IF(OR(INPUT_RAW!Q1339="",INPUT_RAW!T1339=""),"",INPUT_RAW!Q1339+INPUT_RAW!T1339)</f>
        <v>2538517.34</v>
      </c>
      <c r="AD1339" s="2">
        <f>IF(INPUT_RAW!Q1339="","",IF(INPUT_RAW!Q1339=0,0,INPUT_RAW!T1339/INPUT_RAW!Q1339))</f>
        <v>0.36639997979561184</v>
      </c>
    </row>
    <row r="1340" spans="1:30" ht="115.2" x14ac:dyDescent="0.3">
      <c r="A1340" s="7" t="s">
        <v>196</v>
      </c>
      <c r="B1340" s="2" t="s">
        <v>1978</v>
      </c>
      <c r="C1340" s="5" t="s">
        <v>198</v>
      </c>
      <c r="D1340" s="5" t="s">
        <v>171</v>
      </c>
      <c r="E1340" s="2" t="s">
        <v>1981</v>
      </c>
      <c r="F1340" s="2"/>
      <c r="G1340" s="2"/>
      <c r="H1340" s="2"/>
      <c r="I1340" s="2"/>
      <c r="J1340" s="2"/>
      <c r="K1340" s="2"/>
      <c r="L1340" s="2"/>
      <c r="M1340" s="2"/>
      <c r="N1340" s="5">
        <v>20976</v>
      </c>
      <c r="O1340" s="2" t="s">
        <v>200</v>
      </c>
      <c r="P1340" s="5">
        <v>154.9312094774981</v>
      </c>
      <c r="Q1340" s="5">
        <v>3249837.05</v>
      </c>
      <c r="R1340" s="5">
        <v>2.0199636176988012</v>
      </c>
      <c r="S1340" s="5">
        <v>42370.756844850061</v>
      </c>
      <c r="T1340" s="5">
        <v>1190740.2</v>
      </c>
      <c r="U1340" s="5">
        <v>3648</v>
      </c>
      <c r="V1340" s="2"/>
      <c r="W1340" s="2" t="s">
        <v>26</v>
      </c>
      <c r="X1340" s="2" t="s">
        <v>2942</v>
      </c>
      <c r="Y1340" s="2" t="s">
        <v>172</v>
      </c>
      <c r="Z1340" s="2" t="s">
        <v>173</v>
      </c>
      <c r="AA1340" s="2" t="s">
        <v>2942</v>
      </c>
      <c r="AB1340" s="2">
        <f>IF(INPUT_RAW!B1340="","",YEAR(INPUT_RAW!B1340))</f>
        <v>2020</v>
      </c>
      <c r="AC1340" s="2">
        <f>IF(OR(INPUT_RAW!Q1340="",INPUT_RAW!T1340=""),"",INPUT_RAW!Q1340+INPUT_RAW!T1340)</f>
        <v>4440577.25</v>
      </c>
      <c r="AD1340" s="2">
        <f>IF(INPUT_RAW!Q1340="","",IF(INPUT_RAW!Q1340=0,0,INPUT_RAW!T1340/INPUT_RAW!Q1340))</f>
        <v>0.36639997073084019</v>
      </c>
    </row>
    <row r="1341" spans="1:30" ht="100.8" x14ac:dyDescent="0.3">
      <c r="A1341" s="7" t="s">
        <v>196</v>
      </c>
      <c r="B1341" s="2" t="s">
        <v>1978</v>
      </c>
      <c r="C1341" s="5" t="s">
        <v>198</v>
      </c>
      <c r="D1341" s="5" t="s">
        <v>171</v>
      </c>
      <c r="E1341" s="2" t="s">
        <v>1982</v>
      </c>
      <c r="F1341" s="2"/>
      <c r="G1341" s="2"/>
      <c r="H1341" s="2"/>
      <c r="I1341" s="2"/>
      <c r="J1341" s="2"/>
      <c r="K1341" s="2"/>
      <c r="L1341" s="2"/>
      <c r="M1341" s="2"/>
      <c r="N1341" s="5">
        <v>38016</v>
      </c>
      <c r="O1341" s="2" t="s">
        <v>200</v>
      </c>
      <c r="P1341" s="5">
        <v>198.17704282407411</v>
      </c>
      <c r="Q1341" s="5">
        <v>7533898.46</v>
      </c>
      <c r="R1341" s="5">
        <v>2.5837945609396882</v>
      </c>
      <c r="S1341" s="5">
        <v>98225.534028683178</v>
      </c>
      <c r="T1341" s="5">
        <v>2760420.4</v>
      </c>
      <c r="U1341" s="2"/>
      <c r="V1341" s="2"/>
      <c r="W1341" s="2" t="s">
        <v>34</v>
      </c>
      <c r="X1341" s="2" t="s">
        <v>2935</v>
      </c>
      <c r="Y1341" s="2" t="s">
        <v>172</v>
      </c>
      <c r="Z1341" s="2" t="s">
        <v>173</v>
      </c>
      <c r="AA1341" s="2" t="s">
        <v>2935</v>
      </c>
      <c r="AB1341" s="2">
        <f>IF(INPUT_RAW!B1341="","",YEAR(INPUT_RAW!B1341))</f>
        <v>2020</v>
      </c>
      <c r="AC1341" s="2">
        <f>IF(OR(INPUT_RAW!Q1341="",INPUT_RAW!T1341=""),"",INPUT_RAW!Q1341+INPUT_RAW!T1341)</f>
        <v>10294318.859999999</v>
      </c>
      <c r="AD1341" s="2">
        <f>IF(INPUT_RAW!Q1341="","",IF(INPUT_RAW!Q1341=0,0,INPUT_RAW!T1341/INPUT_RAW!Q1341))</f>
        <v>0.36640000056491334</v>
      </c>
    </row>
    <row r="1342" spans="1:30" ht="72" x14ac:dyDescent="0.3">
      <c r="A1342" s="7" t="s">
        <v>196</v>
      </c>
      <c r="B1342" s="2" t="s">
        <v>1983</v>
      </c>
      <c r="C1342" s="5" t="s">
        <v>198</v>
      </c>
      <c r="D1342" s="5" t="s">
        <v>163</v>
      </c>
      <c r="E1342" s="2" t="s">
        <v>1984</v>
      </c>
      <c r="F1342" s="2"/>
      <c r="G1342" s="2"/>
      <c r="H1342" s="2"/>
      <c r="I1342" s="2"/>
      <c r="J1342" s="2"/>
      <c r="K1342" s="2"/>
      <c r="L1342" s="2"/>
      <c r="M1342" s="2"/>
      <c r="N1342" s="5">
        <v>5005</v>
      </c>
      <c r="O1342" s="2" t="s">
        <v>200</v>
      </c>
      <c r="P1342" s="5">
        <v>395.989996003996</v>
      </c>
      <c r="Q1342" s="5">
        <v>1981929.93</v>
      </c>
      <c r="R1342" s="5">
        <v>5.1628421904041204</v>
      </c>
      <c r="S1342" s="5">
        <v>25840.025162972619</v>
      </c>
      <c r="T1342" s="5">
        <v>871256.4</v>
      </c>
      <c r="U1342" s="5">
        <v>2</v>
      </c>
      <c r="V1342" s="5">
        <v>0.156</v>
      </c>
      <c r="W1342" s="2" t="s">
        <v>23</v>
      </c>
      <c r="X1342" s="2" t="s">
        <v>166</v>
      </c>
      <c r="Y1342" s="2" t="s">
        <v>164</v>
      </c>
      <c r="Z1342" s="2" t="s">
        <v>165</v>
      </c>
      <c r="AA1342" s="2" t="s">
        <v>166</v>
      </c>
      <c r="AB1342" s="2">
        <f>IF(INPUT_RAW!B1342="","",YEAR(INPUT_RAW!B1342))</f>
        <v>2020</v>
      </c>
      <c r="AC1342" s="2">
        <f>IF(OR(INPUT_RAW!Q1342="",INPUT_RAW!T1342=""),"",INPUT_RAW!Q1342+INPUT_RAW!T1342)</f>
        <v>2853186.33</v>
      </c>
      <c r="AD1342" s="2">
        <f>IF(INPUT_RAW!Q1342="","",IF(INPUT_RAW!Q1342=0,0,INPUT_RAW!T1342/INPUT_RAW!Q1342))</f>
        <v>0.43960000139863675</v>
      </c>
    </row>
    <row r="1343" spans="1:30" ht="100.8" x14ac:dyDescent="0.3">
      <c r="A1343" s="7" t="s">
        <v>196</v>
      </c>
      <c r="B1343" s="2" t="s">
        <v>1985</v>
      </c>
      <c r="C1343" s="5" t="s">
        <v>198</v>
      </c>
      <c r="D1343" s="5" t="s">
        <v>171</v>
      </c>
      <c r="E1343" s="2" t="s">
        <v>1986</v>
      </c>
      <c r="F1343" s="2"/>
      <c r="G1343" s="2"/>
      <c r="H1343" s="2"/>
      <c r="I1343" s="2"/>
      <c r="J1343" s="2"/>
      <c r="K1343" s="2"/>
      <c r="L1343" s="2"/>
      <c r="M1343" s="2"/>
      <c r="N1343" s="5">
        <v>1280</v>
      </c>
      <c r="O1343" s="2" t="s">
        <v>200</v>
      </c>
      <c r="P1343" s="5">
        <v>462.13492187499997</v>
      </c>
      <c r="Q1343" s="5">
        <v>591532.69999999995</v>
      </c>
      <c r="R1343" s="5">
        <v>6.0252271430899604</v>
      </c>
      <c r="S1343" s="5">
        <v>7712.2907431551494</v>
      </c>
      <c r="T1343" s="5">
        <v>216737.6</v>
      </c>
      <c r="U1343" s="5">
        <v>7200</v>
      </c>
      <c r="V1343" s="2"/>
      <c r="W1343" s="2" t="s">
        <v>22</v>
      </c>
      <c r="X1343" s="2" t="s">
        <v>2940</v>
      </c>
      <c r="Y1343" s="2" t="s">
        <v>172</v>
      </c>
      <c r="Z1343" s="2" t="s">
        <v>173</v>
      </c>
      <c r="AA1343" s="2" t="s">
        <v>2940</v>
      </c>
      <c r="AB1343" s="2">
        <f>IF(INPUT_RAW!B1343="","",YEAR(INPUT_RAW!B1343))</f>
        <v>2020</v>
      </c>
      <c r="AC1343" s="2">
        <f>IF(OR(INPUT_RAW!Q1343="",INPUT_RAW!T1343=""),"",INPUT_RAW!Q1343+INPUT_RAW!T1343)</f>
        <v>808270.29999999993</v>
      </c>
      <c r="AD1343" s="2">
        <f>IF(INPUT_RAW!Q1343="","",IF(INPUT_RAW!Q1343=0,0,INPUT_RAW!T1343/INPUT_RAW!Q1343))</f>
        <v>0.36640003164660218</v>
      </c>
    </row>
    <row r="1344" spans="1:30" ht="57.6" x14ac:dyDescent="0.3">
      <c r="A1344" s="7" t="s">
        <v>196</v>
      </c>
      <c r="B1344" s="2" t="s">
        <v>1985</v>
      </c>
      <c r="C1344" s="5" t="s">
        <v>198</v>
      </c>
      <c r="D1344" s="5" t="s">
        <v>171</v>
      </c>
      <c r="E1344" s="2" t="s">
        <v>1987</v>
      </c>
      <c r="F1344" s="2"/>
      <c r="G1344" s="2"/>
      <c r="H1344" s="2"/>
      <c r="I1344" s="2"/>
      <c r="J1344" s="2"/>
      <c r="K1344" s="2"/>
      <c r="L1344" s="2"/>
      <c r="M1344" s="2"/>
      <c r="N1344" s="5">
        <v>2805</v>
      </c>
      <c r="O1344" s="2" t="s">
        <v>200</v>
      </c>
      <c r="P1344" s="5">
        <v>524.38285561497321</v>
      </c>
      <c r="Q1344" s="5">
        <v>1470893.91</v>
      </c>
      <c r="R1344" s="5">
        <v>6.83680385417175</v>
      </c>
      <c r="S1344" s="5">
        <v>19177.234810951759</v>
      </c>
      <c r="T1344" s="5">
        <v>538935.6</v>
      </c>
      <c r="U1344" s="5">
        <v>61200</v>
      </c>
      <c r="V1344" s="2"/>
      <c r="W1344" s="2" t="s">
        <v>23</v>
      </c>
      <c r="X1344" s="2" t="s">
        <v>2936</v>
      </c>
      <c r="Y1344" s="2" t="s">
        <v>172</v>
      </c>
      <c r="Z1344" s="2" t="s">
        <v>173</v>
      </c>
      <c r="AA1344" s="2" t="s">
        <v>2936</v>
      </c>
      <c r="AB1344" s="2">
        <f>IF(INPUT_RAW!B1344="","",YEAR(INPUT_RAW!B1344))</f>
        <v>2020</v>
      </c>
      <c r="AC1344" s="2">
        <f>IF(OR(INPUT_RAW!Q1344="",INPUT_RAW!T1344=""),"",INPUT_RAW!Q1344+INPUT_RAW!T1344)</f>
        <v>2009829.5099999998</v>
      </c>
      <c r="AD1344" s="2">
        <f>IF(INPUT_RAW!Q1344="","",IF(INPUT_RAW!Q1344=0,0,INPUT_RAW!T1344/INPUT_RAW!Q1344))</f>
        <v>0.36640004852559355</v>
      </c>
    </row>
    <row r="1345" spans="1:30" ht="57.6" x14ac:dyDescent="0.3">
      <c r="A1345" s="7" t="s">
        <v>196</v>
      </c>
      <c r="B1345" s="2" t="s">
        <v>1985</v>
      </c>
      <c r="C1345" s="5" t="s">
        <v>198</v>
      </c>
      <c r="D1345" s="5" t="s">
        <v>171</v>
      </c>
      <c r="E1345" s="2" t="s">
        <v>1988</v>
      </c>
      <c r="F1345" s="2"/>
      <c r="G1345" s="2"/>
      <c r="H1345" s="2"/>
      <c r="I1345" s="2"/>
      <c r="J1345" s="2"/>
      <c r="K1345" s="2"/>
      <c r="L1345" s="2"/>
      <c r="M1345" s="2"/>
      <c r="N1345" s="5">
        <v>3285</v>
      </c>
      <c r="O1345" s="2" t="s">
        <v>200</v>
      </c>
      <c r="P1345" s="5">
        <v>240.37130898021309</v>
      </c>
      <c r="Q1345" s="5">
        <v>789619.75</v>
      </c>
      <c r="R1345" s="5">
        <v>3.1339153713195969</v>
      </c>
      <c r="S1345" s="5">
        <v>10294.911994784879</v>
      </c>
      <c r="T1345" s="5">
        <v>289316.7</v>
      </c>
      <c r="U1345" s="5">
        <v>21024</v>
      </c>
      <c r="V1345" s="2"/>
      <c r="W1345" s="2" t="s">
        <v>23</v>
      </c>
      <c r="X1345" s="2" t="s">
        <v>2940</v>
      </c>
      <c r="Y1345" s="2" t="s">
        <v>172</v>
      </c>
      <c r="Z1345" s="2" t="s">
        <v>173</v>
      </c>
      <c r="AA1345" s="2" t="s">
        <v>2940</v>
      </c>
      <c r="AB1345" s="2">
        <f>IF(INPUT_RAW!B1345="","",YEAR(INPUT_RAW!B1345))</f>
        <v>2020</v>
      </c>
      <c r="AC1345" s="2">
        <f>IF(OR(INPUT_RAW!Q1345="",INPUT_RAW!T1345=""),"",INPUT_RAW!Q1345+INPUT_RAW!T1345)</f>
        <v>1078936.45</v>
      </c>
      <c r="AD1345" s="2">
        <f>IF(INPUT_RAW!Q1345="","",IF(INPUT_RAW!Q1345=0,0,INPUT_RAW!T1345/INPUT_RAW!Q1345))</f>
        <v>0.36640002988780362</v>
      </c>
    </row>
    <row r="1346" spans="1:30" ht="86.4" x14ac:dyDescent="0.3">
      <c r="A1346" s="7" t="s">
        <v>196</v>
      </c>
      <c r="B1346" s="2" t="s">
        <v>1985</v>
      </c>
      <c r="C1346" s="5" t="s">
        <v>198</v>
      </c>
      <c r="D1346" s="5" t="s">
        <v>171</v>
      </c>
      <c r="E1346" s="2" t="s">
        <v>1989</v>
      </c>
      <c r="F1346" s="2"/>
      <c r="G1346" s="2"/>
      <c r="H1346" s="2"/>
      <c r="I1346" s="2"/>
      <c r="J1346" s="2"/>
      <c r="K1346" s="2"/>
      <c r="L1346" s="2"/>
      <c r="M1346" s="2"/>
      <c r="N1346" s="5">
        <v>7820</v>
      </c>
      <c r="O1346" s="2" t="s">
        <v>200</v>
      </c>
      <c r="P1346" s="5">
        <v>510.70508695652171</v>
      </c>
      <c r="Q1346" s="5">
        <v>3993713.78</v>
      </c>
      <c r="R1346" s="5">
        <v>6.6584757099937626</v>
      </c>
      <c r="S1346" s="5">
        <v>52069.280052151233</v>
      </c>
      <c r="T1346" s="5">
        <v>1463296.8</v>
      </c>
      <c r="U1346" s="5">
        <v>41400</v>
      </c>
      <c r="V1346" s="2"/>
      <c r="W1346" s="2" t="s">
        <v>22</v>
      </c>
      <c r="X1346" s="2" t="s">
        <v>2940</v>
      </c>
      <c r="Y1346" s="2" t="s">
        <v>172</v>
      </c>
      <c r="Z1346" s="2" t="s">
        <v>173</v>
      </c>
      <c r="AA1346" s="2" t="s">
        <v>2940</v>
      </c>
      <c r="AB1346" s="2">
        <f>IF(INPUT_RAW!B1346="","",YEAR(INPUT_RAW!B1346))</f>
        <v>2020</v>
      </c>
      <c r="AC1346" s="2">
        <f>IF(OR(INPUT_RAW!Q1346="",INPUT_RAW!T1346=""),"",INPUT_RAW!Q1346+INPUT_RAW!T1346)</f>
        <v>5457010.5800000001</v>
      </c>
      <c r="AD1346" s="2">
        <f>IF(INPUT_RAW!Q1346="","",IF(INPUT_RAW!Q1346=0,0,INPUT_RAW!T1346/INPUT_RAW!Q1346))</f>
        <v>0.36640001777994219</v>
      </c>
    </row>
    <row r="1347" spans="1:30" ht="57.6" x14ac:dyDescent="0.3">
      <c r="A1347" s="7" t="s">
        <v>196</v>
      </c>
      <c r="B1347" s="2" t="s">
        <v>1985</v>
      </c>
      <c r="C1347" s="5" t="s">
        <v>198</v>
      </c>
      <c r="D1347" s="5" t="s">
        <v>171</v>
      </c>
      <c r="E1347" s="2" t="s">
        <v>1990</v>
      </c>
      <c r="F1347" s="2"/>
      <c r="G1347" s="2"/>
      <c r="H1347" s="2"/>
      <c r="I1347" s="2"/>
      <c r="J1347" s="2"/>
      <c r="K1347" s="2"/>
      <c r="L1347" s="2"/>
      <c r="M1347" s="2"/>
      <c r="N1347" s="5">
        <v>3360</v>
      </c>
      <c r="O1347" s="2" t="s">
        <v>200</v>
      </c>
      <c r="P1347" s="5">
        <v>365.27393154761899</v>
      </c>
      <c r="Q1347" s="5">
        <v>1227320.4099999999</v>
      </c>
      <c r="R1347" s="5">
        <v>4.7623719888868186</v>
      </c>
      <c r="S1347" s="5">
        <v>16001.569882659711</v>
      </c>
      <c r="T1347" s="5">
        <v>449690.2</v>
      </c>
      <c r="U1347" s="5">
        <v>36000</v>
      </c>
      <c r="V1347" s="2"/>
      <c r="W1347" s="2" t="s">
        <v>23</v>
      </c>
      <c r="X1347" s="2"/>
      <c r="Y1347" s="2" t="s">
        <v>172</v>
      </c>
      <c r="Z1347" s="2" t="s">
        <v>173</v>
      </c>
      <c r="AA1347" s="2" t="s">
        <v>174</v>
      </c>
      <c r="AB1347" s="2">
        <f>IF(INPUT_RAW!B1347="","",YEAR(INPUT_RAW!B1347))</f>
        <v>2020</v>
      </c>
      <c r="AC1347" s="2">
        <f>IF(OR(INPUT_RAW!Q1347="",INPUT_RAW!T1347=""),"",INPUT_RAW!Q1347+INPUT_RAW!T1347)</f>
        <v>1677010.6099999999</v>
      </c>
      <c r="AD1347" s="2">
        <f>IF(INPUT_RAW!Q1347="","",IF(INPUT_RAW!Q1347=0,0,INPUT_RAW!T1347/INPUT_RAW!Q1347))</f>
        <v>0.36640000144705492</v>
      </c>
    </row>
    <row r="1348" spans="1:30" ht="57.6" x14ac:dyDescent="0.3">
      <c r="A1348" s="7" t="s">
        <v>196</v>
      </c>
      <c r="B1348" s="2" t="s">
        <v>1985</v>
      </c>
      <c r="C1348" s="5" t="s">
        <v>198</v>
      </c>
      <c r="D1348" s="5" t="s">
        <v>163</v>
      </c>
      <c r="E1348" s="2" t="s">
        <v>1991</v>
      </c>
      <c r="F1348" s="2"/>
      <c r="G1348" s="2"/>
      <c r="H1348" s="2"/>
      <c r="I1348" s="2"/>
      <c r="J1348" s="2"/>
      <c r="K1348" s="2"/>
      <c r="L1348" s="2"/>
      <c r="M1348" s="2"/>
      <c r="N1348" s="5">
        <v>9112</v>
      </c>
      <c r="O1348" s="2" t="s">
        <v>200</v>
      </c>
      <c r="P1348" s="5">
        <v>228.972382572432</v>
      </c>
      <c r="Q1348" s="5">
        <v>2086396.35</v>
      </c>
      <c r="R1348" s="5">
        <v>2.985298338623624</v>
      </c>
      <c r="S1348" s="5">
        <v>27202.038461538461</v>
      </c>
      <c r="T1348" s="5">
        <v>917179.8</v>
      </c>
      <c r="U1348" s="5">
        <v>6</v>
      </c>
      <c r="V1348" s="5">
        <v>0.26500000000000001</v>
      </c>
      <c r="W1348" s="2" t="s">
        <v>23</v>
      </c>
      <c r="X1348" s="2" t="s">
        <v>166</v>
      </c>
      <c r="Y1348" s="2" t="s">
        <v>164</v>
      </c>
      <c r="Z1348" s="2" t="s">
        <v>165</v>
      </c>
      <c r="AA1348" s="2" t="s">
        <v>166</v>
      </c>
      <c r="AB1348" s="2">
        <f>IF(INPUT_RAW!B1348="","",YEAR(INPUT_RAW!B1348))</f>
        <v>2020</v>
      </c>
      <c r="AC1348" s="2">
        <f>IF(OR(INPUT_RAW!Q1348="",INPUT_RAW!T1348=""),"",INPUT_RAW!Q1348+INPUT_RAW!T1348)</f>
        <v>3003576.1500000004</v>
      </c>
      <c r="AD1348" s="2">
        <f>IF(INPUT_RAW!Q1348="","",IF(INPUT_RAW!Q1348=0,0,INPUT_RAW!T1348/INPUT_RAW!Q1348))</f>
        <v>0.43959998300418807</v>
      </c>
    </row>
    <row r="1349" spans="1:30" ht="57.6" x14ac:dyDescent="0.3">
      <c r="A1349" s="7" t="s">
        <v>196</v>
      </c>
      <c r="B1349" s="2" t="s">
        <v>1985</v>
      </c>
      <c r="C1349" s="5" t="s">
        <v>198</v>
      </c>
      <c r="D1349" s="5" t="s">
        <v>171</v>
      </c>
      <c r="E1349" s="2" t="s">
        <v>1992</v>
      </c>
      <c r="F1349" s="2"/>
      <c r="G1349" s="2"/>
      <c r="H1349" s="2"/>
      <c r="I1349" s="2"/>
      <c r="J1349" s="2"/>
      <c r="K1349" s="2"/>
      <c r="L1349" s="2"/>
      <c r="M1349" s="2"/>
      <c r="N1349" s="5">
        <v>1300</v>
      </c>
      <c r="O1349" s="2" t="s">
        <v>200</v>
      </c>
      <c r="P1349" s="5">
        <v>560.04227692307688</v>
      </c>
      <c r="Q1349" s="5">
        <v>728054.96</v>
      </c>
      <c r="R1349" s="5">
        <v>7.3017246013438966</v>
      </c>
      <c r="S1349" s="5">
        <v>9492.2419817470636</v>
      </c>
      <c r="T1349" s="5">
        <v>266759.40000000002</v>
      </c>
      <c r="U1349" s="5">
        <v>20000</v>
      </c>
      <c r="V1349" s="2"/>
      <c r="W1349" s="2" t="s">
        <v>23</v>
      </c>
      <c r="X1349" s="2"/>
      <c r="Y1349" s="2" t="s">
        <v>172</v>
      </c>
      <c r="Z1349" s="2" t="s">
        <v>173</v>
      </c>
      <c r="AA1349" s="2" t="s">
        <v>174</v>
      </c>
      <c r="AB1349" s="2">
        <f>IF(INPUT_RAW!B1349="","",YEAR(INPUT_RAW!B1349))</f>
        <v>2020</v>
      </c>
      <c r="AC1349" s="2">
        <f>IF(OR(INPUT_RAW!Q1349="",INPUT_RAW!T1349=""),"",INPUT_RAW!Q1349+INPUT_RAW!T1349)</f>
        <v>994814.36</v>
      </c>
      <c r="AD1349" s="2">
        <f>IF(INPUT_RAW!Q1349="","",IF(INPUT_RAW!Q1349=0,0,INPUT_RAW!T1349/INPUT_RAW!Q1349))</f>
        <v>0.36640008605943708</v>
      </c>
    </row>
    <row r="1350" spans="1:30" ht="100.8" x14ac:dyDescent="0.3">
      <c r="A1350" s="7" t="s">
        <v>196</v>
      </c>
      <c r="B1350" s="2" t="s">
        <v>1985</v>
      </c>
      <c r="C1350" s="5" t="s">
        <v>198</v>
      </c>
      <c r="D1350" s="5" t="s">
        <v>171</v>
      </c>
      <c r="E1350" s="2" t="s">
        <v>1993</v>
      </c>
      <c r="F1350" s="2"/>
      <c r="G1350" s="2"/>
      <c r="H1350" s="2"/>
      <c r="I1350" s="2"/>
      <c r="J1350" s="2"/>
      <c r="K1350" s="2"/>
      <c r="L1350" s="2"/>
      <c r="M1350" s="2"/>
      <c r="N1350" s="5">
        <v>1280</v>
      </c>
      <c r="O1350" s="2" t="s">
        <v>200</v>
      </c>
      <c r="P1350" s="5">
        <v>483.83988281249998</v>
      </c>
      <c r="Q1350" s="5">
        <v>619315.05000000005</v>
      </c>
      <c r="R1350" s="5">
        <v>6.3082122922099089</v>
      </c>
      <c r="S1350" s="5">
        <v>8074.5117340286833</v>
      </c>
      <c r="T1350" s="5">
        <v>226917</v>
      </c>
      <c r="U1350" s="5">
        <v>7200</v>
      </c>
      <c r="V1350" s="2"/>
      <c r="W1350" s="2" t="s">
        <v>22</v>
      </c>
      <c r="X1350" s="2" t="s">
        <v>2940</v>
      </c>
      <c r="Y1350" s="2" t="s">
        <v>172</v>
      </c>
      <c r="Z1350" s="2" t="s">
        <v>173</v>
      </c>
      <c r="AA1350" s="2" t="s">
        <v>2940</v>
      </c>
      <c r="AB1350" s="2">
        <f>IF(INPUT_RAW!B1350="","",YEAR(INPUT_RAW!B1350))</f>
        <v>2020</v>
      </c>
      <c r="AC1350" s="2">
        <f>IF(OR(INPUT_RAW!Q1350="",INPUT_RAW!T1350=""),"",INPUT_RAW!Q1350+INPUT_RAW!T1350)</f>
        <v>846232.05</v>
      </c>
      <c r="AD1350" s="2">
        <f>IF(INPUT_RAW!Q1350="","",IF(INPUT_RAW!Q1350=0,0,INPUT_RAW!T1350/INPUT_RAW!Q1350))</f>
        <v>0.36639994458393993</v>
      </c>
    </row>
    <row r="1351" spans="1:30" ht="86.4" x14ac:dyDescent="0.3">
      <c r="A1351" s="7" t="s">
        <v>196</v>
      </c>
      <c r="B1351" s="2" t="s">
        <v>1985</v>
      </c>
      <c r="C1351" s="5" t="s">
        <v>198</v>
      </c>
      <c r="D1351" s="5" t="s">
        <v>171</v>
      </c>
      <c r="E1351" s="2" t="s">
        <v>1994</v>
      </c>
      <c r="F1351" s="2"/>
      <c r="G1351" s="2"/>
      <c r="H1351" s="2"/>
      <c r="I1351" s="2"/>
      <c r="J1351" s="2"/>
      <c r="K1351" s="2"/>
      <c r="L1351" s="2"/>
      <c r="M1351" s="2"/>
      <c r="N1351" s="5">
        <v>4047</v>
      </c>
      <c r="O1351" s="2" t="s">
        <v>200</v>
      </c>
      <c r="P1351" s="5">
        <v>543.2588386459106</v>
      </c>
      <c r="Q1351" s="5">
        <v>2198568.52</v>
      </c>
      <c r="R1351" s="5">
        <v>7.0829053278475964</v>
      </c>
      <c r="S1351" s="5">
        <v>28664.517861799221</v>
      </c>
      <c r="T1351" s="5">
        <v>805555.5</v>
      </c>
      <c r="U1351" s="5">
        <v>25560</v>
      </c>
      <c r="V1351" s="2"/>
      <c r="W1351" s="2" t="s">
        <v>22</v>
      </c>
      <c r="X1351" s="2" t="s">
        <v>2940</v>
      </c>
      <c r="Y1351" s="2" t="s">
        <v>172</v>
      </c>
      <c r="Z1351" s="2" t="s">
        <v>173</v>
      </c>
      <c r="AA1351" s="2" t="s">
        <v>2940</v>
      </c>
      <c r="AB1351" s="2">
        <f>IF(INPUT_RAW!B1351="","",YEAR(INPUT_RAW!B1351))</f>
        <v>2020</v>
      </c>
      <c r="AC1351" s="2">
        <f>IF(OR(INPUT_RAW!Q1351="",INPUT_RAW!T1351=""),"",INPUT_RAW!Q1351+INPUT_RAW!T1351)</f>
        <v>3004124.02</v>
      </c>
      <c r="AD1351" s="2">
        <f>IF(INPUT_RAW!Q1351="","",IF(INPUT_RAW!Q1351=0,0,INPUT_RAW!T1351/INPUT_RAW!Q1351))</f>
        <v>0.36639999739466844</v>
      </c>
    </row>
    <row r="1352" spans="1:30" ht="115.2" x14ac:dyDescent="0.3">
      <c r="A1352" s="7" t="s">
        <v>196</v>
      </c>
      <c r="B1352" s="2" t="s">
        <v>1995</v>
      </c>
      <c r="C1352" s="5" t="s">
        <v>198</v>
      </c>
      <c r="D1352" s="5" t="s">
        <v>171</v>
      </c>
      <c r="E1352" s="2" t="s">
        <v>1996</v>
      </c>
      <c r="F1352" s="2"/>
      <c r="G1352" s="2"/>
      <c r="H1352" s="2"/>
      <c r="I1352" s="2"/>
      <c r="J1352" s="2"/>
      <c r="K1352" s="2"/>
      <c r="L1352" s="2"/>
      <c r="M1352" s="2"/>
      <c r="N1352" s="5">
        <v>33264</v>
      </c>
      <c r="O1352" s="2" t="s">
        <v>200</v>
      </c>
      <c r="P1352" s="5">
        <v>196.2701764670515</v>
      </c>
      <c r="Q1352" s="5">
        <v>6528731.1500000004</v>
      </c>
      <c r="R1352" s="5">
        <v>2.5589332003526919</v>
      </c>
      <c r="S1352" s="5">
        <v>85120.353976531944</v>
      </c>
      <c r="T1352" s="5">
        <v>2392127</v>
      </c>
      <c r="U1352" s="2"/>
      <c r="V1352" s="2"/>
      <c r="W1352" s="2" t="s">
        <v>34</v>
      </c>
      <c r="X1352" s="2" t="s">
        <v>2935</v>
      </c>
      <c r="Y1352" s="2" t="s">
        <v>172</v>
      </c>
      <c r="Z1352" s="2" t="s">
        <v>173</v>
      </c>
      <c r="AA1352" s="2" t="s">
        <v>2935</v>
      </c>
      <c r="AB1352" s="2">
        <f>IF(INPUT_RAW!B1352="","",YEAR(INPUT_RAW!B1352))</f>
        <v>2020</v>
      </c>
      <c r="AC1352" s="2">
        <f>IF(OR(INPUT_RAW!Q1352="",INPUT_RAW!T1352=""),"",INPUT_RAW!Q1352+INPUT_RAW!T1352)</f>
        <v>8920858.1500000004</v>
      </c>
      <c r="AD1352" s="2">
        <f>IF(INPUT_RAW!Q1352="","",IF(INPUT_RAW!Q1352=0,0,INPUT_RAW!T1352/INPUT_RAW!Q1352))</f>
        <v>0.36639998570013099</v>
      </c>
    </row>
    <row r="1353" spans="1:30" ht="115.2" x14ac:dyDescent="0.3">
      <c r="A1353" s="7" t="s">
        <v>196</v>
      </c>
      <c r="B1353" s="2" t="s">
        <v>1995</v>
      </c>
      <c r="C1353" s="5" t="s">
        <v>198</v>
      </c>
      <c r="D1353" s="5" t="s">
        <v>171</v>
      </c>
      <c r="E1353" s="2" t="s">
        <v>1906</v>
      </c>
      <c r="F1353" s="2"/>
      <c r="G1353" s="2"/>
      <c r="H1353" s="2"/>
      <c r="I1353" s="2"/>
      <c r="J1353" s="2"/>
      <c r="K1353" s="2"/>
      <c r="L1353" s="2"/>
      <c r="M1353" s="2"/>
      <c r="N1353" s="5">
        <v>8008</v>
      </c>
      <c r="O1353" s="2" t="s">
        <v>200</v>
      </c>
      <c r="P1353" s="5">
        <v>355.32269605394612</v>
      </c>
      <c r="Q1353" s="5">
        <v>2845424.15</v>
      </c>
      <c r="R1353" s="5">
        <v>4.6326296747580971</v>
      </c>
      <c r="S1353" s="5">
        <v>37098.098435462838</v>
      </c>
      <c r="T1353" s="5">
        <v>1042563.4</v>
      </c>
      <c r="U1353" s="2"/>
      <c r="V1353" s="2"/>
      <c r="W1353" s="2" t="s">
        <v>33</v>
      </c>
      <c r="X1353" s="2" t="s">
        <v>2935</v>
      </c>
      <c r="Y1353" s="2" t="s">
        <v>172</v>
      </c>
      <c r="Z1353" s="2" t="s">
        <v>173</v>
      </c>
      <c r="AA1353" s="2" t="s">
        <v>2935</v>
      </c>
      <c r="AB1353" s="2">
        <f>IF(INPUT_RAW!B1353="","",YEAR(INPUT_RAW!B1353))</f>
        <v>2020</v>
      </c>
      <c r="AC1353" s="2">
        <f>IF(OR(INPUT_RAW!Q1353="",INPUT_RAW!T1353=""),"",INPUT_RAW!Q1353+INPUT_RAW!T1353)</f>
        <v>3887987.55</v>
      </c>
      <c r="AD1353" s="2">
        <f>IF(INPUT_RAW!Q1353="","",IF(INPUT_RAW!Q1353=0,0,INPUT_RAW!T1353/INPUT_RAW!Q1353))</f>
        <v>0.3663999969916612</v>
      </c>
    </row>
    <row r="1354" spans="1:30" ht="57.6" x14ac:dyDescent="0.3">
      <c r="A1354" s="7" t="s">
        <v>196</v>
      </c>
      <c r="B1354" s="2" t="s">
        <v>1997</v>
      </c>
      <c r="C1354" s="5" t="s">
        <v>198</v>
      </c>
      <c r="D1354" s="5" t="s">
        <v>171</v>
      </c>
      <c r="E1354" s="2" t="s">
        <v>1998</v>
      </c>
      <c r="F1354" s="2"/>
      <c r="G1354" s="2"/>
      <c r="H1354" s="2"/>
      <c r="I1354" s="2"/>
      <c r="J1354" s="2"/>
      <c r="K1354" s="2"/>
      <c r="L1354" s="2"/>
      <c r="M1354" s="2"/>
      <c r="N1354" s="5">
        <v>6097.5</v>
      </c>
      <c r="O1354" s="2" t="s">
        <v>200</v>
      </c>
      <c r="P1354" s="5">
        <v>514.59727757277574</v>
      </c>
      <c r="Q1354" s="5">
        <v>3137756.9</v>
      </c>
      <c r="R1354" s="5">
        <v>6.6271381529011677</v>
      </c>
      <c r="S1354" s="5">
        <v>40408.974887314871</v>
      </c>
      <c r="T1354" s="5">
        <v>1149674.1000000001</v>
      </c>
      <c r="U1354" s="5">
        <v>27000</v>
      </c>
      <c r="V1354" s="5">
        <v>1.45</v>
      </c>
      <c r="W1354" s="2" t="s">
        <v>15</v>
      </c>
      <c r="X1354" s="2"/>
      <c r="Y1354" s="2" t="s">
        <v>172</v>
      </c>
      <c r="Z1354" s="2" t="s">
        <v>173</v>
      </c>
      <c r="AA1354" s="2" t="s">
        <v>174</v>
      </c>
      <c r="AB1354" s="2">
        <f>IF(INPUT_RAW!B1354="","",YEAR(INPUT_RAW!B1354))</f>
        <v>2020</v>
      </c>
      <c r="AC1354" s="2">
        <f>IF(OR(INPUT_RAW!Q1354="",INPUT_RAW!T1354=""),"",INPUT_RAW!Q1354+INPUT_RAW!T1354)</f>
        <v>4287431</v>
      </c>
      <c r="AD1354" s="2">
        <f>IF(INPUT_RAW!Q1354="","",IF(INPUT_RAW!Q1354=0,0,INPUT_RAW!T1354/INPUT_RAW!Q1354))</f>
        <v>0.36639999102543608</v>
      </c>
    </row>
    <row r="1355" spans="1:30" ht="57.6" x14ac:dyDescent="0.3">
      <c r="A1355" s="7" t="s">
        <v>196</v>
      </c>
      <c r="B1355" s="2" t="s">
        <v>1997</v>
      </c>
      <c r="C1355" s="5" t="s">
        <v>198</v>
      </c>
      <c r="D1355" s="5" t="s">
        <v>171</v>
      </c>
      <c r="E1355" s="2" t="s">
        <v>1999</v>
      </c>
      <c r="F1355" s="2"/>
      <c r="G1355" s="2"/>
      <c r="H1355" s="2"/>
      <c r="I1355" s="2"/>
      <c r="J1355" s="2"/>
      <c r="K1355" s="2"/>
      <c r="L1355" s="2"/>
      <c r="M1355" s="2"/>
      <c r="N1355" s="5">
        <v>6783</v>
      </c>
      <c r="O1355" s="2" t="s">
        <v>200</v>
      </c>
      <c r="P1355" s="5">
        <v>546.88889576883378</v>
      </c>
      <c r="Q1355" s="5">
        <v>3709547.38</v>
      </c>
      <c r="R1355" s="5">
        <v>7.0429993015947678</v>
      </c>
      <c r="S1355" s="5">
        <v>47772.664262717313</v>
      </c>
      <c r="T1355" s="5">
        <v>1359178.1</v>
      </c>
      <c r="U1355" s="5">
        <v>38760</v>
      </c>
      <c r="V1355" s="5">
        <v>1.2</v>
      </c>
      <c r="W1355" s="2" t="s">
        <v>49</v>
      </c>
      <c r="X1355" s="2"/>
      <c r="Y1355" s="2" t="s">
        <v>172</v>
      </c>
      <c r="Z1355" s="2" t="s">
        <v>173</v>
      </c>
      <c r="AA1355" s="2" t="s">
        <v>174</v>
      </c>
      <c r="AB1355" s="2">
        <f>IF(INPUT_RAW!B1355="","",YEAR(INPUT_RAW!B1355))</f>
        <v>2020</v>
      </c>
      <c r="AC1355" s="2">
        <f>IF(OR(INPUT_RAW!Q1355="",INPUT_RAW!T1355=""),"",INPUT_RAW!Q1355+INPUT_RAW!T1355)</f>
        <v>5068725.4800000004</v>
      </c>
      <c r="AD1355" s="2">
        <f>IF(INPUT_RAW!Q1355="","",IF(INPUT_RAW!Q1355=0,0,INPUT_RAW!T1355/INPUT_RAW!Q1355))</f>
        <v>0.36639998381689365</v>
      </c>
    </row>
    <row r="1356" spans="1:30" ht="57.6" x14ac:dyDescent="0.3">
      <c r="A1356" s="7" t="s">
        <v>196</v>
      </c>
      <c r="B1356" s="2" t="s">
        <v>2000</v>
      </c>
      <c r="C1356" s="5" t="s">
        <v>198</v>
      </c>
      <c r="D1356" s="5" t="s">
        <v>171</v>
      </c>
      <c r="E1356" s="2" t="s">
        <v>2001</v>
      </c>
      <c r="F1356" s="2"/>
      <c r="G1356" s="2"/>
      <c r="H1356" s="2"/>
      <c r="I1356" s="2"/>
      <c r="J1356" s="2"/>
      <c r="K1356" s="2"/>
      <c r="L1356" s="2"/>
      <c r="M1356" s="2"/>
      <c r="N1356" s="5">
        <v>2800</v>
      </c>
      <c r="O1356" s="2" t="s">
        <v>200</v>
      </c>
      <c r="P1356" s="5">
        <v>367.51845357142861</v>
      </c>
      <c r="Q1356" s="5">
        <v>1029051.67</v>
      </c>
      <c r="R1356" s="5">
        <v>4.7330129242939929</v>
      </c>
      <c r="S1356" s="5">
        <v>13252.436188023181</v>
      </c>
      <c r="T1356" s="5">
        <v>377044.5</v>
      </c>
      <c r="U1356" s="5">
        <v>30000</v>
      </c>
      <c r="V1356" s="2"/>
      <c r="W1356" s="2" t="s">
        <v>23</v>
      </c>
      <c r="X1356" s="2"/>
      <c r="Y1356" s="2" t="s">
        <v>172</v>
      </c>
      <c r="Z1356" s="2" t="s">
        <v>173</v>
      </c>
      <c r="AA1356" s="2" t="s">
        <v>174</v>
      </c>
      <c r="AB1356" s="2">
        <f>IF(INPUT_RAW!B1356="","",YEAR(INPUT_RAW!B1356))</f>
        <v>2020</v>
      </c>
      <c r="AC1356" s="2">
        <f>IF(OR(INPUT_RAW!Q1356="",INPUT_RAW!T1356=""),"",INPUT_RAW!Q1356+INPUT_RAW!T1356)</f>
        <v>1406096.17</v>
      </c>
      <c r="AD1356" s="2">
        <f>IF(INPUT_RAW!Q1356="","",IF(INPUT_RAW!Q1356=0,0,INPUT_RAW!T1356/INPUT_RAW!Q1356))</f>
        <v>0.36639996901224597</v>
      </c>
    </row>
    <row r="1357" spans="1:30" ht="86.4" x14ac:dyDescent="0.3">
      <c r="A1357" s="7" t="s">
        <v>196</v>
      </c>
      <c r="B1357" s="2" t="s">
        <v>2000</v>
      </c>
      <c r="C1357" s="5" t="s">
        <v>198</v>
      </c>
      <c r="D1357" s="5" t="s">
        <v>171</v>
      </c>
      <c r="E1357" s="2" t="s">
        <v>2002</v>
      </c>
      <c r="F1357" s="2"/>
      <c r="G1357" s="2"/>
      <c r="H1357" s="2"/>
      <c r="I1357" s="2"/>
      <c r="J1357" s="2"/>
      <c r="K1357" s="2"/>
      <c r="L1357" s="2"/>
      <c r="M1357" s="2"/>
      <c r="N1357" s="5">
        <v>406</v>
      </c>
      <c r="O1357" s="2" t="s">
        <v>200</v>
      </c>
      <c r="P1357" s="5">
        <v>611.44891625615764</v>
      </c>
      <c r="Q1357" s="5">
        <v>248248.26</v>
      </c>
      <c r="R1357" s="5">
        <v>7.8744226175937877</v>
      </c>
      <c r="S1357" s="5">
        <v>3197.0155827430781</v>
      </c>
      <c r="T1357" s="5">
        <v>90958.3</v>
      </c>
      <c r="U1357" s="5">
        <v>2520</v>
      </c>
      <c r="V1357" s="2"/>
      <c r="W1357" s="2" t="s">
        <v>22</v>
      </c>
      <c r="X1357" s="2" t="s">
        <v>2940</v>
      </c>
      <c r="Y1357" s="2" t="s">
        <v>172</v>
      </c>
      <c r="Z1357" s="2" t="s">
        <v>173</v>
      </c>
      <c r="AA1357" s="2" t="s">
        <v>2940</v>
      </c>
      <c r="AB1357" s="2">
        <f>IF(INPUT_RAW!B1357="","",YEAR(INPUT_RAW!B1357))</f>
        <v>2020</v>
      </c>
      <c r="AC1357" s="2">
        <f>IF(OR(INPUT_RAW!Q1357="",INPUT_RAW!T1357=""),"",INPUT_RAW!Q1357+INPUT_RAW!T1357)</f>
        <v>339206.56</v>
      </c>
      <c r="AD1357" s="2">
        <f>IF(INPUT_RAW!Q1357="","",IF(INPUT_RAW!Q1357=0,0,INPUT_RAW!T1357/INPUT_RAW!Q1357))</f>
        <v>0.36640055402603827</v>
      </c>
    </row>
    <row r="1358" spans="1:30" ht="100.8" x14ac:dyDescent="0.3">
      <c r="A1358" s="7" t="s">
        <v>196</v>
      </c>
      <c r="B1358" s="2" t="s">
        <v>2000</v>
      </c>
      <c r="C1358" s="5" t="s">
        <v>198</v>
      </c>
      <c r="D1358" s="5" t="s">
        <v>171</v>
      </c>
      <c r="E1358" s="2" t="s">
        <v>2003</v>
      </c>
      <c r="F1358" s="2"/>
      <c r="G1358" s="2"/>
      <c r="H1358" s="2"/>
      <c r="I1358" s="2"/>
      <c r="J1358" s="2"/>
      <c r="K1358" s="2"/>
      <c r="L1358" s="2"/>
      <c r="M1358" s="2"/>
      <c r="N1358" s="5">
        <v>413</v>
      </c>
      <c r="O1358" s="2" t="s">
        <v>200</v>
      </c>
      <c r="P1358" s="5">
        <v>566.31181598062949</v>
      </c>
      <c r="Q1358" s="5">
        <v>233886.78</v>
      </c>
      <c r="R1358" s="5">
        <v>7.2931334962090073</v>
      </c>
      <c r="S1358" s="5">
        <v>3012.064133934321</v>
      </c>
      <c r="T1358" s="5">
        <v>85696.1</v>
      </c>
      <c r="U1358" s="5">
        <v>2520</v>
      </c>
      <c r="V1358" s="2"/>
      <c r="W1358" s="2" t="s">
        <v>22</v>
      </c>
      <c r="X1358" s="2" t="s">
        <v>2940</v>
      </c>
      <c r="Y1358" s="2" t="s">
        <v>172</v>
      </c>
      <c r="Z1358" s="2" t="s">
        <v>173</v>
      </c>
      <c r="AA1358" s="2" t="s">
        <v>2940</v>
      </c>
      <c r="AB1358" s="2">
        <f>IF(INPUT_RAW!B1358="","",YEAR(INPUT_RAW!B1358))</f>
        <v>2020</v>
      </c>
      <c r="AC1358" s="2">
        <f>IF(OR(INPUT_RAW!Q1358="",INPUT_RAW!T1358=""),"",INPUT_RAW!Q1358+INPUT_RAW!T1358)</f>
        <v>319582.88</v>
      </c>
      <c r="AD1358" s="2">
        <f>IF(INPUT_RAW!Q1358="","",IF(INPUT_RAW!Q1358=0,0,INPUT_RAW!T1358/INPUT_RAW!Q1358))</f>
        <v>0.36639993076992211</v>
      </c>
    </row>
    <row r="1359" spans="1:30" ht="57.6" x14ac:dyDescent="0.3">
      <c r="A1359" s="7" t="s">
        <v>196</v>
      </c>
      <c r="B1359" s="2" t="s">
        <v>2000</v>
      </c>
      <c r="C1359" s="5" t="s">
        <v>198</v>
      </c>
      <c r="D1359" s="5" t="s">
        <v>171</v>
      </c>
      <c r="E1359" s="2" t="s">
        <v>2004</v>
      </c>
      <c r="F1359" s="2"/>
      <c r="G1359" s="2"/>
      <c r="H1359" s="2"/>
      <c r="I1359" s="2"/>
      <c r="J1359" s="2"/>
      <c r="K1359" s="2"/>
      <c r="L1359" s="2"/>
      <c r="M1359" s="2"/>
      <c r="N1359" s="5">
        <v>2805</v>
      </c>
      <c r="O1359" s="2" t="s">
        <v>200</v>
      </c>
      <c r="P1359" s="5">
        <v>527.63176114082</v>
      </c>
      <c r="Q1359" s="5">
        <v>1480007.09</v>
      </c>
      <c r="R1359" s="5">
        <v>6.7950001434748222</v>
      </c>
      <c r="S1359" s="5">
        <v>19059.975402446878</v>
      </c>
      <c r="T1359" s="5">
        <v>542274.5</v>
      </c>
      <c r="U1359" s="5">
        <v>61200</v>
      </c>
      <c r="V1359" s="2"/>
      <c r="W1359" s="2" t="s">
        <v>23</v>
      </c>
      <c r="X1359" s="2" t="s">
        <v>2936</v>
      </c>
      <c r="Y1359" s="2" t="s">
        <v>172</v>
      </c>
      <c r="Z1359" s="2" t="s">
        <v>173</v>
      </c>
      <c r="AA1359" s="2" t="s">
        <v>2936</v>
      </c>
      <c r="AB1359" s="2">
        <f>IF(INPUT_RAW!B1359="","",YEAR(INPUT_RAW!B1359))</f>
        <v>2020</v>
      </c>
      <c r="AC1359" s="2">
        <f>IF(OR(INPUT_RAW!Q1359="",INPUT_RAW!T1359=""),"",INPUT_RAW!Q1359+INPUT_RAW!T1359)</f>
        <v>2022281.59</v>
      </c>
      <c r="AD1359" s="2">
        <f>IF(INPUT_RAW!Q1359="","",IF(INPUT_RAW!Q1359=0,0,INPUT_RAW!T1359/INPUT_RAW!Q1359))</f>
        <v>0.36639993393545162</v>
      </c>
    </row>
    <row r="1360" spans="1:30" ht="86.4" x14ac:dyDescent="0.3">
      <c r="A1360" s="7" t="s">
        <v>196</v>
      </c>
      <c r="B1360" s="2" t="s">
        <v>2000</v>
      </c>
      <c r="C1360" s="5" t="s">
        <v>198</v>
      </c>
      <c r="D1360" s="5" t="s">
        <v>171</v>
      </c>
      <c r="E1360" s="2" t="s">
        <v>2005</v>
      </c>
      <c r="F1360" s="2"/>
      <c r="G1360" s="2"/>
      <c r="H1360" s="2"/>
      <c r="I1360" s="2"/>
      <c r="J1360" s="2"/>
      <c r="K1360" s="2"/>
      <c r="L1360" s="2"/>
      <c r="M1360" s="2"/>
      <c r="N1360" s="5">
        <v>6400</v>
      </c>
      <c r="O1360" s="2" t="s">
        <v>200</v>
      </c>
      <c r="P1360" s="5">
        <v>490.01186093749999</v>
      </c>
      <c r="Q1360" s="5">
        <v>3136075.91</v>
      </c>
      <c r="R1360" s="5">
        <v>6.3105197802640056</v>
      </c>
      <c r="S1360" s="5">
        <v>40387.326593689642</v>
      </c>
      <c r="T1360" s="5">
        <v>1149058.2</v>
      </c>
      <c r="U1360" s="5">
        <v>36000</v>
      </c>
      <c r="V1360" s="2"/>
      <c r="W1360" s="2" t="s">
        <v>22</v>
      </c>
      <c r="X1360" s="2" t="s">
        <v>2940</v>
      </c>
      <c r="Y1360" s="2" t="s">
        <v>172</v>
      </c>
      <c r="Z1360" s="2" t="s">
        <v>173</v>
      </c>
      <c r="AA1360" s="2" t="s">
        <v>2940</v>
      </c>
      <c r="AB1360" s="2">
        <f>IF(INPUT_RAW!B1360="","",YEAR(INPUT_RAW!B1360))</f>
        <v>2020</v>
      </c>
      <c r="AC1360" s="2">
        <f>IF(OR(INPUT_RAW!Q1360="",INPUT_RAW!T1360=""),"",INPUT_RAW!Q1360+INPUT_RAW!T1360)</f>
        <v>4285134.1100000003</v>
      </c>
      <c r="AD1360" s="2">
        <f>IF(INPUT_RAW!Q1360="","",IF(INPUT_RAW!Q1360=0,0,INPUT_RAW!T1360/INPUT_RAW!Q1360))</f>
        <v>0.36639999571949133</v>
      </c>
    </row>
    <row r="1361" spans="1:30" ht="57.6" x14ac:dyDescent="0.3">
      <c r="A1361" s="7" t="s">
        <v>196</v>
      </c>
      <c r="B1361" s="2" t="s">
        <v>2000</v>
      </c>
      <c r="C1361" s="5" t="s">
        <v>198</v>
      </c>
      <c r="D1361" s="5" t="s">
        <v>171</v>
      </c>
      <c r="E1361" s="2" t="s">
        <v>2006</v>
      </c>
      <c r="F1361" s="2"/>
      <c r="G1361" s="2"/>
      <c r="H1361" s="2"/>
      <c r="I1361" s="2"/>
      <c r="J1361" s="2"/>
      <c r="K1361" s="2"/>
      <c r="L1361" s="2"/>
      <c r="M1361" s="2"/>
      <c r="N1361" s="5">
        <v>10532.9</v>
      </c>
      <c r="O1361" s="2" t="s">
        <v>200</v>
      </c>
      <c r="P1361" s="5">
        <v>399.5341833683031</v>
      </c>
      <c r="Q1361" s="5">
        <v>4208253.5999999996</v>
      </c>
      <c r="R1361" s="5">
        <v>5.1453210993986227</v>
      </c>
      <c r="S1361" s="5">
        <v>54195.152607855751</v>
      </c>
      <c r="T1361" s="5">
        <v>1541904.1</v>
      </c>
      <c r="U1361" s="5">
        <v>22020</v>
      </c>
      <c r="V1361" s="2"/>
      <c r="W1361" s="2" t="s">
        <v>23</v>
      </c>
      <c r="X1361" s="2"/>
      <c r="Y1361" s="2" t="s">
        <v>172</v>
      </c>
      <c r="Z1361" s="2" t="s">
        <v>173</v>
      </c>
      <c r="AA1361" s="2" t="s">
        <v>174</v>
      </c>
      <c r="AB1361" s="2">
        <f>IF(INPUT_RAW!B1361="","",YEAR(INPUT_RAW!B1361))</f>
        <v>2020</v>
      </c>
      <c r="AC1361" s="2">
        <f>IF(OR(INPUT_RAW!Q1361="",INPUT_RAW!T1361=""),"",INPUT_RAW!Q1361+INPUT_RAW!T1361)</f>
        <v>5750157.6999999993</v>
      </c>
      <c r="AD1361" s="2">
        <f>IF(INPUT_RAW!Q1361="","",IF(INPUT_RAW!Q1361=0,0,INPUT_RAW!T1361/INPUT_RAW!Q1361))</f>
        <v>0.3663999954755579</v>
      </c>
    </row>
    <row r="1362" spans="1:30" ht="57.6" x14ac:dyDescent="0.3">
      <c r="A1362" s="7" t="s">
        <v>196</v>
      </c>
      <c r="B1362" s="2" t="s">
        <v>2000</v>
      </c>
      <c r="C1362" s="5" t="s">
        <v>198</v>
      </c>
      <c r="D1362" s="5" t="s">
        <v>171</v>
      </c>
      <c r="E1362" s="2" t="s">
        <v>2007</v>
      </c>
      <c r="F1362" s="2"/>
      <c r="G1362" s="2"/>
      <c r="H1362" s="2"/>
      <c r="I1362" s="2"/>
      <c r="J1362" s="2"/>
      <c r="K1362" s="2"/>
      <c r="L1362" s="2"/>
      <c r="M1362" s="2"/>
      <c r="N1362" s="5">
        <v>10116</v>
      </c>
      <c r="O1362" s="2" t="s">
        <v>200</v>
      </c>
      <c r="P1362" s="5">
        <v>498.55653321470942</v>
      </c>
      <c r="Q1362" s="5">
        <v>5043397.8899999997</v>
      </c>
      <c r="R1362" s="5">
        <v>6.4205606338017942</v>
      </c>
      <c r="S1362" s="5">
        <v>64950.39137153895</v>
      </c>
      <c r="T1362" s="5">
        <v>1847901.1</v>
      </c>
      <c r="U1362" s="5">
        <v>86400</v>
      </c>
      <c r="V1362" s="2"/>
      <c r="W1362" s="2" t="s">
        <v>23</v>
      </c>
      <c r="X1362" s="2"/>
      <c r="Y1362" s="2" t="s">
        <v>172</v>
      </c>
      <c r="Z1362" s="2" t="s">
        <v>173</v>
      </c>
      <c r="AA1362" s="2" t="s">
        <v>174</v>
      </c>
      <c r="AB1362" s="2">
        <f>IF(INPUT_RAW!B1362="","",YEAR(INPUT_RAW!B1362))</f>
        <v>2020</v>
      </c>
      <c r="AC1362" s="2">
        <f>IF(OR(INPUT_RAW!Q1362="",INPUT_RAW!T1362=""),"",INPUT_RAW!Q1362+INPUT_RAW!T1362)</f>
        <v>6891298.9900000002</v>
      </c>
      <c r="AD1362" s="2">
        <f>IF(INPUT_RAW!Q1362="","",IF(INPUT_RAW!Q1362=0,0,INPUT_RAW!T1362/INPUT_RAW!Q1362))</f>
        <v>0.3664000224261505</v>
      </c>
    </row>
    <row r="1363" spans="1:30" ht="57.6" x14ac:dyDescent="0.3">
      <c r="A1363" s="7" t="s">
        <v>196</v>
      </c>
      <c r="B1363" s="2" t="s">
        <v>2000</v>
      </c>
      <c r="C1363" s="5" t="s">
        <v>198</v>
      </c>
      <c r="D1363" s="5" t="s">
        <v>171</v>
      </c>
      <c r="E1363" s="2" t="s">
        <v>2008</v>
      </c>
      <c r="F1363" s="2"/>
      <c r="G1363" s="2"/>
      <c r="H1363" s="2"/>
      <c r="I1363" s="2"/>
      <c r="J1363" s="2"/>
      <c r="K1363" s="2"/>
      <c r="L1363" s="2"/>
      <c r="M1363" s="2"/>
      <c r="N1363" s="5">
        <v>8967</v>
      </c>
      <c r="O1363" s="2" t="s">
        <v>200</v>
      </c>
      <c r="P1363" s="5">
        <v>432.5308118657299</v>
      </c>
      <c r="Q1363" s="5">
        <v>3878503.79</v>
      </c>
      <c r="R1363" s="5">
        <v>5.570261582301737</v>
      </c>
      <c r="S1363" s="5">
        <v>49948.535608499667</v>
      </c>
      <c r="T1363" s="5">
        <v>1421083.9</v>
      </c>
      <c r="U1363" s="5">
        <v>25800</v>
      </c>
      <c r="V1363" s="2"/>
      <c r="W1363" s="2" t="s">
        <v>23</v>
      </c>
      <c r="X1363" s="2"/>
      <c r="Y1363" s="2" t="s">
        <v>172</v>
      </c>
      <c r="Z1363" s="2" t="s">
        <v>173</v>
      </c>
      <c r="AA1363" s="2" t="s">
        <v>174</v>
      </c>
      <c r="AB1363" s="2">
        <f>IF(INPUT_RAW!B1363="","",YEAR(INPUT_RAW!B1363))</f>
        <v>2020</v>
      </c>
      <c r="AC1363" s="2">
        <f>IF(OR(INPUT_RAW!Q1363="",INPUT_RAW!T1363=""),"",INPUT_RAW!Q1363+INPUT_RAW!T1363)</f>
        <v>5299587.6899999995</v>
      </c>
      <c r="AD1363" s="2">
        <f>IF(INPUT_RAW!Q1363="","",IF(INPUT_RAW!Q1363=0,0,INPUT_RAW!T1363/INPUT_RAW!Q1363))</f>
        <v>0.36640002870797761</v>
      </c>
    </row>
    <row r="1364" spans="1:30" ht="57.6" x14ac:dyDescent="0.3">
      <c r="A1364" s="7" t="s">
        <v>196</v>
      </c>
      <c r="B1364" s="2" t="s">
        <v>2000</v>
      </c>
      <c r="C1364" s="5" t="s">
        <v>198</v>
      </c>
      <c r="D1364" s="5" t="s">
        <v>171</v>
      </c>
      <c r="E1364" s="2" t="s">
        <v>2009</v>
      </c>
      <c r="F1364" s="2"/>
      <c r="G1364" s="2"/>
      <c r="H1364" s="2"/>
      <c r="I1364" s="2"/>
      <c r="J1364" s="2"/>
      <c r="K1364" s="2"/>
      <c r="L1364" s="2"/>
      <c r="M1364" s="2"/>
      <c r="N1364" s="5">
        <v>108.3</v>
      </c>
      <c r="O1364" s="2" t="s">
        <v>200</v>
      </c>
      <c r="P1364" s="5">
        <v>391.67774699907659</v>
      </c>
      <c r="Q1364" s="5">
        <v>42418.7</v>
      </c>
      <c r="R1364" s="5">
        <v>5.0441435543989259</v>
      </c>
      <c r="S1364" s="5">
        <v>546.28074694140366</v>
      </c>
      <c r="T1364" s="5">
        <v>15542.2</v>
      </c>
      <c r="U1364" s="5">
        <v>456</v>
      </c>
      <c r="V1364" s="2"/>
      <c r="W1364" s="2" t="s">
        <v>23</v>
      </c>
      <c r="X1364" s="2" t="s">
        <v>2936</v>
      </c>
      <c r="Y1364" s="2" t="s">
        <v>172</v>
      </c>
      <c r="Z1364" s="2" t="s">
        <v>173</v>
      </c>
      <c r="AA1364" s="2" t="s">
        <v>2936</v>
      </c>
      <c r="AB1364" s="2">
        <f>IF(INPUT_RAW!B1364="","",YEAR(INPUT_RAW!B1364))</f>
        <v>2020</v>
      </c>
      <c r="AC1364" s="2">
        <f>IF(OR(INPUT_RAW!Q1364="",INPUT_RAW!T1364=""),"",INPUT_RAW!Q1364+INPUT_RAW!T1364)</f>
        <v>57960.899999999994</v>
      </c>
      <c r="AD1364" s="2">
        <f>IF(INPUT_RAW!Q1364="","",IF(INPUT_RAW!Q1364=0,0,INPUT_RAW!T1364/INPUT_RAW!Q1364))</f>
        <v>0.3663997246497418</v>
      </c>
    </row>
    <row r="1365" spans="1:30" ht="115.2" x14ac:dyDescent="0.3">
      <c r="A1365" s="7" t="s">
        <v>196</v>
      </c>
      <c r="B1365" s="2" t="s">
        <v>2010</v>
      </c>
      <c r="C1365" s="5" t="s">
        <v>198</v>
      </c>
      <c r="D1365" s="5" t="s">
        <v>171</v>
      </c>
      <c r="E1365" s="2" t="s">
        <v>2011</v>
      </c>
      <c r="F1365" s="2"/>
      <c r="G1365" s="2"/>
      <c r="H1365" s="2"/>
      <c r="I1365" s="2"/>
      <c r="J1365" s="2"/>
      <c r="K1365" s="2"/>
      <c r="L1365" s="2"/>
      <c r="M1365" s="2"/>
      <c r="N1365" s="5">
        <v>10488</v>
      </c>
      <c r="O1365" s="2" t="s">
        <v>200</v>
      </c>
      <c r="P1365" s="5">
        <v>157.1683114035088</v>
      </c>
      <c r="Q1365" s="5">
        <v>1648381.25</v>
      </c>
      <c r="R1365" s="5">
        <v>2.0240606748681098</v>
      </c>
      <c r="S1365" s="5">
        <v>21228.348358016741</v>
      </c>
      <c r="T1365" s="5">
        <v>603966.80000000005</v>
      </c>
      <c r="U1365" s="5">
        <v>1824</v>
      </c>
      <c r="V1365" s="2"/>
      <c r="W1365" s="2" t="s">
        <v>26</v>
      </c>
      <c r="X1365" s="2" t="s">
        <v>2942</v>
      </c>
      <c r="Y1365" s="2" t="s">
        <v>172</v>
      </c>
      <c r="Z1365" s="2" t="s">
        <v>173</v>
      </c>
      <c r="AA1365" s="2" t="s">
        <v>2942</v>
      </c>
      <c r="AB1365" s="2">
        <f>IF(INPUT_RAW!B1365="","",YEAR(INPUT_RAW!B1365))</f>
        <v>2020</v>
      </c>
      <c r="AC1365" s="2">
        <f>IF(OR(INPUT_RAW!Q1365="",INPUT_RAW!T1365=""),"",INPUT_RAW!Q1365+INPUT_RAW!T1365)</f>
        <v>2252348.0499999998</v>
      </c>
      <c r="AD1365" s="2">
        <f>IF(INPUT_RAW!Q1365="","",IF(INPUT_RAW!Q1365=0,0,INPUT_RAW!T1365/INPUT_RAW!Q1365))</f>
        <v>0.36639994540098053</v>
      </c>
    </row>
    <row r="1366" spans="1:30" ht="57.6" x14ac:dyDescent="0.3">
      <c r="A1366" s="7" t="s">
        <v>196</v>
      </c>
      <c r="B1366" s="2" t="s">
        <v>2012</v>
      </c>
      <c r="C1366" s="5" t="s">
        <v>198</v>
      </c>
      <c r="D1366" s="5" t="s">
        <v>171</v>
      </c>
      <c r="E1366" s="2" t="s">
        <v>2013</v>
      </c>
      <c r="F1366" s="2"/>
      <c r="G1366" s="2"/>
      <c r="H1366" s="2"/>
      <c r="I1366" s="2"/>
      <c r="J1366" s="2"/>
      <c r="K1366" s="2"/>
      <c r="L1366" s="2"/>
      <c r="M1366" s="2"/>
      <c r="N1366" s="5">
        <v>3286.68</v>
      </c>
      <c r="O1366" s="2" t="s">
        <v>200</v>
      </c>
      <c r="P1366" s="5">
        <v>1033.3314803996741</v>
      </c>
      <c r="Q1366" s="5">
        <v>3396229.91</v>
      </c>
      <c r="R1366" s="5">
        <v>13.30755287056888</v>
      </c>
      <c r="S1366" s="5">
        <v>43737.667868641343</v>
      </c>
      <c r="T1366" s="5">
        <v>1244378.7</v>
      </c>
      <c r="U1366" s="5">
        <v>96984</v>
      </c>
      <c r="V1366" s="5">
        <v>0.44500000000000001</v>
      </c>
      <c r="W1366" s="5" t="s">
        <v>48</v>
      </c>
      <c r="X1366" s="2" t="s">
        <v>2939</v>
      </c>
      <c r="Y1366" s="2" t="s">
        <v>172</v>
      </c>
      <c r="Z1366" s="2" t="s">
        <v>173</v>
      </c>
      <c r="AA1366" s="2" t="s">
        <v>2939</v>
      </c>
      <c r="AB1366" s="2">
        <f>IF(INPUT_RAW!B1366="","",YEAR(INPUT_RAW!B1366))</f>
        <v>2020</v>
      </c>
      <c r="AC1366" s="2">
        <f>IF(OR(INPUT_RAW!Q1366="",INPUT_RAW!T1366=""),"",INPUT_RAW!Q1366+INPUT_RAW!T1366)</f>
        <v>4640608.6100000003</v>
      </c>
      <c r="AD1366" s="2">
        <f>IF(INPUT_RAW!Q1366="","",IF(INPUT_RAW!Q1366=0,0,INPUT_RAW!T1366/INPUT_RAW!Q1366))</f>
        <v>0.36640001795402594</v>
      </c>
    </row>
    <row r="1367" spans="1:30" ht="86.4" x14ac:dyDescent="0.3">
      <c r="A1367" s="7" t="s">
        <v>196</v>
      </c>
      <c r="B1367" s="2" t="s">
        <v>2014</v>
      </c>
      <c r="C1367" s="5" t="s">
        <v>198</v>
      </c>
      <c r="D1367" s="5" t="s">
        <v>171</v>
      </c>
      <c r="E1367" s="2" t="s">
        <v>2015</v>
      </c>
      <c r="F1367" s="2"/>
      <c r="G1367" s="2"/>
      <c r="H1367" s="2"/>
      <c r="I1367" s="2"/>
      <c r="J1367" s="2"/>
      <c r="K1367" s="2"/>
      <c r="L1367" s="2"/>
      <c r="M1367" s="2"/>
      <c r="N1367" s="5">
        <v>4760</v>
      </c>
      <c r="O1367" s="2" t="s">
        <v>200</v>
      </c>
      <c r="P1367" s="5">
        <v>516.70881092436969</v>
      </c>
      <c r="Q1367" s="5">
        <v>2459533.94</v>
      </c>
      <c r="R1367" s="5">
        <v>6.6543311129989648</v>
      </c>
      <c r="S1367" s="5">
        <v>31674.616097875081</v>
      </c>
      <c r="T1367" s="5">
        <v>901173.3</v>
      </c>
      <c r="U1367" s="2"/>
      <c r="V1367" s="2"/>
      <c r="W1367" s="2" t="s">
        <v>22</v>
      </c>
      <c r="X1367" s="2" t="s">
        <v>2940</v>
      </c>
      <c r="Y1367" s="2" t="s">
        <v>172</v>
      </c>
      <c r="Z1367" s="2" t="s">
        <v>173</v>
      </c>
      <c r="AA1367" s="2" t="s">
        <v>2940</v>
      </c>
      <c r="AB1367" s="2">
        <f>IF(INPUT_RAW!B1367="","",YEAR(INPUT_RAW!B1367))</f>
        <v>2020</v>
      </c>
      <c r="AC1367" s="2">
        <f>IF(OR(INPUT_RAW!Q1367="",INPUT_RAW!T1367=""),"",INPUT_RAW!Q1367+INPUT_RAW!T1367)</f>
        <v>3360707.24</v>
      </c>
      <c r="AD1367" s="2">
        <f>IF(INPUT_RAW!Q1367="","",IF(INPUT_RAW!Q1367=0,0,INPUT_RAW!T1367/INPUT_RAW!Q1367))</f>
        <v>0.36640002617731721</v>
      </c>
    </row>
    <row r="1368" spans="1:30" ht="86.4" x14ac:dyDescent="0.3">
      <c r="A1368" s="7" t="s">
        <v>196</v>
      </c>
      <c r="B1368" s="2" t="s">
        <v>2014</v>
      </c>
      <c r="C1368" s="5" t="s">
        <v>198</v>
      </c>
      <c r="D1368" s="5" t="s">
        <v>171</v>
      </c>
      <c r="E1368" s="2" t="s">
        <v>2016</v>
      </c>
      <c r="F1368" s="2"/>
      <c r="G1368" s="2"/>
      <c r="H1368" s="2"/>
      <c r="I1368" s="2"/>
      <c r="J1368" s="2"/>
      <c r="K1368" s="2"/>
      <c r="L1368" s="2"/>
      <c r="M1368" s="2"/>
      <c r="N1368" s="5">
        <v>570</v>
      </c>
      <c r="O1368" s="2" t="s">
        <v>200</v>
      </c>
      <c r="P1368" s="5">
        <v>549.64526315789476</v>
      </c>
      <c r="Q1368" s="5">
        <v>313297.8</v>
      </c>
      <c r="R1368" s="5">
        <v>7.0784966279187991</v>
      </c>
      <c r="S1368" s="5">
        <v>4034.7430779137148</v>
      </c>
      <c r="T1368" s="5">
        <v>114792.4</v>
      </c>
      <c r="U1368" s="5">
        <v>3600</v>
      </c>
      <c r="V1368" s="2"/>
      <c r="W1368" s="2" t="s">
        <v>22</v>
      </c>
      <c r="X1368" s="2" t="s">
        <v>2940</v>
      </c>
      <c r="Y1368" s="2" t="s">
        <v>172</v>
      </c>
      <c r="Z1368" s="2" t="s">
        <v>173</v>
      </c>
      <c r="AA1368" s="2" t="s">
        <v>2940</v>
      </c>
      <c r="AB1368" s="2">
        <f>IF(INPUT_RAW!B1368="","",YEAR(INPUT_RAW!B1368))</f>
        <v>2020</v>
      </c>
      <c r="AC1368" s="2">
        <f>IF(OR(INPUT_RAW!Q1368="",INPUT_RAW!T1368=""),"",INPUT_RAW!Q1368+INPUT_RAW!T1368)</f>
        <v>428090.19999999995</v>
      </c>
      <c r="AD1368" s="2">
        <f>IF(INPUT_RAW!Q1368="","",IF(INPUT_RAW!Q1368=0,0,INPUT_RAW!T1368/INPUT_RAW!Q1368))</f>
        <v>0.3664002747545626</v>
      </c>
    </row>
    <row r="1369" spans="1:30" ht="100.8" x14ac:dyDescent="0.3">
      <c r="A1369" s="7" t="s">
        <v>196</v>
      </c>
      <c r="B1369" s="2" t="s">
        <v>2014</v>
      </c>
      <c r="C1369" s="5" t="s">
        <v>198</v>
      </c>
      <c r="D1369" s="5" t="s">
        <v>171</v>
      </c>
      <c r="E1369" s="2" t="s">
        <v>2017</v>
      </c>
      <c r="F1369" s="2"/>
      <c r="G1369" s="2"/>
      <c r="H1369" s="2"/>
      <c r="I1369" s="2"/>
      <c r="J1369" s="2"/>
      <c r="K1369" s="2"/>
      <c r="L1369" s="2"/>
      <c r="M1369" s="2"/>
      <c r="N1369" s="5">
        <v>3540</v>
      </c>
      <c r="O1369" s="2" t="s">
        <v>200</v>
      </c>
      <c r="P1369" s="5">
        <v>550.86412429378527</v>
      </c>
      <c r="Q1369" s="5">
        <v>1950059</v>
      </c>
      <c r="R1369" s="5">
        <v>7.0941934873636221</v>
      </c>
      <c r="S1369" s="5">
        <v>25113.44494526722</v>
      </c>
      <c r="T1369" s="5">
        <v>714501.6</v>
      </c>
      <c r="U1369" s="5">
        <v>21600</v>
      </c>
      <c r="V1369" s="2"/>
      <c r="W1369" s="2" t="s">
        <v>22</v>
      </c>
      <c r="X1369" s="2" t="s">
        <v>2940</v>
      </c>
      <c r="Y1369" s="2" t="s">
        <v>172</v>
      </c>
      <c r="Z1369" s="2" t="s">
        <v>173</v>
      </c>
      <c r="AA1369" s="2" t="s">
        <v>2940</v>
      </c>
      <c r="AB1369" s="2">
        <f>IF(INPUT_RAW!B1369="","",YEAR(INPUT_RAW!B1369))</f>
        <v>2020</v>
      </c>
      <c r="AC1369" s="2">
        <f>IF(OR(INPUT_RAW!Q1369="",INPUT_RAW!T1369=""),"",INPUT_RAW!Q1369+INPUT_RAW!T1369)</f>
        <v>2664560.6</v>
      </c>
      <c r="AD1369" s="2">
        <f>IF(INPUT_RAW!Q1369="","",IF(INPUT_RAW!Q1369=0,0,INPUT_RAW!T1369/INPUT_RAW!Q1369))</f>
        <v>0.36639999097463205</v>
      </c>
    </row>
    <row r="1370" spans="1:30" ht="100.8" x14ac:dyDescent="0.3">
      <c r="A1370" s="7" t="s">
        <v>196</v>
      </c>
      <c r="B1370" s="2" t="s">
        <v>2014</v>
      </c>
      <c r="C1370" s="5" t="s">
        <v>198</v>
      </c>
      <c r="D1370" s="5" t="s">
        <v>171</v>
      </c>
      <c r="E1370" s="2" t="s">
        <v>2018</v>
      </c>
      <c r="F1370" s="2"/>
      <c r="G1370" s="2"/>
      <c r="H1370" s="2"/>
      <c r="I1370" s="2"/>
      <c r="J1370" s="2"/>
      <c r="K1370" s="2"/>
      <c r="L1370" s="2"/>
      <c r="M1370" s="2"/>
      <c r="N1370" s="5">
        <v>3128</v>
      </c>
      <c r="O1370" s="2" t="s">
        <v>200</v>
      </c>
      <c r="P1370" s="5">
        <v>473.64972186700771</v>
      </c>
      <c r="Q1370" s="5">
        <v>1481576.33</v>
      </c>
      <c r="R1370" s="5">
        <v>6.0998032436189016</v>
      </c>
      <c r="S1370" s="5">
        <v>19080.18454603992</v>
      </c>
      <c r="T1370" s="5">
        <v>542849.6</v>
      </c>
      <c r="U1370" s="5">
        <v>16560</v>
      </c>
      <c r="V1370" s="2"/>
      <c r="W1370" s="2" t="s">
        <v>22</v>
      </c>
      <c r="X1370" s="2" t="s">
        <v>2940</v>
      </c>
      <c r="Y1370" s="2" t="s">
        <v>172</v>
      </c>
      <c r="Z1370" s="2" t="s">
        <v>173</v>
      </c>
      <c r="AA1370" s="2" t="s">
        <v>2940</v>
      </c>
      <c r="AB1370" s="2">
        <f>IF(INPUT_RAW!B1370="","",YEAR(INPUT_RAW!B1370))</f>
        <v>2020</v>
      </c>
      <c r="AC1370" s="2">
        <f>IF(OR(INPUT_RAW!Q1370="",INPUT_RAW!T1370=""),"",INPUT_RAW!Q1370+INPUT_RAW!T1370)</f>
        <v>2024425.9300000002</v>
      </c>
      <c r="AD1370" s="2">
        <f>IF(INPUT_RAW!Q1370="","",IF(INPUT_RAW!Q1370=0,0,INPUT_RAW!T1370/INPUT_RAW!Q1370))</f>
        <v>0.36640002206298744</v>
      </c>
    </row>
    <row r="1371" spans="1:30" ht="86.4" x14ac:dyDescent="0.3">
      <c r="A1371" s="7" t="s">
        <v>196</v>
      </c>
      <c r="B1371" s="2" t="s">
        <v>2014</v>
      </c>
      <c r="C1371" s="5" t="s">
        <v>198</v>
      </c>
      <c r="D1371" s="5" t="s">
        <v>171</v>
      </c>
      <c r="E1371" s="2" t="s">
        <v>2019</v>
      </c>
      <c r="F1371" s="2"/>
      <c r="G1371" s="2"/>
      <c r="H1371" s="2"/>
      <c r="I1371" s="2"/>
      <c r="J1371" s="2"/>
      <c r="K1371" s="2"/>
      <c r="L1371" s="2"/>
      <c r="M1371" s="2"/>
      <c r="N1371" s="5">
        <v>3072</v>
      </c>
      <c r="O1371" s="2" t="s">
        <v>200</v>
      </c>
      <c r="P1371" s="5">
        <v>489.52778645833342</v>
      </c>
      <c r="Q1371" s="5">
        <v>1503829.36</v>
      </c>
      <c r="R1371" s="5">
        <v>6.3042857238677827</v>
      </c>
      <c r="S1371" s="5">
        <v>19366.765743721829</v>
      </c>
      <c r="T1371" s="5">
        <v>551003.1</v>
      </c>
      <c r="U1371" s="2"/>
      <c r="V1371" s="2"/>
      <c r="W1371" s="2" t="s">
        <v>22</v>
      </c>
      <c r="X1371" s="2" t="s">
        <v>2940</v>
      </c>
      <c r="Y1371" s="2" t="s">
        <v>172</v>
      </c>
      <c r="Z1371" s="2" t="s">
        <v>173</v>
      </c>
      <c r="AA1371" s="2" t="s">
        <v>2940</v>
      </c>
      <c r="AB1371" s="2">
        <f>IF(INPUT_RAW!B1371="","",YEAR(INPUT_RAW!B1371))</f>
        <v>2020</v>
      </c>
      <c r="AC1371" s="2">
        <f>IF(OR(INPUT_RAW!Q1371="",INPUT_RAW!T1371=""),"",INPUT_RAW!Q1371+INPUT_RAW!T1371)</f>
        <v>2054832.46</v>
      </c>
      <c r="AD1371" s="2">
        <f>IF(INPUT_RAW!Q1371="","",IF(INPUT_RAW!Q1371=0,0,INPUT_RAW!T1371/INPUT_RAW!Q1371))</f>
        <v>0.36640001495914398</v>
      </c>
    </row>
    <row r="1372" spans="1:30" ht="72" x14ac:dyDescent="0.3">
      <c r="A1372" s="7" t="s">
        <v>196</v>
      </c>
      <c r="B1372" s="2" t="s">
        <v>2014</v>
      </c>
      <c r="C1372" s="5" t="s">
        <v>198</v>
      </c>
      <c r="D1372" s="5" t="s">
        <v>171</v>
      </c>
      <c r="E1372" s="2" t="s">
        <v>2020</v>
      </c>
      <c r="F1372" s="2"/>
      <c r="G1372" s="2"/>
      <c r="H1372" s="2"/>
      <c r="I1372" s="2"/>
      <c r="J1372" s="2"/>
      <c r="K1372" s="2"/>
      <c r="L1372" s="2"/>
      <c r="M1372" s="2"/>
      <c r="N1372" s="5">
        <v>7897.5</v>
      </c>
      <c r="O1372" s="2" t="s">
        <v>200</v>
      </c>
      <c r="P1372" s="5">
        <v>507.94811775878441</v>
      </c>
      <c r="Q1372" s="5">
        <v>4011520.26</v>
      </c>
      <c r="R1372" s="5">
        <v>6.541508277640494</v>
      </c>
      <c r="S1372" s="5">
        <v>51661.561622665802</v>
      </c>
      <c r="T1372" s="5">
        <v>1469821.1</v>
      </c>
      <c r="U1372" s="5">
        <v>50400</v>
      </c>
      <c r="V1372" s="2"/>
      <c r="W1372" s="2" t="s">
        <v>22</v>
      </c>
      <c r="X1372" s="2" t="s">
        <v>2940</v>
      </c>
      <c r="Y1372" s="2" t="s">
        <v>172</v>
      </c>
      <c r="Z1372" s="2" t="s">
        <v>173</v>
      </c>
      <c r="AA1372" s="2" t="s">
        <v>2940</v>
      </c>
      <c r="AB1372" s="2">
        <f>IF(INPUT_RAW!B1372="","",YEAR(INPUT_RAW!B1372))</f>
        <v>2020</v>
      </c>
      <c r="AC1372" s="2">
        <f>IF(OR(INPUT_RAW!Q1372="",INPUT_RAW!T1372=""),"",INPUT_RAW!Q1372+INPUT_RAW!T1372)</f>
        <v>5481341.3599999994</v>
      </c>
      <c r="AD1372" s="2">
        <f>IF(INPUT_RAW!Q1372="","",IF(INPUT_RAW!Q1372=0,0,INPUT_RAW!T1372/INPUT_RAW!Q1372))</f>
        <v>0.36640001912890757</v>
      </c>
    </row>
    <row r="1373" spans="1:30" ht="115.2" x14ac:dyDescent="0.3">
      <c r="A1373" s="7" t="s">
        <v>196</v>
      </c>
      <c r="B1373" s="2" t="s">
        <v>2021</v>
      </c>
      <c r="C1373" s="5" t="s">
        <v>198</v>
      </c>
      <c r="D1373" s="5" t="s">
        <v>171</v>
      </c>
      <c r="E1373" s="2" t="s">
        <v>1981</v>
      </c>
      <c r="F1373" s="2"/>
      <c r="G1373" s="2"/>
      <c r="H1373" s="2"/>
      <c r="I1373" s="2"/>
      <c r="J1373" s="2"/>
      <c r="K1373" s="2"/>
      <c r="L1373" s="2"/>
      <c r="M1373" s="2"/>
      <c r="N1373" s="5">
        <v>20976</v>
      </c>
      <c r="O1373" s="2" t="s">
        <v>200</v>
      </c>
      <c r="P1373" s="5">
        <v>157.01942648741419</v>
      </c>
      <c r="Q1373" s="5">
        <v>3293639.49</v>
      </c>
      <c r="R1373" s="5">
        <v>2.0221432902435819</v>
      </c>
      <c r="S1373" s="5">
        <v>42416.477656149393</v>
      </c>
      <c r="T1373" s="5">
        <v>1206789.5</v>
      </c>
      <c r="U1373" s="5">
        <v>3648</v>
      </c>
      <c r="V1373" s="2"/>
      <c r="W1373" s="2" t="s">
        <v>26</v>
      </c>
      <c r="X1373" s="2" t="s">
        <v>2942</v>
      </c>
      <c r="Y1373" s="2" t="s">
        <v>172</v>
      </c>
      <c r="Z1373" s="2" t="s">
        <v>173</v>
      </c>
      <c r="AA1373" s="2" t="s">
        <v>2942</v>
      </c>
      <c r="AB1373" s="2">
        <f>IF(INPUT_RAW!B1373="","",YEAR(INPUT_RAW!B1373))</f>
        <v>2020</v>
      </c>
      <c r="AC1373" s="2">
        <f>IF(OR(INPUT_RAW!Q1373="",INPUT_RAW!T1373=""),"",INPUT_RAW!Q1373+INPUT_RAW!T1373)</f>
        <v>4500428.99</v>
      </c>
      <c r="AD1373" s="2">
        <f>IF(INPUT_RAW!Q1373="","",IF(INPUT_RAW!Q1373=0,0,INPUT_RAW!T1373/INPUT_RAW!Q1373))</f>
        <v>0.36639999722616878</v>
      </c>
    </row>
    <row r="1374" spans="1:30" ht="115.2" x14ac:dyDescent="0.3">
      <c r="A1374" s="7" t="s">
        <v>196</v>
      </c>
      <c r="B1374" s="2" t="s">
        <v>2021</v>
      </c>
      <c r="C1374" s="5" t="s">
        <v>198</v>
      </c>
      <c r="D1374" s="5" t="s">
        <v>171</v>
      </c>
      <c r="E1374" s="2" t="s">
        <v>2022</v>
      </c>
      <c r="F1374" s="2"/>
      <c r="G1374" s="2"/>
      <c r="H1374" s="2"/>
      <c r="I1374" s="2"/>
      <c r="J1374" s="2"/>
      <c r="K1374" s="2"/>
      <c r="L1374" s="2"/>
      <c r="M1374" s="2"/>
      <c r="N1374" s="5">
        <v>14256</v>
      </c>
      <c r="O1374" s="2" t="s">
        <v>200</v>
      </c>
      <c r="P1374" s="5">
        <v>197.69450126262629</v>
      </c>
      <c r="Q1374" s="5">
        <v>2818332.81</v>
      </c>
      <c r="R1374" s="5">
        <v>2.5459691083403251</v>
      </c>
      <c r="S1374" s="5">
        <v>36295.335608499678</v>
      </c>
      <c r="T1374" s="5">
        <v>1032637.2</v>
      </c>
      <c r="U1374" s="2"/>
      <c r="V1374" s="2"/>
      <c r="W1374" s="2" t="s">
        <v>34</v>
      </c>
      <c r="X1374" s="2" t="s">
        <v>2935</v>
      </c>
      <c r="Y1374" s="2" t="s">
        <v>172</v>
      </c>
      <c r="Z1374" s="2" t="s">
        <v>173</v>
      </c>
      <c r="AA1374" s="2" t="s">
        <v>2935</v>
      </c>
      <c r="AB1374" s="2">
        <f>IF(INPUT_RAW!B1374="","",YEAR(INPUT_RAW!B1374))</f>
        <v>2020</v>
      </c>
      <c r="AC1374" s="2">
        <f>IF(OR(INPUT_RAW!Q1374="",INPUT_RAW!T1374=""),"",INPUT_RAW!Q1374+INPUT_RAW!T1374)</f>
        <v>3850970.01</v>
      </c>
      <c r="AD1374" s="2">
        <f>IF(INPUT_RAW!Q1374="","",IF(INPUT_RAW!Q1374=0,0,INPUT_RAW!T1374/INPUT_RAW!Q1374))</f>
        <v>0.3664000207271475</v>
      </c>
    </row>
    <row r="1375" spans="1:30" ht="115.2" x14ac:dyDescent="0.3">
      <c r="A1375" s="7" t="s">
        <v>196</v>
      </c>
      <c r="B1375" s="2" t="s">
        <v>2021</v>
      </c>
      <c r="C1375" s="5" t="s">
        <v>198</v>
      </c>
      <c r="D1375" s="5" t="s">
        <v>171</v>
      </c>
      <c r="E1375" s="2" t="s">
        <v>1906</v>
      </c>
      <c r="F1375" s="2"/>
      <c r="G1375" s="2"/>
      <c r="H1375" s="2"/>
      <c r="I1375" s="2"/>
      <c r="J1375" s="2"/>
      <c r="K1375" s="2"/>
      <c r="L1375" s="2"/>
      <c r="M1375" s="2"/>
      <c r="N1375" s="5">
        <v>8008</v>
      </c>
      <c r="O1375" s="2" t="s">
        <v>200</v>
      </c>
      <c r="P1375" s="5">
        <v>357.90125874125869</v>
      </c>
      <c r="Q1375" s="5">
        <v>2866073.28</v>
      </c>
      <c r="R1375" s="5">
        <v>4.609159803493351</v>
      </c>
      <c r="S1375" s="5">
        <v>36910.151706374752</v>
      </c>
      <c r="T1375" s="5">
        <v>1050129.3</v>
      </c>
      <c r="U1375" s="2"/>
      <c r="V1375" s="2"/>
      <c r="W1375" s="2" t="s">
        <v>33</v>
      </c>
      <c r="X1375" s="2" t="s">
        <v>2935</v>
      </c>
      <c r="Y1375" s="2" t="s">
        <v>172</v>
      </c>
      <c r="Z1375" s="2" t="s">
        <v>173</v>
      </c>
      <c r="AA1375" s="2" t="s">
        <v>2935</v>
      </c>
      <c r="AB1375" s="2">
        <f>IF(INPUT_RAW!B1375="","",YEAR(INPUT_RAW!B1375))</f>
        <v>2020</v>
      </c>
      <c r="AC1375" s="2">
        <f>IF(OR(INPUT_RAW!Q1375="",INPUT_RAW!T1375=""),"",INPUT_RAW!Q1375+INPUT_RAW!T1375)</f>
        <v>3916202.58</v>
      </c>
      <c r="AD1375" s="2">
        <f>IF(INPUT_RAW!Q1375="","",IF(INPUT_RAW!Q1375=0,0,INPUT_RAW!T1375/INPUT_RAW!Q1375))</f>
        <v>0.3664000175180448</v>
      </c>
    </row>
    <row r="1376" spans="1:30" ht="100.8" x14ac:dyDescent="0.3">
      <c r="A1376" s="7" t="s">
        <v>196</v>
      </c>
      <c r="B1376" s="2" t="s">
        <v>2023</v>
      </c>
      <c r="C1376" s="5" t="s">
        <v>198</v>
      </c>
      <c r="D1376" s="5" t="s">
        <v>171</v>
      </c>
      <c r="E1376" s="2" t="s">
        <v>2024</v>
      </c>
      <c r="F1376" s="2"/>
      <c r="G1376" s="2"/>
      <c r="H1376" s="2"/>
      <c r="I1376" s="2"/>
      <c r="J1376" s="2"/>
      <c r="K1376" s="2"/>
      <c r="L1376" s="2"/>
      <c r="M1376" s="2"/>
      <c r="N1376" s="5">
        <v>9504</v>
      </c>
      <c r="O1376" s="2" t="s">
        <v>200</v>
      </c>
      <c r="P1376" s="5">
        <v>196.45386679292929</v>
      </c>
      <c r="Q1376" s="5">
        <v>1867097.55</v>
      </c>
      <c r="R1376" s="5">
        <v>2.5299918453693402</v>
      </c>
      <c r="S1376" s="5">
        <v>24045.042498390208</v>
      </c>
      <c r="T1376" s="5">
        <v>684104.6</v>
      </c>
      <c r="U1376" s="2"/>
      <c r="V1376" s="2"/>
      <c r="W1376" s="2" t="s">
        <v>34</v>
      </c>
      <c r="X1376" s="2" t="s">
        <v>2935</v>
      </c>
      <c r="Y1376" s="2" t="s">
        <v>172</v>
      </c>
      <c r="Z1376" s="2" t="s">
        <v>173</v>
      </c>
      <c r="AA1376" s="2" t="s">
        <v>2935</v>
      </c>
      <c r="AB1376" s="2">
        <f>IF(INPUT_RAW!B1376="","",YEAR(INPUT_RAW!B1376))</f>
        <v>2020</v>
      </c>
      <c r="AC1376" s="2">
        <f>IF(OR(INPUT_RAW!Q1376="",INPUT_RAW!T1376=""),"",INPUT_RAW!Q1376+INPUT_RAW!T1376)</f>
        <v>2551202.15</v>
      </c>
      <c r="AD1376" s="2">
        <f>IF(INPUT_RAW!Q1376="","",IF(INPUT_RAW!Q1376=0,0,INPUT_RAW!T1376/INPUT_RAW!Q1376))</f>
        <v>0.36640003089286899</v>
      </c>
    </row>
    <row r="1377" spans="1:30" ht="115.2" x14ac:dyDescent="0.3">
      <c r="A1377" s="7" t="s">
        <v>196</v>
      </c>
      <c r="B1377" s="2" t="s">
        <v>2023</v>
      </c>
      <c r="C1377" s="5" t="s">
        <v>198</v>
      </c>
      <c r="D1377" s="5" t="s">
        <v>171</v>
      </c>
      <c r="E1377" s="2" t="s">
        <v>1981</v>
      </c>
      <c r="F1377" s="2"/>
      <c r="G1377" s="2"/>
      <c r="H1377" s="2"/>
      <c r="I1377" s="2"/>
      <c r="J1377" s="2"/>
      <c r="K1377" s="2"/>
      <c r="L1377" s="2"/>
      <c r="M1377" s="2"/>
      <c r="N1377" s="5">
        <v>20976</v>
      </c>
      <c r="O1377" s="2" t="s">
        <v>200</v>
      </c>
      <c r="P1377" s="5">
        <v>156.79731550343249</v>
      </c>
      <c r="Q1377" s="5">
        <v>3288980.49</v>
      </c>
      <c r="R1377" s="5">
        <v>2.0192828783442689</v>
      </c>
      <c r="S1377" s="5">
        <v>42356.477656149393</v>
      </c>
      <c r="T1377" s="5">
        <v>1205082.3999999999</v>
      </c>
      <c r="U1377" s="5">
        <v>3648</v>
      </c>
      <c r="V1377" s="2"/>
      <c r="W1377" s="2" t="s">
        <v>26</v>
      </c>
      <c r="X1377" s="2" t="s">
        <v>2942</v>
      </c>
      <c r="Y1377" s="2" t="s">
        <v>172</v>
      </c>
      <c r="Z1377" s="2" t="s">
        <v>173</v>
      </c>
      <c r="AA1377" s="2" t="s">
        <v>2942</v>
      </c>
      <c r="AB1377" s="2">
        <f>IF(INPUT_RAW!B1377="","",YEAR(INPUT_RAW!B1377))</f>
        <v>2020</v>
      </c>
      <c r="AC1377" s="2">
        <f>IF(OR(INPUT_RAW!Q1377="",INPUT_RAW!T1377=""),"",INPUT_RAW!Q1377+INPUT_RAW!T1377)</f>
        <v>4494062.8900000006</v>
      </c>
      <c r="AD1377" s="2">
        <f>IF(INPUT_RAW!Q1377="","",IF(INPUT_RAW!Q1377=0,0,INPUT_RAW!T1377/INPUT_RAW!Q1377))</f>
        <v>0.36639998433070664</v>
      </c>
    </row>
    <row r="1378" spans="1:30" ht="115.2" x14ac:dyDescent="0.3">
      <c r="A1378" s="7" t="s">
        <v>196</v>
      </c>
      <c r="B1378" s="2" t="s">
        <v>2023</v>
      </c>
      <c r="C1378" s="5" t="s">
        <v>198</v>
      </c>
      <c r="D1378" s="5" t="s">
        <v>171</v>
      </c>
      <c r="E1378" s="2" t="s">
        <v>2025</v>
      </c>
      <c r="F1378" s="2"/>
      <c r="G1378" s="2"/>
      <c r="H1378" s="2"/>
      <c r="I1378" s="2"/>
      <c r="J1378" s="2"/>
      <c r="K1378" s="2"/>
      <c r="L1378" s="2"/>
      <c r="M1378" s="2"/>
      <c r="N1378" s="5">
        <v>12012</v>
      </c>
      <c r="O1378" s="2" t="s">
        <v>200</v>
      </c>
      <c r="P1378" s="5">
        <v>355.65524558774553</v>
      </c>
      <c r="Q1378" s="5">
        <v>4272130.8099999996</v>
      </c>
      <c r="R1378" s="5">
        <v>4.5802349721538373</v>
      </c>
      <c r="S1378" s="5">
        <v>55017.782485511903</v>
      </c>
      <c r="T1378" s="5">
        <v>1565308.8</v>
      </c>
      <c r="U1378" s="2"/>
      <c r="V1378" s="2"/>
      <c r="W1378" s="2" t="s">
        <v>33</v>
      </c>
      <c r="X1378" s="2" t="s">
        <v>2935</v>
      </c>
      <c r="Y1378" s="2" t="s">
        <v>172</v>
      </c>
      <c r="Z1378" s="2" t="s">
        <v>173</v>
      </c>
      <c r="AA1378" s="2" t="s">
        <v>2935</v>
      </c>
      <c r="AB1378" s="2">
        <f>IF(INPUT_RAW!B1378="","",YEAR(INPUT_RAW!B1378))</f>
        <v>2020</v>
      </c>
      <c r="AC1378" s="2">
        <f>IF(OR(INPUT_RAW!Q1378="",INPUT_RAW!T1378=""),"",INPUT_RAW!Q1378+INPUT_RAW!T1378)</f>
        <v>5837439.6099999994</v>
      </c>
      <c r="AD1378" s="2">
        <f>IF(INPUT_RAW!Q1378="","",IF(INPUT_RAW!Q1378=0,0,INPUT_RAW!T1378/INPUT_RAW!Q1378))</f>
        <v>0.36640001666990157</v>
      </c>
    </row>
    <row r="1379" spans="1:30" ht="57.6" x14ac:dyDescent="0.3">
      <c r="A1379" s="7" t="s">
        <v>196</v>
      </c>
      <c r="B1379" s="2" t="s">
        <v>2026</v>
      </c>
      <c r="C1379" s="5" t="s">
        <v>198</v>
      </c>
      <c r="D1379" s="5" t="s">
        <v>171</v>
      </c>
      <c r="E1379" s="2" t="s">
        <v>2027</v>
      </c>
      <c r="F1379" s="2"/>
      <c r="G1379" s="2"/>
      <c r="H1379" s="2"/>
      <c r="I1379" s="2"/>
      <c r="J1379" s="2"/>
      <c r="K1379" s="2"/>
      <c r="L1379" s="2"/>
      <c r="M1379" s="2"/>
      <c r="N1379" s="5">
        <v>8970</v>
      </c>
      <c r="O1379" s="2" t="s">
        <v>200</v>
      </c>
      <c r="P1379" s="5">
        <v>457.37414827201781</v>
      </c>
      <c r="Q1379" s="5">
        <v>4102646.11</v>
      </c>
      <c r="R1379" s="5">
        <v>5.9904931011397231</v>
      </c>
      <c r="S1379" s="5">
        <v>53734.723117223322</v>
      </c>
      <c r="T1379" s="5">
        <v>1503209.5</v>
      </c>
      <c r="U1379" s="5">
        <v>55200</v>
      </c>
      <c r="V1379" s="2"/>
      <c r="W1379" s="2" t="s">
        <v>23</v>
      </c>
      <c r="X1379" s="2" t="s">
        <v>2941</v>
      </c>
      <c r="Y1379" s="2" t="s">
        <v>172</v>
      </c>
      <c r="Z1379" s="2" t="s">
        <v>173</v>
      </c>
      <c r="AA1379" s="2" t="s">
        <v>2941</v>
      </c>
      <c r="AB1379" s="2">
        <f>IF(INPUT_RAW!B1379="","",YEAR(INPUT_RAW!B1379))</f>
        <v>2020</v>
      </c>
      <c r="AC1379" s="2">
        <f>IF(OR(INPUT_RAW!Q1379="",INPUT_RAW!T1379=""),"",INPUT_RAW!Q1379+INPUT_RAW!T1379)</f>
        <v>5605855.6099999994</v>
      </c>
      <c r="AD1379" s="2">
        <f>IF(INPUT_RAW!Q1379="","",IF(INPUT_RAW!Q1379=0,0,INPUT_RAW!T1379/INPUT_RAW!Q1379))</f>
        <v>0.36639999154106911</v>
      </c>
    </row>
    <row r="1380" spans="1:30" ht="100.8" x14ac:dyDescent="0.3">
      <c r="A1380" s="7" t="s">
        <v>196</v>
      </c>
      <c r="B1380" s="2" t="s">
        <v>2026</v>
      </c>
      <c r="C1380" s="5" t="s">
        <v>198</v>
      </c>
      <c r="D1380" s="5" t="s">
        <v>171</v>
      </c>
      <c r="E1380" s="2" t="s">
        <v>2028</v>
      </c>
      <c r="F1380" s="2"/>
      <c r="G1380" s="2"/>
      <c r="H1380" s="2"/>
      <c r="I1380" s="2"/>
      <c r="J1380" s="2"/>
      <c r="K1380" s="2"/>
      <c r="L1380" s="2"/>
      <c r="M1380" s="2"/>
      <c r="N1380" s="5">
        <v>3507.2</v>
      </c>
      <c r="O1380" s="2" t="s">
        <v>200</v>
      </c>
      <c r="P1380" s="5">
        <v>482.27909443430661</v>
      </c>
      <c r="Q1380" s="5">
        <v>1691449.24</v>
      </c>
      <c r="R1380" s="5">
        <v>6.3166875498926869</v>
      </c>
      <c r="S1380" s="5">
        <v>22153.88657498363</v>
      </c>
      <c r="T1380" s="5">
        <v>619747</v>
      </c>
      <c r="U1380" s="5">
        <v>19728</v>
      </c>
      <c r="V1380" s="2"/>
      <c r="W1380" s="2" t="s">
        <v>22</v>
      </c>
      <c r="X1380" s="2" t="s">
        <v>2940</v>
      </c>
      <c r="Y1380" s="2" t="s">
        <v>172</v>
      </c>
      <c r="Z1380" s="2" t="s">
        <v>173</v>
      </c>
      <c r="AA1380" s="2" t="s">
        <v>2940</v>
      </c>
      <c r="AB1380" s="2">
        <f>IF(INPUT_RAW!B1380="","",YEAR(INPUT_RAW!B1380))</f>
        <v>2020</v>
      </c>
      <c r="AC1380" s="2">
        <f>IF(OR(INPUT_RAW!Q1380="",INPUT_RAW!T1380=""),"",INPUT_RAW!Q1380+INPUT_RAW!T1380)</f>
        <v>2311196.2400000002</v>
      </c>
      <c r="AD1380" s="2">
        <f>IF(INPUT_RAW!Q1380="","",IF(INPUT_RAW!Q1380=0,0,INPUT_RAW!T1380/INPUT_RAW!Q1380))</f>
        <v>0.36639999909190302</v>
      </c>
    </row>
    <row r="1381" spans="1:30" ht="86.4" x14ac:dyDescent="0.3">
      <c r="A1381" s="7" t="s">
        <v>196</v>
      </c>
      <c r="B1381" s="2" t="s">
        <v>2026</v>
      </c>
      <c r="C1381" s="5" t="s">
        <v>198</v>
      </c>
      <c r="D1381" s="5" t="s">
        <v>171</v>
      </c>
      <c r="E1381" s="2" t="s">
        <v>2029</v>
      </c>
      <c r="F1381" s="2"/>
      <c r="G1381" s="2"/>
      <c r="H1381" s="2"/>
      <c r="I1381" s="2"/>
      <c r="J1381" s="2"/>
      <c r="K1381" s="2"/>
      <c r="L1381" s="2"/>
      <c r="M1381" s="2"/>
      <c r="N1381" s="5">
        <v>680</v>
      </c>
      <c r="O1381" s="2" t="s">
        <v>200</v>
      </c>
      <c r="P1381" s="5">
        <v>509.0576323529412</v>
      </c>
      <c r="Q1381" s="5">
        <v>346159.19</v>
      </c>
      <c r="R1381" s="5">
        <v>6.667421510844024</v>
      </c>
      <c r="S1381" s="5">
        <v>4533.8466273739359</v>
      </c>
      <c r="T1381" s="5">
        <v>126832.7</v>
      </c>
      <c r="U1381" s="5">
        <v>3600</v>
      </c>
      <c r="V1381" s="2"/>
      <c r="W1381" s="2" t="s">
        <v>22</v>
      </c>
      <c r="X1381" s="2" t="s">
        <v>2940</v>
      </c>
      <c r="Y1381" s="2" t="s">
        <v>172</v>
      </c>
      <c r="Z1381" s="2" t="s">
        <v>173</v>
      </c>
      <c r="AA1381" s="2" t="s">
        <v>2940</v>
      </c>
      <c r="AB1381" s="2">
        <f>IF(INPUT_RAW!B1381="","",YEAR(INPUT_RAW!B1381))</f>
        <v>2020</v>
      </c>
      <c r="AC1381" s="2">
        <f>IF(OR(INPUT_RAW!Q1381="",INPUT_RAW!T1381=""),"",INPUT_RAW!Q1381+INPUT_RAW!T1381)</f>
        <v>472991.89</v>
      </c>
      <c r="AD1381" s="2">
        <f>IF(INPUT_RAW!Q1381="","",IF(INPUT_RAW!Q1381=0,0,INPUT_RAW!T1381/INPUT_RAW!Q1381))</f>
        <v>0.36639992137721378</v>
      </c>
    </row>
    <row r="1382" spans="1:30" ht="43.2" x14ac:dyDescent="0.3">
      <c r="A1382" s="7" t="s">
        <v>196</v>
      </c>
      <c r="B1382" s="2" t="s">
        <v>2026</v>
      </c>
      <c r="C1382" s="5" t="s">
        <v>198</v>
      </c>
      <c r="D1382" s="5" t="s">
        <v>163</v>
      </c>
      <c r="E1382" s="2" t="s">
        <v>2030</v>
      </c>
      <c r="F1382" s="2"/>
      <c r="G1382" s="2"/>
      <c r="H1382" s="2"/>
      <c r="I1382" s="2"/>
      <c r="J1382" s="2"/>
      <c r="K1382" s="2"/>
      <c r="L1382" s="2"/>
      <c r="M1382" s="2"/>
      <c r="N1382" s="5">
        <v>7665</v>
      </c>
      <c r="O1382" s="2" t="s">
        <v>200</v>
      </c>
      <c r="P1382" s="5">
        <v>210.43208480104369</v>
      </c>
      <c r="Q1382" s="5">
        <v>1612961.93</v>
      </c>
      <c r="R1382" s="5">
        <v>2.7561504230654048</v>
      </c>
      <c r="S1382" s="5">
        <v>21125.892992796329</v>
      </c>
      <c r="T1382" s="5">
        <v>709058</v>
      </c>
      <c r="U1382" s="5">
        <v>3</v>
      </c>
      <c r="V1382" s="2"/>
      <c r="W1382" s="2" t="s">
        <v>46</v>
      </c>
      <c r="X1382" s="2" t="s">
        <v>166</v>
      </c>
      <c r="Y1382" s="2" t="s">
        <v>164</v>
      </c>
      <c r="Z1382" s="2" t="s">
        <v>165</v>
      </c>
      <c r="AA1382" s="2" t="s">
        <v>166</v>
      </c>
      <c r="AB1382" s="2">
        <f>IF(INPUT_RAW!B1382="","",YEAR(INPUT_RAW!B1382))</f>
        <v>2020</v>
      </c>
      <c r="AC1382" s="2">
        <f>IF(OR(INPUT_RAW!Q1382="",INPUT_RAW!T1382=""),"",INPUT_RAW!Q1382+INPUT_RAW!T1382)</f>
        <v>2322019.9299999997</v>
      </c>
      <c r="AD1382" s="2">
        <f>IF(INPUT_RAW!Q1382="","",IF(INPUT_RAW!Q1382=0,0,INPUT_RAW!T1382/INPUT_RAW!Q1382))</f>
        <v>0.43959996005609386</v>
      </c>
    </row>
    <row r="1383" spans="1:30" ht="100.8" x14ac:dyDescent="0.3">
      <c r="A1383" s="7" t="s">
        <v>196</v>
      </c>
      <c r="B1383" s="2" t="s">
        <v>2026</v>
      </c>
      <c r="C1383" s="5" t="s">
        <v>198</v>
      </c>
      <c r="D1383" s="5" t="s">
        <v>171</v>
      </c>
      <c r="E1383" s="2" t="s">
        <v>2031</v>
      </c>
      <c r="F1383" s="2"/>
      <c r="G1383" s="2"/>
      <c r="H1383" s="2"/>
      <c r="I1383" s="2"/>
      <c r="J1383" s="2"/>
      <c r="K1383" s="2"/>
      <c r="L1383" s="2"/>
      <c r="M1383" s="2"/>
      <c r="N1383" s="5">
        <v>3200</v>
      </c>
      <c r="O1383" s="2" t="s">
        <v>200</v>
      </c>
      <c r="P1383" s="5">
        <v>460.64414687499999</v>
      </c>
      <c r="Q1383" s="5">
        <v>1474061.27</v>
      </c>
      <c r="R1383" s="5">
        <v>6.0333221594629993</v>
      </c>
      <c r="S1383" s="5">
        <v>19306.630910281601</v>
      </c>
      <c r="T1383" s="5">
        <v>540096.1</v>
      </c>
      <c r="U1383" s="5">
        <v>18000</v>
      </c>
      <c r="V1383" s="2"/>
      <c r="W1383" s="2" t="s">
        <v>22</v>
      </c>
      <c r="X1383" s="2" t="s">
        <v>2940</v>
      </c>
      <c r="Y1383" s="2" t="s">
        <v>172</v>
      </c>
      <c r="Z1383" s="2" t="s">
        <v>173</v>
      </c>
      <c r="AA1383" s="2" t="s">
        <v>2940</v>
      </c>
      <c r="AB1383" s="2">
        <f>IF(INPUT_RAW!B1383="","",YEAR(INPUT_RAW!B1383))</f>
        <v>2020</v>
      </c>
      <c r="AC1383" s="2">
        <f>IF(OR(INPUT_RAW!Q1383="",INPUT_RAW!T1383=""),"",INPUT_RAW!Q1383+INPUT_RAW!T1383)</f>
        <v>2014157.37</v>
      </c>
      <c r="AD1383" s="2">
        <f>IF(INPUT_RAW!Q1383="","",IF(INPUT_RAW!Q1383=0,0,INPUT_RAW!T1383/INPUT_RAW!Q1383))</f>
        <v>0.36640003437577595</v>
      </c>
    </row>
    <row r="1384" spans="1:30" ht="57.6" x14ac:dyDescent="0.3">
      <c r="A1384" s="7" t="s">
        <v>196</v>
      </c>
      <c r="B1384" s="2" t="s">
        <v>2032</v>
      </c>
      <c r="C1384" s="5" t="s">
        <v>198</v>
      </c>
      <c r="D1384" s="5" t="s">
        <v>171</v>
      </c>
      <c r="E1384" s="2" t="s">
        <v>2033</v>
      </c>
      <c r="F1384" s="2"/>
      <c r="G1384" s="2"/>
      <c r="H1384" s="2"/>
      <c r="I1384" s="2"/>
      <c r="J1384" s="2"/>
      <c r="K1384" s="2"/>
      <c r="L1384" s="2"/>
      <c r="M1384" s="2"/>
      <c r="N1384" s="5">
        <v>8987</v>
      </c>
      <c r="O1384" s="2" t="s">
        <v>200</v>
      </c>
      <c r="P1384" s="5">
        <v>425.61472237676639</v>
      </c>
      <c r="Q1384" s="5">
        <v>3824999.51</v>
      </c>
      <c r="R1384" s="5">
        <v>5.5745215766439609</v>
      </c>
      <c r="S1384" s="5">
        <v>50098.225409299281</v>
      </c>
      <c r="T1384" s="5">
        <v>1401479.8</v>
      </c>
      <c r="U1384" s="5">
        <v>25800</v>
      </c>
      <c r="V1384" s="2"/>
      <c r="W1384" s="2" t="s">
        <v>23</v>
      </c>
      <c r="X1384" s="2"/>
      <c r="Y1384" s="2" t="s">
        <v>172</v>
      </c>
      <c r="Z1384" s="2" t="s">
        <v>173</v>
      </c>
      <c r="AA1384" s="2" t="s">
        <v>174</v>
      </c>
      <c r="AB1384" s="2">
        <f>IF(INPUT_RAW!B1384="","",YEAR(INPUT_RAW!B1384))</f>
        <v>2020</v>
      </c>
      <c r="AC1384" s="2">
        <f>IF(OR(INPUT_RAW!Q1384="",INPUT_RAW!T1384=""),"",INPUT_RAW!Q1384+INPUT_RAW!T1384)</f>
        <v>5226479.3099999996</v>
      </c>
      <c r="AD1384" s="2">
        <f>IF(INPUT_RAW!Q1384="","",IF(INPUT_RAW!Q1384=0,0,INPUT_RAW!T1384/INPUT_RAW!Q1384))</f>
        <v>0.366399994649934</v>
      </c>
    </row>
    <row r="1385" spans="1:30" ht="57.6" x14ac:dyDescent="0.3">
      <c r="A1385" s="7" t="s">
        <v>196</v>
      </c>
      <c r="B1385" s="2" t="s">
        <v>2032</v>
      </c>
      <c r="C1385" s="5" t="s">
        <v>198</v>
      </c>
      <c r="D1385" s="5" t="s">
        <v>171</v>
      </c>
      <c r="E1385" s="2" t="s">
        <v>2034</v>
      </c>
      <c r="F1385" s="2"/>
      <c r="G1385" s="2"/>
      <c r="H1385" s="2"/>
      <c r="I1385" s="2"/>
      <c r="J1385" s="2"/>
      <c r="K1385" s="2"/>
      <c r="L1385" s="2"/>
      <c r="M1385" s="2"/>
      <c r="N1385" s="5">
        <v>8094.8</v>
      </c>
      <c r="O1385" s="2" t="s">
        <v>200</v>
      </c>
      <c r="P1385" s="5">
        <v>502.81530241636608</v>
      </c>
      <c r="Q1385" s="5">
        <v>4070189.31</v>
      </c>
      <c r="R1385" s="5">
        <v>6.5856621141632763</v>
      </c>
      <c r="S1385" s="5">
        <v>53309.617681728887</v>
      </c>
      <c r="T1385" s="5">
        <v>1491317.4</v>
      </c>
      <c r="U1385" s="5">
        <v>21240</v>
      </c>
      <c r="V1385" s="2"/>
      <c r="W1385" s="2" t="s">
        <v>23</v>
      </c>
      <c r="X1385" s="2"/>
      <c r="Y1385" s="2" t="s">
        <v>172</v>
      </c>
      <c r="Z1385" s="2" t="s">
        <v>173</v>
      </c>
      <c r="AA1385" s="2" t="s">
        <v>174</v>
      </c>
      <c r="AB1385" s="2">
        <f>IF(INPUT_RAW!B1385="","",YEAR(INPUT_RAW!B1385))</f>
        <v>2020</v>
      </c>
      <c r="AC1385" s="2">
        <f>IF(OR(INPUT_RAW!Q1385="",INPUT_RAW!T1385=""),"",INPUT_RAW!Q1385+INPUT_RAW!T1385)</f>
        <v>5561506.71</v>
      </c>
      <c r="AD1385" s="2">
        <f>IF(INPUT_RAW!Q1385="","",IF(INPUT_RAW!Q1385=0,0,INPUT_RAW!T1385/INPUT_RAW!Q1385))</f>
        <v>0.36640000904527947</v>
      </c>
    </row>
    <row r="1386" spans="1:30" ht="115.2" x14ac:dyDescent="0.3">
      <c r="A1386" s="7" t="s">
        <v>196</v>
      </c>
      <c r="B1386" s="2" t="s">
        <v>2035</v>
      </c>
      <c r="C1386" s="5" t="s">
        <v>198</v>
      </c>
      <c r="D1386" s="5" t="s">
        <v>171</v>
      </c>
      <c r="E1386" s="2" t="s">
        <v>2036</v>
      </c>
      <c r="F1386" s="2"/>
      <c r="G1386" s="2"/>
      <c r="H1386" s="2"/>
      <c r="I1386" s="2"/>
      <c r="J1386" s="2"/>
      <c r="K1386" s="2"/>
      <c r="L1386" s="2"/>
      <c r="M1386" s="2"/>
      <c r="N1386" s="5">
        <v>19008</v>
      </c>
      <c r="O1386" s="2" t="s">
        <v>200</v>
      </c>
      <c r="P1386" s="5">
        <v>192.9811243</v>
      </c>
      <c r="Q1386" s="5">
        <v>3668185.21</v>
      </c>
      <c r="R1386" s="5">
        <v>2.5476056009999999</v>
      </c>
      <c r="S1386" s="5">
        <v>48424.887260000003</v>
      </c>
      <c r="T1386" s="5">
        <v>1344023</v>
      </c>
      <c r="U1386" s="2"/>
      <c r="V1386" s="2"/>
      <c r="W1386" s="2" t="s">
        <v>34</v>
      </c>
      <c r="X1386" s="2" t="s">
        <v>2935</v>
      </c>
      <c r="Y1386" s="2" t="s">
        <v>172</v>
      </c>
      <c r="Z1386" s="2" t="s">
        <v>173</v>
      </c>
      <c r="AA1386" s="2" t="s">
        <v>2935</v>
      </c>
      <c r="AB1386" s="2">
        <f>IF(INPUT_RAW!B1386="","",YEAR(INPUT_RAW!B1386))</f>
        <v>2020</v>
      </c>
      <c r="AC1386" s="2">
        <f>IF(OR(INPUT_RAW!Q1386="",INPUT_RAW!T1386=""),"",INPUT_RAW!Q1386+INPUT_RAW!T1386)</f>
        <v>5012208.21</v>
      </c>
      <c r="AD1386" s="2">
        <f>IF(INPUT_RAW!Q1386="","",IF(INPUT_RAW!Q1386=0,0,INPUT_RAW!T1386/INPUT_RAW!Q1386))</f>
        <v>0.36639998338578983</v>
      </c>
    </row>
    <row r="1387" spans="1:30" ht="115.2" x14ac:dyDescent="0.3">
      <c r="A1387" s="7" t="s">
        <v>196</v>
      </c>
      <c r="B1387" s="2" t="s">
        <v>2035</v>
      </c>
      <c r="C1387" s="5" t="s">
        <v>198</v>
      </c>
      <c r="D1387" s="5" t="s">
        <v>171</v>
      </c>
      <c r="E1387" s="2" t="s">
        <v>2025</v>
      </c>
      <c r="F1387" s="2"/>
      <c r="G1387" s="2"/>
      <c r="H1387" s="2"/>
      <c r="I1387" s="2"/>
      <c r="J1387" s="2"/>
      <c r="K1387" s="2"/>
      <c r="L1387" s="2"/>
      <c r="M1387" s="2"/>
      <c r="N1387" s="5">
        <v>12012</v>
      </c>
      <c r="O1387" s="2" t="s">
        <v>200</v>
      </c>
      <c r="P1387" s="5">
        <v>349.36827670000002</v>
      </c>
      <c r="Q1387" s="5">
        <v>4196611.74</v>
      </c>
      <c r="R1387" s="5">
        <v>4.6121224649999997</v>
      </c>
      <c r="S1387" s="5">
        <v>55400.815049999997</v>
      </c>
      <c r="T1387" s="5">
        <v>1537638.5</v>
      </c>
      <c r="U1387" s="2"/>
      <c r="V1387" s="2"/>
      <c r="W1387" s="2" t="s">
        <v>33</v>
      </c>
      <c r="X1387" s="2" t="s">
        <v>2935</v>
      </c>
      <c r="Y1387" s="2" t="s">
        <v>172</v>
      </c>
      <c r="Z1387" s="2" t="s">
        <v>173</v>
      </c>
      <c r="AA1387" s="2" t="s">
        <v>2935</v>
      </c>
      <c r="AB1387" s="2">
        <f>IF(INPUT_RAW!B1387="","",YEAR(INPUT_RAW!B1387))</f>
        <v>2020</v>
      </c>
      <c r="AC1387" s="2">
        <f>IF(OR(INPUT_RAW!Q1387="",INPUT_RAW!T1387=""),"",INPUT_RAW!Q1387+INPUT_RAW!T1387)</f>
        <v>5734250.2400000002</v>
      </c>
      <c r="AD1387" s="2">
        <f>IF(INPUT_RAW!Q1387="","",IF(INPUT_RAW!Q1387=0,0,INPUT_RAW!T1387/INPUT_RAW!Q1387))</f>
        <v>0.36639999010249158</v>
      </c>
    </row>
    <row r="1388" spans="1:30" ht="72" x14ac:dyDescent="0.3">
      <c r="A1388" s="7" t="s">
        <v>196</v>
      </c>
      <c r="B1388" s="2" t="s">
        <v>2037</v>
      </c>
      <c r="C1388" s="5" t="s">
        <v>198</v>
      </c>
      <c r="D1388" s="5" t="s">
        <v>171</v>
      </c>
      <c r="E1388" s="2" t="s">
        <v>2038</v>
      </c>
      <c r="F1388" s="2"/>
      <c r="G1388" s="2"/>
      <c r="H1388" s="2"/>
      <c r="I1388" s="2"/>
      <c r="J1388" s="2"/>
      <c r="K1388" s="2"/>
      <c r="L1388" s="2"/>
      <c r="M1388" s="2"/>
      <c r="N1388" s="5">
        <v>6450</v>
      </c>
      <c r="O1388" s="2" t="s">
        <v>200</v>
      </c>
      <c r="P1388" s="5">
        <v>384.97500309999998</v>
      </c>
      <c r="Q1388" s="5">
        <v>2483088.77</v>
      </c>
      <c r="R1388" s="5">
        <v>5.082178259</v>
      </c>
      <c r="S1388" s="5">
        <v>32780.049769999998</v>
      </c>
      <c r="T1388" s="5">
        <v>909803.8</v>
      </c>
      <c r="U1388" s="5">
        <v>32220</v>
      </c>
      <c r="V1388" s="2"/>
      <c r="W1388" s="2" t="s">
        <v>22</v>
      </c>
      <c r="X1388" s="2" t="s">
        <v>2940</v>
      </c>
      <c r="Y1388" s="2" t="s">
        <v>172</v>
      </c>
      <c r="Z1388" s="2" t="s">
        <v>173</v>
      </c>
      <c r="AA1388" s="2" t="s">
        <v>2940</v>
      </c>
      <c r="AB1388" s="2">
        <f>IF(INPUT_RAW!B1388="","",YEAR(INPUT_RAW!B1388))</f>
        <v>2020</v>
      </c>
      <c r="AC1388" s="2">
        <f>IF(OR(INPUT_RAW!Q1388="",INPUT_RAW!T1388=""),"",INPUT_RAW!Q1388+INPUT_RAW!T1388)</f>
        <v>3392892.5700000003</v>
      </c>
      <c r="AD1388" s="2">
        <f>IF(INPUT_RAW!Q1388="","",IF(INPUT_RAW!Q1388=0,0,INPUT_RAW!T1388/INPUT_RAW!Q1388))</f>
        <v>0.36640003007222333</v>
      </c>
    </row>
    <row r="1389" spans="1:30" ht="100.8" x14ac:dyDescent="0.3">
      <c r="A1389" s="7" t="s">
        <v>196</v>
      </c>
      <c r="B1389" s="2" t="s">
        <v>2039</v>
      </c>
      <c r="C1389" s="5" t="s">
        <v>198</v>
      </c>
      <c r="D1389" s="5" t="s">
        <v>171</v>
      </c>
      <c r="E1389" s="2" t="s">
        <v>2040</v>
      </c>
      <c r="F1389" s="2"/>
      <c r="G1389" s="2"/>
      <c r="H1389" s="2"/>
      <c r="I1389" s="2"/>
      <c r="J1389" s="2"/>
      <c r="K1389" s="2"/>
      <c r="L1389" s="2"/>
      <c r="M1389" s="2"/>
      <c r="N1389" s="5">
        <v>1401.6</v>
      </c>
      <c r="O1389" s="2" t="s">
        <v>200</v>
      </c>
      <c r="P1389" s="5">
        <v>431.49974315068499</v>
      </c>
      <c r="Q1389" s="5">
        <v>604790.04</v>
      </c>
      <c r="R1389" s="5">
        <v>6.0223271898211426</v>
      </c>
      <c r="S1389" s="5">
        <v>8440.893789253314</v>
      </c>
      <c r="T1389" s="5">
        <v>221595.1</v>
      </c>
      <c r="U1389" s="5">
        <v>7884</v>
      </c>
      <c r="V1389" s="2"/>
      <c r="W1389" s="2" t="s">
        <v>22</v>
      </c>
      <c r="X1389" s="2" t="s">
        <v>2940</v>
      </c>
      <c r="Y1389" s="2" t="s">
        <v>172</v>
      </c>
      <c r="Z1389" s="2" t="s">
        <v>173</v>
      </c>
      <c r="AA1389" s="2" t="s">
        <v>2940</v>
      </c>
      <c r="AB1389" s="2">
        <f>IF(INPUT_RAW!B1389="","",YEAR(INPUT_RAW!B1389))</f>
        <v>2020</v>
      </c>
      <c r="AC1389" s="2">
        <f>IF(OR(INPUT_RAW!Q1389="",INPUT_RAW!T1389=""),"",INPUT_RAW!Q1389+INPUT_RAW!T1389)</f>
        <v>826385.14</v>
      </c>
      <c r="AD1389" s="2">
        <f>IF(INPUT_RAW!Q1389="","",IF(INPUT_RAW!Q1389=0,0,INPUT_RAW!T1389/INPUT_RAW!Q1389))</f>
        <v>0.36640004851931751</v>
      </c>
    </row>
    <row r="1390" spans="1:30" ht="86.4" x14ac:dyDescent="0.3">
      <c r="A1390" s="7" t="s">
        <v>196</v>
      </c>
      <c r="B1390" s="2" t="s">
        <v>2039</v>
      </c>
      <c r="C1390" s="5" t="s">
        <v>198</v>
      </c>
      <c r="D1390" s="5" t="s">
        <v>171</v>
      </c>
      <c r="E1390" s="2" t="s">
        <v>2041</v>
      </c>
      <c r="F1390" s="2"/>
      <c r="G1390" s="2"/>
      <c r="H1390" s="2"/>
      <c r="I1390" s="2"/>
      <c r="J1390" s="2"/>
      <c r="K1390" s="2"/>
      <c r="L1390" s="2"/>
      <c r="M1390" s="2"/>
      <c r="N1390" s="5">
        <v>3420</v>
      </c>
      <c r="O1390" s="2" t="s">
        <v>200</v>
      </c>
      <c r="P1390" s="5">
        <v>507.2458304093567</v>
      </c>
      <c r="Q1390" s="5">
        <v>1734780.74</v>
      </c>
      <c r="R1390" s="5">
        <v>7.0794951906400092</v>
      </c>
      <c r="S1390" s="5">
        <v>24211.873551988829</v>
      </c>
      <c r="T1390" s="5">
        <v>635623.6</v>
      </c>
      <c r="U1390" s="5">
        <v>21600</v>
      </c>
      <c r="V1390" s="2"/>
      <c r="W1390" s="2" t="s">
        <v>22</v>
      </c>
      <c r="X1390" s="2" t="s">
        <v>2940</v>
      </c>
      <c r="Y1390" s="2" t="s">
        <v>172</v>
      </c>
      <c r="Z1390" s="2" t="s">
        <v>173</v>
      </c>
      <c r="AA1390" s="2" t="s">
        <v>2940</v>
      </c>
      <c r="AB1390" s="2">
        <f>IF(INPUT_RAW!B1390="","",YEAR(INPUT_RAW!B1390))</f>
        <v>2020</v>
      </c>
      <c r="AC1390" s="2">
        <f>IF(OR(INPUT_RAW!Q1390="",INPUT_RAW!T1390=""),"",INPUT_RAW!Q1390+INPUT_RAW!T1390)</f>
        <v>2370404.34</v>
      </c>
      <c r="AD1390" s="2">
        <f>IF(INPUT_RAW!Q1390="","",IF(INPUT_RAW!Q1390=0,0,INPUT_RAW!T1390/INPUT_RAW!Q1390))</f>
        <v>0.36639996360577531</v>
      </c>
    </row>
    <row r="1391" spans="1:30" ht="100.8" x14ac:dyDescent="0.3">
      <c r="A1391" s="7" t="s">
        <v>196</v>
      </c>
      <c r="B1391" s="2" t="s">
        <v>2039</v>
      </c>
      <c r="C1391" s="5" t="s">
        <v>198</v>
      </c>
      <c r="D1391" s="5" t="s">
        <v>171</v>
      </c>
      <c r="E1391" s="2" t="s">
        <v>2042</v>
      </c>
      <c r="F1391" s="2"/>
      <c r="G1391" s="2"/>
      <c r="H1391" s="2"/>
      <c r="I1391" s="2"/>
      <c r="J1391" s="2"/>
      <c r="K1391" s="2"/>
      <c r="L1391" s="2"/>
      <c r="M1391" s="2"/>
      <c r="N1391" s="5">
        <v>2560</v>
      </c>
      <c r="O1391" s="2" t="s">
        <v>200</v>
      </c>
      <c r="P1391" s="5">
        <v>451.76580078124999</v>
      </c>
      <c r="Q1391" s="5">
        <v>1156520.45</v>
      </c>
      <c r="R1391" s="5">
        <v>6.305175167916957</v>
      </c>
      <c r="S1391" s="5">
        <v>16141.24842986741</v>
      </c>
      <c r="T1391" s="5">
        <v>423749.1</v>
      </c>
      <c r="U1391" s="5">
        <v>14400</v>
      </c>
      <c r="V1391" s="2"/>
      <c r="W1391" s="2" t="s">
        <v>22</v>
      </c>
      <c r="X1391" s="2" t="s">
        <v>2940</v>
      </c>
      <c r="Y1391" s="2" t="s">
        <v>172</v>
      </c>
      <c r="Z1391" s="2" t="s">
        <v>173</v>
      </c>
      <c r="AA1391" s="2" t="s">
        <v>2940</v>
      </c>
      <c r="AB1391" s="2">
        <f>IF(INPUT_RAW!B1391="","",YEAR(INPUT_RAW!B1391))</f>
        <v>2020</v>
      </c>
      <c r="AC1391" s="2">
        <f>IF(OR(INPUT_RAW!Q1391="",INPUT_RAW!T1391=""),"",INPUT_RAW!Q1391+INPUT_RAW!T1391)</f>
        <v>1580269.5499999998</v>
      </c>
      <c r="AD1391" s="2">
        <f>IF(INPUT_RAW!Q1391="","",IF(INPUT_RAW!Q1391=0,0,INPUT_RAW!T1391/INPUT_RAW!Q1391))</f>
        <v>0.36640000615639784</v>
      </c>
    </row>
    <row r="1392" spans="1:30" ht="100.8" x14ac:dyDescent="0.3">
      <c r="A1392" s="7" t="s">
        <v>196</v>
      </c>
      <c r="B1392" s="2" t="s">
        <v>2039</v>
      </c>
      <c r="C1392" s="5" t="s">
        <v>198</v>
      </c>
      <c r="D1392" s="5" t="s">
        <v>171</v>
      </c>
      <c r="E1392" s="2" t="s">
        <v>2043</v>
      </c>
      <c r="F1392" s="2"/>
      <c r="G1392" s="2"/>
      <c r="H1392" s="2"/>
      <c r="I1392" s="2"/>
      <c r="J1392" s="2"/>
      <c r="K1392" s="2"/>
      <c r="L1392" s="2"/>
      <c r="M1392" s="2"/>
      <c r="N1392" s="5">
        <v>3038.5</v>
      </c>
      <c r="O1392" s="2" t="s">
        <v>200</v>
      </c>
      <c r="P1392" s="5">
        <v>508.37067632055289</v>
      </c>
      <c r="Q1392" s="5">
        <v>1544684.3</v>
      </c>
      <c r="R1392" s="5">
        <v>7.0951943659532857</v>
      </c>
      <c r="S1392" s="5">
        <v>21558.748080949059</v>
      </c>
      <c r="T1392" s="5">
        <v>565972.4</v>
      </c>
      <c r="U1392" s="5">
        <v>18540</v>
      </c>
      <c r="V1392" s="2"/>
      <c r="W1392" s="2" t="s">
        <v>22</v>
      </c>
      <c r="X1392" s="2" t="s">
        <v>2940</v>
      </c>
      <c r="Y1392" s="2" t="s">
        <v>172</v>
      </c>
      <c r="Z1392" s="2" t="s">
        <v>173</v>
      </c>
      <c r="AA1392" s="2" t="s">
        <v>2940</v>
      </c>
      <c r="AB1392" s="2">
        <f>IF(INPUT_RAW!B1392="","",YEAR(INPUT_RAW!B1392))</f>
        <v>2020</v>
      </c>
      <c r="AC1392" s="2">
        <f>IF(OR(INPUT_RAW!Q1392="",INPUT_RAW!T1392=""),"",INPUT_RAW!Q1392+INPUT_RAW!T1392)</f>
        <v>2110656.7000000002</v>
      </c>
      <c r="AD1392" s="2">
        <f>IF(INPUT_RAW!Q1392="","",IF(INPUT_RAW!Q1392=0,0,INPUT_RAW!T1392/INPUT_RAW!Q1392))</f>
        <v>0.36640004692220929</v>
      </c>
    </row>
    <row r="1393" spans="1:30" ht="86.4" x14ac:dyDescent="0.3">
      <c r="A1393" s="7" t="s">
        <v>196</v>
      </c>
      <c r="B1393" s="2" t="s">
        <v>2039</v>
      </c>
      <c r="C1393" s="5" t="s">
        <v>198</v>
      </c>
      <c r="D1393" s="5" t="s">
        <v>171</v>
      </c>
      <c r="E1393" s="2" t="s">
        <v>2044</v>
      </c>
      <c r="F1393" s="2"/>
      <c r="G1393" s="2"/>
      <c r="H1393" s="2"/>
      <c r="I1393" s="2"/>
      <c r="J1393" s="2"/>
      <c r="K1393" s="2"/>
      <c r="L1393" s="2"/>
      <c r="M1393" s="2"/>
      <c r="N1393" s="5">
        <v>4426.8</v>
      </c>
      <c r="O1393" s="2" t="s">
        <v>200</v>
      </c>
      <c r="P1393" s="5">
        <v>476.85008809975608</v>
      </c>
      <c r="Q1393" s="5">
        <v>2110919.9700000002</v>
      </c>
      <c r="R1393" s="5">
        <v>6.6552698967167627</v>
      </c>
      <c r="S1393" s="5">
        <v>29461.54877878576</v>
      </c>
      <c r="T1393" s="5">
        <v>773441.1</v>
      </c>
      <c r="U1393" s="5">
        <v>23436</v>
      </c>
      <c r="V1393" s="2"/>
      <c r="W1393" s="2" t="s">
        <v>22</v>
      </c>
      <c r="X1393" s="2" t="s">
        <v>2940</v>
      </c>
      <c r="Y1393" s="2" t="s">
        <v>172</v>
      </c>
      <c r="Z1393" s="2" t="s">
        <v>173</v>
      </c>
      <c r="AA1393" s="2" t="s">
        <v>2940</v>
      </c>
      <c r="AB1393" s="2">
        <f>IF(INPUT_RAW!B1393="","",YEAR(INPUT_RAW!B1393))</f>
        <v>2020</v>
      </c>
      <c r="AC1393" s="2">
        <f>IF(OR(INPUT_RAW!Q1393="",INPUT_RAW!T1393=""),"",INPUT_RAW!Q1393+INPUT_RAW!T1393)</f>
        <v>2884361.0700000003</v>
      </c>
      <c r="AD1393" s="2">
        <f>IF(INPUT_RAW!Q1393="","",IF(INPUT_RAW!Q1393=0,0,INPUT_RAW!T1393/INPUT_RAW!Q1393))</f>
        <v>0.36640001089193347</v>
      </c>
    </row>
    <row r="1394" spans="1:30" ht="57.6" x14ac:dyDescent="0.3">
      <c r="A1394" s="7" t="s">
        <v>196</v>
      </c>
      <c r="B1394" s="2" t="s">
        <v>2045</v>
      </c>
      <c r="C1394" s="5" t="s">
        <v>198</v>
      </c>
      <c r="D1394" s="5" t="s">
        <v>171</v>
      </c>
      <c r="E1394" s="2" t="s">
        <v>2046</v>
      </c>
      <c r="F1394" s="2"/>
      <c r="G1394" s="2"/>
      <c r="H1394" s="2"/>
      <c r="I1394" s="2"/>
      <c r="J1394" s="2"/>
      <c r="K1394" s="2"/>
      <c r="L1394" s="2"/>
      <c r="M1394" s="2"/>
      <c r="N1394" s="5">
        <v>15568</v>
      </c>
      <c r="O1394" s="2" t="s">
        <v>200</v>
      </c>
      <c r="P1394" s="5">
        <v>328.46774152106877</v>
      </c>
      <c r="Q1394" s="5">
        <v>5113585.8</v>
      </c>
      <c r="R1394" s="5">
        <v>4.584336936790911</v>
      </c>
      <c r="S1394" s="5">
        <v>71368.957431960909</v>
      </c>
      <c r="T1394" s="5">
        <v>1243624.1000000001</v>
      </c>
      <c r="U1394" s="5">
        <v>70056</v>
      </c>
      <c r="V1394" s="2"/>
      <c r="W1394" s="2" t="s">
        <v>23</v>
      </c>
      <c r="X1394" s="2" t="s">
        <v>2937</v>
      </c>
      <c r="Y1394" s="2" t="s">
        <v>172</v>
      </c>
      <c r="Z1394" s="2" t="s">
        <v>173</v>
      </c>
      <c r="AA1394" s="2" t="s">
        <v>2937</v>
      </c>
      <c r="AB1394" s="2">
        <f>IF(INPUT_RAW!B1394="","",YEAR(INPUT_RAW!B1394))</f>
        <v>2020</v>
      </c>
      <c r="AC1394" s="2">
        <f>IF(OR(INPUT_RAW!Q1394="",INPUT_RAW!T1394=""),"",INPUT_RAW!Q1394+INPUT_RAW!T1394)</f>
        <v>6357209.9000000004</v>
      </c>
      <c r="AD1394" s="2">
        <f>IF(INPUT_RAW!Q1394="","",IF(INPUT_RAW!Q1394=0,0,INPUT_RAW!T1394/INPUT_RAW!Q1394))</f>
        <v>0.24320000653944246</v>
      </c>
    </row>
    <row r="1395" spans="1:30" ht="57.6" x14ac:dyDescent="0.3">
      <c r="A1395" s="7" t="s">
        <v>196</v>
      </c>
      <c r="B1395" s="2" t="s">
        <v>2047</v>
      </c>
      <c r="C1395" s="5" t="s">
        <v>198</v>
      </c>
      <c r="D1395" s="5" t="s">
        <v>171</v>
      </c>
      <c r="E1395" s="2" t="s">
        <v>2048</v>
      </c>
      <c r="F1395" s="2"/>
      <c r="G1395" s="2"/>
      <c r="H1395" s="2"/>
      <c r="I1395" s="2"/>
      <c r="J1395" s="2"/>
      <c r="K1395" s="2"/>
      <c r="L1395" s="2"/>
      <c r="M1395" s="2"/>
      <c r="N1395" s="5">
        <v>184</v>
      </c>
      <c r="O1395" s="2" t="s">
        <v>200</v>
      </c>
      <c r="P1395" s="5">
        <v>514.7641304347826</v>
      </c>
      <c r="Q1395" s="5">
        <v>94716.6</v>
      </c>
      <c r="R1395" s="5">
        <v>7.1844261051609566</v>
      </c>
      <c r="S1395" s="5">
        <v>1321.9344033496161</v>
      </c>
      <c r="T1395" s="5">
        <v>23035.200000000001</v>
      </c>
      <c r="U1395" s="5">
        <v>2208</v>
      </c>
      <c r="V1395" s="2"/>
      <c r="W1395" s="2" t="s">
        <v>23</v>
      </c>
      <c r="X1395" s="2" t="s">
        <v>2941</v>
      </c>
      <c r="Y1395" s="2" t="s">
        <v>172</v>
      </c>
      <c r="Z1395" s="2" t="s">
        <v>173</v>
      </c>
      <c r="AA1395" s="2" t="s">
        <v>2941</v>
      </c>
      <c r="AB1395" s="2">
        <f>IF(INPUT_RAW!B1395="","",YEAR(INPUT_RAW!B1395))</f>
        <v>2020</v>
      </c>
      <c r="AC1395" s="2">
        <f>IF(OR(INPUT_RAW!Q1395="",INPUT_RAW!T1395=""),"",INPUT_RAW!Q1395+INPUT_RAW!T1395)</f>
        <v>117751.8</v>
      </c>
      <c r="AD1395" s="2">
        <f>IF(INPUT_RAW!Q1395="","",IF(INPUT_RAW!Q1395=0,0,INPUT_RAW!T1395/INPUT_RAW!Q1395))</f>
        <v>0.24320129734386581</v>
      </c>
    </row>
    <row r="1396" spans="1:30" ht="57.6" x14ac:dyDescent="0.3">
      <c r="A1396" s="7" t="s">
        <v>196</v>
      </c>
      <c r="B1396" s="2" t="s">
        <v>2047</v>
      </c>
      <c r="C1396" s="5" t="s">
        <v>198</v>
      </c>
      <c r="D1396" s="5" t="s">
        <v>171</v>
      </c>
      <c r="E1396" s="2" t="s">
        <v>2049</v>
      </c>
      <c r="F1396" s="2"/>
      <c r="G1396" s="2"/>
      <c r="H1396" s="2"/>
      <c r="I1396" s="2"/>
      <c r="J1396" s="2"/>
      <c r="K1396" s="2"/>
      <c r="L1396" s="2"/>
      <c r="M1396" s="2"/>
      <c r="N1396" s="5">
        <v>8886.24</v>
      </c>
      <c r="O1396" s="2" t="s">
        <v>200</v>
      </c>
      <c r="P1396" s="5">
        <v>406.05688457660392</v>
      </c>
      <c r="Q1396" s="5">
        <v>3608318.93</v>
      </c>
      <c r="R1396" s="5">
        <v>5.6672279773426917</v>
      </c>
      <c r="S1396" s="5">
        <v>50360.347941381719</v>
      </c>
      <c r="T1396" s="5">
        <v>877543.2</v>
      </c>
      <c r="U1396" s="5">
        <v>69696</v>
      </c>
      <c r="V1396" s="2"/>
      <c r="W1396" s="2" t="s">
        <v>23</v>
      </c>
      <c r="X1396" s="2" t="s">
        <v>2941</v>
      </c>
      <c r="Y1396" s="2" t="s">
        <v>172</v>
      </c>
      <c r="Z1396" s="2" t="s">
        <v>173</v>
      </c>
      <c r="AA1396" s="2" t="s">
        <v>2941</v>
      </c>
      <c r="AB1396" s="2">
        <f>IF(INPUT_RAW!B1396="","",YEAR(INPUT_RAW!B1396))</f>
        <v>2020</v>
      </c>
      <c r="AC1396" s="2">
        <f>IF(OR(INPUT_RAW!Q1396="",INPUT_RAW!T1396=""),"",INPUT_RAW!Q1396+INPUT_RAW!T1396)</f>
        <v>4485862.13</v>
      </c>
      <c r="AD1396" s="2">
        <f>IF(INPUT_RAW!Q1396="","",IF(INPUT_RAW!Q1396=0,0,INPUT_RAW!T1396/INPUT_RAW!Q1396))</f>
        <v>0.24320001003902389</v>
      </c>
    </row>
    <row r="1397" spans="1:30" ht="57.6" x14ac:dyDescent="0.3">
      <c r="A1397" s="7" t="s">
        <v>196</v>
      </c>
      <c r="B1397" s="2" t="s">
        <v>2047</v>
      </c>
      <c r="C1397" s="5" t="s">
        <v>198</v>
      </c>
      <c r="D1397" s="5" t="s">
        <v>171</v>
      </c>
      <c r="E1397" s="2" t="s">
        <v>2050</v>
      </c>
      <c r="F1397" s="2"/>
      <c r="G1397" s="2"/>
      <c r="H1397" s="2"/>
      <c r="I1397" s="2"/>
      <c r="J1397" s="2"/>
      <c r="K1397" s="2"/>
      <c r="L1397" s="2"/>
      <c r="M1397" s="2"/>
      <c r="N1397" s="5">
        <v>64.260000000000005</v>
      </c>
      <c r="O1397" s="2" t="s">
        <v>200</v>
      </c>
      <c r="P1397" s="5">
        <v>428.04964207905391</v>
      </c>
      <c r="Q1397" s="5">
        <v>27506.47</v>
      </c>
      <c r="R1397" s="5">
        <v>5.9741750464627188</v>
      </c>
      <c r="S1397" s="5">
        <v>383.90048848569432</v>
      </c>
      <c r="T1397" s="5">
        <v>6689.6</v>
      </c>
      <c r="U1397" s="5">
        <v>504</v>
      </c>
      <c r="V1397" s="2"/>
      <c r="W1397" s="2" t="s">
        <v>23</v>
      </c>
      <c r="X1397" s="2" t="s">
        <v>2941</v>
      </c>
      <c r="Y1397" s="2" t="s">
        <v>172</v>
      </c>
      <c r="Z1397" s="2" t="s">
        <v>173</v>
      </c>
      <c r="AA1397" s="2" t="s">
        <v>2941</v>
      </c>
      <c r="AB1397" s="2">
        <f>IF(INPUT_RAW!B1397="","",YEAR(INPUT_RAW!B1397))</f>
        <v>2020</v>
      </c>
      <c r="AC1397" s="2">
        <f>IF(OR(INPUT_RAW!Q1397="",INPUT_RAW!T1397=""),"",INPUT_RAW!Q1397+INPUT_RAW!T1397)</f>
        <v>34196.07</v>
      </c>
      <c r="AD1397" s="2">
        <f>IF(INPUT_RAW!Q1397="","",IF(INPUT_RAW!Q1397=0,0,INPUT_RAW!T1397/INPUT_RAW!Q1397))</f>
        <v>0.24320096326427929</v>
      </c>
    </row>
    <row r="1398" spans="1:30" ht="57.6" x14ac:dyDescent="0.3">
      <c r="A1398" s="7" t="s">
        <v>196</v>
      </c>
      <c r="B1398" s="2" t="s">
        <v>2047</v>
      </c>
      <c r="C1398" s="5" t="s">
        <v>198</v>
      </c>
      <c r="D1398" s="5" t="s">
        <v>171</v>
      </c>
      <c r="E1398" s="2" t="s">
        <v>2051</v>
      </c>
      <c r="F1398" s="2"/>
      <c r="G1398" s="2"/>
      <c r="H1398" s="2"/>
      <c r="I1398" s="2"/>
      <c r="J1398" s="2"/>
      <c r="K1398" s="2"/>
      <c r="L1398" s="2"/>
      <c r="M1398" s="2"/>
      <c r="N1398" s="5">
        <v>6230.4</v>
      </c>
      <c r="O1398" s="2" t="s">
        <v>200</v>
      </c>
      <c r="P1398" s="5">
        <v>295.84144838212637</v>
      </c>
      <c r="Q1398" s="5">
        <v>1843210.56</v>
      </c>
      <c r="R1398" s="5">
        <v>4.1289804379919941</v>
      </c>
      <c r="S1398" s="5">
        <v>25725.199720865319</v>
      </c>
      <c r="T1398" s="5">
        <v>448268.9</v>
      </c>
      <c r="U1398" s="5">
        <v>28320</v>
      </c>
      <c r="V1398" s="2"/>
      <c r="W1398" s="2" t="s">
        <v>23</v>
      </c>
      <c r="X1398" s="2" t="s">
        <v>2941</v>
      </c>
      <c r="Y1398" s="2" t="s">
        <v>172</v>
      </c>
      <c r="Z1398" s="2" t="s">
        <v>173</v>
      </c>
      <c r="AA1398" s="2" t="s">
        <v>2941</v>
      </c>
      <c r="AB1398" s="2">
        <f>IF(INPUT_RAW!B1398="","",YEAR(INPUT_RAW!B1398))</f>
        <v>2020</v>
      </c>
      <c r="AC1398" s="2">
        <f>IF(OR(INPUT_RAW!Q1398="",INPUT_RAW!T1398=""),"",INPUT_RAW!Q1398+INPUT_RAW!T1398)</f>
        <v>2291479.46</v>
      </c>
      <c r="AD1398" s="2">
        <f>IF(INPUT_RAW!Q1398="","",IF(INPUT_RAW!Q1398=0,0,INPUT_RAW!T1398/INPUT_RAW!Q1398))</f>
        <v>0.24320004980874241</v>
      </c>
    </row>
    <row r="1399" spans="1:30" ht="57.6" x14ac:dyDescent="0.3">
      <c r="A1399" s="7" t="s">
        <v>196</v>
      </c>
      <c r="B1399" s="2" t="s">
        <v>2047</v>
      </c>
      <c r="C1399" s="5" t="s">
        <v>198</v>
      </c>
      <c r="D1399" s="5" t="s">
        <v>171</v>
      </c>
      <c r="E1399" s="2" t="s">
        <v>2052</v>
      </c>
      <c r="F1399" s="2"/>
      <c r="G1399" s="2"/>
      <c r="H1399" s="2"/>
      <c r="I1399" s="2"/>
      <c r="J1399" s="2"/>
      <c r="K1399" s="2"/>
      <c r="L1399" s="2"/>
      <c r="M1399" s="2"/>
      <c r="N1399" s="5">
        <v>96.14</v>
      </c>
      <c r="O1399" s="2" t="s">
        <v>200</v>
      </c>
      <c r="P1399" s="5">
        <v>399.1736009985438</v>
      </c>
      <c r="Q1399" s="5">
        <v>38376.550000000003</v>
      </c>
      <c r="R1399" s="5">
        <v>5.5711598185421316</v>
      </c>
      <c r="S1399" s="5">
        <v>535.61130495464056</v>
      </c>
      <c r="T1399" s="5">
        <v>9333.2999999999993</v>
      </c>
      <c r="U1399" s="5">
        <v>276</v>
      </c>
      <c r="V1399" s="2"/>
      <c r="W1399" s="2" t="s">
        <v>23</v>
      </c>
      <c r="X1399" s="2"/>
      <c r="Y1399" s="2" t="s">
        <v>172</v>
      </c>
      <c r="Z1399" s="2" t="s">
        <v>173</v>
      </c>
      <c r="AA1399" s="2" t="s">
        <v>174</v>
      </c>
      <c r="AB1399" s="2">
        <f>IF(INPUT_RAW!B1399="","",YEAR(INPUT_RAW!B1399))</f>
        <v>2020</v>
      </c>
      <c r="AC1399" s="2">
        <f>IF(OR(INPUT_RAW!Q1399="",INPUT_RAW!T1399=""),"",INPUT_RAW!Q1399+INPUT_RAW!T1399)</f>
        <v>47709.850000000006</v>
      </c>
      <c r="AD1399" s="2">
        <f>IF(INPUT_RAW!Q1399="","",IF(INPUT_RAW!Q1399=0,0,INPUT_RAW!T1399/INPUT_RAW!Q1399))</f>
        <v>0.24320320612457344</v>
      </c>
    </row>
    <row r="1400" spans="1:30" ht="57.6" x14ac:dyDescent="0.3">
      <c r="A1400" s="7" t="s">
        <v>196</v>
      </c>
      <c r="B1400" s="2" t="s">
        <v>2047</v>
      </c>
      <c r="C1400" s="5" t="s">
        <v>198</v>
      </c>
      <c r="D1400" s="5" t="s">
        <v>171</v>
      </c>
      <c r="E1400" s="2" t="s">
        <v>2053</v>
      </c>
      <c r="F1400" s="2"/>
      <c r="G1400" s="2"/>
      <c r="H1400" s="2"/>
      <c r="I1400" s="2"/>
      <c r="J1400" s="2"/>
      <c r="K1400" s="2"/>
      <c r="L1400" s="2"/>
      <c r="M1400" s="2"/>
      <c r="N1400" s="5">
        <v>715</v>
      </c>
      <c r="O1400" s="2" t="s">
        <v>200</v>
      </c>
      <c r="P1400" s="5">
        <v>510.32418181818178</v>
      </c>
      <c r="Q1400" s="5">
        <v>364881.79</v>
      </c>
      <c r="R1400" s="5">
        <v>7.122458922793883</v>
      </c>
      <c r="S1400" s="5">
        <v>5092.5581297976269</v>
      </c>
      <c r="T1400" s="5">
        <v>88739.3</v>
      </c>
      <c r="U1400" s="5">
        <v>2400</v>
      </c>
      <c r="V1400" s="2"/>
      <c r="W1400" s="2" t="s">
        <v>23</v>
      </c>
      <c r="X1400" s="2"/>
      <c r="Y1400" s="2" t="s">
        <v>172</v>
      </c>
      <c r="Z1400" s="2" t="s">
        <v>173</v>
      </c>
      <c r="AA1400" s="2" t="s">
        <v>174</v>
      </c>
      <c r="AB1400" s="2">
        <f>IF(INPUT_RAW!B1400="","",YEAR(INPUT_RAW!B1400))</f>
        <v>2020</v>
      </c>
      <c r="AC1400" s="2">
        <f>IF(OR(INPUT_RAW!Q1400="",INPUT_RAW!T1400=""),"",INPUT_RAW!Q1400+INPUT_RAW!T1400)</f>
        <v>453621.08999999997</v>
      </c>
      <c r="AD1400" s="2">
        <f>IF(INPUT_RAW!Q1400="","",IF(INPUT_RAW!Q1400=0,0,INPUT_RAW!T1400/INPUT_RAW!Q1400))</f>
        <v>0.24320013339114568</v>
      </c>
    </row>
    <row r="1401" spans="1:30" ht="57.6" x14ac:dyDescent="0.3">
      <c r="A1401" s="7" t="s">
        <v>196</v>
      </c>
      <c r="B1401" s="2" t="s">
        <v>2047</v>
      </c>
      <c r="C1401" s="5" t="s">
        <v>198</v>
      </c>
      <c r="D1401" s="5" t="s">
        <v>171</v>
      </c>
      <c r="E1401" s="2" t="s">
        <v>2054</v>
      </c>
      <c r="F1401" s="2"/>
      <c r="G1401" s="2"/>
      <c r="H1401" s="2"/>
      <c r="I1401" s="2"/>
      <c r="J1401" s="2"/>
      <c r="K1401" s="2"/>
      <c r="L1401" s="2"/>
      <c r="M1401" s="2"/>
      <c r="N1401" s="5">
        <v>487</v>
      </c>
      <c r="O1401" s="2" t="s">
        <v>200</v>
      </c>
      <c r="P1401" s="5">
        <v>557.13008213552359</v>
      </c>
      <c r="Q1401" s="5">
        <v>271322.34999999998</v>
      </c>
      <c r="R1401" s="5">
        <v>7.77571642896753</v>
      </c>
      <c r="S1401" s="5">
        <v>3786.773900907187</v>
      </c>
      <c r="T1401" s="5">
        <v>65985.5</v>
      </c>
      <c r="U1401" s="5">
        <v>2400</v>
      </c>
      <c r="V1401" s="2"/>
      <c r="W1401" s="2" t="s">
        <v>23</v>
      </c>
      <c r="X1401" s="2"/>
      <c r="Y1401" s="2" t="s">
        <v>172</v>
      </c>
      <c r="Z1401" s="2" t="s">
        <v>173</v>
      </c>
      <c r="AA1401" s="2" t="s">
        <v>174</v>
      </c>
      <c r="AB1401" s="2">
        <f>IF(INPUT_RAW!B1401="","",YEAR(INPUT_RAW!B1401))</f>
        <v>2020</v>
      </c>
      <c r="AC1401" s="2">
        <f>IF(OR(INPUT_RAW!Q1401="",INPUT_RAW!T1401=""),"",INPUT_RAW!Q1401+INPUT_RAW!T1401)</f>
        <v>337307.85</v>
      </c>
      <c r="AD1401" s="2">
        <f>IF(INPUT_RAW!Q1401="","",IF(INPUT_RAW!Q1401=0,0,INPUT_RAW!T1401/INPUT_RAW!Q1401))</f>
        <v>0.24319964794643717</v>
      </c>
    </row>
    <row r="1402" spans="1:30" ht="57.6" x14ac:dyDescent="0.3">
      <c r="A1402" s="7" t="s">
        <v>196</v>
      </c>
      <c r="B1402" s="2" t="s">
        <v>2047</v>
      </c>
      <c r="C1402" s="5" t="s">
        <v>198</v>
      </c>
      <c r="D1402" s="5" t="s">
        <v>171</v>
      </c>
      <c r="E1402" s="2" t="s">
        <v>2055</v>
      </c>
      <c r="F1402" s="2"/>
      <c r="G1402" s="2"/>
      <c r="H1402" s="2"/>
      <c r="I1402" s="2"/>
      <c r="J1402" s="2"/>
      <c r="K1402" s="2"/>
      <c r="L1402" s="2"/>
      <c r="M1402" s="2"/>
      <c r="N1402" s="5">
        <v>4620</v>
      </c>
      <c r="O1402" s="2" t="s">
        <v>200</v>
      </c>
      <c r="P1402" s="5">
        <v>470.65682251082251</v>
      </c>
      <c r="Q1402" s="5">
        <v>2174434.52</v>
      </c>
      <c r="R1402" s="5">
        <v>6.568832135531367</v>
      </c>
      <c r="S1402" s="5">
        <v>30348.004466154918</v>
      </c>
      <c r="T1402" s="5">
        <v>528822.5</v>
      </c>
      <c r="U1402" s="5">
        <v>21000</v>
      </c>
      <c r="V1402" s="2"/>
      <c r="W1402" s="2" t="s">
        <v>23</v>
      </c>
      <c r="X1402" s="2" t="s">
        <v>2941</v>
      </c>
      <c r="Y1402" s="2" t="s">
        <v>172</v>
      </c>
      <c r="Z1402" s="2" t="s">
        <v>173</v>
      </c>
      <c r="AA1402" s="2" t="s">
        <v>2941</v>
      </c>
      <c r="AB1402" s="2">
        <f>IF(INPUT_RAW!B1402="","",YEAR(INPUT_RAW!B1402))</f>
        <v>2020</v>
      </c>
      <c r="AC1402" s="2">
        <f>IF(OR(INPUT_RAW!Q1402="",INPUT_RAW!T1402=""),"",INPUT_RAW!Q1402+INPUT_RAW!T1402)</f>
        <v>2703257.02</v>
      </c>
      <c r="AD1402" s="2">
        <f>IF(INPUT_RAW!Q1402="","",IF(INPUT_RAW!Q1402=0,0,INPUT_RAW!T1402/INPUT_RAW!Q1402))</f>
        <v>0.24320001137583117</v>
      </c>
    </row>
    <row r="1403" spans="1:30" ht="57.6" x14ac:dyDescent="0.3">
      <c r="A1403" s="7" t="s">
        <v>196</v>
      </c>
      <c r="B1403" s="2" t="s">
        <v>2047</v>
      </c>
      <c r="C1403" s="5" t="s">
        <v>198</v>
      </c>
      <c r="D1403" s="5" t="s">
        <v>171</v>
      </c>
      <c r="E1403" s="2" t="s">
        <v>2056</v>
      </c>
      <c r="F1403" s="2"/>
      <c r="G1403" s="2"/>
      <c r="H1403" s="2"/>
      <c r="I1403" s="2"/>
      <c r="J1403" s="2"/>
      <c r="K1403" s="2"/>
      <c r="L1403" s="2"/>
      <c r="M1403" s="2"/>
      <c r="N1403" s="5">
        <v>5033.8999999999996</v>
      </c>
      <c r="O1403" s="2" t="s">
        <v>200</v>
      </c>
      <c r="P1403" s="5">
        <v>415.5967361290451</v>
      </c>
      <c r="Q1403" s="5">
        <v>2092072.41</v>
      </c>
      <c r="R1403" s="5">
        <v>5.8003731490445931</v>
      </c>
      <c r="S1403" s="5">
        <v>29198.49839497557</v>
      </c>
      <c r="T1403" s="5">
        <v>508791.9</v>
      </c>
      <c r="U1403" s="5">
        <v>17040</v>
      </c>
      <c r="V1403" s="2"/>
      <c r="W1403" s="2" t="s">
        <v>23</v>
      </c>
      <c r="X1403" s="2" t="s">
        <v>2941</v>
      </c>
      <c r="Y1403" s="2" t="s">
        <v>172</v>
      </c>
      <c r="Z1403" s="2" t="s">
        <v>173</v>
      </c>
      <c r="AA1403" s="2" t="s">
        <v>2941</v>
      </c>
      <c r="AB1403" s="2">
        <f>IF(INPUT_RAW!B1403="","",YEAR(INPUT_RAW!B1403))</f>
        <v>2020</v>
      </c>
      <c r="AC1403" s="2">
        <f>IF(OR(INPUT_RAW!Q1403="",INPUT_RAW!T1403=""),"",INPUT_RAW!Q1403+INPUT_RAW!T1403)</f>
        <v>2600864.31</v>
      </c>
      <c r="AD1403" s="2">
        <f>IF(INPUT_RAW!Q1403="","",IF(INPUT_RAW!Q1403=0,0,INPUT_RAW!T1403/INPUT_RAW!Q1403))</f>
        <v>0.24319994736702255</v>
      </c>
    </row>
    <row r="1404" spans="1:30" ht="57.6" x14ac:dyDescent="0.3">
      <c r="A1404" s="7" t="s">
        <v>196</v>
      </c>
      <c r="B1404" s="2" t="s">
        <v>2047</v>
      </c>
      <c r="C1404" s="5" t="s">
        <v>198</v>
      </c>
      <c r="D1404" s="5" t="s">
        <v>171</v>
      </c>
      <c r="E1404" s="2" t="s">
        <v>2057</v>
      </c>
      <c r="F1404" s="2"/>
      <c r="G1404" s="2"/>
      <c r="H1404" s="2"/>
      <c r="I1404" s="2"/>
      <c r="J1404" s="2"/>
      <c r="K1404" s="2"/>
      <c r="L1404" s="2"/>
      <c r="M1404" s="2"/>
      <c r="N1404" s="5">
        <v>390</v>
      </c>
      <c r="O1404" s="2" t="s">
        <v>200</v>
      </c>
      <c r="P1404" s="5">
        <v>432.38366666666673</v>
      </c>
      <c r="Q1404" s="5">
        <v>168629.63</v>
      </c>
      <c r="R1404" s="5">
        <v>6.0346638753198416</v>
      </c>
      <c r="S1404" s="5">
        <v>2353.5189113747379</v>
      </c>
      <c r="T1404" s="5">
        <v>41010.800000000003</v>
      </c>
      <c r="U1404" s="5">
        <v>2400</v>
      </c>
      <c r="V1404" s="2"/>
      <c r="W1404" s="2" t="s">
        <v>23</v>
      </c>
      <c r="X1404" s="2" t="s">
        <v>2941</v>
      </c>
      <c r="Y1404" s="2" t="s">
        <v>172</v>
      </c>
      <c r="Z1404" s="2" t="s">
        <v>173</v>
      </c>
      <c r="AA1404" s="2" t="s">
        <v>2941</v>
      </c>
      <c r="AB1404" s="2">
        <f>IF(INPUT_RAW!B1404="","",YEAR(INPUT_RAW!B1404))</f>
        <v>2020</v>
      </c>
      <c r="AC1404" s="2">
        <f>IF(OR(INPUT_RAW!Q1404="",INPUT_RAW!T1404=""),"",INPUT_RAW!Q1404+INPUT_RAW!T1404)</f>
        <v>209640.43</v>
      </c>
      <c r="AD1404" s="2">
        <f>IF(INPUT_RAW!Q1404="","",IF(INPUT_RAW!Q1404=0,0,INPUT_RAW!T1404/INPUT_RAW!Q1404))</f>
        <v>0.2432004387366562</v>
      </c>
    </row>
    <row r="1405" spans="1:30" ht="57.6" x14ac:dyDescent="0.3">
      <c r="A1405" s="7" t="s">
        <v>196</v>
      </c>
      <c r="B1405" s="2" t="s">
        <v>2047</v>
      </c>
      <c r="C1405" s="5" t="s">
        <v>198</v>
      </c>
      <c r="D1405" s="5" t="s">
        <v>171</v>
      </c>
      <c r="E1405" s="2" t="s">
        <v>2058</v>
      </c>
      <c r="F1405" s="2"/>
      <c r="G1405" s="2"/>
      <c r="H1405" s="2"/>
      <c r="I1405" s="2"/>
      <c r="J1405" s="2"/>
      <c r="K1405" s="2"/>
      <c r="L1405" s="2"/>
      <c r="M1405" s="2"/>
      <c r="N1405" s="5">
        <v>2379</v>
      </c>
      <c r="O1405" s="2" t="s">
        <v>200</v>
      </c>
      <c r="P1405" s="5">
        <v>970.79386717108036</v>
      </c>
      <c r="Q1405" s="5">
        <v>2309518.61</v>
      </c>
      <c r="R1405" s="5">
        <v>13.5491118935252</v>
      </c>
      <c r="S1405" s="5">
        <v>32233.33719469644</v>
      </c>
      <c r="T1405" s="5">
        <v>561675</v>
      </c>
      <c r="U1405" s="5">
        <v>3</v>
      </c>
      <c r="V1405" s="2"/>
      <c r="W1405" s="2" t="s">
        <v>36</v>
      </c>
      <c r="X1405" s="2" t="s">
        <v>2939</v>
      </c>
      <c r="Y1405" s="2" t="s">
        <v>172</v>
      </c>
      <c r="Z1405" s="2" t="s">
        <v>173</v>
      </c>
      <c r="AA1405" s="2" t="s">
        <v>2939</v>
      </c>
      <c r="AB1405" s="2">
        <f>IF(INPUT_RAW!B1405="","",YEAR(INPUT_RAW!B1405))</f>
        <v>2020</v>
      </c>
      <c r="AC1405" s="2">
        <f>IF(OR(INPUT_RAW!Q1405="",INPUT_RAW!T1405=""),"",INPUT_RAW!Q1405+INPUT_RAW!T1405)</f>
        <v>2871193.61</v>
      </c>
      <c r="AD1405" s="2">
        <f>IF(INPUT_RAW!Q1405="","",IF(INPUT_RAW!Q1405=0,0,INPUT_RAW!T1405/INPUT_RAW!Q1405))</f>
        <v>0.24320003206209281</v>
      </c>
    </row>
    <row r="1406" spans="1:30" ht="57.6" x14ac:dyDescent="0.3">
      <c r="A1406" s="7" t="s">
        <v>196</v>
      </c>
      <c r="B1406" s="2" t="s">
        <v>2047</v>
      </c>
      <c r="C1406" s="5" t="s">
        <v>198</v>
      </c>
      <c r="D1406" s="5" t="s">
        <v>171</v>
      </c>
      <c r="E1406" s="2" t="s">
        <v>2034</v>
      </c>
      <c r="F1406" s="2"/>
      <c r="G1406" s="2"/>
      <c r="H1406" s="2"/>
      <c r="I1406" s="2"/>
      <c r="J1406" s="2"/>
      <c r="K1406" s="2"/>
      <c r="L1406" s="2"/>
      <c r="M1406" s="2"/>
      <c r="N1406" s="5">
        <v>8094.8</v>
      </c>
      <c r="O1406" s="2" t="s">
        <v>200</v>
      </c>
      <c r="P1406" s="5">
        <v>471.57814769975778</v>
      </c>
      <c r="Q1406" s="5">
        <v>3817330.79</v>
      </c>
      <c r="R1406" s="5">
        <v>6.5816908262352802</v>
      </c>
      <c r="S1406" s="5">
        <v>53277.470900209337</v>
      </c>
      <c r="T1406" s="5">
        <v>928374.9</v>
      </c>
      <c r="U1406" s="5">
        <v>21240</v>
      </c>
      <c r="V1406" s="2"/>
      <c r="W1406" s="2" t="s">
        <v>23</v>
      </c>
      <c r="X1406" s="2"/>
      <c r="Y1406" s="2" t="s">
        <v>172</v>
      </c>
      <c r="Z1406" s="2" t="s">
        <v>173</v>
      </c>
      <c r="AA1406" s="2" t="s">
        <v>174</v>
      </c>
      <c r="AB1406" s="2">
        <f>IF(INPUT_RAW!B1406="","",YEAR(INPUT_RAW!B1406))</f>
        <v>2020</v>
      </c>
      <c r="AC1406" s="2">
        <f>IF(OR(INPUT_RAW!Q1406="",INPUT_RAW!T1406=""),"",INPUT_RAW!Q1406+INPUT_RAW!T1406)</f>
        <v>4745705.6900000004</v>
      </c>
      <c r="AD1406" s="2">
        <f>IF(INPUT_RAW!Q1406="","",IF(INPUT_RAW!Q1406=0,0,INPUT_RAW!T1406/INPUT_RAW!Q1406))</f>
        <v>0.24320001358855253</v>
      </c>
    </row>
    <row r="1407" spans="1:30" ht="57.6" x14ac:dyDescent="0.3">
      <c r="A1407" s="7" t="s">
        <v>196</v>
      </c>
      <c r="B1407" s="2" t="s">
        <v>2047</v>
      </c>
      <c r="C1407" s="5" t="s">
        <v>198</v>
      </c>
      <c r="D1407" s="5" t="s">
        <v>171</v>
      </c>
      <c r="E1407" s="2" t="s">
        <v>2059</v>
      </c>
      <c r="F1407" s="2"/>
      <c r="G1407" s="2"/>
      <c r="H1407" s="2"/>
      <c r="I1407" s="2"/>
      <c r="J1407" s="2"/>
      <c r="K1407" s="2"/>
      <c r="L1407" s="2"/>
      <c r="M1407" s="2"/>
      <c r="N1407" s="5">
        <v>321.44</v>
      </c>
      <c r="O1407" s="2" t="s">
        <v>200</v>
      </c>
      <c r="P1407" s="5">
        <v>369.54414509706322</v>
      </c>
      <c r="Q1407" s="5">
        <v>118786.27</v>
      </c>
      <c r="R1407" s="5">
        <v>5.1576293802800164</v>
      </c>
      <c r="S1407" s="5">
        <v>1657.8683879972091</v>
      </c>
      <c r="T1407" s="5">
        <v>28888.799999999999</v>
      </c>
      <c r="U1407" s="5">
        <v>672</v>
      </c>
      <c r="V1407" s="2"/>
      <c r="W1407" s="2" t="s">
        <v>23</v>
      </c>
      <c r="X1407" s="2"/>
      <c r="Y1407" s="2" t="s">
        <v>172</v>
      </c>
      <c r="Z1407" s="2" t="s">
        <v>173</v>
      </c>
      <c r="AA1407" s="2" t="s">
        <v>174</v>
      </c>
      <c r="AB1407" s="2">
        <f>IF(INPUT_RAW!B1407="","",YEAR(INPUT_RAW!B1407))</f>
        <v>2020</v>
      </c>
      <c r="AC1407" s="2">
        <f>IF(OR(INPUT_RAW!Q1407="",INPUT_RAW!T1407=""),"",INPUT_RAW!Q1407+INPUT_RAW!T1407)</f>
        <v>147675.07</v>
      </c>
      <c r="AD1407" s="2">
        <f>IF(INPUT_RAW!Q1407="","",IF(INPUT_RAW!Q1407=0,0,INPUT_RAW!T1407/INPUT_RAW!Q1407))</f>
        <v>0.24319982435680487</v>
      </c>
    </row>
    <row r="1408" spans="1:30" ht="57.6" x14ac:dyDescent="0.3">
      <c r="A1408" s="7" t="s">
        <v>196</v>
      </c>
      <c r="B1408" s="2" t="s">
        <v>2060</v>
      </c>
      <c r="C1408" s="5" t="s">
        <v>198</v>
      </c>
      <c r="D1408" s="5" t="s">
        <v>171</v>
      </c>
      <c r="E1408" s="2" t="s">
        <v>2061</v>
      </c>
      <c r="F1408" s="2"/>
      <c r="G1408" s="2"/>
      <c r="H1408" s="2"/>
      <c r="I1408" s="2"/>
      <c r="J1408" s="2"/>
      <c r="K1408" s="2"/>
      <c r="L1408" s="2"/>
      <c r="M1408" s="2"/>
      <c r="N1408" s="5">
        <v>2805</v>
      </c>
      <c r="O1408" s="2" t="s">
        <v>200</v>
      </c>
      <c r="P1408" s="5">
        <v>496.74485918003569</v>
      </c>
      <c r="Q1408" s="5">
        <v>1393369.33</v>
      </c>
      <c r="R1408" s="5">
        <v>6.9329359271463451</v>
      </c>
      <c r="S1408" s="5">
        <v>19446.885275645502</v>
      </c>
      <c r="T1408" s="5">
        <v>338867.4</v>
      </c>
      <c r="U1408" s="5">
        <v>61200</v>
      </c>
      <c r="V1408" s="2"/>
      <c r="W1408" s="2" t="s">
        <v>23</v>
      </c>
      <c r="X1408" s="2" t="s">
        <v>2936</v>
      </c>
      <c r="Y1408" s="2" t="s">
        <v>172</v>
      </c>
      <c r="Z1408" s="2" t="s">
        <v>173</v>
      </c>
      <c r="AA1408" s="2" t="s">
        <v>2936</v>
      </c>
      <c r="AB1408" s="2">
        <f>IF(INPUT_RAW!B1408="","",YEAR(INPUT_RAW!B1408))</f>
        <v>2020</v>
      </c>
      <c r="AC1408" s="2">
        <f>IF(OR(INPUT_RAW!Q1408="",INPUT_RAW!T1408=""),"",INPUT_RAW!Q1408+INPUT_RAW!T1408)</f>
        <v>1732236.73</v>
      </c>
      <c r="AD1408" s="2">
        <f>IF(INPUT_RAW!Q1408="","",IF(INPUT_RAW!Q1408=0,0,INPUT_RAW!T1408/INPUT_RAW!Q1408))</f>
        <v>0.2431999848884287</v>
      </c>
    </row>
    <row r="1409" spans="1:30" ht="100.8" x14ac:dyDescent="0.3">
      <c r="A1409" s="7" t="s">
        <v>196</v>
      </c>
      <c r="B1409" s="2" t="s">
        <v>2060</v>
      </c>
      <c r="C1409" s="5" t="s">
        <v>198</v>
      </c>
      <c r="D1409" s="5" t="s">
        <v>171</v>
      </c>
      <c r="E1409" s="2" t="s">
        <v>2062</v>
      </c>
      <c r="F1409" s="2"/>
      <c r="G1409" s="2"/>
      <c r="H1409" s="2"/>
      <c r="I1409" s="2"/>
      <c r="J1409" s="2"/>
      <c r="K1409" s="2"/>
      <c r="L1409" s="2"/>
      <c r="M1409" s="2"/>
      <c r="N1409" s="5">
        <v>4268</v>
      </c>
      <c r="O1409" s="2" t="s">
        <v>200</v>
      </c>
      <c r="P1409" s="5">
        <v>198.6852272727273</v>
      </c>
      <c r="Q1409" s="5">
        <v>847988.55</v>
      </c>
      <c r="R1409" s="5">
        <v>2.7729968914546719</v>
      </c>
      <c r="S1409" s="5">
        <v>11835.15073272854</v>
      </c>
      <c r="T1409" s="5">
        <v>206230.9</v>
      </c>
      <c r="U1409" s="2"/>
      <c r="V1409" s="2"/>
      <c r="W1409" s="2" t="s">
        <v>50</v>
      </c>
      <c r="X1409" s="2" t="s">
        <v>2935</v>
      </c>
      <c r="Y1409" s="2" t="s">
        <v>172</v>
      </c>
      <c r="Z1409" s="2" t="s">
        <v>173</v>
      </c>
      <c r="AA1409" s="2" t="s">
        <v>2935</v>
      </c>
      <c r="AB1409" s="2">
        <f>IF(INPUT_RAW!B1409="","",YEAR(INPUT_RAW!B1409))</f>
        <v>2020</v>
      </c>
      <c r="AC1409" s="2">
        <f>IF(OR(INPUT_RAW!Q1409="",INPUT_RAW!T1409=""),"",INPUT_RAW!Q1409+INPUT_RAW!T1409)</f>
        <v>1054219.45</v>
      </c>
      <c r="AD1409" s="2">
        <f>IF(INPUT_RAW!Q1409="","",IF(INPUT_RAW!Q1409=0,0,INPUT_RAW!T1409/INPUT_RAW!Q1409))</f>
        <v>0.24320009981266844</v>
      </c>
    </row>
    <row r="1410" spans="1:30" ht="115.2" x14ac:dyDescent="0.3">
      <c r="A1410" s="7" t="s">
        <v>196</v>
      </c>
      <c r="B1410" s="2" t="s">
        <v>2060</v>
      </c>
      <c r="C1410" s="5" t="s">
        <v>198</v>
      </c>
      <c r="D1410" s="5" t="s">
        <v>171</v>
      </c>
      <c r="E1410" s="2" t="s">
        <v>2063</v>
      </c>
      <c r="F1410" s="2"/>
      <c r="G1410" s="2"/>
      <c r="H1410" s="2"/>
      <c r="I1410" s="2"/>
      <c r="J1410" s="2"/>
      <c r="K1410" s="2"/>
      <c r="L1410" s="2"/>
      <c r="M1410" s="2"/>
      <c r="N1410" s="5">
        <v>4752</v>
      </c>
      <c r="O1410" s="2" t="s">
        <v>200</v>
      </c>
      <c r="P1410" s="5">
        <v>193.07271675084169</v>
      </c>
      <c r="Q1410" s="5">
        <v>917481.55</v>
      </c>
      <c r="R1410" s="5">
        <v>2.6946645743313571</v>
      </c>
      <c r="S1410" s="5">
        <v>12805.046057222609</v>
      </c>
      <c r="T1410" s="5">
        <v>223131.5</v>
      </c>
      <c r="U1410" s="2"/>
      <c r="V1410" s="2"/>
      <c r="W1410" s="2" t="s">
        <v>34</v>
      </c>
      <c r="X1410" s="2" t="s">
        <v>2935</v>
      </c>
      <c r="Y1410" s="2" t="s">
        <v>172</v>
      </c>
      <c r="Z1410" s="2" t="s">
        <v>173</v>
      </c>
      <c r="AA1410" s="2" t="s">
        <v>2935</v>
      </c>
      <c r="AB1410" s="2">
        <f>IF(INPUT_RAW!B1410="","",YEAR(INPUT_RAW!B1410))</f>
        <v>2020</v>
      </c>
      <c r="AC1410" s="2">
        <f>IF(OR(INPUT_RAW!Q1410="",INPUT_RAW!T1410=""),"",INPUT_RAW!Q1410+INPUT_RAW!T1410)</f>
        <v>1140613.05</v>
      </c>
      <c r="AD1410" s="2">
        <f>IF(INPUT_RAW!Q1410="","",IF(INPUT_RAW!Q1410=0,0,INPUT_RAW!T1410/INPUT_RAW!Q1410))</f>
        <v>0.24319998587437533</v>
      </c>
    </row>
    <row r="1411" spans="1:30" ht="57.6" x14ac:dyDescent="0.3">
      <c r="A1411" s="7" t="s">
        <v>196</v>
      </c>
      <c r="B1411" s="2" t="s">
        <v>2060</v>
      </c>
      <c r="C1411" s="5" t="s">
        <v>198</v>
      </c>
      <c r="D1411" s="5" t="s">
        <v>171</v>
      </c>
      <c r="E1411" s="2" t="s">
        <v>2064</v>
      </c>
      <c r="F1411" s="2"/>
      <c r="G1411" s="2"/>
      <c r="H1411" s="2"/>
      <c r="I1411" s="2"/>
      <c r="J1411" s="2"/>
      <c r="K1411" s="2"/>
      <c r="L1411" s="2"/>
      <c r="M1411" s="2"/>
      <c r="N1411" s="5">
        <v>650</v>
      </c>
      <c r="O1411" s="2" t="s">
        <v>200</v>
      </c>
      <c r="P1411" s="5">
        <v>530.44350769230778</v>
      </c>
      <c r="Q1411" s="5">
        <v>344788.28</v>
      </c>
      <c r="R1411" s="5">
        <v>7.4032590047774978</v>
      </c>
      <c r="S1411" s="5">
        <v>4812.118353105373</v>
      </c>
      <c r="T1411" s="5">
        <v>83852.5</v>
      </c>
      <c r="U1411" s="5">
        <v>10000</v>
      </c>
      <c r="V1411" s="2"/>
      <c r="W1411" s="2" t="s">
        <v>23</v>
      </c>
      <c r="X1411" s="2"/>
      <c r="Y1411" s="2" t="s">
        <v>172</v>
      </c>
      <c r="Z1411" s="2" t="s">
        <v>173</v>
      </c>
      <c r="AA1411" s="2" t="s">
        <v>174</v>
      </c>
      <c r="AB1411" s="2">
        <f>IF(INPUT_RAW!B1411="","",YEAR(INPUT_RAW!B1411))</f>
        <v>2020</v>
      </c>
      <c r="AC1411" s="2">
        <f>IF(OR(INPUT_RAW!Q1411="",INPUT_RAW!T1411=""),"",INPUT_RAW!Q1411+INPUT_RAW!T1411)</f>
        <v>428640.78</v>
      </c>
      <c r="AD1411" s="2">
        <f>IF(INPUT_RAW!Q1411="","",IF(INPUT_RAW!Q1411=0,0,INPUT_RAW!T1411/INPUT_RAW!Q1411))</f>
        <v>0.24319997187839446</v>
      </c>
    </row>
    <row r="1412" spans="1:30" ht="57.6" x14ac:dyDescent="0.3">
      <c r="A1412" s="7" t="s">
        <v>196</v>
      </c>
      <c r="B1412" s="2" t="s">
        <v>2060</v>
      </c>
      <c r="C1412" s="5" t="s">
        <v>198</v>
      </c>
      <c r="D1412" s="5" t="s">
        <v>171</v>
      </c>
      <c r="E1412" s="2" t="s">
        <v>2065</v>
      </c>
      <c r="F1412" s="2"/>
      <c r="G1412" s="2"/>
      <c r="H1412" s="2"/>
      <c r="I1412" s="2"/>
      <c r="J1412" s="2"/>
      <c r="K1412" s="2"/>
      <c r="L1412" s="2"/>
      <c r="M1412" s="2"/>
      <c r="N1412" s="5">
        <v>4050.2</v>
      </c>
      <c r="O1412" s="2" t="s">
        <v>200</v>
      </c>
      <c r="P1412" s="5">
        <v>253.3138684509407</v>
      </c>
      <c r="Q1412" s="5">
        <v>1025971.83</v>
      </c>
      <c r="R1412" s="5">
        <v>3.535434311946136</v>
      </c>
      <c r="S1412" s="5">
        <v>14319.21605024424</v>
      </c>
      <c r="T1412" s="5">
        <v>249516.4</v>
      </c>
      <c r="U1412" s="5">
        <v>18936</v>
      </c>
      <c r="V1412" s="2"/>
      <c r="W1412" s="2" t="s">
        <v>23</v>
      </c>
      <c r="X1412" s="2" t="s">
        <v>2934</v>
      </c>
      <c r="Y1412" s="2" t="s">
        <v>172</v>
      </c>
      <c r="Z1412" s="2" t="s">
        <v>173</v>
      </c>
      <c r="AA1412" s="2" t="s">
        <v>2934</v>
      </c>
      <c r="AB1412" s="2">
        <f>IF(INPUT_RAW!B1412="","",YEAR(INPUT_RAW!B1412))</f>
        <v>2020</v>
      </c>
      <c r="AC1412" s="2">
        <f>IF(OR(INPUT_RAW!Q1412="",INPUT_RAW!T1412=""),"",INPUT_RAW!Q1412+INPUT_RAW!T1412)</f>
        <v>1275488.23</v>
      </c>
      <c r="AD1412" s="2">
        <f>IF(INPUT_RAW!Q1412="","",IF(INPUT_RAW!Q1412=0,0,INPUT_RAW!T1412/INPUT_RAW!Q1412))</f>
        <v>0.24320004965438477</v>
      </c>
    </row>
    <row r="1413" spans="1:30" ht="57.6" x14ac:dyDescent="0.3">
      <c r="A1413" s="7" t="s">
        <v>196</v>
      </c>
      <c r="B1413" s="2" t="s">
        <v>2060</v>
      </c>
      <c r="C1413" s="5" t="s">
        <v>198</v>
      </c>
      <c r="D1413" s="5" t="s">
        <v>171</v>
      </c>
      <c r="E1413" s="2" t="s">
        <v>2066</v>
      </c>
      <c r="F1413" s="2"/>
      <c r="G1413" s="2"/>
      <c r="H1413" s="2"/>
      <c r="I1413" s="2"/>
      <c r="J1413" s="2"/>
      <c r="K1413" s="2"/>
      <c r="L1413" s="2"/>
      <c r="M1413" s="2"/>
      <c r="N1413" s="5">
        <v>1120</v>
      </c>
      <c r="O1413" s="2" t="s">
        <v>200</v>
      </c>
      <c r="P1413" s="5">
        <v>345.93410714285721</v>
      </c>
      <c r="Q1413" s="5">
        <v>387446.2</v>
      </c>
      <c r="R1413" s="5">
        <v>4.8281103578905391</v>
      </c>
      <c r="S1413" s="5">
        <v>5407.4836008374041</v>
      </c>
      <c r="T1413" s="5">
        <v>94226.9</v>
      </c>
      <c r="U1413" s="5">
        <v>12000</v>
      </c>
      <c r="V1413" s="2"/>
      <c r="W1413" s="2" t="s">
        <v>23</v>
      </c>
      <c r="X1413" s="2"/>
      <c r="Y1413" s="2" t="s">
        <v>172</v>
      </c>
      <c r="Z1413" s="2" t="s">
        <v>173</v>
      </c>
      <c r="AA1413" s="2" t="s">
        <v>174</v>
      </c>
      <c r="AB1413" s="2">
        <f>IF(INPUT_RAW!B1413="","",YEAR(INPUT_RAW!B1413))</f>
        <v>2020</v>
      </c>
      <c r="AC1413" s="2">
        <f>IF(OR(INPUT_RAW!Q1413="",INPUT_RAW!T1413=""),"",INPUT_RAW!Q1413+INPUT_RAW!T1413)</f>
        <v>481673.1</v>
      </c>
      <c r="AD1413" s="2">
        <f>IF(INPUT_RAW!Q1413="","",IF(INPUT_RAW!Q1413=0,0,INPUT_RAW!T1413/INPUT_RAW!Q1413))</f>
        <v>0.24319995911690448</v>
      </c>
    </row>
    <row r="1414" spans="1:30" ht="57.6" x14ac:dyDescent="0.3">
      <c r="A1414" s="7" t="s">
        <v>196</v>
      </c>
      <c r="B1414" s="2" t="s">
        <v>2067</v>
      </c>
      <c r="C1414" s="5" t="s">
        <v>198</v>
      </c>
      <c r="D1414" s="5" t="s">
        <v>171</v>
      </c>
      <c r="E1414" s="2" t="s">
        <v>2068</v>
      </c>
      <c r="F1414" s="2"/>
      <c r="G1414" s="2"/>
      <c r="H1414" s="2"/>
      <c r="I1414" s="2"/>
      <c r="J1414" s="2"/>
      <c r="K1414" s="2"/>
      <c r="L1414" s="2"/>
      <c r="M1414" s="2"/>
      <c r="N1414" s="5">
        <v>5600</v>
      </c>
      <c r="O1414" s="2" t="s">
        <v>200</v>
      </c>
      <c r="P1414" s="5">
        <v>343.15831428571431</v>
      </c>
      <c r="Q1414" s="5">
        <v>1921686.56</v>
      </c>
      <c r="R1414" s="5">
        <v>4.7893693549995016</v>
      </c>
      <c r="S1414" s="5">
        <v>26820.468387997211</v>
      </c>
      <c r="T1414" s="5">
        <v>467354.3</v>
      </c>
      <c r="U1414" s="5">
        <v>60000</v>
      </c>
      <c r="V1414" s="2"/>
      <c r="W1414" s="2" t="s">
        <v>23</v>
      </c>
      <c r="X1414" s="2"/>
      <c r="Y1414" s="2" t="s">
        <v>172</v>
      </c>
      <c r="Z1414" s="2" t="s">
        <v>173</v>
      </c>
      <c r="AA1414" s="2" t="s">
        <v>174</v>
      </c>
      <c r="AB1414" s="2">
        <f>IF(INPUT_RAW!B1414="","",YEAR(INPUT_RAW!B1414))</f>
        <v>2020</v>
      </c>
      <c r="AC1414" s="2">
        <f>IF(OR(INPUT_RAW!Q1414="",INPUT_RAW!T1414=""),"",INPUT_RAW!Q1414+INPUT_RAW!T1414)</f>
        <v>2389040.86</v>
      </c>
      <c r="AD1414" s="2">
        <f>IF(INPUT_RAW!Q1414="","",IF(INPUT_RAW!Q1414=0,0,INPUT_RAW!T1414/INPUT_RAW!Q1414))</f>
        <v>0.24320006692454568</v>
      </c>
    </row>
    <row r="1415" spans="1:30" ht="86.4" x14ac:dyDescent="0.3">
      <c r="A1415" s="7" t="s">
        <v>196</v>
      </c>
      <c r="B1415" s="2" t="s">
        <v>2067</v>
      </c>
      <c r="C1415" s="5" t="s">
        <v>198</v>
      </c>
      <c r="D1415" s="5" t="s">
        <v>171</v>
      </c>
      <c r="E1415" s="2" t="s">
        <v>2069</v>
      </c>
      <c r="F1415" s="2"/>
      <c r="G1415" s="2"/>
      <c r="H1415" s="2"/>
      <c r="I1415" s="2"/>
      <c r="J1415" s="2"/>
      <c r="K1415" s="2"/>
      <c r="L1415" s="2"/>
      <c r="M1415" s="2"/>
      <c r="N1415" s="5">
        <v>2280</v>
      </c>
      <c r="O1415" s="2" t="s">
        <v>200</v>
      </c>
      <c r="P1415" s="5">
        <v>508.59969736842112</v>
      </c>
      <c r="Q1415" s="5">
        <v>1159607.31</v>
      </c>
      <c r="R1415" s="5">
        <v>7.09839075182723</v>
      </c>
      <c r="S1415" s="5">
        <v>16184.330914166079</v>
      </c>
      <c r="T1415" s="5">
        <v>282016.5</v>
      </c>
      <c r="U1415" s="5">
        <v>14400</v>
      </c>
      <c r="V1415" s="2"/>
      <c r="W1415" s="2" t="s">
        <v>22</v>
      </c>
      <c r="X1415" s="2" t="s">
        <v>2940</v>
      </c>
      <c r="Y1415" s="2" t="s">
        <v>172</v>
      </c>
      <c r="Z1415" s="2" t="s">
        <v>173</v>
      </c>
      <c r="AA1415" s="2" t="s">
        <v>2940</v>
      </c>
      <c r="AB1415" s="2">
        <f>IF(INPUT_RAW!B1415="","",YEAR(INPUT_RAW!B1415))</f>
        <v>2020</v>
      </c>
      <c r="AC1415" s="2">
        <f>IF(OR(INPUT_RAW!Q1415="",INPUT_RAW!T1415=""),"",INPUT_RAW!Q1415+INPUT_RAW!T1415)</f>
        <v>1441623.81</v>
      </c>
      <c r="AD1415" s="2">
        <f>IF(INPUT_RAW!Q1415="","",IF(INPUT_RAW!Q1415=0,0,INPUT_RAW!T1415/INPUT_RAW!Q1415))</f>
        <v>0.24320000190409286</v>
      </c>
    </row>
    <row r="1416" spans="1:30" ht="100.8" x14ac:dyDescent="0.3">
      <c r="A1416" s="7" t="s">
        <v>196</v>
      </c>
      <c r="B1416" s="2" t="s">
        <v>2067</v>
      </c>
      <c r="C1416" s="5" t="s">
        <v>198</v>
      </c>
      <c r="D1416" s="5" t="s">
        <v>171</v>
      </c>
      <c r="E1416" s="2" t="s">
        <v>2070</v>
      </c>
      <c r="F1416" s="2"/>
      <c r="G1416" s="2"/>
      <c r="H1416" s="2"/>
      <c r="I1416" s="2"/>
      <c r="J1416" s="2"/>
      <c r="K1416" s="2"/>
      <c r="L1416" s="2"/>
      <c r="M1416" s="2"/>
      <c r="N1416" s="5">
        <v>4032.4</v>
      </c>
      <c r="O1416" s="2" t="s">
        <v>200</v>
      </c>
      <c r="P1416" s="5">
        <v>438.27924065072909</v>
      </c>
      <c r="Q1416" s="5">
        <v>1767317.21</v>
      </c>
      <c r="R1416" s="5">
        <v>6.1169468339250388</v>
      </c>
      <c r="S1416" s="5">
        <v>24665.97641311933</v>
      </c>
      <c r="T1416" s="5">
        <v>429811.6</v>
      </c>
      <c r="U1416" s="5">
        <v>21348</v>
      </c>
      <c r="V1416" s="2"/>
      <c r="W1416" s="2" t="s">
        <v>22</v>
      </c>
      <c r="X1416" s="2" t="s">
        <v>2940</v>
      </c>
      <c r="Y1416" s="2" t="s">
        <v>172</v>
      </c>
      <c r="Z1416" s="2" t="s">
        <v>173</v>
      </c>
      <c r="AA1416" s="2" t="s">
        <v>2940</v>
      </c>
      <c r="AB1416" s="2">
        <f>IF(INPUT_RAW!B1416="","",YEAR(INPUT_RAW!B1416))</f>
        <v>2020</v>
      </c>
      <c r="AC1416" s="2">
        <f>IF(OR(INPUT_RAW!Q1416="",INPUT_RAW!T1416=""),"",INPUT_RAW!Q1416+INPUT_RAW!T1416)</f>
        <v>2197128.81</v>
      </c>
      <c r="AD1416" s="2">
        <f>IF(INPUT_RAW!Q1416="","",IF(INPUT_RAW!Q1416=0,0,INPUT_RAW!T1416/INPUT_RAW!Q1416))</f>
        <v>0.24320003085354439</v>
      </c>
    </row>
    <row r="1417" spans="1:30" ht="100.8" x14ac:dyDescent="0.3">
      <c r="A1417" s="7" t="s">
        <v>196</v>
      </c>
      <c r="B1417" s="2" t="s">
        <v>2067</v>
      </c>
      <c r="C1417" s="5" t="s">
        <v>198</v>
      </c>
      <c r="D1417" s="5" t="s">
        <v>171</v>
      </c>
      <c r="E1417" s="2" t="s">
        <v>2071</v>
      </c>
      <c r="F1417" s="2"/>
      <c r="G1417" s="2"/>
      <c r="H1417" s="2"/>
      <c r="I1417" s="2"/>
      <c r="J1417" s="2"/>
      <c r="K1417" s="2"/>
      <c r="L1417" s="2"/>
      <c r="M1417" s="2"/>
      <c r="N1417" s="5">
        <v>2053.1999999999998</v>
      </c>
      <c r="O1417" s="2" t="s">
        <v>200</v>
      </c>
      <c r="P1417" s="5">
        <v>509.72754724332748</v>
      </c>
      <c r="Q1417" s="5">
        <v>1046572.6</v>
      </c>
      <c r="R1417" s="5">
        <v>7.1141318526633288</v>
      </c>
      <c r="S1417" s="5">
        <v>14606.735519888351</v>
      </c>
      <c r="T1417" s="5">
        <v>254526.5</v>
      </c>
      <c r="U1417" s="5">
        <v>12528</v>
      </c>
      <c r="V1417" s="2"/>
      <c r="W1417" s="2" t="s">
        <v>22</v>
      </c>
      <c r="X1417" s="2" t="s">
        <v>2940</v>
      </c>
      <c r="Y1417" s="2" t="s">
        <v>172</v>
      </c>
      <c r="Z1417" s="2" t="s">
        <v>173</v>
      </c>
      <c r="AA1417" s="2" t="s">
        <v>2940</v>
      </c>
      <c r="AB1417" s="2">
        <f>IF(INPUT_RAW!B1417="","",YEAR(INPUT_RAW!B1417))</f>
        <v>2020</v>
      </c>
      <c r="AC1417" s="2">
        <f>IF(OR(INPUT_RAW!Q1417="",INPUT_RAW!T1417=""),"",INPUT_RAW!Q1417+INPUT_RAW!T1417)</f>
        <v>1301099.1000000001</v>
      </c>
      <c r="AD1417" s="2">
        <f>IF(INPUT_RAW!Q1417="","",IF(INPUT_RAW!Q1417=0,0,INPUT_RAW!T1417/INPUT_RAW!Q1417))</f>
        <v>0.24320004173623502</v>
      </c>
    </row>
    <row r="1418" spans="1:30" ht="86.4" x14ac:dyDescent="0.3">
      <c r="A1418" s="7" t="s">
        <v>196</v>
      </c>
      <c r="B1418" s="2" t="s">
        <v>2067</v>
      </c>
      <c r="C1418" s="5" t="s">
        <v>198</v>
      </c>
      <c r="D1418" s="5" t="s">
        <v>171</v>
      </c>
      <c r="E1418" s="2" t="s">
        <v>2072</v>
      </c>
      <c r="F1418" s="2"/>
      <c r="G1418" s="2"/>
      <c r="H1418" s="2"/>
      <c r="I1418" s="2"/>
      <c r="J1418" s="2"/>
      <c r="K1418" s="2"/>
      <c r="L1418" s="2"/>
      <c r="M1418" s="2"/>
      <c r="N1418" s="5">
        <v>3968</v>
      </c>
      <c r="O1418" s="2" t="s">
        <v>200</v>
      </c>
      <c r="P1418" s="5">
        <v>432.65136844758058</v>
      </c>
      <c r="Q1418" s="5">
        <v>1716760.63</v>
      </c>
      <c r="R1418" s="5">
        <v>6.0384001179006361</v>
      </c>
      <c r="S1418" s="5">
        <v>23960.371667829721</v>
      </c>
      <c r="T1418" s="5">
        <v>417516.2</v>
      </c>
      <c r="U1418" s="5">
        <v>22320</v>
      </c>
      <c r="V1418" s="2"/>
      <c r="W1418" s="2" t="s">
        <v>22</v>
      </c>
      <c r="X1418" s="2" t="s">
        <v>2940</v>
      </c>
      <c r="Y1418" s="2" t="s">
        <v>172</v>
      </c>
      <c r="Z1418" s="2" t="s">
        <v>173</v>
      </c>
      <c r="AA1418" s="2" t="s">
        <v>2940</v>
      </c>
      <c r="AB1418" s="2">
        <f>IF(INPUT_RAW!B1418="","",YEAR(INPUT_RAW!B1418))</f>
        <v>2020</v>
      </c>
      <c r="AC1418" s="2">
        <f>IF(OR(INPUT_RAW!Q1418="",INPUT_RAW!T1418=""),"",INPUT_RAW!Q1418+INPUT_RAW!T1418)</f>
        <v>2134276.83</v>
      </c>
      <c r="AD1418" s="2">
        <f>IF(INPUT_RAW!Q1418="","",IF(INPUT_RAW!Q1418=0,0,INPUT_RAW!T1418/INPUT_RAW!Q1418))</f>
        <v>0.24320000861156749</v>
      </c>
    </row>
    <row r="1419" spans="1:30" ht="86.4" x14ac:dyDescent="0.3">
      <c r="A1419" s="7" t="s">
        <v>196</v>
      </c>
      <c r="B1419" s="2" t="s">
        <v>2067</v>
      </c>
      <c r="C1419" s="5" t="s">
        <v>198</v>
      </c>
      <c r="D1419" s="5" t="s">
        <v>171</v>
      </c>
      <c r="E1419" s="2" t="s">
        <v>2073</v>
      </c>
      <c r="F1419" s="2"/>
      <c r="G1419" s="2"/>
      <c r="H1419" s="2"/>
      <c r="I1419" s="2"/>
      <c r="J1419" s="2"/>
      <c r="K1419" s="2"/>
      <c r="L1419" s="2"/>
      <c r="M1419" s="2"/>
      <c r="N1419" s="5">
        <v>563.20000000000005</v>
      </c>
      <c r="O1419" s="2" t="s">
        <v>200</v>
      </c>
      <c r="P1419" s="5">
        <v>452.97159090909088</v>
      </c>
      <c r="Q1419" s="5">
        <v>255113.60000000001</v>
      </c>
      <c r="R1419" s="5">
        <v>6.3220040601408352</v>
      </c>
      <c r="S1419" s="5">
        <v>3560.552686671318</v>
      </c>
      <c r="T1419" s="5">
        <v>62043.6</v>
      </c>
      <c r="U1419" s="5">
        <v>3168</v>
      </c>
      <c r="V1419" s="2"/>
      <c r="W1419" s="2" t="s">
        <v>22</v>
      </c>
      <c r="X1419" s="2" t="s">
        <v>2940</v>
      </c>
      <c r="Y1419" s="2" t="s">
        <v>172</v>
      </c>
      <c r="Z1419" s="2" t="s">
        <v>173</v>
      </c>
      <c r="AA1419" s="2" t="s">
        <v>2940</v>
      </c>
      <c r="AB1419" s="2">
        <f>IF(INPUT_RAW!B1419="","",YEAR(INPUT_RAW!B1419))</f>
        <v>2020</v>
      </c>
      <c r="AC1419" s="2">
        <f>IF(OR(INPUT_RAW!Q1419="",INPUT_RAW!T1419=""),"",INPUT_RAW!Q1419+INPUT_RAW!T1419)</f>
        <v>317157.2</v>
      </c>
      <c r="AD1419" s="2">
        <f>IF(INPUT_RAW!Q1419="","",IF(INPUT_RAW!Q1419=0,0,INPUT_RAW!T1419/INPUT_RAW!Q1419))</f>
        <v>0.24319989212648796</v>
      </c>
    </row>
    <row r="1420" spans="1:30" ht="72" x14ac:dyDescent="0.3">
      <c r="A1420" s="7" t="s">
        <v>196</v>
      </c>
      <c r="B1420" s="2" t="s">
        <v>2074</v>
      </c>
      <c r="C1420" s="5" t="s">
        <v>198</v>
      </c>
      <c r="D1420" s="5" t="s">
        <v>171</v>
      </c>
      <c r="E1420" s="2" t="s">
        <v>2075</v>
      </c>
      <c r="F1420" s="2"/>
      <c r="G1420" s="2"/>
      <c r="H1420" s="2"/>
      <c r="I1420" s="2"/>
      <c r="J1420" s="2"/>
      <c r="K1420" s="2"/>
      <c r="L1420" s="2"/>
      <c r="M1420" s="2"/>
      <c r="N1420" s="5">
        <v>6790</v>
      </c>
      <c r="O1420" s="2" t="s">
        <v>200</v>
      </c>
      <c r="P1420" s="5">
        <v>373.83264212076591</v>
      </c>
      <c r="Q1420" s="5">
        <v>2538323.64</v>
      </c>
      <c r="R1420" s="5">
        <v>5.2174827930323211</v>
      </c>
      <c r="S1420" s="5">
        <v>35426.708164689458</v>
      </c>
      <c r="T1420" s="5">
        <v>617320.30000000005</v>
      </c>
      <c r="U1420" s="5">
        <v>34920</v>
      </c>
      <c r="V1420" s="5">
        <v>0.98</v>
      </c>
      <c r="W1420" s="2" t="s">
        <v>38</v>
      </c>
      <c r="X1420" s="2" t="s">
        <v>2940</v>
      </c>
      <c r="Y1420" s="2" t="s">
        <v>172</v>
      </c>
      <c r="Z1420" s="2" t="s">
        <v>173</v>
      </c>
      <c r="AA1420" s="2" t="s">
        <v>2940</v>
      </c>
      <c r="AB1420" s="2">
        <f>IF(INPUT_RAW!B1420="","",YEAR(INPUT_RAW!B1420))</f>
        <v>2020</v>
      </c>
      <c r="AC1420" s="2">
        <f>IF(OR(INPUT_RAW!Q1420="",INPUT_RAW!T1420=""),"",INPUT_RAW!Q1420+INPUT_RAW!T1420)</f>
        <v>3155643.9400000004</v>
      </c>
      <c r="AD1420" s="2">
        <f>IF(INPUT_RAW!Q1420="","",IF(INPUT_RAW!Q1420=0,0,INPUT_RAW!T1420/INPUT_RAW!Q1420))</f>
        <v>0.24319999635665057</v>
      </c>
    </row>
    <row r="1421" spans="1:30" ht="57.6" x14ac:dyDescent="0.3">
      <c r="A1421" s="7" t="s">
        <v>196</v>
      </c>
      <c r="B1421" s="2" t="s">
        <v>2076</v>
      </c>
      <c r="C1421" s="5" t="s">
        <v>198</v>
      </c>
      <c r="D1421" s="5" t="s">
        <v>163</v>
      </c>
      <c r="E1421" s="2" t="s">
        <v>2077</v>
      </c>
      <c r="F1421" s="2"/>
      <c r="G1421" s="2"/>
      <c r="H1421" s="2"/>
      <c r="I1421" s="2"/>
      <c r="J1421" s="2"/>
      <c r="K1421" s="2"/>
      <c r="L1421" s="2"/>
      <c r="M1421" s="2"/>
      <c r="N1421" s="5">
        <v>9212</v>
      </c>
      <c r="O1421" s="2" t="s">
        <v>200</v>
      </c>
      <c r="P1421" s="5">
        <v>213.64271819366039</v>
      </c>
      <c r="Q1421" s="5">
        <v>1968076.72</v>
      </c>
      <c r="R1421" s="5">
        <v>2.9817546154034948</v>
      </c>
      <c r="S1421" s="5">
        <v>27467.923517096999</v>
      </c>
      <c r="T1421" s="5">
        <v>609710.19999999995</v>
      </c>
      <c r="U1421" s="5">
        <v>6</v>
      </c>
      <c r="V1421" s="5">
        <v>0.26800000000000002</v>
      </c>
      <c r="W1421" s="2" t="s">
        <v>23</v>
      </c>
      <c r="X1421" s="2" t="s">
        <v>166</v>
      </c>
      <c r="Y1421" s="2" t="s">
        <v>164</v>
      </c>
      <c r="Z1421" s="2" t="s">
        <v>165</v>
      </c>
      <c r="AA1421" s="2" t="s">
        <v>166</v>
      </c>
      <c r="AB1421" s="2">
        <f>IF(INPUT_RAW!B1421="","",YEAR(INPUT_RAW!B1421))</f>
        <v>2020</v>
      </c>
      <c r="AC1421" s="2">
        <f>IF(OR(INPUT_RAW!Q1421="",INPUT_RAW!T1421=""),"",INPUT_RAW!Q1421+INPUT_RAW!T1421)</f>
        <v>2577786.92</v>
      </c>
      <c r="AD1421" s="2">
        <f>IF(INPUT_RAW!Q1421="","",IF(INPUT_RAW!Q1421=0,0,INPUT_RAW!T1421/INPUT_RAW!Q1421))</f>
        <v>0.3098000163326966</v>
      </c>
    </row>
    <row r="1422" spans="1:30" ht="72" x14ac:dyDescent="0.3">
      <c r="A1422" s="7" t="s">
        <v>196</v>
      </c>
      <c r="B1422" s="2" t="s">
        <v>2078</v>
      </c>
      <c r="C1422" s="5" t="s">
        <v>198</v>
      </c>
      <c r="D1422" s="5" t="s">
        <v>171</v>
      </c>
      <c r="E1422" s="2" t="s">
        <v>2079</v>
      </c>
      <c r="F1422" s="2"/>
      <c r="G1422" s="2"/>
      <c r="H1422" s="2"/>
      <c r="I1422" s="2"/>
      <c r="J1422" s="2"/>
      <c r="K1422" s="2"/>
      <c r="L1422" s="2"/>
      <c r="M1422" s="2"/>
      <c r="N1422" s="5">
        <v>3400</v>
      </c>
      <c r="O1422" s="2" t="s">
        <v>200</v>
      </c>
      <c r="P1422" s="5">
        <v>471.79493529411758</v>
      </c>
      <c r="Q1422" s="5">
        <v>1604102.78</v>
      </c>
      <c r="R1422" s="5">
        <v>6.5390843422608116</v>
      </c>
      <c r="S1422" s="5">
        <v>22232.886763686762</v>
      </c>
      <c r="T1422" s="5">
        <v>390117.8</v>
      </c>
      <c r="U1422" s="5">
        <v>102000</v>
      </c>
      <c r="V1422" s="2"/>
      <c r="W1422" s="2" t="s">
        <v>22</v>
      </c>
      <c r="X1422" s="2"/>
      <c r="Y1422" s="2" t="s">
        <v>172</v>
      </c>
      <c r="Z1422" s="2" t="s">
        <v>173</v>
      </c>
      <c r="AA1422" s="2" t="s">
        <v>174</v>
      </c>
      <c r="AB1422" s="2">
        <f>IF(INPUT_RAW!B1422="","",YEAR(INPUT_RAW!B1422))</f>
        <v>2020</v>
      </c>
      <c r="AC1422" s="2">
        <f>IF(OR(INPUT_RAW!Q1422="",INPUT_RAW!T1422=""),"",INPUT_RAW!Q1422+INPUT_RAW!T1422)</f>
        <v>1994220.58</v>
      </c>
      <c r="AD1422" s="2">
        <f>IF(INPUT_RAW!Q1422="","",IF(INPUT_RAW!Q1422=0,0,INPUT_RAW!T1422/INPUT_RAW!Q1422))</f>
        <v>0.24320000243375925</v>
      </c>
    </row>
    <row r="1423" spans="1:30" ht="57.6" x14ac:dyDescent="0.3">
      <c r="A1423" s="7" t="s">
        <v>196</v>
      </c>
      <c r="B1423" s="2" t="s">
        <v>2078</v>
      </c>
      <c r="C1423" s="5" t="s">
        <v>198</v>
      </c>
      <c r="D1423" s="5" t="s">
        <v>171</v>
      </c>
      <c r="E1423" s="2" t="s">
        <v>2080</v>
      </c>
      <c r="F1423" s="2"/>
      <c r="G1423" s="2"/>
      <c r="H1423" s="2"/>
      <c r="I1423" s="2"/>
      <c r="J1423" s="2"/>
      <c r="K1423" s="2"/>
      <c r="L1423" s="2"/>
      <c r="M1423" s="2"/>
      <c r="N1423" s="5">
        <v>1326</v>
      </c>
      <c r="O1423" s="2" t="s">
        <v>200</v>
      </c>
      <c r="P1423" s="5">
        <v>533.05778280542984</v>
      </c>
      <c r="Q1423" s="5">
        <v>706834.62</v>
      </c>
      <c r="R1423" s="5">
        <v>7.3881882578715148</v>
      </c>
      <c r="S1423" s="5">
        <v>9796.7376299376283</v>
      </c>
      <c r="T1423" s="5">
        <v>171902.2</v>
      </c>
      <c r="U1423" s="5">
        <v>20400</v>
      </c>
      <c r="V1423" s="2"/>
      <c r="W1423" s="2" t="s">
        <v>23</v>
      </c>
      <c r="X1423" s="2"/>
      <c r="Y1423" s="2" t="s">
        <v>172</v>
      </c>
      <c r="Z1423" s="2" t="s">
        <v>173</v>
      </c>
      <c r="AA1423" s="2" t="s">
        <v>174</v>
      </c>
      <c r="AB1423" s="2">
        <f>IF(INPUT_RAW!B1423="","",YEAR(INPUT_RAW!B1423))</f>
        <v>2020</v>
      </c>
      <c r="AC1423" s="2">
        <f>IF(OR(INPUT_RAW!Q1423="",INPUT_RAW!T1423=""),"",INPUT_RAW!Q1423+INPUT_RAW!T1423)</f>
        <v>878736.82000000007</v>
      </c>
      <c r="AD1423" s="2">
        <f>IF(INPUT_RAW!Q1423="","",IF(INPUT_RAW!Q1423=0,0,INPUT_RAW!T1423/INPUT_RAW!Q1423))</f>
        <v>0.24320002888370126</v>
      </c>
    </row>
    <row r="1424" spans="1:30" ht="57.6" x14ac:dyDescent="0.3">
      <c r="A1424" s="7" t="s">
        <v>196</v>
      </c>
      <c r="B1424" s="2" t="s">
        <v>2078</v>
      </c>
      <c r="C1424" s="5" t="s">
        <v>198</v>
      </c>
      <c r="D1424" s="5" t="s">
        <v>171</v>
      </c>
      <c r="E1424" s="2" t="s">
        <v>2061</v>
      </c>
      <c r="F1424" s="2"/>
      <c r="G1424" s="2"/>
      <c r="H1424" s="2"/>
      <c r="I1424" s="2"/>
      <c r="J1424" s="2"/>
      <c r="K1424" s="2"/>
      <c r="L1424" s="2"/>
      <c r="M1424" s="2"/>
      <c r="N1424" s="5">
        <v>2805</v>
      </c>
      <c r="O1424" s="2" t="s">
        <v>200</v>
      </c>
      <c r="P1424" s="5">
        <v>499.08885561497328</v>
      </c>
      <c r="Q1424" s="5">
        <v>1399944.24</v>
      </c>
      <c r="R1424" s="5">
        <v>6.9173784562019858</v>
      </c>
      <c r="S1424" s="5">
        <v>19403.24656964657</v>
      </c>
      <c r="T1424" s="5">
        <v>340466.4</v>
      </c>
      <c r="U1424" s="5">
        <v>61200</v>
      </c>
      <c r="V1424" s="2"/>
      <c r="W1424" s="2" t="s">
        <v>23</v>
      </c>
      <c r="X1424" s="2" t="s">
        <v>2936</v>
      </c>
      <c r="Y1424" s="2" t="s">
        <v>172</v>
      </c>
      <c r="Z1424" s="2" t="s">
        <v>173</v>
      </c>
      <c r="AA1424" s="2" t="s">
        <v>2936</v>
      </c>
      <c r="AB1424" s="2">
        <f>IF(INPUT_RAW!B1424="","",YEAR(INPUT_RAW!B1424))</f>
        <v>2020</v>
      </c>
      <c r="AC1424" s="2">
        <f>IF(OR(INPUT_RAW!Q1424="",INPUT_RAW!T1424=""),"",INPUT_RAW!Q1424+INPUT_RAW!T1424)</f>
        <v>1740410.6400000001</v>
      </c>
      <c r="AD1424" s="2">
        <f>IF(INPUT_RAW!Q1424="","",IF(INPUT_RAW!Q1424=0,0,INPUT_RAW!T1424/INPUT_RAW!Q1424))</f>
        <v>0.24319997202174282</v>
      </c>
    </row>
    <row r="1425" spans="1:30" ht="43.2" x14ac:dyDescent="0.3">
      <c r="A1425" s="7" t="s">
        <v>196</v>
      </c>
      <c r="B1425" s="2" t="s">
        <v>2081</v>
      </c>
      <c r="C1425" s="5" t="s">
        <v>198</v>
      </c>
      <c r="D1425" s="5" t="s">
        <v>163</v>
      </c>
      <c r="E1425" s="2" t="s">
        <v>2082</v>
      </c>
      <c r="F1425" s="2"/>
      <c r="G1425" s="2"/>
      <c r="H1425" s="2"/>
      <c r="I1425" s="2"/>
      <c r="J1425" s="2"/>
      <c r="K1425" s="2"/>
      <c r="L1425" s="2"/>
      <c r="M1425" s="2"/>
      <c r="N1425" s="5">
        <v>7659</v>
      </c>
      <c r="O1425" s="2" t="s">
        <v>200</v>
      </c>
      <c r="P1425" s="5">
        <v>198.82503590547071</v>
      </c>
      <c r="Q1425" s="5">
        <v>1522800.95</v>
      </c>
      <c r="R1425" s="5">
        <v>2.755717753367577</v>
      </c>
      <c r="S1425" s="5">
        <v>21106.042273042269</v>
      </c>
      <c r="T1425" s="5">
        <v>471763.7</v>
      </c>
      <c r="U1425" s="5">
        <v>3</v>
      </c>
      <c r="V1425" s="2"/>
      <c r="W1425" s="2" t="s">
        <v>46</v>
      </c>
      <c r="X1425" s="2" t="s">
        <v>166</v>
      </c>
      <c r="Y1425" s="2" t="s">
        <v>164</v>
      </c>
      <c r="Z1425" s="2" t="s">
        <v>165</v>
      </c>
      <c r="AA1425" s="2" t="s">
        <v>166</v>
      </c>
      <c r="AB1425" s="2">
        <f>IF(INPUT_RAW!B1425="","",YEAR(INPUT_RAW!B1425))</f>
        <v>2020</v>
      </c>
      <c r="AC1425" s="2">
        <f>IF(OR(INPUT_RAW!Q1425="",INPUT_RAW!T1425=""),"",INPUT_RAW!Q1425+INPUT_RAW!T1425)</f>
        <v>1994564.65</v>
      </c>
      <c r="AD1425" s="2">
        <f>IF(INPUT_RAW!Q1425="","",IF(INPUT_RAW!Q1425=0,0,INPUT_RAW!T1425/INPUT_RAW!Q1425))</f>
        <v>0.30979997746914989</v>
      </c>
    </row>
    <row r="1426" spans="1:30" ht="57.6" x14ac:dyDescent="0.3">
      <c r="A1426" s="7" t="s">
        <v>196</v>
      </c>
      <c r="B1426" s="2" t="s">
        <v>2083</v>
      </c>
      <c r="C1426" s="5" t="s">
        <v>198</v>
      </c>
      <c r="D1426" s="5" t="s">
        <v>171</v>
      </c>
      <c r="E1426" s="2" t="s">
        <v>1998</v>
      </c>
      <c r="F1426" s="2"/>
      <c r="G1426" s="2"/>
      <c r="H1426" s="2"/>
      <c r="I1426" s="2"/>
      <c r="J1426" s="2"/>
      <c r="K1426" s="2"/>
      <c r="L1426" s="2"/>
      <c r="M1426" s="2"/>
      <c r="N1426" s="5">
        <v>6097.5</v>
      </c>
      <c r="O1426" s="2" t="s">
        <v>200</v>
      </c>
      <c r="P1426" s="5">
        <v>470.88073144731442</v>
      </c>
      <c r="Q1426" s="5">
        <v>2871195.26</v>
      </c>
      <c r="R1426" s="5">
        <v>6.5264134642732419</v>
      </c>
      <c r="S1426" s="5">
        <v>39794.806098406087</v>
      </c>
      <c r="T1426" s="5">
        <v>698274.7</v>
      </c>
      <c r="U1426" s="5">
        <v>27000</v>
      </c>
      <c r="V1426" s="5">
        <v>1.45</v>
      </c>
      <c r="W1426" s="2" t="s">
        <v>15</v>
      </c>
      <c r="X1426" s="2"/>
      <c r="Y1426" s="2" t="s">
        <v>172</v>
      </c>
      <c r="Z1426" s="2" t="s">
        <v>173</v>
      </c>
      <c r="AA1426" s="2" t="s">
        <v>174</v>
      </c>
      <c r="AB1426" s="2">
        <f>IF(INPUT_RAW!B1426="","",YEAR(INPUT_RAW!B1426))</f>
        <v>2020</v>
      </c>
      <c r="AC1426" s="2">
        <f>IF(OR(INPUT_RAW!Q1426="",INPUT_RAW!T1426=""),"",INPUT_RAW!Q1426+INPUT_RAW!T1426)</f>
        <v>3569469.96</v>
      </c>
      <c r="AD1426" s="2">
        <f>IF(INPUT_RAW!Q1426="","",IF(INPUT_RAW!Q1426=0,0,INPUT_RAW!T1426/INPUT_RAW!Q1426))</f>
        <v>0.24320000444692849</v>
      </c>
    </row>
    <row r="1427" spans="1:30" ht="86.4" x14ac:dyDescent="0.3">
      <c r="A1427" s="7" t="s">
        <v>196</v>
      </c>
      <c r="B1427" s="2" t="s">
        <v>2084</v>
      </c>
      <c r="C1427" s="5" t="s">
        <v>198</v>
      </c>
      <c r="D1427" s="5" t="s">
        <v>171</v>
      </c>
      <c r="E1427" s="2" t="s">
        <v>2085</v>
      </c>
      <c r="F1427" s="2"/>
      <c r="G1427" s="2"/>
      <c r="H1427" s="2"/>
      <c r="I1427" s="2"/>
      <c r="J1427" s="2"/>
      <c r="K1427" s="2"/>
      <c r="L1427" s="2"/>
      <c r="M1427" s="2"/>
      <c r="N1427" s="5">
        <v>1710</v>
      </c>
      <c r="O1427" s="2" t="s">
        <v>200</v>
      </c>
      <c r="P1427" s="5">
        <v>506.4737953216374</v>
      </c>
      <c r="Q1427" s="5">
        <v>866070.19</v>
      </c>
      <c r="R1427" s="5">
        <v>7.019733822891717</v>
      </c>
      <c r="S1427" s="5">
        <v>12003.744837144841</v>
      </c>
      <c r="T1427" s="5">
        <v>210628.3</v>
      </c>
      <c r="U1427" s="5">
        <v>10800</v>
      </c>
      <c r="V1427" s="2"/>
      <c r="W1427" s="2" t="s">
        <v>22</v>
      </c>
      <c r="X1427" s="2" t="s">
        <v>2940</v>
      </c>
      <c r="Y1427" s="2" t="s">
        <v>172</v>
      </c>
      <c r="Z1427" s="2" t="s">
        <v>173</v>
      </c>
      <c r="AA1427" s="2" t="s">
        <v>2940</v>
      </c>
      <c r="AB1427" s="2">
        <f>IF(INPUT_RAW!B1427="","",YEAR(INPUT_RAW!B1427))</f>
        <v>2020</v>
      </c>
      <c r="AC1427" s="2">
        <f>IF(OR(INPUT_RAW!Q1427="",INPUT_RAW!T1427=""),"",INPUT_RAW!Q1427+INPUT_RAW!T1427)</f>
        <v>1076698.49</v>
      </c>
      <c r="AD1427" s="2">
        <f>IF(INPUT_RAW!Q1427="","",IF(INPUT_RAW!Q1427=0,0,INPUT_RAW!T1427/INPUT_RAW!Q1427))</f>
        <v>0.24320003439905952</v>
      </c>
    </row>
    <row r="1428" spans="1:30" ht="100.8" x14ac:dyDescent="0.3">
      <c r="A1428" s="7" t="s">
        <v>196</v>
      </c>
      <c r="B1428" s="2" t="s">
        <v>2084</v>
      </c>
      <c r="C1428" s="5" t="s">
        <v>198</v>
      </c>
      <c r="D1428" s="5" t="s">
        <v>171</v>
      </c>
      <c r="E1428" s="2" t="s">
        <v>2086</v>
      </c>
      <c r="F1428" s="2"/>
      <c r="G1428" s="2"/>
      <c r="H1428" s="2"/>
      <c r="I1428" s="2"/>
      <c r="J1428" s="2"/>
      <c r="K1428" s="2"/>
      <c r="L1428" s="2"/>
      <c r="M1428" s="2"/>
      <c r="N1428" s="5">
        <v>1920</v>
      </c>
      <c r="O1428" s="2" t="s">
        <v>200</v>
      </c>
      <c r="P1428" s="5">
        <v>451.07820833333341</v>
      </c>
      <c r="Q1428" s="5">
        <v>866070.16</v>
      </c>
      <c r="R1428" s="5">
        <v>6.2519502194502188</v>
      </c>
      <c r="S1428" s="5">
        <v>12003.74442134442</v>
      </c>
      <c r="T1428" s="5">
        <v>210628.3</v>
      </c>
      <c r="U1428" s="5">
        <v>10800</v>
      </c>
      <c r="V1428" s="2"/>
      <c r="W1428" s="2" t="s">
        <v>22</v>
      </c>
      <c r="X1428" s="2" t="s">
        <v>2940</v>
      </c>
      <c r="Y1428" s="2" t="s">
        <v>172</v>
      </c>
      <c r="Z1428" s="2" t="s">
        <v>173</v>
      </c>
      <c r="AA1428" s="2" t="s">
        <v>2940</v>
      </c>
      <c r="AB1428" s="2">
        <f>IF(INPUT_RAW!B1428="","",YEAR(INPUT_RAW!B1428))</f>
        <v>2020</v>
      </c>
      <c r="AC1428" s="2">
        <f>IF(OR(INPUT_RAW!Q1428="",INPUT_RAW!T1428=""),"",INPUT_RAW!Q1428+INPUT_RAW!T1428)</f>
        <v>1076698.46</v>
      </c>
      <c r="AD1428" s="2">
        <f>IF(INPUT_RAW!Q1428="","",IF(INPUT_RAW!Q1428=0,0,INPUT_RAW!T1428/INPUT_RAW!Q1428))</f>
        <v>0.24320004282332044</v>
      </c>
    </row>
    <row r="1429" spans="1:30" ht="86.4" x14ac:dyDescent="0.3">
      <c r="A1429" s="7" t="s">
        <v>196</v>
      </c>
      <c r="B1429" s="2" t="s">
        <v>2084</v>
      </c>
      <c r="C1429" s="5" t="s">
        <v>198</v>
      </c>
      <c r="D1429" s="5" t="s">
        <v>171</v>
      </c>
      <c r="E1429" s="2" t="s">
        <v>2087</v>
      </c>
      <c r="F1429" s="2"/>
      <c r="G1429" s="2"/>
      <c r="H1429" s="2"/>
      <c r="I1429" s="2"/>
      <c r="J1429" s="2"/>
      <c r="K1429" s="2"/>
      <c r="L1429" s="2"/>
      <c r="M1429" s="2"/>
      <c r="N1429" s="5">
        <v>3719.6</v>
      </c>
      <c r="O1429" s="2" t="s">
        <v>200</v>
      </c>
      <c r="P1429" s="5">
        <v>476.12431981933543</v>
      </c>
      <c r="Q1429" s="5">
        <v>1770992.02</v>
      </c>
      <c r="R1429" s="5">
        <v>6.5990896717856602</v>
      </c>
      <c r="S1429" s="5">
        <v>24545.97394317394</v>
      </c>
      <c r="T1429" s="5">
        <v>430705.2</v>
      </c>
      <c r="U1429" s="5">
        <v>19692</v>
      </c>
      <c r="V1429" s="2"/>
      <c r="W1429" s="2" t="s">
        <v>22</v>
      </c>
      <c r="X1429" s="2" t="s">
        <v>2940</v>
      </c>
      <c r="Y1429" s="2" t="s">
        <v>172</v>
      </c>
      <c r="Z1429" s="2" t="s">
        <v>173</v>
      </c>
      <c r="AA1429" s="2" t="s">
        <v>2940</v>
      </c>
      <c r="AB1429" s="2">
        <f>IF(INPUT_RAW!B1429="","",YEAR(INPUT_RAW!B1429))</f>
        <v>2020</v>
      </c>
      <c r="AC1429" s="2">
        <f>IF(OR(INPUT_RAW!Q1429="",INPUT_RAW!T1429=""),"",INPUT_RAW!Q1429+INPUT_RAW!T1429)</f>
        <v>2201697.2200000002</v>
      </c>
      <c r="AD1429" s="2">
        <f>IF(INPUT_RAW!Q1429="","",IF(INPUT_RAW!Q1429=0,0,INPUT_RAW!T1429/INPUT_RAW!Q1429))</f>
        <v>0.24319996653626932</v>
      </c>
    </row>
    <row r="1430" spans="1:30" ht="72" x14ac:dyDescent="0.3">
      <c r="A1430" s="7" t="s">
        <v>196</v>
      </c>
      <c r="B1430" s="2" t="s">
        <v>2088</v>
      </c>
      <c r="C1430" s="5" t="s">
        <v>198</v>
      </c>
      <c r="D1430" s="5" t="s">
        <v>171</v>
      </c>
      <c r="E1430" s="2" t="s">
        <v>2089</v>
      </c>
      <c r="F1430" s="2"/>
      <c r="G1430" s="2"/>
      <c r="H1430" s="2"/>
      <c r="I1430" s="2"/>
      <c r="J1430" s="2"/>
      <c r="K1430" s="2"/>
      <c r="L1430" s="2"/>
      <c r="M1430" s="2"/>
      <c r="N1430" s="5">
        <v>4200</v>
      </c>
      <c r="O1430" s="2" t="s">
        <v>200</v>
      </c>
      <c r="P1430" s="5">
        <v>305.56222380952391</v>
      </c>
      <c r="Q1430" s="5">
        <v>1283361.3400000001</v>
      </c>
      <c r="R1430" s="5">
        <v>4.2350966570966584</v>
      </c>
      <c r="S1430" s="5">
        <v>17787.405959805961</v>
      </c>
      <c r="T1430" s="5">
        <v>312113.40000000002</v>
      </c>
      <c r="U1430" s="5">
        <v>25200</v>
      </c>
      <c r="V1430" s="2"/>
      <c r="W1430" s="2" t="s">
        <v>22</v>
      </c>
      <c r="X1430" s="2"/>
      <c r="Y1430" s="2" t="s">
        <v>172</v>
      </c>
      <c r="Z1430" s="2" t="s">
        <v>173</v>
      </c>
      <c r="AA1430" s="2" t="s">
        <v>174</v>
      </c>
      <c r="AB1430" s="2">
        <f>IF(INPUT_RAW!B1430="","",YEAR(INPUT_RAW!B1430))</f>
        <v>2020</v>
      </c>
      <c r="AC1430" s="2">
        <f>IF(OR(INPUT_RAW!Q1430="",INPUT_RAW!T1430=""),"",INPUT_RAW!Q1430+INPUT_RAW!T1430)</f>
        <v>1595474.7400000002</v>
      </c>
      <c r="AD1430" s="2">
        <f>IF(INPUT_RAW!Q1430="","",IF(INPUT_RAW!Q1430=0,0,INPUT_RAW!T1430/INPUT_RAW!Q1430))</f>
        <v>0.24319993930937642</v>
      </c>
    </row>
    <row r="1431" spans="1:30" ht="57.6" x14ac:dyDescent="0.3">
      <c r="A1431" s="7" t="s">
        <v>196</v>
      </c>
      <c r="B1431" s="2" t="s">
        <v>2088</v>
      </c>
      <c r="C1431" s="5" t="s">
        <v>198</v>
      </c>
      <c r="D1431" s="5" t="s">
        <v>171</v>
      </c>
      <c r="E1431" s="2" t="s">
        <v>2090</v>
      </c>
      <c r="F1431" s="2"/>
      <c r="G1431" s="2"/>
      <c r="H1431" s="2"/>
      <c r="I1431" s="2"/>
      <c r="J1431" s="2"/>
      <c r="K1431" s="2"/>
      <c r="L1431" s="2"/>
      <c r="M1431" s="2"/>
      <c r="N1431" s="5">
        <v>4687.5</v>
      </c>
      <c r="O1431" s="2" t="s">
        <v>200</v>
      </c>
      <c r="P1431" s="5">
        <v>226.39008426666669</v>
      </c>
      <c r="Q1431" s="5">
        <v>1061203.52</v>
      </c>
      <c r="R1431" s="5">
        <v>3.137769705705705</v>
      </c>
      <c r="S1431" s="5">
        <v>14708.295495495489</v>
      </c>
      <c r="T1431" s="5">
        <v>258084.7</v>
      </c>
      <c r="U1431" s="5">
        <v>30000</v>
      </c>
      <c r="V1431" s="2"/>
      <c r="W1431" s="2" t="s">
        <v>23</v>
      </c>
      <c r="X1431" s="2" t="s">
        <v>2940</v>
      </c>
      <c r="Y1431" s="2" t="s">
        <v>172</v>
      </c>
      <c r="Z1431" s="2" t="s">
        <v>173</v>
      </c>
      <c r="AA1431" s="2" t="s">
        <v>2940</v>
      </c>
      <c r="AB1431" s="2">
        <f>IF(INPUT_RAW!B1431="","",YEAR(INPUT_RAW!B1431))</f>
        <v>2020</v>
      </c>
      <c r="AC1431" s="2">
        <f>IF(OR(INPUT_RAW!Q1431="",INPUT_RAW!T1431=""),"",INPUT_RAW!Q1431+INPUT_RAW!T1431)</f>
        <v>1319288.22</v>
      </c>
      <c r="AD1431" s="2">
        <f>IF(INPUT_RAW!Q1431="","",IF(INPUT_RAW!Q1431=0,0,INPUT_RAW!T1431/INPUT_RAW!Q1431))</f>
        <v>0.24320000370899636</v>
      </c>
    </row>
    <row r="1432" spans="1:30" ht="72" x14ac:dyDescent="0.3">
      <c r="A1432" s="7" t="s">
        <v>196</v>
      </c>
      <c r="B1432" s="2" t="s">
        <v>2088</v>
      </c>
      <c r="C1432" s="5" t="s">
        <v>198</v>
      </c>
      <c r="D1432" s="5" t="s">
        <v>171</v>
      </c>
      <c r="E1432" s="2" t="s">
        <v>2091</v>
      </c>
      <c r="F1432" s="2"/>
      <c r="G1432" s="2"/>
      <c r="H1432" s="2"/>
      <c r="I1432" s="2"/>
      <c r="J1432" s="2"/>
      <c r="K1432" s="2"/>
      <c r="L1432" s="2"/>
      <c r="M1432" s="2"/>
      <c r="N1432" s="5">
        <v>860</v>
      </c>
      <c r="O1432" s="2" t="s">
        <v>200</v>
      </c>
      <c r="P1432" s="5">
        <v>387.29723255813951</v>
      </c>
      <c r="Q1432" s="5">
        <v>333075.62</v>
      </c>
      <c r="R1432" s="5">
        <v>5.367945011200824</v>
      </c>
      <c r="S1432" s="5">
        <v>4616.4327096327088</v>
      </c>
      <c r="T1432" s="5">
        <v>81004.100000000006</v>
      </c>
      <c r="U1432" s="5">
        <v>6192</v>
      </c>
      <c r="V1432" s="2"/>
      <c r="W1432" s="2" t="s">
        <v>23</v>
      </c>
      <c r="X1432" s="2" t="s">
        <v>2934</v>
      </c>
      <c r="Y1432" s="2" t="s">
        <v>172</v>
      </c>
      <c r="Z1432" s="2" t="s">
        <v>173</v>
      </c>
      <c r="AA1432" s="2" t="s">
        <v>2934</v>
      </c>
      <c r="AB1432" s="2">
        <f>IF(INPUT_RAW!B1432="","",YEAR(INPUT_RAW!B1432))</f>
        <v>2020</v>
      </c>
      <c r="AC1432" s="2">
        <f>IF(OR(INPUT_RAW!Q1432="",INPUT_RAW!T1432=""),"",INPUT_RAW!Q1432+INPUT_RAW!T1432)</f>
        <v>414079.72</v>
      </c>
      <c r="AD1432" s="2">
        <f>IF(INPUT_RAW!Q1432="","",IF(INPUT_RAW!Q1432=0,0,INPUT_RAW!T1432/INPUT_RAW!Q1432))</f>
        <v>0.2432003279015138</v>
      </c>
    </row>
    <row r="1433" spans="1:30" ht="86.4" x14ac:dyDescent="0.3">
      <c r="A1433" s="7" t="s">
        <v>196</v>
      </c>
      <c r="B1433" s="2" t="s">
        <v>2088</v>
      </c>
      <c r="C1433" s="5" t="s">
        <v>198</v>
      </c>
      <c r="D1433" s="5" t="s">
        <v>171</v>
      </c>
      <c r="E1433" s="2" t="s">
        <v>2092</v>
      </c>
      <c r="F1433" s="2"/>
      <c r="G1433" s="2"/>
      <c r="H1433" s="2"/>
      <c r="I1433" s="2"/>
      <c r="J1433" s="2"/>
      <c r="K1433" s="2"/>
      <c r="L1433" s="2"/>
      <c r="M1433" s="2"/>
      <c r="N1433" s="5">
        <v>2695</v>
      </c>
      <c r="O1433" s="2" t="s">
        <v>200</v>
      </c>
      <c r="P1433" s="5">
        <v>363.31267161410022</v>
      </c>
      <c r="Q1433" s="5">
        <v>979127.65</v>
      </c>
      <c r="R1433" s="5">
        <v>5.035518664090092</v>
      </c>
      <c r="S1433" s="5">
        <v>13570.7227997228</v>
      </c>
      <c r="T1433" s="5">
        <v>238123.9</v>
      </c>
      <c r="U1433" s="5">
        <v>19800</v>
      </c>
      <c r="V1433" s="2"/>
      <c r="W1433" s="2" t="s">
        <v>22</v>
      </c>
      <c r="X1433" s="2"/>
      <c r="Y1433" s="2" t="s">
        <v>172</v>
      </c>
      <c r="Z1433" s="2" t="s">
        <v>173</v>
      </c>
      <c r="AA1433" s="2" t="s">
        <v>174</v>
      </c>
      <c r="AB1433" s="2">
        <f>IF(INPUT_RAW!B1433="","",YEAR(INPUT_RAW!B1433))</f>
        <v>2020</v>
      </c>
      <c r="AC1433" s="2">
        <f>IF(OR(INPUT_RAW!Q1433="",INPUT_RAW!T1433=""),"",INPUT_RAW!Q1433+INPUT_RAW!T1433)</f>
        <v>1217251.55</v>
      </c>
      <c r="AD1433" s="2">
        <f>IF(INPUT_RAW!Q1433="","",IF(INPUT_RAW!Q1433=0,0,INPUT_RAW!T1433/INPUT_RAW!Q1433))</f>
        <v>0.24320005670353603</v>
      </c>
    </row>
    <row r="1434" spans="1:30" ht="57.6" x14ac:dyDescent="0.3">
      <c r="A1434" s="7" t="s">
        <v>196</v>
      </c>
      <c r="B1434" s="2" t="s">
        <v>2088</v>
      </c>
      <c r="C1434" s="5" t="s">
        <v>198</v>
      </c>
      <c r="D1434" s="5" t="s">
        <v>171</v>
      </c>
      <c r="E1434" s="2" t="s">
        <v>2068</v>
      </c>
      <c r="F1434" s="2"/>
      <c r="G1434" s="2"/>
      <c r="H1434" s="2"/>
      <c r="I1434" s="2"/>
      <c r="J1434" s="2"/>
      <c r="K1434" s="2"/>
      <c r="L1434" s="2"/>
      <c r="M1434" s="2"/>
      <c r="N1434" s="5">
        <v>5600</v>
      </c>
      <c r="O1434" s="2" t="s">
        <v>200</v>
      </c>
      <c r="P1434" s="5">
        <v>344.01525535714279</v>
      </c>
      <c r="Q1434" s="5">
        <v>1926485.43</v>
      </c>
      <c r="R1434" s="5">
        <v>4.7680562073062056</v>
      </c>
      <c r="S1434" s="5">
        <v>26701.114760914759</v>
      </c>
      <c r="T1434" s="5">
        <v>468521.3</v>
      </c>
      <c r="U1434" s="5">
        <v>60000</v>
      </c>
      <c r="V1434" s="2"/>
      <c r="W1434" s="2" t="s">
        <v>23</v>
      </c>
      <c r="X1434" s="2"/>
      <c r="Y1434" s="2" t="s">
        <v>172</v>
      </c>
      <c r="Z1434" s="2" t="s">
        <v>173</v>
      </c>
      <c r="AA1434" s="2" t="s">
        <v>174</v>
      </c>
      <c r="AB1434" s="2">
        <f>IF(INPUT_RAW!B1434="","",YEAR(INPUT_RAW!B1434))</f>
        <v>2020</v>
      </c>
      <c r="AC1434" s="2">
        <f>IF(OR(INPUT_RAW!Q1434="",INPUT_RAW!T1434=""),"",INPUT_RAW!Q1434+INPUT_RAW!T1434)</f>
        <v>2395006.73</v>
      </c>
      <c r="AD1434" s="2">
        <f>IF(INPUT_RAW!Q1434="","",IF(INPUT_RAW!Q1434=0,0,INPUT_RAW!T1434/INPUT_RAW!Q1434))</f>
        <v>0.24320002254052864</v>
      </c>
    </row>
    <row r="1435" spans="1:30" ht="86.4" x14ac:dyDescent="0.3">
      <c r="A1435" s="7" t="s">
        <v>196</v>
      </c>
      <c r="B1435" s="2" t="s">
        <v>2088</v>
      </c>
      <c r="C1435" s="5" t="s">
        <v>198</v>
      </c>
      <c r="D1435" s="5" t="s">
        <v>171</v>
      </c>
      <c r="E1435" s="2" t="s">
        <v>2093</v>
      </c>
      <c r="F1435" s="2"/>
      <c r="G1435" s="2"/>
      <c r="H1435" s="2"/>
      <c r="I1435" s="2"/>
      <c r="J1435" s="2"/>
      <c r="K1435" s="2"/>
      <c r="L1435" s="2"/>
      <c r="M1435" s="2"/>
      <c r="N1435" s="5">
        <v>3575</v>
      </c>
      <c r="O1435" s="2" t="s">
        <v>200</v>
      </c>
      <c r="P1435" s="5">
        <v>309.18549650349649</v>
      </c>
      <c r="Q1435" s="5">
        <v>1105338.1499999999</v>
      </c>
      <c r="R1435" s="5">
        <v>4.2853152668537282</v>
      </c>
      <c r="S1435" s="5">
        <v>15320.002079002081</v>
      </c>
      <c r="T1435" s="5">
        <v>268818.2</v>
      </c>
      <c r="U1435" s="5">
        <v>15600</v>
      </c>
      <c r="V1435" s="2"/>
      <c r="W1435" s="2" t="s">
        <v>22</v>
      </c>
      <c r="X1435" s="2"/>
      <c r="Y1435" s="2" t="s">
        <v>172</v>
      </c>
      <c r="Z1435" s="2" t="s">
        <v>173</v>
      </c>
      <c r="AA1435" s="2" t="s">
        <v>174</v>
      </c>
      <c r="AB1435" s="2">
        <f>IF(INPUT_RAW!B1435="","",YEAR(INPUT_RAW!B1435))</f>
        <v>2020</v>
      </c>
      <c r="AC1435" s="2">
        <f>IF(OR(INPUT_RAW!Q1435="",INPUT_RAW!T1435=""),"",INPUT_RAW!Q1435+INPUT_RAW!T1435)</f>
        <v>1374156.3499999999</v>
      </c>
      <c r="AD1435" s="2">
        <f>IF(INPUT_RAW!Q1435="","",IF(INPUT_RAW!Q1435=0,0,INPUT_RAW!T1435/INPUT_RAW!Q1435))</f>
        <v>0.24319996554900419</v>
      </c>
    </row>
    <row r="1436" spans="1:30" ht="86.4" x14ac:dyDescent="0.3">
      <c r="A1436" s="7" t="s">
        <v>196</v>
      </c>
      <c r="B1436" s="2" t="s">
        <v>2088</v>
      </c>
      <c r="C1436" s="5" t="s">
        <v>198</v>
      </c>
      <c r="D1436" s="5" t="s">
        <v>171</v>
      </c>
      <c r="E1436" s="2" t="s">
        <v>2094</v>
      </c>
      <c r="F1436" s="2"/>
      <c r="G1436" s="2"/>
      <c r="H1436" s="2"/>
      <c r="I1436" s="2"/>
      <c r="J1436" s="2"/>
      <c r="K1436" s="2"/>
      <c r="L1436" s="2"/>
      <c r="M1436" s="2"/>
      <c r="N1436" s="5">
        <v>2530</v>
      </c>
      <c r="O1436" s="2" t="s">
        <v>200</v>
      </c>
      <c r="P1436" s="5">
        <v>340.79716205533589</v>
      </c>
      <c r="Q1436" s="5">
        <v>862216.82</v>
      </c>
      <c r="R1436" s="5">
        <v>4.723453389540345</v>
      </c>
      <c r="S1436" s="5">
        <v>11950.337075537071</v>
      </c>
      <c r="T1436" s="5">
        <v>209691.2</v>
      </c>
      <c r="U1436" s="5">
        <v>19800</v>
      </c>
      <c r="V1436" s="2"/>
      <c r="W1436" s="2" t="s">
        <v>22</v>
      </c>
      <c r="X1436" s="2"/>
      <c r="Y1436" s="2" t="s">
        <v>172</v>
      </c>
      <c r="Z1436" s="2" t="s">
        <v>173</v>
      </c>
      <c r="AA1436" s="2" t="s">
        <v>174</v>
      </c>
      <c r="AB1436" s="2">
        <f>IF(INPUT_RAW!B1436="","",YEAR(INPUT_RAW!B1436))</f>
        <v>2020</v>
      </c>
      <c r="AC1436" s="2">
        <f>IF(OR(INPUT_RAW!Q1436="",INPUT_RAW!T1436=""),"",INPUT_RAW!Q1436+INPUT_RAW!T1436)</f>
        <v>1071908.02</v>
      </c>
      <c r="AD1436" s="2">
        <f>IF(INPUT_RAW!Q1436="","",IF(INPUT_RAW!Q1436=0,0,INPUT_RAW!T1436/INPUT_RAW!Q1436))</f>
        <v>0.24320008046235983</v>
      </c>
    </row>
    <row r="1437" spans="1:30" ht="72" x14ac:dyDescent="0.3">
      <c r="A1437" s="7" t="s">
        <v>196</v>
      </c>
      <c r="B1437" s="2" t="s">
        <v>2088</v>
      </c>
      <c r="C1437" s="5" t="s">
        <v>198</v>
      </c>
      <c r="D1437" s="5" t="s">
        <v>171</v>
      </c>
      <c r="E1437" s="2" t="s">
        <v>2095</v>
      </c>
      <c r="F1437" s="2"/>
      <c r="G1437" s="2"/>
      <c r="H1437" s="2"/>
      <c r="I1437" s="2"/>
      <c r="J1437" s="2"/>
      <c r="K1437" s="2"/>
      <c r="L1437" s="2"/>
      <c r="M1437" s="2"/>
      <c r="N1437" s="5">
        <v>2215.1999999999998</v>
      </c>
      <c r="O1437" s="2" t="s">
        <v>200</v>
      </c>
      <c r="P1437" s="5">
        <v>354.27504062838568</v>
      </c>
      <c r="Q1437" s="5">
        <v>784790.07</v>
      </c>
      <c r="R1437" s="5">
        <v>4.9102569733663994</v>
      </c>
      <c r="S1437" s="5">
        <v>10877.20124740125</v>
      </c>
      <c r="T1437" s="5">
        <v>190860.9</v>
      </c>
      <c r="U1437" s="5">
        <v>10224</v>
      </c>
      <c r="V1437" s="2"/>
      <c r="W1437" s="2" t="s">
        <v>22</v>
      </c>
      <c r="X1437" s="2"/>
      <c r="Y1437" s="2" t="s">
        <v>172</v>
      </c>
      <c r="Z1437" s="2" t="s">
        <v>173</v>
      </c>
      <c r="AA1437" s="2" t="s">
        <v>174</v>
      </c>
      <c r="AB1437" s="2">
        <f>IF(INPUT_RAW!B1437="","",YEAR(INPUT_RAW!B1437))</f>
        <v>2020</v>
      </c>
      <c r="AC1437" s="2">
        <f>IF(OR(INPUT_RAW!Q1437="",INPUT_RAW!T1437=""),"",INPUT_RAW!Q1437+INPUT_RAW!T1437)</f>
        <v>975650.97</v>
      </c>
      <c r="AD1437" s="2">
        <f>IF(INPUT_RAW!Q1437="","",IF(INPUT_RAW!Q1437=0,0,INPUT_RAW!T1437/INPUT_RAW!Q1437))</f>
        <v>0.24319994262924352</v>
      </c>
    </row>
    <row r="1438" spans="1:30" ht="100.8" x14ac:dyDescent="0.3">
      <c r="A1438" s="7" t="s">
        <v>196</v>
      </c>
      <c r="B1438" s="2" t="s">
        <v>2096</v>
      </c>
      <c r="C1438" s="5" t="s">
        <v>198</v>
      </c>
      <c r="D1438" s="5" t="s">
        <v>171</v>
      </c>
      <c r="E1438" s="2" t="s">
        <v>2097</v>
      </c>
      <c r="F1438" s="2"/>
      <c r="G1438" s="2"/>
      <c r="H1438" s="2"/>
      <c r="I1438" s="2"/>
      <c r="J1438" s="2"/>
      <c r="K1438" s="2"/>
      <c r="L1438" s="2"/>
      <c r="M1438" s="2"/>
      <c r="N1438" s="5">
        <v>2040</v>
      </c>
      <c r="O1438" s="2" t="s">
        <v>2098</v>
      </c>
      <c r="P1438" s="5">
        <v>436.10316666666671</v>
      </c>
      <c r="Q1438" s="5">
        <v>889650.46</v>
      </c>
      <c r="R1438" s="5">
        <v>6.0654126101066286</v>
      </c>
      <c r="S1438" s="5">
        <v>12373.44172461752</v>
      </c>
      <c r="T1438" s="5">
        <v>216362.9</v>
      </c>
      <c r="U1438" s="5">
        <v>10800</v>
      </c>
      <c r="V1438" s="2"/>
      <c r="W1438" s="2" t="s">
        <v>22</v>
      </c>
      <c r="X1438" s="2" t="s">
        <v>2940</v>
      </c>
      <c r="Y1438" s="2" t="s">
        <v>172</v>
      </c>
      <c r="Z1438" s="2" t="s">
        <v>173</v>
      </c>
      <c r="AA1438" s="2" t="s">
        <v>2940</v>
      </c>
      <c r="AB1438" s="2">
        <f>IF(INPUT_RAW!B1438="","",YEAR(INPUT_RAW!B1438))</f>
        <v>2019</v>
      </c>
      <c r="AC1438" s="2">
        <f>IF(OR(INPUT_RAW!Q1438="",INPUT_RAW!T1438=""),"",INPUT_RAW!Q1438+INPUT_RAW!T1438)</f>
        <v>1106013.3599999999</v>
      </c>
      <c r="AD1438" s="2">
        <f>IF(INPUT_RAW!Q1438="","",IF(INPUT_RAW!Q1438=0,0,INPUT_RAW!T1438/INPUT_RAW!Q1438))</f>
        <v>0.24319989673247627</v>
      </c>
    </row>
    <row r="1439" spans="1:30" ht="86.4" x14ac:dyDescent="0.3">
      <c r="A1439" s="7" t="s">
        <v>196</v>
      </c>
      <c r="B1439" s="2" t="s">
        <v>2096</v>
      </c>
      <c r="C1439" s="5" t="s">
        <v>198</v>
      </c>
      <c r="D1439" s="5" t="s">
        <v>171</v>
      </c>
      <c r="E1439" s="2" t="s">
        <v>2099</v>
      </c>
      <c r="F1439" s="2"/>
      <c r="G1439" s="2"/>
      <c r="H1439" s="2"/>
      <c r="I1439" s="2"/>
      <c r="J1439" s="2"/>
      <c r="K1439" s="2"/>
      <c r="L1439" s="2"/>
      <c r="M1439" s="2"/>
      <c r="N1439" s="5">
        <v>2040</v>
      </c>
      <c r="O1439" s="2" t="s">
        <v>2098</v>
      </c>
      <c r="P1439" s="5">
        <v>475.74892647058829</v>
      </c>
      <c r="Q1439" s="5">
        <v>970527.81</v>
      </c>
      <c r="R1439" s="5">
        <v>6.6168139982001151</v>
      </c>
      <c r="S1439" s="5">
        <v>13498.30055632823</v>
      </c>
      <c r="T1439" s="5">
        <v>236032.4</v>
      </c>
      <c r="U1439" s="5">
        <v>10800</v>
      </c>
      <c r="V1439" s="2"/>
      <c r="W1439" s="2" t="s">
        <v>22</v>
      </c>
      <c r="X1439" s="2" t="s">
        <v>2940</v>
      </c>
      <c r="Y1439" s="2" t="s">
        <v>172</v>
      </c>
      <c r="Z1439" s="2" t="s">
        <v>173</v>
      </c>
      <c r="AA1439" s="2" t="s">
        <v>2940</v>
      </c>
      <c r="AB1439" s="2">
        <f>IF(INPUT_RAW!B1439="","",YEAR(INPUT_RAW!B1439))</f>
        <v>2019</v>
      </c>
      <c r="AC1439" s="2">
        <f>IF(OR(INPUT_RAW!Q1439="",INPUT_RAW!T1439=""),"",INPUT_RAW!Q1439+INPUT_RAW!T1439)</f>
        <v>1206560.21</v>
      </c>
      <c r="AD1439" s="2">
        <f>IF(INPUT_RAW!Q1439="","",IF(INPUT_RAW!Q1439=0,0,INPUT_RAW!T1439/INPUT_RAW!Q1439))</f>
        <v>0.2432000377196816</v>
      </c>
    </row>
    <row r="1440" spans="1:30" ht="86.4" x14ac:dyDescent="0.3">
      <c r="A1440" s="7" t="s">
        <v>196</v>
      </c>
      <c r="B1440" s="2" t="s">
        <v>2096</v>
      </c>
      <c r="C1440" s="5" t="s">
        <v>198</v>
      </c>
      <c r="D1440" s="5" t="s">
        <v>171</v>
      </c>
      <c r="E1440" s="2" t="s">
        <v>2100</v>
      </c>
      <c r="F1440" s="2"/>
      <c r="G1440" s="2"/>
      <c r="H1440" s="2"/>
      <c r="I1440" s="2"/>
      <c r="J1440" s="2"/>
      <c r="K1440" s="2"/>
      <c r="L1440" s="2"/>
      <c r="M1440" s="2"/>
      <c r="N1440" s="5">
        <v>1536</v>
      </c>
      <c r="O1440" s="2" t="s">
        <v>2098</v>
      </c>
      <c r="P1440" s="5">
        <v>450.72256510416668</v>
      </c>
      <c r="Q1440" s="5">
        <v>692309.86</v>
      </c>
      <c r="R1440" s="5">
        <v>6.2687422128534998</v>
      </c>
      <c r="S1440" s="5">
        <v>9628.7880389429756</v>
      </c>
      <c r="T1440" s="5">
        <v>168369.8</v>
      </c>
      <c r="U1440" s="5">
        <v>8640</v>
      </c>
      <c r="V1440" s="2"/>
      <c r="W1440" s="2" t="s">
        <v>22</v>
      </c>
      <c r="X1440" s="2" t="s">
        <v>2940</v>
      </c>
      <c r="Y1440" s="2" t="s">
        <v>172</v>
      </c>
      <c r="Z1440" s="2" t="s">
        <v>173</v>
      </c>
      <c r="AA1440" s="2" t="s">
        <v>2940</v>
      </c>
      <c r="AB1440" s="2">
        <f>IF(INPUT_RAW!B1440="","",YEAR(INPUT_RAW!B1440))</f>
        <v>2019</v>
      </c>
      <c r="AC1440" s="2">
        <f>IF(OR(INPUT_RAW!Q1440="",INPUT_RAW!T1440=""),"",INPUT_RAW!Q1440+INPUT_RAW!T1440)</f>
        <v>860679.65999999992</v>
      </c>
      <c r="AD1440" s="2">
        <f>IF(INPUT_RAW!Q1440="","",IF(INPUT_RAW!Q1440=0,0,INPUT_RAW!T1440/INPUT_RAW!Q1440))</f>
        <v>0.24320006073580983</v>
      </c>
    </row>
    <row r="1441" spans="1:30" ht="72" x14ac:dyDescent="0.3">
      <c r="A1441" s="7" t="s">
        <v>196</v>
      </c>
      <c r="B1441" s="2" t="s">
        <v>2101</v>
      </c>
      <c r="C1441" s="5" t="s">
        <v>198</v>
      </c>
      <c r="D1441" s="5" t="s">
        <v>171</v>
      </c>
      <c r="E1441" s="2" t="s">
        <v>2102</v>
      </c>
      <c r="F1441" s="2"/>
      <c r="G1441" s="2"/>
      <c r="H1441" s="2"/>
      <c r="I1441" s="2"/>
      <c r="J1441" s="2"/>
      <c r="K1441" s="2"/>
      <c r="L1441" s="2"/>
      <c r="M1441" s="2"/>
      <c r="N1441" s="5">
        <v>7451.28</v>
      </c>
      <c r="O1441" s="2" t="s">
        <v>2098</v>
      </c>
      <c r="P1441" s="5">
        <v>415.78385861221159</v>
      </c>
      <c r="Q1441" s="5">
        <v>3098121.95</v>
      </c>
      <c r="R1441" s="5">
        <v>5.7828074911295078</v>
      </c>
      <c r="S1441" s="5">
        <v>43089.317802503479</v>
      </c>
      <c r="T1441" s="5">
        <v>753463.2</v>
      </c>
      <c r="U1441" s="5">
        <v>47160</v>
      </c>
      <c r="V1441" s="2"/>
      <c r="W1441" s="2" t="s">
        <v>22</v>
      </c>
      <c r="X1441" s="2" t="s">
        <v>2940</v>
      </c>
      <c r="Y1441" s="2" t="s">
        <v>172</v>
      </c>
      <c r="Z1441" s="2" t="s">
        <v>173</v>
      </c>
      <c r="AA1441" s="2" t="s">
        <v>2940</v>
      </c>
      <c r="AB1441" s="2">
        <f>IF(INPUT_RAW!B1441="","",YEAR(INPUT_RAW!B1441))</f>
        <v>2019</v>
      </c>
      <c r="AC1441" s="2">
        <f>IF(OR(INPUT_RAW!Q1441="",INPUT_RAW!T1441=""),"",INPUT_RAW!Q1441+INPUT_RAW!T1441)</f>
        <v>3851585.1500000004</v>
      </c>
      <c r="AD1441" s="2">
        <f>IF(INPUT_RAW!Q1441="","",IF(INPUT_RAW!Q1441=0,0,INPUT_RAW!T1441/INPUT_RAW!Q1441))</f>
        <v>0.24319998120151465</v>
      </c>
    </row>
    <row r="1442" spans="1:30" ht="57.6" x14ac:dyDescent="0.3">
      <c r="A1442" s="7" t="s">
        <v>196</v>
      </c>
      <c r="B1442" s="2" t="s">
        <v>2103</v>
      </c>
      <c r="C1442" s="5" t="s">
        <v>198</v>
      </c>
      <c r="D1442" s="5" t="s">
        <v>171</v>
      </c>
      <c r="E1442" s="2" t="s">
        <v>2104</v>
      </c>
      <c r="F1442" s="2"/>
      <c r="G1442" s="2"/>
      <c r="H1442" s="2"/>
      <c r="I1442" s="2"/>
      <c r="J1442" s="2"/>
      <c r="K1442" s="2"/>
      <c r="L1442" s="2"/>
      <c r="M1442" s="2"/>
      <c r="N1442" s="5">
        <v>30</v>
      </c>
      <c r="O1442" s="2" t="s">
        <v>2098</v>
      </c>
      <c r="P1442" s="5">
        <v>612.97033333333331</v>
      </c>
      <c r="Q1442" s="5">
        <v>18389.11</v>
      </c>
      <c r="R1442" s="5">
        <v>8.5253175707000448</v>
      </c>
      <c r="S1442" s="5">
        <v>255.75952712100141</v>
      </c>
      <c r="T1442" s="5">
        <v>4472.2</v>
      </c>
      <c r="U1442" s="5">
        <v>120</v>
      </c>
      <c r="V1442" s="2"/>
      <c r="W1442" s="2" t="s">
        <v>23</v>
      </c>
      <c r="X1442" s="2"/>
      <c r="Y1442" s="2" t="s">
        <v>172</v>
      </c>
      <c r="Z1442" s="2" t="s">
        <v>173</v>
      </c>
      <c r="AA1442" s="2" t="s">
        <v>174</v>
      </c>
      <c r="AB1442" s="2">
        <f>IF(INPUT_RAW!B1442="","",YEAR(INPUT_RAW!B1442))</f>
        <v>2019</v>
      </c>
      <c r="AC1442" s="2">
        <f>IF(OR(INPUT_RAW!Q1442="",INPUT_RAW!T1442=""),"",INPUT_RAW!Q1442+INPUT_RAW!T1442)</f>
        <v>22861.31</v>
      </c>
      <c r="AD1442" s="2">
        <f>IF(INPUT_RAW!Q1442="","",IF(INPUT_RAW!Q1442=0,0,INPUT_RAW!T1442/INPUT_RAW!Q1442))</f>
        <v>0.2431982842018999</v>
      </c>
    </row>
    <row r="1443" spans="1:30" ht="57.6" x14ac:dyDescent="0.3">
      <c r="A1443" s="7" t="s">
        <v>196</v>
      </c>
      <c r="B1443" s="2" t="s">
        <v>2103</v>
      </c>
      <c r="C1443" s="5" t="s">
        <v>198</v>
      </c>
      <c r="D1443" s="5" t="s">
        <v>171</v>
      </c>
      <c r="E1443" s="2" t="s">
        <v>2105</v>
      </c>
      <c r="F1443" s="2"/>
      <c r="G1443" s="2"/>
      <c r="H1443" s="2"/>
      <c r="I1443" s="2"/>
      <c r="J1443" s="2"/>
      <c r="K1443" s="2"/>
      <c r="L1443" s="2"/>
      <c r="M1443" s="2"/>
      <c r="N1443" s="5">
        <v>2805</v>
      </c>
      <c r="O1443" s="2" t="s">
        <v>2098</v>
      </c>
      <c r="P1443" s="5">
        <v>485.13172192513372</v>
      </c>
      <c r="Q1443" s="5">
        <v>1360794.48</v>
      </c>
      <c r="R1443" s="5">
        <v>6.7473118487501198</v>
      </c>
      <c r="S1443" s="5">
        <v>18926.209735744091</v>
      </c>
      <c r="T1443" s="5">
        <v>330945.09999999998</v>
      </c>
      <c r="U1443" s="5">
        <v>61200</v>
      </c>
      <c r="V1443" s="2"/>
      <c r="W1443" s="2" t="s">
        <v>23</v>
      </c>
      <c r="X1443" s="2" t="s">
        <v>2936</v>
      </c>
      <c r="Y1443" s="2" t="s">
        <v>172</v>
      </c>
      <c r="Z1443" s="2" t="s">
        <v>173</v>
      </c>
      <c r="AA1443" s="2" t="s">
        <v>2936</v>
      </c>
      <c r="AB1443" s="2">
        <f>IF(INPUT_RAW!B1443="","",YEAR(INPUT_RAW!B1443))</f>
        <v>2019</v>
      </c>
      <c r="AC1443" s="2">
        <f>IF(OR(INPUT_RAW!Q1443="",INPUT_RAW!T1443=""),"",INPUT_RAW!Q1443+INPUT_RAW!T1443)</f>
        <v>1691739.58</v>
      </c>
      <c r="AD1443" s="2">
        <f>IF(INPUT_RAW!Q1443="","",IF(INPUT_RAW!Q1443=0,0,INPUT_RAW!T1443/INPUT_RAW!Q1443))</f>
        <v>0.24319991362692769</v>
      </c>
    </row>
    <row r="1444" spans="1:30" ht="86.4" x14ac:dyDescent="0.3">
      <c r="A1444" s="7" t="s">
        <v>196</v>
      </c>
      <c r="B1444" s="2" t="s">
        <v>2106</v>
      </c>
      <c r="C1444" s="5" t="s">
        <v>198</v>
      </c>
      <c r="D1444" s="5" t="s">
        <v>171</v>
      </c>
      <c r="E1444" s="2" t="s">
        <v>2107</v>
      </c>
      <c r="F1444" s="2"/>
      <c r="G1444" s="2"/>
      <c r="H1444" s="2"/>
      <c r="I1444" s="2"/>
      <c r="J1444" s="2"/>
      <c r="K1444" s="2"/>
      <c r="L1444" s="2"/>
      <c r="M1444" s="2"/>
      <c r="N1444" s="5">
        <v>1080</v>
      </c>
      <c r="O1444" s="2" t="s">
        <v>2098</v>
      </c>
      <c r="P1444" s="5">
        <v>532.70432407407407</v>
      </c>
      <c r="Q1444" s="5">
        <v>575320.67000000004</v>
      </c>
      <c r="R1444" s="5">
        <v>7.4089613918508208</v>
      </c>
      <c r="S1444" s="5">
        <v>8001.6783031988871</v>
      </c>
      <c r="T1444" s="5">
        <v>139918</v>
      </c>
      <c r="U1444" s="5">
        <v>7200</v>
      </c>
      <c r="V1444" s="2"/>
      <c r="W1444" s="2" t="s">
        <v>22</v>
      </c>
      <c r="X1444" s="2" t="s">
        <v>2940</v>
      </c>
      <c r="Y1444" s="2" t="s">
        <v>172</v>
      </c>
      <c r="Z1444" s="2" t="s">
        <v>173</v>
      </c>
      <c r="AA1444" s="2" t="s">
        <v>2940</v>
      </c>
      <c r="AB1444" s="2">
        <f>IF(INPUT_RAW!B1444="","",YEAR(INPUT_RAW!B1444))</f>
        <v>2019</v>
      </c>
      <c r="AC1444" s="2">
        <f>IF(OR(INPUT_RAW!Q1444="",INPUT_RAW!T1444=""),"",INPUT_RAW!Q1444+INPUT_RAW!T1444)</f>
        <v>715238.67</v>
      </c>
      <c r="AD1444" s="2">
        <f>IF(INPUT_RAW!Q1444="","",IF(INPUT_RAW!Q1444=0,0,INPUT_RAW!T1444/INPUT_RAW!Q1444))</f>
        <v>0.24320002269343111</v>
      </c>
    </row>
    <row r="1445" spans="1:30" ht="100.8" x14ac:dyDescent="0.3">
      <c r="A1445" s="7" t="s">
        <v>196</v>
      </c>
      <c r="B1445" s="2" t="s">
        <v>2106</v>
      </c>
      <c r="C1445" s="5" t="s">
        <v>198</v>
      </c>
      <c r="D1445" s="5" t="s">
        <v>171</v>
      </c>
      <c r="E1445" s="2" t="s">
        <v>2108</v>
      </c>
      <c r="F1445" s="2"/>
      <c r="G1445" s="2"/>
      <c r="H1445" s="2"/>
      <c r="I1445" s="2"/>
      <c r="J1445" s="2"/>
      <c r="K1445" s="2"/>
      <c r="L1445" s="2"/>
      <c r="M1445" s="2"/>
      <c r="N1445" s="5">
        <v>1740.8</v>
      </c>
      <c r="O1445" s="2" t="s">
        <v>2098</v>
      </c>
      <c r="P1445" s="5">
        <v>449.46929572610298</v>
      </c>
      <c r="Q1445" s="5">
        <v>782436.15</v>
      </c>
      <c r="R1445" s="5">
        <v>6.2513114843686086</v>
      </c>
      <c r="S1445" s="5">
        <v>10882.283031988871</v>
      </c>
      <c r="T1445" s="5">
        <v>190288.5</v>
      </c>
      <c r="U1445" s="5">
        <v>9792</v>
      </c>
      <c r="V1445" s="2"/>
      <c r="W1445" s="2" t="s">
        <v>22</v>
      </c>
      <c r="X1445" s="2" t="s">
        <v>2940</v>
      </c>
      <c r="Y1445" s="2" t="s">
        <v>172</v>
      </c>
      <c r="Z1445" s="2" t="s">
        <v>173</v>
      </c>
      <c r="AA1445" s="2" t="s">
        <v>2940</v>
      </c>
      <c r="AB1445" s="2">
        <f>IF(INPUT_RAW!B1445="","",YEAR(INPUT_RAW!B1445))</f>
        <v>2019</v>
      </c>
      <c r="AC1445" s="2">
        <f>IF(OR(INPUT_RAW!Q1445="",INPUT_RAW!T1445=""),"",INPUT_RAW!Q1445+INPUT_RAW!T1445)</f>
        <v>972724.65</v>
      </c>
      <c r="AD1445" s="2">
        <f>IF(INPUT_RAW!Q1445="","",IF(INPUT_RAW!Q1445=0,0,INPUT_RAW!T1445/INPUT_RAW!Q1445))</f>
        <v>0.24320003619464667</v>
      </c>
    </row>
    <row r="1446" spans="1:30" ht="100.8" x14ac:dyDescent="0.3">
      <c r="A1446" s="7" t="s">
        <v>196</v>
      </c>
      <c r="B1446" s="2" t="s">
        <v>2106</v>
      </c>
      <c r="C1446" s="5" t="s">
        <v>198</v>
      </c>
      <c r="D1446" s="5" t="s">
        <v>171</v>
      </c>
      <c r="E1446" s="2" t="s">
        <v>2109</v>
      </c>
      <c r="F1446" s="2"/>
      <c r="G1446" s="2"/>
      <c r="H1446" s="2"/>
      <c r="I1446" s="2"/>
      <c r="J1446" s="2"/>
      <c r="K1446" s="2"/>
      <c r="L1446" s="2"/>
      <c r="M1446" s="2"/>
      <c r="N1446" s="5">
        <v>2360</v>
      </c>
      <c r="O1446" s="2" t="s">
        <v>2098</v>
      </c>
      <c r="P1446" s="5">
        <v>505.78642372881347</v>
      </c>
      <c r="Q1446" s="5">
        <v>1193655.96</v>
      </c>
      <c r="R1446" s="5">
        <v>7.034581693029395</v>
      </c>
      <c r="S1446" s="5">
        <v>16601.612795549368</v>
      </c>
      <c r="T1446" s="5">
        <v>290297.2</v>
      </c>
      <c r="U1446" s="5">
        <v>14400</v>
      </c>
      <c r="V1446" s="2"/>
      <c r="W1446" s="2" t="s">
        <v>22</v>
      </c>
      <c r="X1446" s="2" t="s">
        <v>2940</v>
      </c>
      <c r="Y1446" s="2" t="s">
        <v>172</v>
      </c>
      <c r="Z1446" s="2" t="s">
        <v>173</v>
      </c>
      <c r="AA1446" s="2" t="s">
        <v>2940</v>
      </c>
      <c r="AB1446" s="2">
        <f>IF(INPUT_RAW!B1446="","",YEAR(INPUT_RAW!B1446))</f>
        <v>2019</v>
      </c>
      <c r="AC1446" s="2">
        <f>IF(OR(INPUT_RAW!Q1446="",INPUT_RAW!T1446=""),"",INPUT_RAW!Q1446+INPUT_RAW!T1446)</f>
        <v>1483953.16</v>
      </c>
      <c r="AD1446" s="2">
        <f>IF(INPUT_RAW!Q1446="","",IF(INPUT_RAW!Q1446=0,0,INPUT_RAW!T1446/INPUT_RAW!Q1446))</f>
        <v>0.24320005908570172</v>
      </c>
    </row>
    <row r="1447" spans="1:30" ht="86.4" x14ac:dyDescent="0.3">
      <c r="A1447" s="7" t="s">
        <v>196</v>
      </c>
      <c r="B1447" s="2" t="s">
        <v>2106</v>
      </c>
      <c r="C1447" s="5" t="s">
        <v>198</v>
      </c>
      <c r="D1447" s="5" t="s">
        <v>171</v>
      </c>
      <c r="E1447" s="2" t="s">
        <v>2110</v>
      </c>
      <c r="F1447" s="2"/>
      <c r="G1447" s="2"/>
      <c r="H1447" s="2"/>
      <c r="I1447" s="2"/>
      <c r="J1447" s="2"/>
      <c r="K1447" s="2"/>
      <c r="L1447" s="2"/>
      <c r="M1447" s="2"/>
      <c r="N1447" s="5">
        <v>2240</v>
      </c>
      <c r="O1447" s="2" t="s">
        <v>2098</v>
      </c>
      <c r="P1447" s="5">
        <v>429.30618750000002</v>
      </c>
      <c r="Q1447" s="5">
        <v>961645.86</v>
      </c>
      <c r="R1447" s="5">
        <v>5.970878824756606</v>
      </c>
      <c r="S1447" s="5">
        <v>13374.768567454799</v>
      </c>
      <c r="T1447" s="5">
        <v>233872.3</v>
      </c>
      <c r="U1447" s="5">
        <v>12600</v>
      </c>
      <c r="V1447" s="2"/>
      <c r="W1447" s="2" t="s">
        <v>22</v>
      </c>
      <c r="X1447" s="2" t="s">
        <v>2940</v>
      </c>
      <c r="Y1447" s="2" t="s">
        <v>172</v>
      </c>
      <c r="Z1447" s="2" t="s">
        <v>173</v>
      </c>
      <c r="AA1447" s="2" t="s">
        <v>2940</v>
      </c>
      <c r="AB1447" s="2">
        <f>IF(INPUT_RAW!B1447="","",YEAR(INPUT_RAW!B1447))</f>
        <v>2019</v>
      </c>
      <c r="AC1447" s="2">
        <f>IF(OR(INPUT_RAW!Q1447="",INPUT_RAW!T1447=""),"",INPUT_RAW!Q1447+INPUT_RAW!T1447)</f>
        <v>1195518.1599999999</v>
      </c>
      <c r="AD1447" s="2">
        <f>IF(INPUT_RAW!Q1447="","",IF(INPUT_RAW!Q1447=0,0,INPUT_RAW!T1447/INPUT_RAW!Q1447))</f>
        <v>0.24320002791880163</v>
      </c>
    </row>
    <row r="1448" spans="1:30" ht="57.6" x14ac:dyDescent="0.3">
      <c r="A1448" s="7" t="s">
        <v>196</v>
      </c>
      <c r="B1448" s="2" t="s">
        <v>2111</v>
      </c>
      <c r="C1448" s="5" t="s">
        <v>198</v>
      </c>
      <c r="D1448" s="5" t="s">
        <v>171</v>
      </c>
      <c r="E1448" s="2" t="s">
        <v>2112</v>
      </c>
      <c r="F1448" s="2"/>
      <c r="G1448" s="2"/>
      <c r="H1448" s="2"/>
      <c r="I1448" s="2"/>
      <c r="J1448" s="2"/>
      <c r="K1448" s="2"/>
      <c r="L1448" s="2"/>
      <c r="M1448" s="2"/>
      <c r="N1448" s="5">
        <v>6790</v>
      </c>
      <c r="O1448" s="2" t="s">
        <v>2098</v>
      </c>
      <c r="P1448" s="5">
        <v>369.19633873343162</v>
      </c>
      <c r="Q1448" s="5">
        <v>2506843.14</v>
      </c>
      <c r="R1448" s="5">
        <v>5.1348586750129561</v>
      </c>
      <c r="S1448" s="5">
        <v>34865.690403337969</v>
      </c>
      <c r="T1448" s="5">
        <v>609664.19999999995</v>
      </c>
      <c r="U1448" s="5">
        <v>34920</v>
      </c>
      <c r="V1448" s="2"/>
      <c r="W1448" s="2" t="s">
        <v>22</v>
      </c>
      <c r="X1448" s="2" t="s">
        <v>2940</v>
      </c>
      <c r="Y1448" s="2" t="s">
        <v>172</v>
      </c>
      <c r="Z1448" s="2" t="s">
        <v>173</v>
      </c>
      <c r="AA1448" s="2" t="s">
        <v>2940</v>
      </c>
      <c r="AB1448" s="2">
        <f>IF(INPUT_RAW!B1448="","",YEAR(INPUT_RAW!B1448))</f>
        <v>2019</v>
      </c>
      <c r="AC1448" s="2">
        <f>IF(OR(INPUT_RAW!Q1448="",INPUT_RAW!T1448=""),"",INPUT_RAW!Q1448+INPUT_RAW!T1448)</f>
        <v>3116507.34</v>
      </c>
      <c r="AD1448" s="2">
        <f>IF(INPUT_RAW!Q1448="","",IF(INPUT_RAW!Q1448=0,0,INPUT_RAW!T1448/INPUT_RAW!Q1448))</f>
        <v>0.24319997939719512</v>
      </c>
    </row>
    <row r="1449" spans="1:30" ht="57.6" x14ac:dyDescent="0.3">
      <c r="A1449" s="7" t="s">
        <v>196</v>
      </c>
      <c r="B1449" s="2" t="s">
        <v>2113</v>
      </c>
      <c r="C1449" s="5" t="s">
        <v>198</v>
      </c>
      <c r="D1449" s="5" t="s">
        <v>171</v>
      </c>
      <c r="E1449" s="2" t="s">
        <v>2114</v>
      </c>
      <c r="F1449" s="2"/>
      <c r="G1449" s="2"/>
      <c r="H1449" s="2"/>
      <c r="I1449" s="2"/>
      <c r="J1449" s="2"/>
      <c r="K1449" s="2"/>
      <c r="L1449" s="2"/>
      <c r="M1449" s="2"/>
      <c r="N1449" s="5">
        <v>1400</v>
      </c>
      <c r="O1449" s="2" t="s">
        <v>2098</v>
      </c>
      <c r="P1449" s="5">
        <v>127.45742857142859</v>
      </c>
      <c r="Q1449" s="5">
        <v>178440.4</v>
      </c>
      <c r="R1449" s="5">
        <v>1.7604617205998421</v>
      </c>
      <c r="S1449" s="5">
        <v>2464.6464088397788</v>
      </c>
      <c r="T1449" s="5">
        <v>43396.7</v>
      </c>
      <c r="U1449" s="5">
        <v>3</v>
      </c>
      <c r="V1449" s="2"/>
      <c r="W1449" s="2" t="s">
        <v>23</v>
      </c>
      <c r="X1449" s="2"/>
      <c r="Y1449" s="2" t="s">
        <v>172</v>
      </c>
      <c r="Z1449" s="2" t="s">
        <v>173</v>
      </c>
      <c r="AA1449" s="2" t="s">
        <v>174</v>
      </c>
      <c r="AB1449" s="2">
        <f>IF(INPUT_RAW!B1449="","",YEAR(INPUT_RAW!B1449))</f>
        <v>2019</v>
      </c>
      <c r="AC1449" s="2">
        <f>IF(OR(INPUT_RAW!Q1449="",INPUT_RAW!T1449=""),"",INPUT_RAW!Q1449+INPUT_RAW!T1449)</f>
        <v>221837.09999999998</v>
      </c>
      <c r="AD1449" s="2">
        <f>IF(INPUT_RAW!Q1449="","",IF(INPUT_RAW!Q1449=0,0,INPUT_RAW!T1449/INPUT_RAW!Q1449))</f>
        <v>0.24319997041028824</v>
      </c>
    </row>
    <row r="1450" spans="1:30" ht="57.6" x14ac:dyDescent="0.3">
      <c r="A1450" s="7" t="s">
        <v>196</v>
      </c>
      <c r="B1450" s="2" t="s">
        <v>2113</v>
      </c>
      <c r="C1450" s="5" t="s">
        <v>198</v>
      </c>
      <c r="D1450" s="5" t="s">
        <v>171</v>
      </c>
      <c r="E1450" s="2" t="s">
        <v>2115</v>
      </c>
      <c r="F1450" s="2"/>
      <c r="G1450" s="2"/>
      <c r="H1450" s="2"/>
      <c r="I1450" s="2"/>
      <c r="J1450" s="2"/>
      <c r="K1450" s="2"/>
      <c r="L1450" s="2"/>
      <c r="M1450" s="2"/>
      <c r="N1450" s="5">
        <v>70</v>
      </c>
      <c r="O1450" s="2" t="s">
        <v>2098</v>
      </c>
      <c r="P1450" s="5">
        <v>603.53228571428576</v>
      </c>
      <c r="Q1450" s="5">
        <v>42247.26</v>
      </c>
      <c r="R1450" s="5">
        <v>8.3360812943962124</v>
      </c>
      <c r="S1450" s="5">
        <v>583.52569060773476</v>
      </c>
      <c r="T1450" s="5">
        <v>10274.5</v>
      </c>
      <c r="U1450" s="5">
        <v>336</v>
      </c>
      <c r="V1450" s="2"/>
      <c r="W1450" s="2" t="s">
        <v>23</v>
      </c>
      <c r="X1450" s="2"/>
      <c r="Y1450" s="2" t="s">
        <v>172</v>
      </c>
      <c r="Z1450" s="2" t="s">
        <v>173</v>
      </c>
      <c r="AA1450" s="2" t="s">
        <v>174</v>
      </c>
      <c r="AB1450" s="2">
        <f>IF(INPUT_RAW!B1450="","",YEAR(INPUT_RAW!B1450))</f>
        <v>2019</v>
      </c>
      <c r="AC1450" s="2">
        <f>IF(OR(INPUT_RAW!Q1450="",INPUT_RAW!T1450=""),"",INPUT_RAW!Q1450+INPUT_RAW!T1450)</f>
        <v>52521.760000000002</v>
      </c>
      <c r="AD1450" s="2">
        <f>IF(INPUT_RAW!Q1450="","",IF(INPUT_RAW!Q1450=0,0,INPUT_RAW!T1450/INPUT_RAW!Q1450))</f>
        <v>0.2431992039247042</v>
      </c>
    </row>
    <row r="1451" spans="1:30" ht="57.6" x14ac:dyDescent="0.3">
      <c r="A1451" s="7" t="s">
        <v>196</v>
      </c>
      <c r="B1451" s="2" t="s">
        <v>2113</v>
      </c>
      <c r="C1451" s="5" t="s">
        <v>198</v>
      </c>
      <c r="D1451" s="5" t="s">
        <v>171</v>
      </c>
      <c r="E1451" s="2" t="s">
        <v>2116</v>
      </c>
      <c r="F1451" s="2"/>
      <c r="G1451" s="2"/>
      <c r="H1451" s="2"/>
      <c r="I1451" s="2"/>
      <c r="J1451" s="2"/>
      <c r="K1451" s="2"/>
      <c r="L1451" s="2"/>
      <c r="M1451" s="2"/>
      <c r="N1451" s="5">
        <v>65</v>
      </c>
      <c r="O1451" s="2" t="s">
        <v>2098</v>
      </c>
      <c r="P1451" s="5">
        <v>690.33661538461536</v>
      </c>
      <c r="Q1451" s="5">
        <v>44871.88</v>
      </c>
      <c r="R1451" s="5">
        <v>9.5350361240968962</v>
      </c>
      <c r="S1451" s="5">
        <v>619.77734806629826</v>
      </c>
      <c r="T1451" s="5">
        <v>10912.8</v>
      </c>
      <c r="U1451" s="5">
        <v>720</v>
      </c>
      <c r="V1451" s="2"/>
      <c r="W1451" s="2" t="s">
        <v>23</v>
      </c>
      <c r="X1451" s="2"/>
      <c r="Y1451" s="2" t="s">
        <v>172</v>
      </c>
      <c r="Z1451" s="2" t="s">
        <v>173</v>
      </c>
      <c r="AA1451" s="2" t="s">
        <v>174</v>
      </c>
      <c r="AB1451" s="2">
        <f>IF(INPUT_RAW!B1451="","",YEAR(INPUT_RAW!B1451))</f>
        <v>2019</v>
      </c>
      <c r="AC1451" s="2">
        <f>IF(OR(INPUT_RAW!Q1451="",INPUT_RAW!T1451=""),"",INPUT_RAW!Q1451+INPUT_RAW!T1451)</f>
        <v>55784.679999999993</v>
      </c>
      <c r="AD1451" s="2">
        <f>IF(INPUT_RAW!Q1451="","",IF(INPUT_RAW!Q1451=0,0,INPUT_RAW!T1451/INPUT_RAW!Q1451))</f>
        <v>0.24319908147374258</v>
      </c>
    </row>
    <row r="1452" spans="1:30" ht="57.6" x14ac:dyDescent="0.3">
      <c r="A1452" s="7" t="s">
        <v>196</v>
      </c>
      <c r="B1452" s="2" t="s">
        <v>2113</v>
      </c>
      <c r="C1452" s="5" t="s">
        <v>198</v>
      </c>
      <c r="D1452" s="5" t="s">
        <v>171</v>
      </c>
      <c r="E1452" s="2" t="s">
        <v>2117</v>
      </c>
      <c r="F1452" s="2"/>
      <c r="G1452" s="2"/>
      <c r="H1452" s="2"/>
      <c r="I1452" s="2"/>
      <c r="J1452" s="2"/>
      <c r="K1452" s="2"/>
      <c r="L1452" s="2"/>
      <c r="M1452" s="2"/>
      <c r="N1452" s="5">
        <v>159</v>
      </c>
      <c r="O1452" s="2" t="s">
        <v>2098</v>
      </c>
      <c r="P1452" s="5">
        <v>420.85006289308183</v>
      </c>
      <c r="Q1452" s="5">
        <v>66915.16</v>
      </c>
      <c r="R1452" s="5">
        <v>5.8128461725563776</v>
      </c>
      <c r="S1452" s="5">
        <v>924.24254143646397</v>
      </c>
      <c r="T1452" s="5">
        <v>16273.8</v>
      </c>
      <c r="U1452" s="5">
        <v>360</v>
      </c>
      <c r="V1452" s="2"/>
      <c r="W1452" s="2" t="s">
        <v>23</v>
      </c>
      <c r="X1452" s="2"/>
      <c r="Y1452" s="2" t="s">
        <v>172</v>
      </c>
      <c r="Z1452" s="2" t="s">
        <v>173</v>
      </c>
      <c r="AA1452" s="2" t="s">
        <v>174</v>
      </c>
      <c r="AB1452" s="2">
        <f>IF(INPUT_RAW!B1452="","",YEAR(INPUT_RAW!B1452))</f>
        <v>2019</v>
      </c>
      <c r="AC1452" s="2">
        <f>IF(OR(INPUT_RAW!Q1452="",INPUT_RAW!T1452=""),"",INPUT_RAW!Q1452+INPUT_RAW!T1452)</f>
        <v>83188.960000000006</v>
      </c>
      <c r="AD1452" s="2">
        <f>IF(INPUT_RAW!Q1452="","",IF(INPUT_RAW!Q1452=0,0,INPUT_RAW!T1452/INPUT_RAW!Q1452))</f>
        <v>0.24320049447688682</v>
      </c>
    </row>
    <row r="1453" spans="1:30" ht="57.6" x14ac:dyDescent="0.3">
      <c r="A1453" s="7" t="s">
        <v>196</v>
      </c>
      <c r="B1453" s="2" t="s">
        <v>2113</v>
      </c>
      <c r="C1453" s="5" t="s">
        <v>198</v>
      </c>
      <c r="D1453" s="5" t="s">
        <v>171</v>
      </c>
      <c r="E1453" s="2" t="s">
        <v>2118</v>
      </c>
      <c r="F1453" s="2"/>
      <c r="G1453" s="2"/>
      <c r="H1453" s="2"/>
      <c r="I1453" s="2"/>
      <c r="J1453" s="2"/>
      <c r="K1453" s="2"/>
      <c r="L1453" s="2"/>
      <c r="M1453" s="2"/>
      <c r="N1453" s="5">
        <v>38</v>
      </c>
      <c r="O1453" s="2" t="s">
        <v>2098</v>
      </c>
      <c r="P1453" s="5">
        <v>807.89894736842109</v>
      </c>
      <c r="Q1453" s="5">
        <v>30700.16</v>
      </c>
      <c r="R1453" s="5">
        <v>11.15882523989532</v>
      </c>
      <c r="S1453" s="5">
        <v>424.03535911602211</v>
      </c>
      <c r="T1453" s="5">
        <v>7466.3</v>
      </c>
      <c r="U1453" s="5">
        <v>720</v>
      </c>
      <c r="V1453" s="2"/>
      <c r="W1453" s="2" t="s">
        <v>23</v>
      </c>
      <c r="X1453" s="2"/>
      <c r="Y1453" s="2" t="s">
        <v>172</v>
      </c>
      <c r="Z1453" s="2" t="s">
        <v>173</v>
      </c>
      <c r="AA1453" s="2" t="s">
        <v>174</v>
      </c>
      <c r="AB1453" s="2">
        <f>IF(INPUT_RAW!B1453="","",YEAR(INPUT_RAW!B1453))</f>
        <v>2019</v>
      </c>
      <c r="AC1453" s="2">
        <f>IF(OR(INPUT_RAW!Q1453="",INPUT_RAW!T1453=""),"",INPUT_RAW!Q1453+INPUT_RAW!T1453)</f>
        <v>38166.46</v>
      </c>
      <c r="AD1453" s="2">
        <f>IF(INPUT_RAW!Q1453="","",IF(INPUT_RAW!Q1453=0,0,INPUT_RAW!T1453/INPUT_RAW!Q1453))</f>
        <v>0.24320068690195751</v>
      </c>
    </row>
    <row r="1454" spans="1:30" ht="57.6" x14ac:dyDescent="0.3">
      <c r="A1454" s="7" t="s">
        <v>196</v>
      </c>
      <c r="B1454" s="2" t="s">
        <v>2113</v>
      </c>
      <c r="C1454" s="5" t="s">
        <v>198</v>
      </c>
      <c r="D1454" s="5" t="s">
        <v>171</v>
      </c>
      <c r="E1454" s="2" t="s">
        <v>2119</v>
      </c>
      <c r="F1454" s="2"/>
      <c r="G1454" s="2"/>
      <c r="H1454" s="2"/>
      <c r="I1454" s="2"/>
      <c r="J1454" s="2"/>
      <c r="K1454" s="2"/>
      <c r="L1454" s="2"/>
      <c r="M1454" s="2"/>
      <c r="N1454" s="5">
        <v>35</v>
      </c>
      <c r="O1454" s="2" t="s">
        <v>2098</v>
      </c>
      <c r="P1454" s="5">
        <v>652.24571428571426</v>
      </c>
      <c r="Q1454" s="5">
        <v>22828.6</v>
      </c>
      <c r="R1454" s="5">
        <v>9.0089187056037865</v>
      </c>
      <c r="S1454" s="5">
        <v>315.31215469613261</v>
      </c>
      <c r="T1454" s="5">
        <v>5552</v>
      </c>
      <c r="U1454" s="5">
        <v>360</v>
      </c>
      <c r="V1454" s="2"/>
      <c r="W1454" s="2" t="s">
        <v>23</v>
      </c>
      <c r="X1454" s="2"/>
      <c r="Y1454" s="2" t="s">
        <v>172</v>
      </c>
      <c r="Z1454" s="2" t="s">
        <v>173</v>
      </c>
      <c r="AA1454" s="2" t="s">
        <v>174</v>
      </c>
      <c r="AB1454" s="2">
        <f>IF(INPUT_RAW!B1454="","",YEAR(INPUT_RAW!B1454))</f>
        <v>2019</v>
      </c>
      <c r="AC1454" s="2">
        <f>IF(OR(INPUT_RAW!Q1454="",INPUT_RAW!T1454=""),"",INPUT_RAW!Q1454+INPUT_RAW!T1454)</f>
        <v>28380.6</v>
      </c>
      <c r="AD1454" s="2">
        <f>IF(INPUT_RAW!Q1454="","",IF(INPUT_RAW!Q1454=0,0,INPUT_RAW!T1454/INPUT_RAW!Q1454))</f>
        <v>0.24320370062115068</v>
      </c>
    </row>
    <row r="1455" spans="1:30" ht="57.6" x14ac:dyDescent="0.3">
      <c r="A1455" s="7" t="s">
        <v>196</v>
      </c>
      <c r="B1455" s="2" t="s">
        <v>2113</v>
      </c>
      <c r="C1455" s="5" t="s">
        <v>198</v>
      </c>
      <c r="D1455" s="5" t="s">
        <v>171</v>
      </c>
      <c r="E1455" s="2" t="s">
        <v>2120</v>
      </c>
      <c r="F1455" s="2"/>
      <c r="G1455" s="2"/>
      <c r="H1455" s="2"/>
      <c r="I1455" s="2"/>
      <c r="J1455" s="2"/>
      <c r="K1455" s="2"/>
      <c r="L1455" s="2"/>
      <c r="M1455" s="2"/>
      <c r="N1455" s="5">
        <v>42</v>
      </c>
      <c r="O1455" s="2" t="s">
        <v>2098</v>
      </c>
      <c r="P1455" s="5">
        <v>647.24142857142851</v>
      </c>
      <c r="Q1455" s="5">
        <v>27184.14</v>
      </c>
      <c r="R1455" s="5">
        <v>8.9397987371744261</v>
      </c>
      <c r="S1455" s="5">
        <v>375.47154696132588</v>
      </c>
      <c r="T1455" s="5">
        <v>6611.1</v>
      </c>
      <c r="U1455" s="5">
        <v>336</v>
      </c>
      <c r="V1455" s="2"/>
      <c r="W1455" s="2" t="s">
        <v>23</v>
      </c>
      <c r="X1455" s="2"/>
      <c r="Y1455" s="2" t="s">
        <v>172</v>
      </c>
      <c r="Z1455" s="2" t="s">
        <v>173</v>
      </c>
      <c r="AA1455" s="2" t="s">
        <v>174</v>
      </c>
      <c r="AB1455" s="2">
        <f>IF(INPUT_RAW!B1455="","",YEAR(INPUT_RAW!B1455))</f>
        <v>2019</v>
      </c>
      <c r="AC1455" s="2">
        <f>IF(OR(INPUT_RAW!Q1455="",INPUT_RAW!T1455=""),"",INPUT_RAW!Q1455+INPUT_RAW!T1455)</f>
        <v>33795.24</v>
      </c>
      <c r="AD1455" s="2">
        <f>IF(INPUT_RAW!Q1455="","",IF(INPUT_RAW!Q1455=0,0,INPUT_RAW!T1455/INPUT_RAW!Q1455))</f>
        <v>0.24319695234059274</v>
      </c>
    </row>
    <row r="1456" spans="1:30" ht="57.6" x14ac:dyDescent="0.3">
      <c r="A1456" s="7" t="s">
        <v>196</v>
      </c>
      <c r="B1456" s="2" t="s">
        <v>2121</v>
      </c>
      <c r="C1456" s="5" t="s">
        <v>198</v>
      </c>
      <c r="D1456" s="5" t="s">
        <v>171</v>
      </c>
      <c r="E1456" s="2" t="s">
        <v>2122</v>
      </c>
      <c r="F1456" s="2"/>
      <c r="G1456" s="2"/>
      <c r="H1456" s="2"/>
      <c r="I1456" s="2"/>
      <c r="J1456" s="2"/>
      <c r="K1456" s="2"/>
      <c r="L1456" s="2"/>
      <c r="M1456" s="2"/>
      <c r="N1456" s="5">
        <v>10116</v>
      </c>
      <c r="O1456" s="2" t="s">
        <v>2098</v>
      </c>
      <c r="P1456" s="5">
        <v>474.29080862000802</v>
      </c>
      <c r="Q1456" s="5">
        <v>4797925.82</v>
      </c>
      <c r="R1456" s="5">
        <v>6.5509780196133693</v>
      </c>
      <c r="S1456" s="5">
        <v>66269.693646408836</v>
      </c>
      <c r="T1456" s="5">
        <v>1166855.6000000001</v>
      </c>
      <c r="U1456" s="5">
        <v>86400</v>
      </c>
      <c r="V1456" s="2"/>
      <c r="W1456" s="2" t="s">
        <v>23</v>
      </c>
      <c r="X1456" s="2"/>
      <c r="Y1456" s="2" t="s">
        <v>172</v>
      </c>
      <c r="Z1456" s="2" t="s">
        <v>173</v>
      </c>
      <c r="AA1456" s="2" t="s">
        <v>174</v>
      </c>
      <c r="AB1456" s="2">
        <f>IF(INPUT_RAW!B1456="","",YEAR(INPUT_RAW!B1456))</f>
        <v>2019</v>
      </c>
      <c r="AC1456" s="2">
        <f>IF(OR(INPUT_RAW!Q1456="",INPUT_RAW!T1456=""),"",INPUT_RAW!Q1456+INPUT_RAW!T1456)</f>
        <v>5964781.4199999999</v>
      </c>
      <c r="AD1456" s="2">
        <f>IF(INPUT_RAW!Q1456="","",IF(INPUT_RAW!Q1456=0,0,INPUT_RAW!T1456/INPUT_RAW!Q1456))</f>
        <v>0.24320000845698778</v>
      </c>
    </row>
    <row r="1457" spans="1:30" ht="57.6" x14ac:dyDescent="0.3">
      <c r="A1457" s="7" t="s">
        <v>196</v>
      </c>
      <c r="B1457" s="2" t="s">
        <v>2121</v>
      </c>
      <c r="C1457" s="5" t="s">
        <v>198</v>
      </c>
      <c r="D1457" s="5" t="s">
        <v>171</v>
      </c>
      <c r="E1457" s="2" t="s">
        <v>2123</v>
      </c>
      <c r="F1457" s="2"/>
      <c r="G1457" s="2"/>
      <c r="H1457" s="2"/>
      <c r="I1457" s="2"/>
      <c r="J1457" s="2"/>
      <c r="K1457" s="2"/>
      <c r="L1457" s="2"/>
      <c r="M1457" s="2"/>
      <c r="N1457" s="5">
        <v>9180</v>
      </c>
      <c r="O1457" s="2" t="s">
        <v>2098</v>
      </c>
      <c r="P1457" s="5">
        <v>435.54155010893248</v>
      </c>
      <c r="Q1457" s="5">
        <v>3998271.43</v>
      </c>
      <c r="R1457" s="5">
        <v>6.0157672666979618</v>
      </c>
      <c r="S1457" s="5">
        <v>55224.743508287291</v>
      </c>
      <c r="T1457" s="5">
        <v>972379.6</v>
      </c>
      <c r="U1457" s="5">
        <v>72000</v>
      </c>
      <c r="V1457" s="2"/>
      <c r="W1457" s="2" t="s">
        <v>23</v>
      </c>
      <c r="X1457" s="2" t="s">
        <v>2941</v>
      </c>
      <c r="Y1457" s="2" t="s">
        <v>172</v>
      </c>
      <c r="Z1457" s="2" t="s">
        <v>173</v>
      </c>
      <c r="AA1457" s="2" t="s">
        <v>2941</v>
      </c>
      <c r="AB1457" s="2">
        <f>IF(INPUT_RAW!B1457="","",YEAR(INPUT_RAW!B1457))</f>
        <v>2019</v>
      </c>
      <c r="AC1457" s="2">
        <f>IF(OR(INPUT_RAW!Q1457="",INPUT_RAW!T1457=""),"",INPUT_RAW!Q1457+INPUT_RAW!T1457)</f>
        <v>4970651.03</v>
      </c>
      <c r="AD1457" s="2">
        <f>IF(INPUT_RAW!Q1457="","",IF(INPUT_RAW!Q1457=0,0,INPUT_RAW!T1457/INPUT_RAW!Q1457))</f>
        <v>0.2431999970547272</v>
      </c>
    </row>
    <row r="1458" spans="1:30" ht="57.6" x14ac:dyDescent="0.3">
      <c r="A1458" s="7" t="s">
        <v>196</v>
      </c>
      <c r="B1458" s="2" t="s">
        <v>2121</v>
      </c>
      <c r="C1458" s="5" t="s">
        <v>198</v>
      </c>
      <c r="D1458" s="5" t="s">
        <v>171</v>
      </c>
      <c r="E1458" s="2" t="s">
        <v>2124</v>
      </c>
      <c r="F1458" s="2"/>
      <c r="G1458" s="2"/>
      <c r="H1458" s="2"/>
      <c r="I1458" s="2"/>
      <c r="J1458" s="2"/>
      <c r="K1458" s="2"/>
      <c r="L1458" s="2"/>
      <c r="M1458" s="2"/>
      <c r="N1458" s="5">
        <v>10616</v>
      </c>
      <c r="O1458" s="2" t="s">
        <v>2098</v>
      </c>
      <c r="P1458" s="5">
        <v>508.55209495101741</v>
      </c>
      <c r="Q1458" s="5">
        <v>5398789.04</v>
      </c>
      <c r="R1458" s="5">
        <v>7.024200206505764</v>
      </c>
      <c r="S1458" s="5">
        <v>74568.909392265181</v>
      </c>
      <c r="T1458" s="5">
        <v>1312985.5</v>
      </c>
      <c r="U1458" s="5">
        <v>127392</v>
      </c>
      <c r="V1458" s="2"/>
      <c r="W1458" s="2" t="s">
        <v>23</v>
      </c>
      <c r="X1458" s="2" t="s">
        <v>2941</v>
      </c>
      <c r="Y1458" s="2" t="s">
        <v>172</v>
      </c>
      <c r="Z1458" s="2" t="s">
        <v>173</v>
      </c>
      <c r="AA1458" s="2" t="s">
        <v>2941</v>
      </c>
      <c r="AB1458" s="2">
        <f>IF(INPUT_RAW!B1458="","",YEAR(INPUT_RAW!B1458))</f>
        <v>2019</v>
      </c>
      <c r="AC1458" s="2">
        <f>IF(OR(INPUT_RAW!Q1458="",INPUT_RAW!T1458=""),"",INPUT_RAW!Q1458+INPUT_RAW!T1458)</f>
        <v>6711774.54</v>
      </c>
      <c r="AD1458" s="2">
        <f>IF(INPUT_RAW!Q1458="","",IF(INPUT_RAW!Q1458=0,0,INPUT_RAW!T1458/INPUT_RAW!Q1458))</f>
        <v>0.24320000101356062</v>
      </c>
    </row>
    <row r="1459" spans="1:30" ht="57.6" x14ac:dyDescent="0.3">
      <c r="A1459" s="7" t="s">
        <v>196</v>
      </c>
      <c r="B1459" s="2" t="s">
        <v>2125</v>
      </c>
      <c r="C1459" s="5" t="s">
        <v>198</v>
      </c>
      <c r="D1459" s="5" t="s">
        <v>171</v>
      </c>
      <c r="E1459" s="2" t="s">
        <v>2126</v>
      </c>
      <c r="F1459" s="2"/>
      <c r="G1459" s="2"/>
      <c r="H1459" s="2"/>
      <c r="I1459" s="2"/>
      <c r="J1459" s="2"/>
      <c r="K1459" s="2"/>
      <c r="L1459" s="2"/>
      <c r="M1459" s="2"/>
      <c r="N1459" s="5">
        <v>9605</v>
      </c>
      <c r="O1459" s="2" t="s">
        <v>2098</v>
      </c>
      <c r="P1459" s="5">
        <v>367.93365122332119</v>
      </c>
      <c r="Q1459" s="5">
        <v>3534002.72</v>
      </c>
      <c r="R1459" s="5">
        <v>5.0575072333102566</v>
      </c>
      <c r="S1459" s="5">
        <v>48577.356975945018</v>
      </c>
      <c r="T1459" s="5">
        <v>859469.5</v>
      </c>
      <c r="U1459" s="5">
        <v>102000</v>
      </c>
      <c r="V1459" s="2"/>
      <c r="W1459" s="2" t="s">
        <v>23</v>
      </c>
      <c r="X1459" s="2"/>
      <c r="Y1459" s="2" t="s">
        <v>172</v>
      </c>
      <c r="Z1459" s="2" t="s">
        <v>173</v>
      </c>
      <c r="AA1459" s="2" t="s">
        <v>174</v>
      </c>
      <c r="AB1459" s="2">
        <f>IF(INPUT_RAW!B1459="","",YEAR(INPUT_RAW!B1459))</f>
        <v>2019</v>
      </c>
      <c r="AC1459" s="2">
        <f>IF(OR(INPUT_RAW!Q1459="",INPUT_RAW!T1459=""),"",INPUT_RAW!Q1459+INPUT_RAW!T1459)</f>
        <v>4393472.2200000007</v>
      </c>
      <c r="AD1459" s="2">
        <f>IF(INPUT_RAW!Q1459="","",IF(INPUT_RAW!Q1459=0,0,INPUT_RAW!T1459/INPUT_RAW!Q1459))</f>
        <v>0.24320001089303064</v>
      </c>
    </row>
    <row r="1460" spans="1:30" ht="57.6" x14ac:dyDescent="0.3">
      <c r="A1460" s="7" t="s">
        <v>196</v>
      </c>
      <c r="B1460" s="2" t="s">
        <v>2125</v>
      </c>
      <c r="C1460" s="5" t="s">
        <v>198</v>
      </c>
      <c r="D1460" s="5" t="s">
        <v>171</v>
      </c>
      <c r="E1460" s="2" t="s">
        <v>2127</v>
      </c>
      <c r="F1460" s="2"/>
      <c r="G1460" s="2"/>
      <c r="H1460" s="2"/>
      <c r="I1460" s="2"/>
      <c r="J1460" s="2"/>
      <c r="K1460" s="2"/>
      <c r="L1460" s="2"/>
      <c r="M1460" s="2"/>
      <c r="N1460" s="5">
        <v>4770</v>
      </c>
      <c r="O1460" s="2" t="s">
        <v>2098</v>
      </c>
      <c r="P1460" s="5">
        <v>458.15313836477992</v>
      </c>
      <c r="Q1460" s="5">
        <v>2185390.4700000002</v>
      </c>
      <c r="R1460" s="5">
        <v>6.2976376407529884</v>
      </c>
      <c r="S1460" s="5">
        <v>30039.731546391751</v>
      </c>
      <c r="T1460" s="5">
        <v>531486.9</v>
      </c>
      <c r="U1460" s="5">
        <v>25440</v>
      </c>
      <c r="V1460" s="2"/>
      <c r="W1460" s="2" t="s">
        <v>23</v>
      </c>
      <c r="X1460" s="2" t="s">
        <v>2937</v>
      </c>
      <c r="Y1460" s="2" t="s">
        <v>172</v>
      </c>
      <c r="Z1460" s="2" t="s">
        <v>173</v>
      </c>
      <c r="AA1460" s="2" t="s">
        <v>2937</v>
      </c>
      <c r="AB1460" s="2">
        <f>IF(INPUT_RAW!B1460="","",YEAR(INPUT_RAW!B1460))</f>
        <v>2019</v>
      </c>
      <c r="AC1460" s="2">
        <f>IF(OR(INPUT_RAW!Q1460="",INPUT_RAW!T1460=""),"",INPUT_RAW!Q1460+INPUT_RAW!T1460)</f>
        <v>2716877.37</v>
      </c>
      <c r="AD1460" s="2">
        <f>IF(INPUT_RAW!Q1460="","",IF(INPUT_RAW!Q1460=0,0,INPUT_RAW!T1460/INPUT_RAW!Q1460))</f>
        <v>0.24319997149067826</v>
      </c>
    </row>
    <row r="1461" spans="1:30" ht="57.6" x14ac:dyDescent="0.3">
      <c r="A1461" s="7" t="s">
        <v>196</v>
      </c>
      <c r="B1461" s="2" t="s">
        <v>2125</v>
      </c>
      <c r="C1461" s="5" t="s">
        <v>198</v>
      </c>
      <c r="D1461" s="5" t="s">
        <v>171</v>
      </c>
      <c r="E1461" s="2" t="s">
        <v>2128</v>
      </c>
      <c r="F1461" s="2"/>
      <c r="G1461" s="2"/>
      <c r="H1461" s="2"/>
      <c r="I1461" s="2"/>
      <c r="J1461" s="2"/>
      <c r="K1461" s="2"/>
      <c r="L1461" s="2"/>
      <c r="M1461" s="2"/>
      <c r="N1461" s="5">
        <v>2240</v>
      </c>
      <c r="O1461" s="2" t="s">
        <v>2098</v>
      </c>
      <c r="P1461" s="5">
        <v>350.20335714285721</v>
      </c>
      <c r="Q1461" s="5">
        <v>784455.52</v>
      </c>
      <c r="R1461" s="5">
        <v>4.8137918507609232</v>
      </c>
      <c r="S1461" s="5">
        <v>10782.89374570447</v>
      </c>
      <c r="T1461" s="5">
        <v>190779.7</v>
      </c>
      <c r="U1461" s="5">
        <v>24000</v>
      </c>
      <c r="V1461" s="2"/>
      <c r="W1461" s="2" t="s">
        <v>23</v>
      </c>
      <c r="X1461" s="2"/>
      <c r="Y1461" s="2" t="s">
        <v>172</v>
      </c>
      <c r="Z1461" s="2" t="s">
        <v>173</v>
      </c>
      <c r="AA1461" s="2" t="s">
        <v>174</v>
      </c>
      <c r="AB1461" s="2">
        <f>IF(INPUT_RAW!B1461="","",YEAR(INPUT_RAW!B1461))</f>
        <v>2019</v>
      </c>
      <c r="AC1461" s="2">
        <f>IF(OR(INPUT_RAW!Q1461="",INPUT_RAW!T1461=""),"",INPUT_RAW!Q1461+INPUT_RAW!T1461)</f>
        <v>975235.22</v>
      </c>
      <c r="AD1461" s="2">
        <f>IF(INPUT_RAW!Q1461="","",IF(INPUT_RAW!Q1461=0,0,INPUT_RAW!T1461/INPUT_RAW!Q1461))</f>
        <v>0.2432001498313123</v>
      </c>
    </row>
    <row r="1462" spans="1:30" ht="57.6" x14ac:dyDescent="0.3">
      <c r="A1462" s="7" t="s">
        <v>196</v>
      </c>
      <c r="B1462" s="2" t="s">
        <v>2125</v>
      </c>
      <c r="C1462" s="5" t="s">
        <v>198</v>
      </c>
      <c r="D1462" s="5" t="s">
        <v>171</v>
      </c>
      <c r="E1462" s="2" t="s">
        <v>2129</v>
      </c>
      <c r="F1462" s="2"/>
      <c r="G1462" s="2"/>
      <c r="H1462" s="2"/>
      <c r="I1462" s="2"/>
      <c r="J1462" s="2"/>
      <c r="K1462" s="2"/>
      <c r="L1462" s="2"/>
      <c r="M1462" s="2"/>
      <c r="N1462" s="5">
        <v>31.8</v>
      </c>
      <c r="O1462" s="2" t="s">
        <v>2098</v>
      </c>
      <c r="P1462" s="5">
        <v>274.34748427672957</v>
      </c>
      <c r="Q1462" s="5">
        <v>8724.25</v>
      </c>
      <c r="R1462" s="5">
        <v>3.77109944022996</v>
      </c>
      <c r="S1462" s="5">
        <v>119.9209621993127</v>
      </c>
      <c r="T1462" s="5">
        <v>2121.6999999999998</v>
      </c>
      <c r="U1462" s="5">
        <v>144</v>
      </c>
      <c r="V1462" s="2"/>
      <c r="W1462" s="2" t="s">
        <v>23</v>
      </c>
      <c r="X1462" s="2"/>
      <c r="Y1462" s="2" t="s">
        <v>172</v>
      </c>
      <c r="Z1462" s="2" t="s">
        <v>173</v>
      </c>
      <c r="AA1462" s="2" t="s">
        <v>174</v>
      </c>
      <c r="AB1462" s="2">
        <f>IF(INPUT_RAW!B1462="","",YEAR(INPUT_RAW!B1462))</f>
        <v>2019</v>
      </c>
      <c r="AC1462" s="2">
        <f>IF(OR(INPUT_RAW!Q1462="",INPUT_RAW!T1462=""),"",INPUT_RAW!Q1462+INPUT_RAW!T1462)</f>
        <v>10845.95</v>
      </c>
      <c r="AD1462" s="2">
        <f>IF(INPUT_RAW!Q1462="","",IF(INPUT_RAW!Q1462=0,0,INPUT_RAW!T1462/INPUT_RAW!Q1462))</f>
        <v>0.24319569017394044</v>
      </c>
    </row>
    <row r="1463" spans="1:30" ht="57.6" x14ac:dyDescent="0.3">
      <c r="A1463" s="7" t="s">
        <v>196</v>
      </c>
      <c r="B1463" s="2" t="s">
        <v>2130</v>
      </c>
      <c r="C1463" s="5" t="s">
        <v>198</v>
      </c>
      <c r="D1463" s="5" t="s">
        <v>171</v>
      </c>
      <c r="E1463" s="2" t="s">
        <v>2068</v>
      </c>
      <c r="F1463" s="2"/>
      <c r="G1463" s="2"/>
      <c r="H1463" s="2"/>
      <c r="I1463" s="2"/>
      <c r="J1463" s="2"/>
      <c r="K1463" s="2"/>
      <c r="L1463" s="2"/>
      <c r="M1463" s="2"/>
      <c r="N1463" s="5">
        <v>5600</v>
      </c>
      <c r="O1463" s="2" t="s">
        <v>2098</v>
      </c>
      <c r="P1463" s="5">
        <v>343.43464464285722</v>
      </c>
      <c r="Q1463" s="5">
        <v>1923234.01</v>
      </c>
      <c r="R1463" s="5">
        <v>4.7699256200396816</v>
      </c>
      <c r="S1463" s="5">
        <v>26711.583472222221</v>
      </c>
      <c r="T1463" s="5">
        <v>467730.5</v>
      </c>
      <c r="U1463" s="5">
        <v>60000</v>
      </c>
      <c r="V1463" s="2"/>
      <c r="W1463" s="2" t="s">
        <v>23</v>
      </c>
      <c r="X1463" s="2"/>
      <c r="Y1463" s="2" t="s">
        <v>172</v>
      </c>
      <c r="Z1463" s="2" t="s">
        <v>173</v>
      </c>
      <c r="AA1463" s="2" t="s">
        <v>174</v>
      </c>
      <c r="AB1463" s="2">
        <f>IF(INPUT_RAW!B1463="","",YEAR(INPUT_RAW!B1463))</f>
        <v>2019</v>
      </c>
      <c r="AC1463" s="2">
        <f>IF(OR(INPUT_RAW!Q1463="",INPUT_RAW!T1463=""),"",INPUT_RAW!Q1463+INPUT_RAW!T1463)</f>
        <v>2390964.5099999998</v>
      </c>
      <c r="AD1463" s="2">
        <f>IF(INPUT_RAW!Q1463="","",IF(INPUT_RAW!Q1463=0,0,INPUT_RAW!T1463/INPUT_RAW!Q1463))</f>
        <v>0.24319999415983706</v>
      </c>
    </row>
    <row r="1464" spans="1:30" ht="57.6" x14ac:dyDescent="0.3">
      <c r="A1464" s="7" t="s">
        <v>196</v>
      </c>
      <c r="B1464" s="2" t="s">
        <v>2130</v>
      </c>
      <c r="C1464" s="5" t="s">
        <v>198</v>
      </c>
      <c r="D1464" s="5" t="s">
        <v>171</v>
      </c>
      <c r="E1464" s="2" t="s">
        <v>2131</v>
      </c>
      <c r="F1464" s="2"/>
      <c r="G1464" s="2"/>
      <c r="H1464" s="2"/>
      <c r="I1464" s="2"/>
      <c r="J1464" s="2"/>
      <c r="K1464" s="2"/>
      <c r="L1464" s="2"/>
      <c r="M1464" s="2"/>
      <c r="N1464" s="5">
        <v>1049.2</v>
      </c>
      <c r="O1464" s="2" t="s">
        <v>2098</v>
      </c>
      <c r="P1464" s="5">
        <v>333.98756195196341</v>
      </c>
      <c r="Q1464" s="5">
        <v>350419.75</v>
      </c>
      <c r="R1464" s="5">
        <v>4.6387161382217137</v>
      </c>
      <c r="S1464" s="5">
        <v>4866.9409722222226</v>
      </c>
      <c r="T1464" s="5">
        <v>85222.1</v>
      </c>
      <c r="U1464" s="5">
        <v>5856</v>
      </c>
      <c r="V1464" s="2"/>
      <c r="W1464" s="2" t="s">
        <v>23</v>
      </c>
      <c r="X1464" s="2"/>
      <c r="Y1464" s="2" t="s">
        <v>172</v>
      </c>
      <c r="Z1464" s="2" t="s">
        <v>173</v>
      </c>
      <c r="AA1464" s="2" t="s">
        <v>174</v>
      </c>
      <c r="AB1464" s="2">
        <f>IF(INPUT_RAW!B1464="","",YEAR(INPUT_RAW!B1464))</f>
        <v>2019</v>
      </c>
      <c r="AC1464" s="2">
        <f>IF(OR(INPUT_RAW!Q1464="",INPUT_RAW!T1464=""),"",INPUT_RAW!Q1464+INPUT_RAW!T1464)</f>
        <v>435641.85</v>
      </c>
      <c r="AD1464" s="2">
        <f>IF(INPUT_RAW!Q1464="","",IF(INPUT_RAW!Q1464=0,0,INPUT_RAW!T1464/INPUT_RAW!Q1464))</f>
        <v>0.24320004794250324</v>
      </c>
    </row>
    <row r="1465" spans="1:30" ht="57.6" x14ac:dyDescent="0.3">
      <c r="A1465" s="7" t="s">
        <v>196</v>
      </c>
      <c r="B1465" s="2" t="s">
        <v>2130</v>
      </c>
      <c r="C1465" s="5" t="s">
        <v>198</v>
      </c>
      <c r="D1465" s="5" t="s">
        <v>171</v>
      </c>
      <c r="E1465" s="2" t="s">
        <v>2132</v>
      </c>
      <c r="F1465" s="2"/>
      <c r="G1465" s="2"/>
      <c r="H1465" s="2"/>
      <c r="I1465" s="2"/>
      <c r="J1465" s="2"/>
      <c r="K1465" s="2"/>
      <c r="L1465" s="2"/>
      <c r="M1465" s="2"/>
      <c r="N1465" s="5">
        <v>3943.5</v>
      </c>
      <c r="O1465" s="2" t="s">
        <v>2098</v>
      </c>
      <c r="P1465" s="5">
        <v>487.24279193609738</v>
      </c>
      <c r="Q1465" s="5">
        <v>1921441.95</v>
      </c>
      <c r="R1465" s="5">
        <v>6.7672609991124633</v>
      </c>
      <c r="S1465" s="5">
        <v>26686.693749999999</v>
      </c>
      <c r="T1465" s="5">
        <v>467294.7</v>
      </c>
      <c r="U1465" s="5">
        <v>86040</v>
      </c>
      <c r="V1465" s="2"/>
      <c r="W1465" s="2" t="s">
        <v>23</v>
      </c>
      <c r="X1465" s="2" t="s">
        <v>2936</v>
      </c>
      <c r="Y1465" s="2" t="s">
        <v>172</v>
      </c>
      <c r="Z1465" s="2" t="s">
        <v>173</v>
      </c>
      <c r="AA1465" s="2" t="s">
        <v>2936</v>
      </c>
      <c r="AB1465" s="2">
        <f>IF(INPUT_RAW!B1465="","",YEAR(INPUT_RAW!B1465))</f>
        <v>2019</v>
      </c>
      <c r="AC1465" s="2">
        <f>IF(OR(INPUT_RAW!Q1465="",INPUT_RAW!T1465=""),"",INPUT_RAW!Q1465+INPUT_RAW!T1465)</f>
        <v>2388736.65</v>
      </c>
      <c r="AD1465" s="2">
        <f>IF(INPUT_RAW!Q1465="","",IF(INPUT_RAW!Q1465=0,0,INPUT_RAW!T1465/INPUT_RAW!Q1465))</f>
        <v>0.24320000924305832</v>
      </c>
    </row>
    <row r="1466" spans="1:30" ht="57.6" x14ac:dyDescent="0.3">
      <c r="A1466" s="7" t="s">
        <v>196</v>
      </c>
      <c r="B1466" s="2" t="s">
        <v>2133</v>
      </c>
      <c r="C1466" s="5" t="s">
        <v>198</v>
      </c>
      <c r="D1466" s="5" t="s">
        <v>171</v>
      </c>
      <c r="E1466" s="2" t="s">
        <v>2134</v>
      </c>
      <c r="F1466" s="2"/>
      <c r="G1466" s="2"/>
      <c r="H1466" s="2"/>
      <c r="I1466" s="2"/>
      <c r="J1466" s="2"/>
      <c r="K1466" s="2"/>
      <c r="L1466" s="2"/>
      <c r="M1466" s="2"/>
      <c r="N1466" s="5">
        <v>5100</v>
      </c>
      <c r="O1466" s="2" t="s">
        <v>2098</v>
      </c>
      <c r="P1466" s="5">
        <v>435.31854901960787</v>
      </c>
      <c r="Q1466" s="5">
        <v>2220124.6</v>
      </c>
      <c r="R1466" s="5">
        <v>6.0210034442546041</v>
      </c>
      <c r="S1466" s="5">
        <v>30707.117565698481</v>
      </c>
      <c r="T1466" s="5">
        <v>539934.30000000005</v>
      </c>
      <c r="U1466" s="5">
        <v>20400</v>
      </c>
      <c r="V1466" s="2"/>
      <c r="W1466" s="2" t="s">
        <v>23</v>
      </c>
      <c r="X1466" s="2" t="s">
        <v>2941</v>
      </c>
      <c r="Y1466" s="2" t="s">
        <v>172</v>
      </c>
      <c r="Z1466" s="2" t="s">
        <v>173</v>
      </c>
      <c r="AA1466" s="2" t="s">
        <v>2941</v>
      </c>
      <c r="AB1466" s="2">
        <f>IF(INPUT_RAW!B1466="","",YEAR(INPUT_RAW!B1466))</f>
        <v>2019</v>
      </c>
      <c r="AC1466" s="2">
        <f>IF(OR(INPUT_RAW!Q1466="",INPUT_RAW!T1466=""),"",INPUT_RAW!Q1466+INPUT_RAW!T1466)</f>
        <v>2760058.9000000004</v>
      </c>
      <c r="AD1466" s="2">
        <f>IF(INPUT_RAW!Q1466="","",IF(INPUT_RAW!Q1466=0,0,INPUT_RAW!T1466/INPUT_RAW!Q1466))</f>
        <v>0.24319999877484355</v>
      </c>
    </row>
    <row r="1467" spans="1:30" ht="57.6" x14ac:dyDescent="0.3">
      <c r="A1467" s="7" t="s">
        <v>196</v>
      </c>
      <c r="B1467" s="2" t="s">
        <v>2133</v>
      </c>
      <c r="C1467" s="5" t="s">
        <v>198</v>
      </c>
      <c r="D1467" s="5" t="s">
        <v>171</v>
      </c>
      <c r="E1467" s="2" t="s">
        <v>2135</v>
      </c>
      <c r="F1467" s="2"/>
      <c r="G1467" s="2"/>
      <c r="H1467" s="2"/>
      <c r="I1467" s="2"/>
      <c r="J1467" s="2"/>
      <c r="K1467" s="2"/>
      <c r="L1467" s="2"/>
      <c r="M1467" s="2"/>
      <c r="N1467" s="5">
        <v>8775</v>
      </c>
      <c r="O1467" s="2" t="s">
        <v>2098</v>
      </c>
      <c r="P1467" s="5">
        <v>453.68663817663821</v>
      </c>
      <c r="Q1467" s="5">
        <v>3981100.25</v>
      </c>
      <c r="R1467" s="5">
        <v>6.2750572361913992</v>
      </c>
      <c r="S1467" s="5">
        <v>55063.627247579527</v>
      </c>
      <c r="T1467" s="5">
        <v>968203.6</v>
      </c>
      <c r="U1467" s="5">
        <v>54000</v>
      </c>
      <c r="V1467" s="2"/>
      <c r="W1467" s="2" t="s">
        <v>23</v>
      </c>
      <c r="X1467" s="2" t="s">
        <v>2941</v>
      </c>
      <c r="Y1467" s="2" t="s">
        <v>172</v>
      </c>
      <c r="Z1467" s="2" t="s">
        <v>173</v>
      </c>
      <c r="AA1467" s="2" t="s">
        <v>2941</v>
      </c>
      <c r="AB1467" s="2">
        <f>IF(INPUT_RAW!B1467="","",YEAR(INPUT_RAW!B1467))</f>
        <v>2019</v>
      </c>
      <c r="AC1467" s="2">
        <f>IF(OR(INPUT_RAW!Q1467="",INPUT_RAW!T1467=""),"",INPUT_RAW!Q1467+INPUT_RAW!T1467)</f>
        <v>4949303.8499999996</v>
      </c>
      <c r="AD1467" s="2">
        <f>IF(INPUT_RAW!Q1467="","",IF(INPUT_RAW!Q1467=0,0,INPUT_RAW!T1467/INPUT_RAW!Q1467))</f>
        <v>0.24320000482278736</v>
      </c>
    </row>
    <row r="1468" spans="1:30" ht="57.6" x14ac:dyDescent="0.3">
      <c r="A1468" s="7" t="s">
        <v>196</v>
      </c>
      <c r="B1468" s="2" t="s">
        <v>2136</v>
      </c>
      <c r="C1468" s="5" t="s">
        <v>198</v>
      </c>
      <c r="D1468" s="5" t="s">
        <v>163</v>
      </c>
      <c r="E1468" s="2" t="s">
        <v>2137</v>
      </c>
      <c r="F1468" s="2"/>
      <c r="G1468" s="2"/>
      <c r="H1468" s="2"/>
      <c r="I1468" s="2"/>
      <c r="J1468" s="2"/>
      <c r="K1468" s="2"/>
      <c r="L1468" s="2"/>
      <c r="M1468" s="2"/>
      <c r="N1468" s="5">
        <v>7850</v>
      </c>
      <c r="O1468" s="2" t="s">
        <v>2098</v>
      </c>
      <c r="P1468" s="5">
        <v>255.72080382165609</v>
      </c>
      <c r="Q1468" s="5">
        <v>2007408.31</v>
      </c>
      <c r="R1468" s="5">
        <v>3.544293885262038</v>
      </c>
      <c r="S1468" s="5">
        <v>27822.706999307</v>
      </c>
      <c r="T1468" s="5">
        <v>621895.1</v>
      </c>
      <c r="U1468" s="5">
        <v>2</v>
      </c>
      <c r="V1468" s="2"/>
      <c r="W1468" s="2" t="s">
        <v>23</v>
      </c>
      <c r="X1468" s="2" t="s">
        <v>166</v>
      </c>
      <c r="Y1468" s="2" t="s">
        <v>164</v>
      </c>
      <c r="Z1468" s="2" t="s">
        <v>165</v>
      </c>
      <c r="AA1468" s="2" t="s">
        <v>166</v>
      </c>
      <c r="AB1468" s="2">
        <f>IF(INPUT_RAW!B1468="","",YEAR(INPUT_RAW!B1468))</f>
        <v>2019</v>
      </c>
      <c r="AC1468" s="2">
        <f>IF(OR(INPUT_RAW!Q1468="",INPUT_RAW!T1468=""),"",INPUT_RAW!Q1468+INPUT_RAW!T1468)</f>
        <v>2629303.41</v>
      </c>
      <c r="AD1468" s="2">
        <f>IF(INPUT_RAW!Q1468="","",IF(INPUT_RAW!Q1468=0,0,INPUT_RAW!T1468/INPUT_RAW!Q1468))</f>
        <v>0.30980000277073672</v>
      </c>
    </row>
    <row r="1469" spans="1:30" ht="57.6" x14ac:dyDescent="0.3">
      <c r="A1469" s="7" t="s">
        <v>196</v>
      </c>
      <c r="B1469" s="2" t="s">
        <v>2136</v>
      </c>
      <c r="C1469" s="5" t="s">
        <v>198</v>
      </c>
      <c r="D1469" s="5" t="s">
        <v>171</v>
      </c>
      <c r="E1469" s="2" t="s">
        <v>2138</v>
      </c>
      <c r="F1469" s="2"/>
      <c r="G1469" s="2"/>
      <c r="H1469" s="2"/>
      <c r="I1469" s="2"/>
      <c r="J1469" s="2"/>
      <c r="K1469" s="2"/>
      <c r="L1469" s="2"/>
      <c r="M1469" s="2"/>
      <c r="N1469" s="5">
        <v>4770</v>
      </c>
      <c r="O1469" s="2" t="s">
        <v>2098</v>
      </c>
      <c r="P1469" s="5">
        <v>454.08771069182387</v>
      </c>
      <c r="Q1469" s="5">
        <v>2165998.38</v>
      </c>
      <c r="R1469" s="5">
        <v>6.2936619638506421</v>
      </c>
      <c r="S1469" s="5">
        <v>30020.76756756756</v>
      </c>
      <c r="T1469" s="5">
        <v>526770.80000000005</v>
      </c>
      <c r="U1469" s="5">
        <v>25440</v>
      </c>
      <c r="V1469" s="2"/>
      <c r="W1469" s="2" t="s">
        <v>23</v>
      </c>
      <c r="X1469" s="2" t="s">
        <v>2937</v>
      </c>
      <c r="Y1469" s="2" t="s">
        <v>172</v>
      </c>
      <c r="Z1469" s="2" t="s">
        <v>173</v>
      </c>
      <c r="AA1469" s="2" t="s">
        <v>2937</v>
      </c>
      <c r="AB1469" s="2">
        <f>IF(INPUT_RAW!B1469="","",YEAR(INPUT_RAW!B1469))</f>
        <v>2019</v>
      </c>
      <c r="AC1469" s="2">
        <f>IF(OR(INPUT_RAW!Q1469="",INPUT_RAW!T1469=""),"",INPUT_RAW!Q1469+INPUT_RAW!T1469)</f>
        <v>2692769.1799999997</v>
      </c>
      <c r="AD1469" s="2">
        <f>IF(INPUT_RAW!Q1469="","",IF(INPUT_RAW!Q1469=0,0,INPUT_RAW!T1469/INPUT_RAW!Q1469))</f>
        <v>0.24319999722252797</v>
      </c>
    </row>
    <row r="1470" spans="1:30" ht="57.6" x14ac:dyDescent="0.3">
      <c r="A1470" s="7" t="s">
        <v>196</v>
      </c>
      <c r="B1470" s="2" t="s">
        <v>2136</v>
      </c>
      <c r="C1470" s="5" t="s">
        <v>198</v>
      </c>
      <c r="D1470" s="5" t="s">
        <v>171</v>
      </c>
      <c r="E1470" s="2" t="s">
        <v>2139</v>
      </c>
      <c r="F1470" s="2"/>
      <c r="G1470" s="2"/>
      <c r="H1470" s="2"/>
      <c r="I1470" s="2"/>
      <c r="J1470" s="2"/>
      <c r="K1470" s="2"/>
      <c r="L1470" s="2"/>
      <c r="M1470" s="2"/>
      <c r="N1470" s="5">
        <v>676.5</v>
      </c>
      <c r="O1470" s="2" t="s">
        <v>2098</v>
      </c>
      <c r="P1470" s="5">
        <v>484.48597191426461</v>
      </c>
      <c r="Q1470" s="5">
        <v>327754.76</v>
      </c>
      <c r="R1470" s="5">
        <v>6.7149822857139929</v>
      </c>
      <c r="S1470" s="5">
        <v>4542.6855162855163</v>
      </c>
      <c r="T1470" s="5">
        <v>79709.899999999994</v>
      </c>
      <c r="U1470" s="5">
        <v>14760</v>
      </c>
      <c r="V1470" s="2"/>
      <c r="W1470" s="2" t="s">
        <v>23</v>
      </c>
      <c r="X1470" s="2" t="s">
        <v>2936</v>
      </c>
      <c r="Y1470" s="2" t="s">
        <v>172</v>
      </c>
      <c r="Z1470" s="2" t="s">
        <v>173</v>
      </c>
      <c r="AA1470" s="2" t="s">
        <v>2936</v>
      </c>
      <c r="AB1470" s="2">
        <f>IF(INPUT_RAW!B1470="","",YEAR(INPUT_RAW!B1470))</f>
        <v>2019</v>
      </c>
      <c r="AC1470" s="2">
        <f>IF(OR(INPUT_RAW!Q1470="",INPUT_RAW!T1470=""),"",INPUT_RAW!Q1470+INPUT_RAW!T1470)</f>
        <v>407464.66000000003</v>
      </c>
      <c r="AD1470" s="2">
        <f>IF(INPUT_RAW!Q1470="","",IF(INPUT_RAW!Q1470=0,0,INPUT_RAW!T1470/INPUT_RAW!Q1470))</f>
        <v>0.24319982416121125</v>
      </c>
    </row>
    <row r="1471" spans="1:30" ht="57.6" x14ac:dyDescent="0.3">
      <c r="A1471" s="7" t="s">
        <v>196</v>
      </c>
      <c r="B1471" s="2" t="s">
        <v>2136</v>
      </c>
      <c r="C1471" s="5" t="s">
        <v>198</v>
      </c>
      <c r="D1471" s="5" t="s">
        <v>171</v>
      </c>
      <c r="E1471" s="2" t="s">
        <v>2140</v>
      </c>
      <c r="F1471" s="2"/>
      <c r="G1471" s="2"/>
      <c r="H1471" s="2"/>
      <c r="I1471" s="2"/>
      <c r="J1471" s="2"/>
      <c r="K1471" s="2"/>
      <c r="L1471" s="2"/>
      <c r="M1471" s="2"/>
      <c r="N1471" s="5">
        <v>425</v>
      </c>
      <c r="O1471" s="2" t="s">
        <v>2098</v>
      </c>
      <c r="P1471" s="5">
        <v>831.01658823529408</v>
      </c>
      <c r="Q1471" s="5">
        <v>353182.05</v>
      </c>
      <c r="R1471" s="5">
        <v>11.51790143084261</v>
      </c>
      <c r="S1471" s="5">
        <v>4895.1081081081074</v>
      </c>
      <c r="T1471" s="5">
        <v>85893.9</v>
      </c>
      <c r="U1471" s="5">
        <v>10200</v>
      </c>
      <c r="V1471" s="2"/>
      <c r="W1471" s="2" t="s">
        <v>23</v>
      </c>
      <c r="X1471" s="2"/>
      <c r="Y1471" s="2" t="s">
        <v>172</v>
      </c>
      <c r="Z1471" s="2" t="s">
        <v>173</v>
      </c>
      <c r="AA1471" s="2" t="s">
        <v>174</v>
      </c>
      <c r="AB1471" s="2">
        <f>IF(INPUT_RAW!B1471="","",YEAR(INPUT_RAW!B1471))</f>
        <v>2019</v>
      </c>
      <c r="AC1471" s="2">
        <f>IF(OR(INPUT_RAW!Q1471="",INPUT_RAW!T1471=""),"",INPUT_RAW!Q1471+INPUT_RAW!T1471)</f>
        <v>439075.94999999995</v>
      </c>
      <c r="AD1471" s="2">
        <f>IF(INPUT_RAW!Q1471="","",IF(INPUT_RAW!Q1471=0,0,INPUT_RAW!T1471/INPUT_RAW!Q1471))</f>
        <v>0.24320007203084074</v>
      </c>
    </row>
    <row r="1472" spans="1:30" ht="57.6" x14ac:dyDescent="0.3">
      <c r="A1472" s="7" t="s">
        <v>196</v>
      </c>
      <c r="B1472" s="2" t="s">
        <v>2136</v>
      </c>
      <c r="C1472" s="5" t="s">
        <v>198</v>
      </c>
      <c r="D1472" s="5" t="s">
        <v>171</v>
      </c>
      <c r="E1472" s="2" t="s">
        <v>2141</v>
      </c>
      <c r="F1472" s="2"/>
      <c r="G1472" s="2"/>
      <c r="H1472" s="2"/>
      <c r="I1472" s="2"/>
      <c r="J1472" s="2"/>
      <c r="K1472" s="2"/>
      <c r="L1472" s="2"/>
      <c r="M1472" s="2"/>
      <c r="N1472" s="5">
        <v>3360</v>
      </c>
      <c r="O1472" s="2" t="s">
        <v>2098</v>
      </c>
      <c r="P1472" s="5">
        <v>341.95556845238087</v>
      </c>
      <c r="Q1472" s="5">
        <v>1148970.71</v>
      </c>
      <c r="R1472" s="5">
        <v>4.7395089182589176</v>
      </c>
      <c r="S1472" s="5">
        <v>15924.74996534996</v>
      </c>
      <c r="T1472" s="5">
        <v>279429.7</v>
      </c>
      <c r="U1472" s="5">
        <v>36000</v>
      </c>
      <c r="V1472" s="2"/>
      <c r="W1472" s="2" t="s">
        <v>23</v>
      </c>
      <c r="X1472" s="2"/>
      <c r="Y1472" s="2" t="s">
        <v>172</v>
      </c>
      <c r="Z1472" s="2" t="s">
        <v>173</v>
      </c>
      <c r="AA1472" s="2" t="s">
        <v>174</v>
      </c>
      <c r="AB1472" s="2">
        <f>IF(INPUT_RAW!B1472="","",YEAR(INPUT_RAW!B1472))</f>
        <v>2019</v>
      </c>
      <c r="AC1472" s="2">
        <f>IF(OR(INPUT_RAW!Q1472="",INPUT_RAW!T1472=""),"",INPUT_RAW!Q1472+INPUT_RAW!T1472)</f>
        <v>1428400.41</v>
      </c>
      <c r="AD1472" s="2">
        <f>IF(INPUT_RAW!Q1472="","",IF(INPUT_RAW!Q1472=0,0,INPUT_RAW!T1472/INPUT_RAW!Q1472))</f>
        <v>0.24320002030338964</v>
      </c>
    </row>
    <row r="1473" spans="1:30" ht="57.6" x14ac:dyDescent="0.3">
      <c r="A1473" s="7" t="s">
        <v>196</v>
      </c>
      <c r="B1473" s="2" t="s">
        <v>2142</v>
      </c>
      <c r="C1473" s="5" t="s">
        <v>198</v>
      </c>
      <c r="D1473" s="5" t="s">
        <v>171</v>
      </c>
      <c r="E1473" s="2" t="s">
        <v>2143</v>
      </c>
      <c r="F1473" s="2"/>
      <c r="G1473" s="2"/>
      <c r="H1473" s="2"/>
      <c r="I1473" s="2"/>
      <c r="J1473" s="2"/>
      <c r="K1473" s="2"/>
      <c r="L1473" s="2"/>
      <c r="M1473" s="2"/>
      <c r="N1473" s="5">
        <v>2541</v>
      </c>
      <c r="O1473" s="2" t="s">
        <v>2098</v>
      </c>
      <c r="P1473" s="5">
        <v>486.52164895710348</v>
      </c>
      <c r="Q1473" s="5">
        <v>1236251.51</v>
      </c>
      <c r="R1473" s="5">
        <v>6.7431967977422511</v>
      </c>
      <c r="S1473" s="5">
        <v>17134.46306306306</v>
      </c>
      <c r="T1473" s="5">
        <v>300656.40000000002</v>
      </c>
      <c r="U1473" s="5">
        <v>55440</v>
      </c>
      <c r="V1473" s="2"/>
      <c r="W1473" s="2" t="s">
        <v>23</v>
      </c>
      <c r="X1473" s="2" t="s">
        <v>2936</v>
      </c>
      <c r="Y1473" s="2" t="s">
        <v>172</v>
      </c>
      <c r="Z1473" s="2" t="s">
        <v>173</v>
      </c>
      <c r="AA1473" s="2" t="s">
        <v>2936</v>
      </c>
      <c r="AB1473" s="2">
        <f>IF(INPUT_RAW!B1473="","",YEAR(INPUT_RAW!B1473))</f>
        <v>2019</v>
      </c>
      <c r="AC1473" s="2">
        <f>IF(OR(INPUT_RAW!Q1473="",INPUT_RAW!T1473=""),"",INPUT_RAW!Q1473+INPUT_RAW!T1473)</f>
        <v>1536907.9100000001</v>
      </c>
      <c r="AD1473" s="2">
        <f>IF(INPUT_RAW!Q1473="","",IF(INPUT_RAW!Q1473=0,0,INPUT_RAW!T1473/INPUT_RAW!Q1473))</f>
        <v>0.24320002650593325</v>
      </c>
    </row>
    <row r="1474" spans="1:30" ht="57.6" x14ac:dyDescent="0.3">
      <c r="A1474" s="7" t="s">
        <v>196</v>
      </c>
      <c r="B1474" s="2" t="s">
        <v>2142</v>
      </c>
      <c r="C1474" s="5" t="s">
        <v>198</v>
      </c>
      <c r="D1474" s="5" t="s">
        <v>171</v>
      </c>
      <c r="E1474" s="2" t="s">
        <v>2144</v>
      </c>
      <c r="F1474" s="2"/>
      <c r="G1474" s="2"/>
      <c r="H1474" s="2"/>
      <c r="I1474" s="2"/>
      <c r="J1474" s="2"/>
      <c r="K1474" s="2"/>
      <c r="L1474" s="2"/>
      <c r="M1474" s="2"/>
      <c r="N1474" s="5">
        <v>5497.4</v>
      </c>
      <c r="O1474" s="2" t="s">
        <v>2098</v>
      </c>
      <c r="P1474" s="5">
        <v>349.44167242696551</v>
      </c>
      <c r="Q1474" s="5">
        <v>1921020.65</v>
      </c>
      <c r="R1474" s="5">
        <v>4.843266423104164</v>
      </c>
      <c r="S1474" s="5">
        <v>26625.372834372829</v>
      </c>
      <c r="T1474" s="5">
        <v>467192.3</v>
      </c>
      <c r="U1474" s="5">
        <v>60000</v>
      </c>
      <c r="V1474" s="2"/>
      <c r="W1474" s="2" t="s">
        <v>23</v>
      </c>
      <c r="X1474" s="2"/>
      <c r="Y1474" s="2" t="s">
        <v>172</v>
      </c>
      <c r="Z1474" s="2" t="s">
        <v>173</v>
      </c>
      <c r="AA1474" s="2" t="s">
        <v>174</v>
      </c>
      <c r="AB1474" s="2">
        <f>IF(INPUT_RAW!B1474="","",YEAR(INPUT_RAW!B1474))</f>
        <v>2019</v>
      </c>
      <c r="AC1474" s="2">
        <f>IF(OR(INPUT_RAW!Q1474="",INPUT_RAW!T1474=""),"",INPUT_RAW!Q1474+INPUT_RAW!T1474)</f>
        <v>2388212.9499999997</v>
      </c>
      <c r="AD1474" s="2">
        <f>IF(INPUT_RAW!Q1474="","",IF(INPUT_RAW!Q1474=0,0,INPUT_RAW!T1474/INPUT_RAW!Q1474))</f>
        <v>0.24320004056177116</v>
      </c>
    </row>
    <row r="1475" spans="1:30" ht="57.6" x14ac:dyDescent="0.3">
      <c r="A1475" s="7" t="s">
        <v>196</v>
      </c>
      <c r="B1475" s="2" t="s">
        <v>2142</v>
      </c>
      <c r="C1475" s="5" t="s">
        <v>198</v>
      </c>
      <c r="D1475" s="5" t="s">
        <v>171</v>
      </c>
      <c r="E1475" s="2" t="s">
        <v>2145</v>
      </c>
      <c r="F1475" s="2"/>
      <c r="G1475" s="2"/>
      <c r="H1475" s="2"/>
      <c r="I1475" s="2"/>
      <c r="J1475" s="2"/>
      <c r="K1475" s="2"/>
      <c r="L1475" s="2"/>
      <c r="M1475" s="2"/>
      <c r="N1475" s="5">
        <v>15408</v>
      </c>
      <c r="O1475" s="2" t="s">
        <v>2098</v>
      </c>
      <c r="P1475" s="5">
        <v>336.3336364226376</v>
      </c>
      <c r="Q1475" s="5">
        <v>5182228.67</v>
      </c>
      <c r="R1475" s="5">
        <v>4.6615888624066191</v>
      </c>
      <c r="S1475" s="5">
        <v>71825.761191961181</v>
      </c>
      <c r="T1475" s="5">
        <v>1260318.1000000001</v>
      </c>
      <c r="U1475" s="5">
        <v>69336</v>
      </c>
      <c r="V1475" s="2"/>
      <c r="W1475" s="2" t="s">
        <v>23</v>
      </c>
      <c r="X1475" s="2" t="s">
        <v>2937</v>
      </c>
      <c r="Y1475" s="2" t="s">
        <v>172</v>
      </c>
      <c r="Z1475" s="2" t="s">
        <v>173</v>
      </c>
      <c r="AA1475" s="2" t="s">
        <v>2937</v>
      </c>
      <c r="AB1475" s="2">
        <f>IF(INPUT_RAW!B1475="","",YEAR(INPUT_RAW!B1475))</f>
        <v>2019</v>
      </c>
      <c r="AC1475" s="2">
        <f>IF(OR(INPUT_RAW!Q1475="",INPUT_RAW!T1475=""),"",INPUT_RAW!Q1475+INPUT_RAW!T1475)</f>
        <v>6442546.7699999996</v>
      </c>
      <c r="AD1475" s="2">
        <f>IF(INPUT_RAW!Q1475="","",IF(INPUT_RAW!Q1475=0,0,INPUT_RAW!T1475/INPUT_RAW!Q1475))</f>
        <v>0.24320001687613682</v>
      </c>
    </row>
    <row r="1476" spans="1:30" ht="57.6" x14ac:dyDescent="0.3">
      <c r="A1476" s="7" t="s">
        <v>196</v>
      </c>
      <c r="B1476" s="2" t="s">
        <v>2146</v>
      </c>
      <c r="C1476" s="5" t="s">
        <v>198</v>
      </c>
      <c r="D1476" s="5" t="s">
        <v>171</v>
      </c>
      <c r="E1476" s="2" t="s">
        <v>2147</v>
      </c>
      <c r="F1476" s="2"/>
      <c r="G1476" s="2"/>
      <c r="H1476" s="2"/>
      <c r="I1476" s="2"/>
      <c r="J1476" s="2"/>
      <c r="K1476" s="2"/>
      <c r="L1476" s="2"/>
      <c r="M1476" s="2"/>
      <c r="N1476" s="5">
        <v>6210</v>
      </c>
      <c r="O1476" s="2" t="s">
        <v>2098</v>
      </c>
      <c r="P1476" s="5">
        <v>444.00626247987122</v>
      </c>
      <c r="Q1476" s="5">
        <v>2757278.89</v>
      </c>
      <c r="R1476" s="5">
        <v>6.1539329519039656</v>
      </c>
      <c r="S1476" s="5">
        <v>38215.923631323632</v>
      </c>
      <c r="T1476" s="5">
        <v>670570.30000000005</v>
      </c>
      <c r="U1476" s="5">
        <v>24840</v>
      </c>
      <c r="V1476" s="2"/>
      <c r="W1476" s="2" t="s">
        <v>20</v>
      </c>
      <c r="X1476" s="2"/>
      <c r="Y1476" s="2" t="s">
        <v>172</v>
      </c>
      <c r="Z1476" s="2" t="s">
        <v>173</v>
      </c>
      <c r="AA1476" s="2" t="s">
        <v>174</v>
      </c>
      <c r="AB1476" s="2">
        <f>IF(INPUT_RAW!B1476="","",YEAR(INPUT_RAW!B1476))</f>
        <v>2019</v>
      </c>
      <c r="AC1476" s="2">
        <f>IF(OR(INPUT_RAW!Q1476="",INPUT_RAW!T1476=""),"",INPUT_RAW!Q1476+INPUT_RAW!T1476)</f>
        <v>3427849.1900000004</v>
      </c>
      <c r="AD1476" s="2">
        <f>IF(INPUT_RAW!Q1476="","",IF(INPUT_RAW!Q1476=0,0,INPUT_RAW!T1476/INPUT_RAW!Q1476))</f>
        <v>0.24320002682064562</v>
      </c>
    </row>
    <row r="1477" spans="1:30" ht="57.6" x14ac:dyDescent="0.3">
      <c r="A1477" s="7" t="s">
        <v>196</v>
      </c>
      <c r="B1477" s="2" t="s">
        <v>2148</v>
      </c>
      <c r="C1477" s="5" t="s">
        <v>198</v>
      </c>
      <c r="D1477" s="5" t="s">
        <v>171</v>
      </c>
      <c r="E1477" s="2" t="s">
        <v>2149</v>
      </c>
      <c r="F1477" s="2"/>
      <c r="G1477" s="2"/>
      <c r="H1477" s="2"/>
      <c r="I1477" s="2"/>
      <c r="J1477" s="2"/>
      <c r="K1477" s="2"/>
      <c r="L1477" s="2"/>
      <c r="M1477" s="2"/>
      <c r="N1477" s="5">
        <v>2330.1999999999998</v>
      </c>
      <c r="O1477" s="2" t="s">
        <v>2098</v>
      </c>
      <c r="P1477" s="5">
        <v>957.92368895373784</v>
      </c>
      <c r="Q1477" s="5">
        <v>2232153.7799999998</v>
      </c>
      <c r="R1477" s="5">
        <v>13.26764112124291</v>
      </c>
      <c r="S1477" s="5">
        <v>30916.257340720222</v>
      </c>
      <c r="T1477" s="5">
        <v>542859.80000000005</v>
      </c>
      <c r="U1477" s="5">
        <v>3</v>
      </c>
      <c r="V1477" s="2"/>
      <c r="W1477" s="2" t="s">
        <v>36</v>
      </c>
      <c r="X1477" s="2" t="s">
        <v>2939</v>
      </c>
      <c r="Y1477" s="2" t="s">
        <v>172</v>
      </c>
      <c r="Z1477" s="2" t="s">
        <v>173</v>
      </c>
      <c r="AA1477" s="2" t="s">
        <v>2939</v>
      </c>
      <c r="AB1477" s="2">
        <f>IF(INPUT_RAW!B1477="","",YEAR(INPUT_RAW!B1477))</f>
        <v>2019</v>
      </c>
      <c r="AC1477" s="2">
        <f>IF(OR(INPUT_RAW!Q1477="",INPUT_RAW!T1477=""),"",INPUT_RAW!Q1477+INPUT_RAW!T1477)</f>
        <v>2775013.58</v>
      </c>
      <c r="AD1477" s="2">
        <f>IF(INPUT_RAW!Q1477="","",IF(INPUT_RAW!Q1477=0,0,INPUT_RAW!T1477/INPUT_RAW!Q1477))</f>
        <v>0.24320000031539049</v>
      </c>
    </row>
    <row r="1478" spans="1:30" ht="57.6" x14ac:dyDescent="0.3">
      <c r="A1478" s="7" t="s">
        <v>196</v>
      </c>
      <c r="B1478" s="2" t="s">
        <v>2150</v>
      </c>
      <c r="C1478" s="5" t="s">
        <v>198</v>
      </c>
      <c r="D1478" s="5" t="s">
        <v>171</v>
      </c>
      <c r="E1478" s="2" t="s">
        <v>2151</v>
      </c>
      <c r="F1478" s="2"/>
      <c r="G1478" s="2"/>
      <c r="H1478" s="2"/>
      <c r="I1478" s="2"/>
      <c r="J1478" s="2"/>
      <c r="K1478" s="2"/>
      <c r="L1478" s="2"/>
      <c r="M1478" s="2"/>
      <c r="N1478" s="5">
        <v>10892</v>
      </c>
      <c r="O1478" s="2" t="s">
        <v>2098</v>
      </c>
      <c r="P1478" s="5">
        <v>389.1724219610723</v>
      </c>
      <c r="Q1478" s="5">
        <v>4238866.0199999996</v>
      </c>
      <c r="R1478" s="5">
        <v>5.3901997501533554</v>
      </c>
      <c r="S1478" s="5">
        <v>58710.055678670353</v>
      </c>
      <c r="T1478" s="5">
        <v>1030892.3</v>
      </c>
      <c r="U1478" s="5">
        <v>16800</v>
      </c>
      <c r="V1478" s="2"/>
      <c r="W1478" s="2" t="s">
        <v>23</v>
      </c>
      <c r="X1478" s="2"/>
      <c r="Y1478" s="2" t="s">
        <v>172</v>
      </c>
      <c r="Z1478" s="2" t="s">
        <v>173</v>
      </c>
      <c r="AA1478" s="2" t="s">
        <v>174</v>
      </c>
      <c r="AB1478" s="2">
        <f>IF(INPUT_RAW!B1478="","",YEAR(INPUT_RAW!B1478))</f>
        <v>2019</v>
      </c>
      <c r="AC1478" s="2">
        <f>IF(OR(INPUT_RAW!Q1478="",INPUT_RAW!T1478=""),"",INPUT_RAW!Q1478+INPUT_RAW!T1478)</f>
        <v>5269758.3199999994</v>
      </c>
      <c r="AD1478" s="2">
        <f>IF(INPUT_RAW!Q1478="","",IF(INPUT_RAW!Q1478=0,0,INPUT_RAW!T1478/INPUT_RAW!Q1478))</f>
        <v>0.24320001980152234</v>
      </c>
    </row>
    <row r="1479" spans="1:30" ht="57.6" x14ac:dyDescent="0.3">
      <c r="A1479" s="7" t="s">
        <v>196</v>
      </c>
      <c r="B1479" s="2" t="s">
        <v>2150</v>
      </c>
      <c r="C1479" s="5" t="s">
        <v>198</v>
      </c>
      <c r="D1479" s="5" t="s">
        <v>171</v>
      </c>
      <c r="E1479" s="2" t="s">
        <v>2152</v>
      </c>
      <c r="F1479" s="2"/>
      <c r="G1479" s="2"/>
      <c r="H1479" s="2"/>
      <c r="I1479" s="2"/>
      <c r="J1479" s="2"/>
      <c r="K1479" s="2"/>
      <c r="L1479" s="2"/>
      <c r="M1479" s="2"/>
      <c r="N1479" s="5">
        <v>6790</v>
      </c>
      <c r="O1479" s="2" t="s">
        <v>2098</v>
      </c>
      <c r="P1479" s="5">
        <v>395.5840058910162</v>
      </c>
      <c r="Q1479" s="5">
        <v>2686015.4</v>
      </c>
      <c r="R1479" s="5">
        <v>5.4790028516761247</v>
      </c>
      <c r="S1479" s="5">
        <v>37202.429362880881</v>
      </c>
      <c r="T1479" s="5">
        <v>653239</v>
      </c>
      <c r="U1479" s="5">
        <v>34920</v>
      </c>
      <c r="V1479" s="2"/>
      <c r="W1479" s="2" t="s">
        <v>22</v>
      </c>
      <c r="X1479" s="2" t="s">
        <v>2940</v>
      </c>
      <c r="Y1479" s="2" t="s">
        <v>172</v>
      </c>
      <c r="Z1479" s="2" t="s">
        <v>173</v>
      </c>
      <c r="AA1479" s="2" t="s">
        <v>2940</v>
      </c>
      <c r="AB1479" s="2">
        <f>IF(INPUT_RAW!B1479="","",YEAR(INPUT_RAW!B1479))</f>
        <v>2019</v>
      </c>
      <c r="AC1479" s="2">
        <f>IF(OR(INPUT_RAW!Q1479="",INPUT_RAW!T1479=""),"",INPUT_RAW!Q1479+INPUT_RAW!T1479)</f>
        <v>3339254.4</v>
      </c>
      <c r="AD1479" s="2">
        <f>IF(INPUT_RAW!Q1479="","",IF(INPUT_RAW!Q1479=0,0,INPUT_RAW!T1479/INPUT_RAW!Q1479))</f>
        <v>0.24320002037218402</v>
      </c>
    </row>
    <row r="1480" spans="1:30" ht="57.6" x14ac:dyDescent="0.3">
      <c r="A1480" s="7" t="s">
        <v>196</v>
      </c>
      <c r="B1480" s="2" t="s">
        <v>2150</v>
      </c>
      <c r="C1480" s="5" t="s">
        <v>198</v>
      </c>
      <c r="D1480" s="5" t="s">
        <v>171</v>
      </c>
      <c r="E1480" s="2" t="s">
        <v>2153</v>
      </c>
      <c r="F1480" s="2"/>
      <c r="G1480" s="2"/>
      <c r="H1480" s="2"/>
      <c r="I1480" s="2"/>
      <c r="J1480" s="2"/>
      <c r="K1480" s="2"/>
      <c r="L1480" s="2"/>
      <c r="M1480" s="2"/>
      <c r="N1480" s="5">
        <v>10584.56</v>
      </c>
      <c r="O1480" s="2" t="s">
        <v>2098</v>
      </c>
      <c r="P1480" s="5">
        <v>379.6059496096201</v>
      </c>
      <c r="Q1480" s="5">
        <v>4017961.95</v>
      </c>
      <c r="R1480" s="5">
        <v>5.2577001330972308</v>
      </c>
      <c r="S1480" s="5">
        <v>55650.442520775621</v>
      </c>
      <c r="T1480" s="5">
        <v>977168.3</v>
      </c>
      <c r="U1480" s="5">
        <v>22128</v>
      </c>
      <c r="V1480" s="2"/>
      <c r="W1480" s="2" t="s">
        <v>23</v>
      </c>
      <c r="X1480" s="2"/>
      <c r="Y1480" s="2" t="s">
        <v>172</v>
      </c>
      <c r="Z1480" s="2" t="s">
        <v>173</v>
      </c>
      <c r="AA1480" s="2" t="s">
        <v>174</v>
      </c>
      <c r="AB1480" s="2">
        <f>IF(INPUT_RAW!B1480="","",YEAR(INPUT_RAW!B1480))</f>
        <v>2019</v>
      </c>
      <c r="AC1480" s="2">
        <f>IF(OR(INPUT_RAW!Q1480="",INPUT_RAW!T1480=""),"",INPUT_RAW!Q1480+INPUT_RAW!T1480)</f>
        <v>4995130.25</v>
      </c>
      <c r="AD1480" s="2">
        <f>IF(INPUT_RAW!Q1480="","",IF(INPUT_RAW!Q1480=0,0,INPUT_RAW!T1480/INPUT_RAW!Q1480))</f>
        <v>0.24319998849167798</v>
      </c>
    </row>
    <row r="1481" spans="1:30" ht="57.6" x14ac:dyDescent="0.3">
      <c r="A1481" s="7" t="s">
        <v>196</v>
      </c>
      <c r="B1481" s="2" t="s">
        <v>2150</v>
      </c>
      <c r="C1481" s="5" t="s">
        <v>198</v>
      </c>
      <c r="D1481" s="5" t="s">
        <v>171</v>
      </c>
      <c r="E1481" s="2" t="s">
        <v>2154</v>
      </c>
      <c r="F1481" s="2"/>
      <c r="G1481" s="2"/>
      <c r="H1481" s="2"/>
      <c r="I1481" s="2"/>
      <c r="J1481" s="2"/>
      <c r="K1481" s="2"/>
      <c r="L1481" s="2"/>
      <c r="M1481" s="2"/>
      <c r="N1481" s="5">
        <v>9099.86</v>
      </c>
      <c r="O1481" s="2" t="s">
        <v>2098</v>
      </c>
      <c r="P1481" s="5">
        <v>418.69644917614107</v>
      </c>
      <c r="Q1481" s="5">
        <v>3810079.07</v>
      </c>
      <c r="R1481" s="5">
        <v>5.7991197946833948</v>
      </c>
      <c r="S1481" s="5">
        <v>52771.17825484764</v>
      </c>
      <c r="T1481" s="5">
        <v>926611.2</v>
      </c>
      <c r="U1481" s="5">
        <v>26124</v>
      </c>
      <c r="V1481" s="2"/>
      <c r="W1481" s="2" t="s">
        <v>23</v>
      </c>
      <c r="X1481" s="2"/>
      <c r="Y1481" s="2" t="s">
        <v>172</v>
      </c>
      <c r="Z1481" s="2" t="s">
        <v>173</v>
      </c>
      <c r="AA1481" s="2" t="s">
        <v>174</v>
      </c>
      <c r="AB1481" s="2">
        <f>IF(INPUT_RAW!B1481="","",YEAR(INPUT_RAW!B1481))</f>
        <v>2019</v>
      </c>
      <c r="AC1481" s="2">
        <f>IF(OR(INPUT_RAW!Q1481="",INPUT_RAW!T1481=""),"",INPUT_RAW!Q1481+INPUT_RAW!T1481)</f>
        <v>4736690.2699999996</v>
      </c>
      <c r="AD1481" s="2">
        <f>IF(INPUT_RAW!Q1481="","",IF(INPUT_RAW!Q1481=0,0,INPUT_RAW!T1481/INPUT_RAW!Q1481))</f>
        <v>0.24319999217234092</v>
      </c>
    </row>
    <row r="1482" spans="1:30" ht="57.6" x14ac:dyDescent="0.3">
      <c r="A1482" s="7" t="s">
        <v>196</v>
      </c>
      <c r="B1482" s="2" t="s">
        <v>2155</v>
      </c>
      <c r="C1482" s="5" t="s">
        <v>198</v>
      </c>
      <c r="D1482" s="5" t="s">
        <v>171</v>
      </c>
      <c r="E1482" s="2" t="s">
        <v>2156</v>
      </c>
      <c r="F1482" s="2"/>
      <c r="G1482" s="2"/>
      <c r="H1482" s="2"/>
      <c r="I1482" s="2"/>
      <c r="J1482" s="2"/>
      <c r="K1482" s="2"/>
      <c r="L1482" s="2"/>
      <c r="M1482" s="2"/>
      <c r="N1482" s="5">
        <v>7897.5</v>
      </c>
      <c r="O1482" s="2" t="s">
        <v>2098</v>
      </c>
      <c r="P1482" s="5">
        <v>497.43523773345999</v>
      </c>
      <c r="Q1482" s="5">
        <v>3928494.79</v>
      </c>
      <c r="R1482" s="5">
        <v>6.8329016172178569</v>
      </c>
      <c r="S1482" s="5">
        <v>53962.840521978032</v>
      </c>
      <c r="T1482" s="5">
        <v>955409.9</v>
      </c>
      <c r="U1482" s="5">
        <v>50400</v>
      </c>
      <c r="V1482" s="2"/>
      <c r="W1482" s="2" t="s">
        <v>22</v>
      </c>
      <c r="X1482" s="2" t="s">
        <v>2940</v>
      </c>
      <c r="Y1482" s="2" t="s">
        <v>172</v>
      </c>
      <c r="Z1482" s="2" t="s">
        <v>173</v>
      </c>
      <c r="AA1482" s="2" t="s">
        <v>2940</v>
      </c>
      <c r="AB1482" s="2">
        <f>IF(INPUT_RAW!B1482="","",YEAR(INPUT_RAW!B1482))</f>
        <v>2019</v>
      </c>
      <c r="AC1482" s="2">
        <f>IF(OR(INPUT_RAW!Q1482="",INPUT_RAW!T1482=""),"",INPUT_RAW!Q1482+INPUT_RAW!T1482)</f>
        <v>4883904.6900000004</v>
      </c>
      <c r="AD1482" s="2">
        <f>IF(INPUT_RAW!Q1482="","",IF(INPUT_RAW!Q1482=0,0,INPUT_RAW!T1482/INPUT_RAW!Q1482))</f>
        <v>0.24319999161816377</v>
      </c>
    </row>
    <row r="1483" spans="1:30" ht="57.6" x14ac:dyDescent="0.3">
      <c r="A1483" s="7" t="s">
        <v>196</v>
      </c>
      <c r="B1483" s="2" t="s">
        <v>2157</v>
      </c>
      <c r="C1483" s="5" t="s">
        <v>198</v>
      </c>
      <c r="D1483" s="5" t="s">
        <v>171</v>
      </c>
      <c r="E1483" s="2" t="s">
        <v>2158</v>
      </c>
      <c r="F1483" s="2"/>
      <c r="G1483" s="2"/>
      <c r="H1483" s="2"/>
      <c r="I1483" s="2"/>
      <c r="J1483" s="2"/>
      <c r="K1483" s="2"/>
      <c r="L1483" s="2"/>
      <c r="M1483" s="2"/>
      <c r="N1483" s="5">
        <v>5250</v>
      </c>
      <c r="O1483" s="2" t="s">
        <v>2098</v>
      </c>
      <c r="P1483" s="5">
        <v>368.47259619047622</v>
      </c>
      <c r="Q1483" s="5">
        <v>1934481.13</v>
      </c>
      <c r="R1483" s="5">
        <v>5.0614367608581894</v>
      </c>
      <c r="S1483" s="5">
        <v>26572.542994505489</v>
      </c>
      <c r="T1483" s="5">
        <v>470465.8</v>
      </c>
      <c r="U1483" s="5">
        <v>60000</v>
      </c>
      <c r="V1483" s="2"/>
      <c r="W1483" s="2" t="s">
        <v>23</v>
      </c>
      <c r="X1483" s="2"/>
      <c r="Y1483" s="2" t="s">
        <v>172</v>
      </c>
      <c r="Z1483" s="2" t="s">
        <v>173</v>
      </c>
      <c r="AA1483" s="2" t="s">
        <v>174</v>
      </c>
      <c r="AB1483" s="2">
        <f>IF(INPUT_RAW!B1483="","",YEAR(INPUT_RAW!B1483))</f>
        <v>2019</v>
      </c>
      <c r="AC1483" s="2">
        <f>IF(OR(INPUT_RAW!Q1483="",INPUT_RAW!T1483=""),"",INPUT_RAW!Q1483+INPUT_RAW!T1483)</f>
        <v>2404946.9299999997</v>
      </c>
      <c r="AD1483" s="2">
        <f>IF(INPUT_RAW!Q1483="","",IF(INPUT_RAW!Q1483=0,0,INPUT_RAW!T1483/INPUT_RAW!Q1483))</f>
        <v>0.24319999440883666</v>
      </c>
    </row>
    <row r="1484" spans="1:30" ht="57.6" x14ac:dyDescent="0.3">
      <c r="A1484" s="7" t="s">
        <v>196</v>
      </c>
      <c r="B1484" s="2" t="s">
        <v>2157</v>
      </c>
      <c r="C1484" s="5" t="s">
        <v>198</v>
      </c>
      <c r="D1484" s="5" t="s">
        <v>171</v>
      </c>
      <c r="E1484" s="2" t="s">
        <v>2159</v>
      </c>
      <c r="F1484" s="2"/>
      <c r="G1484" s="2"/>
      <c r="H1484" s="2"/>
      <c r="I1484" s="2"/>
      <c r="J1484" s="2"/>
      <c r="K1484" s="2"/>
      <c r="L1484" s="2"/>
      <c r="M1484" s="2"/>
      <c r="N1484" s="5">
        <v>1120</v>
      </c>
      <c r="O1484" s="2" t="s">
        <v>2098</v>
      </c>
      <c r="P1484" s="5">
        <v>390.11573214285721</v>
      </c>
      <c r="Q1484" s="5">
        <v>436929.62</v>
      </c>
      <c r="R1484" s="5">
        <v>5.3587325843799061</v>
      </c>
      <c r="S1484" s="5">
        <v>6001.780494505495</v>
      </c>
      <c r="T1484" s="5">
        <v>106261.3</v>
      </c>
      <c r="U1484" s="5">
        <v>12600</v>
      </c>
      <c r="V1484" s="2"/>
      <c r="W1484" s="2" t="s">
        <v>23</v>
      </c>
      <c r="X1484" s="2"/>
      <c r="Y1484" s="2" t="s">
        <v>172</v>
      </c>
      <c r="Z1484" s="2" t="s">
        <v>173</v>
      </c>
      <c r="AA1484" s="2" t="s">
        <v>174</v>
      </c>
      <c r="AB1484" s="2">
        <f>IF(INPUT_RAW!B1484="","",YEAR(INPUT_RAW!B1484))</f>
        <v>2019</v>
      </c>
      <c r="AC1484" s="2">
        <f>IF(OR(INPUT_RAW!Q1484="",INPUT_RAW!T1484=""),"",INPUT_RAW!Q1484+INPUT_RAW!T1484)</f>
        <v>543190.92000000004</v>
      </c>
      <c r="AD1484" s="2">
        <f>IF(INPUT_RAW!Q1484="","",IF(INPUT_RAW!Q1484=0,0,INPUT_RAW!T1484/INPUT_RAW!Q1484))</f>
        <v>0.24320003757126835</v>
      </c>
    </row>
    <row r="1485" spans="1:30" ht="57.6" x14ac:dyDescent="0.3">
      <c r="A1485" s="7" t="s">
        <v>196</v>
      </c>
      <c r="B1485" s="2" t="s">
        <v>2157</v>
      </c>
      <c r="C1485" s="5" t="s">
        <v>198</v>
      </c>
      <c r="D1485" s="5" t="s">
        <v>171</v>
      </c>
      <c r="E1485" s="2" t="s">
        <v>2160</v>
      </c>
      <c r="F1485" s="2"/>
      <c r="G1485" s="2"/>
      <c r="H1485" s="2"/>
      <c r="I1485" s="2"/>
      <c r="J1485" s="2"/>
      <c r="K1485" s="2"/>
      <c r="L1485" s="2"/>
      <c r="M1485" s="2"/>
      <c r="N1485" s="5">
        <v>2079</v>
      </c>
      <c r="O1485" s="2" t="s">
        <v>2098</v>
      </c>
      <c r="P1485" s="5">
        <v>491.24367484367491</v>
      </c>
      <c r="Q1485" s="5">
        <v>1021295.6</v>
      </c>
      <c r="R1485" s="5">
        <v>6.7478526764241051</v>
      </c>
      <c r="S1485" s="5">
        <v>14028.78571428571</v>
      </c>
      <c r="T1485" s="5">
        <v>248379.2</v>
      </c>
      <c r="U1485" s="5">
        <v>45360</v>
      </c>
      <c r="V1485" s="2"/>
      <c r="W1485" s="2" t="s">
        <v>23</v>
      </c>
      <c r="X1485" s="2" t="s">
        <v>2936</v>
      </c>
      <c r="Y1485" s="2" t="s">
        <v>172</v>
      </c>
      <c r="Z1485" s="2" t="s">
        <v>173</v>
      </c>
      <c r="AA1485" s="2" t="s">
        <v>2936</v>
      </c>
      <c r="AB1485" s="2">
        <f>IF(INPUT_RAW!B1485="","",YEAR(INPUT_RAW!B1485))</f>
        <v>2019</v>
      </c>
      <c r="AC1485" s="2">
        <f>IF(OR(INPUT_RAW!Q1485="",INPUT_RAW!T1485=""),"",INPUT_RAW!Q1485+INPUT_RAW!T1485)</f>
        <v>1269674.8</v>
      </c>
      <c r="AD1485" s="2">
        <f>IF(INPUT_RAW!Q1485="","",IF(INPUT_RAW!Q1485=0,0,INPUT_RAW!T1485/INPUT_RAW!Q1485))</f>
        <v>0.243200107784661</v>
      </c>
    </row>
    <row r="1486" spans="1:30" ht="57.6" x14ac:dyDescent="0.3">
      <c r="A1486" s="7" t="s">
        <v>196</v>
      </c>
      <c r="B1486" s="2" t="s">
        <v>2161</v>
      </c>
      <c r="C1486" s="5" t="s">
        <v>198</v>
      </c>
      <c r="D1486" s="5" t="s">
        <v>171</v>
      </c>
      <c r="E1486" s="2" t="s">
        <v>2162</v>
      </c>
      <c r="F1486" s="2"/>
      <c r="G1486" s="2"/>
      <c r="H1486" s="2"/>
      <c r="I1486" s="2"/>
      <c r="J1486" s="2"/>
      <c r="K1486" s="2"/>
      <c r="L1486" s="2"/>
      <c r="M1486" s="2"/>
      <c r="N1486" s="5">
        <v>1600</v>
      </c>
      <c r="O1486" s="2" t="s">
        <v>2098</v>
      </c>
      <c r="P1486" s="5">
        <v>217.95086875000001</v>
      </c>
      <c r="Q1486" s="5">
        <v>348721.39</v>
      </c>
      <c r="R1486" s="5">
        <v>2.993830614697802</v>
      </c>
      <c r="S1486" s="5">
        <v>4790.1289835164825</v>
      </c>
      <c r="T1486" s="5">
        <v>84809</v>
      </c>
      <c r="U1486" s="5">
        <v>9600</v>
      </c>
      <c r="V1486" s="2"/>
      <c r="W1486" s="2" t="s">
        <v>23</v>
      </c>
      <c r="X1486" s="2" t="s">
        <v>2940</v>
      </c>
      <c r="Y1486" s="2" t="s">
        <v>172</v>
      </c>
      <c r="Z1486" s="2" t="s">
        <v>173</v>
      </c>
      <c r="AA1486" s="2" t="s">
        <v>2940</v>
      </c>
      <c r="AB1486" s="2">
        <f>IF(INPUT_RAW!B1486="","",YEAR(INPUT_RAW!B1486))</f>
        <v>2019</v>
      </c>
      <c r="AC1486" s="2">
        <f>IF(OR(INPUT_RAW!Q1486="",INPUT_RAW!T1486=""),"",INPUT_RAW!Q1486+INPUT_RAW!T1486)</f>
        <v>433530.39</v>
      </c>
      <c r="AD1486" s="2">
        <f>IF(INPUT_RAW!Q1486="","",IF(INPUT_RAW!Q1486=0,0,INPUT_RAW!T1486/INPUT_RAW!Q1486))</f>
        <v>0.24319987942236637</v>
      </c>
    </row>
    <row r="1487" spans="1:30" ht="72" x14ac:dyDescent="0.3">
      <c r="A1487" s="7" t="s">
        <v>196</v>
      </c>
      <c r="B1487" s="2" t="s">
        <v>2163</v>
      </c>
      <c r="C1487" s="5" t="s">
        <v>198</v>
      </c>
      <c r="D1487" s="5" t="s">
        <v>171</v>
      </c>
      <c r="E1487" s="2" t="s">
        <v>2164</v>
      </c>
      <c r="F1487" s="2"/>
      <c r="G1487" s="2"/>
      <c r="H1487" s="2"/>
      <c r="I1487" s="2"/>
      <c r="J1487" s="2"/>
      <c r="K1487" s="2"/>
      <c r="L1487" s="2"/>
      <c r="M1487" s="2"/>
      <c r="N1487" s="5">
        <v>1200</v>
      </c>
      <c r="O1487" s="2" t="s">
        <v>2098</v>
      </c>
      <c r="P1487" s="5">
        <v>409.92669999999998</v>
      </c>
      <c r="Q1487" s="5">
        <v>491912.04</v>
      </c>
      <c r="R1487" s="5">
        <v>5.7053124565066113</v>
      </c>
      <c r="S1487" s="5">
        <v>6846.3749478079326</v>
      </c>
      <c r="T1487" s="5">
        <v>119633</v>
      </c>
      <c r="U1487" s="5">
        <v>10800</v>
      </c>
      <c r="V1487" s="2"/>
      <c r="W1487" s="2" t="s">
        <v>22</v>
      </c>
      <c r="X1487" s="2"/>
      <c r="Y1487" s="2" t="s">
        <v>172</v>
      </c>
      <c r="Z1487" s="2" t="s">
        <v>173</v>
      </c>
      <c r="AA1487" s="2" t="s">
        <v>174</v>
      </c>
      <c r="AB1487" s="2">
        <f>IF(INPUT_RAW!B1487="","",YEAR(INPUT_RAW!B1487))</f>
        <v>2019</v>
      </c>
      <c r="AC1487" s="2">
        <f>IF(OR(INPUT_RAW!Q1487="",INPUT_RAW!T1487=""),"",INPUT_RAW!Q1487+INPUT_RAW!T1487)</f>
        <v>611545.04</v>
      </c>
      <c r="AD1487" s="2">
        <f>IF(INPUT_RAW!Q1487="","",IF(INPUT_RAW!Q1487=0,0,INPUT_RAW!T1487/INPUT_RAW!Q1487))</f>
        <v>0.24319998347672075</v>
      </c>
    </row>
    <row r="1488" spans="1:30" ht="86.4" x14ac:dyDescent="0.3">
      <c r="A1488" s="7" t="s">
        <v>196</v>
      </c>
      <c r="B1488" s="2" t="s">
        <v>2163</v>
      </c>
      <c r="C1488" s="5" t="s">
        <v>198</v>
      </c>
      <c r="D1488" s="5" t="s">
        <v>171</v>
      </c>
      <c r="E1488" s="2" t="s">
        <v>2165</v>
      </c>
      <c r="F1488" s="2"/>
      <c r="G1488" s="2"/>
      <c r="H1488" s="2"/>
      <c r="I1488" s="2"/>
      <c r="J1488" s="2"/>
      <c r="K1488" s="2"/>
      <c r="L1488" s="2"/>
      <c r="M1488" s="2"/>
      <c r="N1488" s="5">
        <v>250</v>
      </c>
      <c r="O1488" s="2" t="s">
        <v>2098</v>
      </c>
      <c r="P1488" s="5">
        <v>354.91487999999998</v>
      </c>
      <c r="Q1488" s="5">
        <v>88728.72</v>
      </c>
      <c r="R1488" s="5">
        <v>4.9396643006263048</v>
      </c>
      <c r="S1488" s="5">
        <v>1234.916075156576</v>
      </c>
      <c r="T1488" s="5">
        <v>21578.9</v>
      </c>
      <c r="U1488" s="5">
        <v>1200</v>
      </c>
      <c r="V1488" s="2"/>
      <c r="W1488" s="2" t="s">
        <v>22</v>
      </c>
      <c r="X1488" s="2"/>
      <c r="Y1488" s="2" t="s">
        <v>172</v>
      </c>
      <c r="Z1488" s="2" t="s">
        <v>173</v>
      </c>
      <c r="AA1488" s="2" t="s">
        <v>174</v>
      </c>
      <c r="AB1488" s="2">
        <f>IF(INPUT_RAW!B1488="","",YEAR(INPUT_RAW!B1488))</f>
        <v>2019</v>
      </c>
      <c r="AC1488" s="2">
        <f>IF(OR(INPUT_RAW!Q1488="",INPUT_RAW!T1488=""),"",INPUT_RAW!Q1488+INPUT_RAW!T1488)</f>
        <v>110307.62</v>
      </c>
      <c r="AD1488" s="2">
        <f>IF(INPUT_RAW!Q1488="","",IF(INPUT_RAW!Q1488=0,0,INPUT_RAW!T1488/INPUT_RAW!Q1488))</f>
        <v>0.24320084860910876</v>
      </c>
    </row>
    <row r="1489" spans="1:30" ht="72" x14ac:dyDescent="0.3">
      <c r="A1489" s="7" t="s">
        <v>196</v>
      </c>
      <c r="B1489" s="2" t="s">
        <v>2163</v>
      </c>
      <c r="C1489" s="5" t="s">
        <v>198</v>
      </c>
      <c r="D1489" s="5" t="s">
        <v>171</v>
      </c>
      <c r="E1489" s="2" t="s">
        <v>2166</v>
      </c>
      <c r="F1489" s="2"/>
      <c r="G1489" s="2"/>
      <c r="H1489" s="2"/>
      <c r="I1489" s="2"/>
      <c r="J1489" s="2"/>
      <c r="K1489" s="2"/>
      <c r="L1489" s="2"/>
      <c r="M1489" s="2"/>
      <c r="N1489" s="5">
        <v>397.5</v>
      </c>
      <c r="O1489" s="2" t="s">
        <v>2098</v>
      </c>
      <c r="P1489" s="5">
        <v>360.60691823899373</v>
      </c>
      <c r="Q1489" s="5">
        <v>143341.25</v>
      </c>
      <c r="R1489" s="5">
        <v>5.0188854313012357</v>
      </c>
      <c r="S1489" s="5">
        <v>1995.006958942241</v>
      </c>
      <c r="T1489" s="5">
        <v>34860.6</v>
      </c>
      <c r="U1489" s="5">
        <v>2700</v>
      </c>
      <c r="V1489" s="2"/>
      <c r="W1489" s="2" t="s">
        <v>22</v>
      </c>
      <c r="X1489" s="2"/>
      <c r="Y1489" s="2" t="s">
        <v>172</v>
      </c>
      <c r="Z1489" s="2" t="s">
        <v>173</v>
      </c>
      <c r="AA1489" s="2" t="s">
        <v>174</v>
      </c>
      <c r="AB1489" s="2">
        <f>IF(INPUT_RAW!B1489="","",YEAR(INPUT_RAW!B1489))</f>
        <v>2019</v>
      </c>
      <c r="AC1489" s="2">
        <f>IF(OR(INPUT_RAW!Q1489="",INPUT_RAW!T1489=""),"",INPUT_RAW!Q1489+INPUT_RAW!T1489)</f>
        <v>178201.85</v>
      </c>
      <c r="AD1489" s="2">
        <f>IF(INPUT_RAW!Q1489="","",IF(INPUT_RAW!Q1489=0,0,INPUT_RAW!T1489/INPUT_RAW!Q1489))</f>
        <v>0.2432000558108709</v>
      </c>
    </row>
    <row r="1490" spans="1:30" ht="72" x14ac:dyDescent="0.3">
      <c r="A1490" s="7" t="s">
        <v>196</v>
      </c>
      <c r="B1490" s="2" t="s">
        <v>2163</v>
      </c>
      <c r="C1490" s="5" t="s">
        <v>198</v>
      </c>
      <c r="D1490" s="5" t="s">
        <v>171</v>
      </c>
      <c r="E1490" s="2" t="s">
        <v>2167</v>
      </c>
      <c r="F1490" s="2"/>
      <c r="G1490" s="2"/>
      <c r="H1490" s="2"/>
      <c r="I1490" s="2"/>
      <c r="J1490" s="2"/>
      <c r="K1490" s="2"/>
      <c r="L1490" s="2"/>
      <c r="M1490" s="2"/>
      <c r="N1490" s="5">
        <v>357</v>
      </c>
      <c r="O1490" s="2" t="s">
        <v>2098</v>
      </c>
      <c r="P1490" s="5">
        <v>378.923837535014</v>
      </c>
      <c r="Q1490" s="5">
        <v>135275.81</v>
      </c>
      <c r="R1490" s="5">
        <v>5.2738181981212806</v>
      </c>
      <c r="S1490" s="5">
        <v>1882.7530967292971</v>
      </c>
      <c r="T1490" s="5">
        <v>32899.1</v>
      </c>
      <c r="U1490" s="5">
        <v>2520</v>
      </c>
      <c r="V1490" s="2"/>
      <c r="W1490" s="2" t="s">
        <v>22</v>
      </c>
      <c r="X1490" s="2"/>
      <c r="Y1490" s="2" t="s">
        <v>172</v>
      </c>
      <c r="Z1490" s="2" t="s">
        <v>173</v>
      </c>
      <c r="AA1490" s="2" t="s">
        <v>174</v>
      </c>
      <c r="AB1490" s="2">
        <f>IF(INPUT_RAW!B1490="","",YEAR(INPUT_RAW!B1490))</f>
        <v>2019</v>
      </c>
      <c r="AC1490" s="2">
        <f>IF(OR(INPUT_RAW!Q1490="",INPUT_RAW!T1490=""),"",INPUT_RAW!Q1490+INPUT_RAW!T1490)</f>
        <v>168174.91</v>
      </c>
      <c r="AD1490" s="2">
        <f>IF(INPUT_RAW!Q1490="","",IF(INPUT_RAW!Q1490=0,0,INPUT_RAW!T1490/INPUT_RAW!Q1490))</f>
        <v>0.24320017008214551</v>
      </c>
    </row>
    <row r="1491" spans="1:30" ht="86.4" x14ac:dyDescent="0.3">
      <c r="A1491" s="7" t="s">
        <v>196</v>
      </c>
      <c r="B1491" s="2" t="s">
        <v>2163</v>
      </c>
      <c r="C1491" s="5" t="s">
        <v>198</v>
      </c>
      <c r="D1491" s="5" t="s">
        <v>171</v>
      </c>
      <c r="E1491" s="2" t="s">
        <v>2168</v>
      </c>
      <c r="F1491" s="2"/>
      <c r="G1491" s="2"/>
      <c r="H1491" s="2"/>
      <c r="I1491" s="2"/>
      <c r="J1491" s="2"/>
      <c r="K1491" s="2"/>
      <c r="L1491" s="2"/>
      <c r="M1491" s="2"/>
      <c r="N1491" s="5">
        <v>360</v>
      </c>
      <c r="O1491" s="2" t="s">
        <v>2098</v>
      </c>
      <c r="P1491" s="5">
        <v>805.95255555555548</v>
      </c>
      <c r="Q1491" s="5">
        <v>290142.92</v>
      </c>
      <c r="R1491" s="5">
        <v>11.21715456583933</v>
      </c>
      <c r="S1491" s="5">
        <v>4038.1756437021568</v>
      </c>
      <c r="T1491" s="5">
        <v>70562.7</v>
      </c>
      <c r="U1491" s="5">
        <v>18000</v>
      </c>
      <c r="V1491" s="2"/>
      <c r="W1491" s="2" t="s">
        <v>22</v>
      </c>
      <c r="X1491" s="2"/>
      <c r="Y1491" s="2" t="s">
        <v>172</v>
      </c>
      <c r="Z1491" s="2" t="s">
        <v>173</v>
      </c>
      <c r="AA1491" s="2" t="s">
        <v>174</v>
      </c>
      <c r="AB1491" s="2">
        <f>IF(INPUT_RAW!B1491="","",YEAR(INPUT_RAW!B1491))</f>
        <v>2019</v>
      </c>
      <c r="AC1491" s="2">
        <f>IF(OR(INPUT_RAW!Q1491="",INPUT_RAW!T1491=""),"",INPUT_RAW!Q1491+INPUT_RAW!T1491)</f>
        <v>360705.62</v>
      </c>
      <c r="AD1491" s="2">
        <f>IF(INPUT_RAW!Q1491="","",IF(INPUT_RAW!Q1491=0,0,INPUT_RAW!T1491/INPUT_RAW!Q1491))</f>
        <v>0.24319979960220983</v>
      </c>
    </row>
    <row r="1492" spans="1:30" ht="57.6" x14ac:dyDescent="0.3">
      <c r="A1492" s="7" t="s">
        <v>196</v>
      </c>
      <c r="B1492" s="2" t="s">
        <v>2163</v>
      </c>
      <c r="C1492" s="5" t="s">
        <v>198</v>
      </c>
      <c r="D1492" s="5" t="s">
        <v>163</v>
      </c>
      <c r="E1492" s="2" t="s">
        <v>2169</v>
      </c>
      <c r="F1492" s="2"/>
      <c r="G1492" s="2"/>
      <c r="H1492" s="2"/>
      <c r="I1492" s="2"/>
      <c r="J1492" s="2"/>
      <c r="K1492" s="2"/>
      <c r="L1492" s="2"/>
      <c r="M1492" s="2"/>
      <c r="N1492" s="5">
        <v>7740</v>
      </c>
      <c r="O1492" s="2" t="s">
        <v>2098</v>
      </c>
      <c r="P1492" s="5">
        <v>208.3918733850129</v>
      </c>
      <c r="Q1492" s="5">
        <v>1612953.1</v>
      </c>
      <c r="R1492" s="5">
        <v>2.900374020668238</v>
      </c>
      <c r="S1492" s="5">
        <v>22448.894919972168</v>
      </c>
      <c r="T1492" s="5">
        <v>499692.79999999999</v>
      </c>
      <c r="U1492" s="5">
        <v>3</v>
      </c>
      <c r="V1492" s="2"/>
      <c r="W1492" s="2" t="s">
        <v>46</v>
      </c>
      <c r="X1492" s="2" t="s">
        <v>166</v>
      </c>
      <c r="Y1492" s="2" t="s">
        <v>164</v>
      </c>
      <c r="Z1492" s="2" t="s">
        <v>165</v>
      </c>
      <c r="AA1492" s="2" t="s">
        <v>166</v>
      </c>
      <c r="AB1492" s="2">
        <f>IF(INPUT_RAW!B1492="","",YEAR(INPUT_RAW!B1492))</f>
        <v>2019</v>
      </c>
      <c r="AC1492" s="2">
        <f>IF(OR(INPUT_RAW!Q1492="",INPUT_RAW!T1492=""),"",INPUT_RAW!Q1492+INPUT_RAW!T1492)</f>
        <v>2112645.9</v>
      </c>
      <c r="AD1492" s="2">
        <f>IF(INPUT_RAW!Q1492="","",IF(INPUT_RAW!Q1492=0,0,INPUT_RAW!T1492/INPUT_RAW!Q1492))</f>
        <v>0.30979995636574925</v>
      </c>
    </row>
    <row r="1493" spans="1:30" ht="86.4" x14ac:dyDescent="0.3">
      <c r="A1493" s="7" t="s">
        <v>196</v>
      </c>
      <c r="B1493" s="2" t="s">
        <v>2163</v>
      </c>
      <c r="C1493" s="5" t="s">
        <v>198</v>
      </c>
      <c r="D1493" s="5" t="s">
        <v>171</v>
      </c>
      <c r="E1493" s="2" t="s">
        <v>2170</v>
      </c>
      <c r="F1493" s="2"/>
      <c r="G1493" s="2"/>
      <c r="H1493" s="2"/>
      <c r="I1493" s="2"/>
      <c r="J1493" s="2"/>
      <c r="K1493" s="2"/>
      <c r="L1493" s="2"/>
      <c r="M1493" s="2"/>
      <c r="N1493" s="5">
        <v>470</v>
      </c>
      <c r="O1493" s="2" t="s">
        <v>2098</v>
      </c>
      <c r="P1493" s="5">
        <v>409.66242553191489</v>
      </c>
      <c r="Q1493" s="5">
        <v>192541.34</v>
      </c>
      <c r="R1493" s="5">
        <v>5.7016343149883779</v>
      </c>
      <c r="S1493" s="5">
        <v>2679.7681280445372</v>
      </c>
      <c r="T1493" s="5">
        <v>46826</v>
      </c>
      <c r="U1493" s="5">
        <v>2400</v>
      </c>
      <c r="V1493" s="2"/>
      <c r="W1493" s="2" t="s">
        <v>22</v>
      </c>
      <c r="X1493" s="2"/>
      <c r="Y1493" s="2" t="s">
        <v>172</v>
      </c>
      <c r="Z1493" s="2" t="s">
        <v>173</v>
      </c>
      <c r="AA1493" s="2" t="s">
        <v>174</v>
      </c>
      <c r="AB1493" s="2">
        <f>IF(INPUT_RAW!B1493="","",YEAR(INPUT_RAW!B1493))</f>
        <v>2019</v>
      </c>
      <c r="AC1493" s="2">
        <f>IF(OR(INPUT_RAW!Q1493="",INPUT_RAW!T1493=""),"",INPUT_RAW!Q1493+INPUT_RAW!T1493)</f>
        <v>239367.34</v>
      </c>
      <c r="AD1493" s="2">
        <f>IF(INPUT_RAW!Q1493="","",IF(INPUT_RAW!Q1493=0,0,INPUT_RAW!T1493/INPUT_RAW!Q1493))</f>
        <v>0.24319972012244229</v>
      </c>
    </row>
    <row r="1494" spans="1:30" ht="86.4" x14ac:dyDescent="0.3">
      <c r="A1494" s="7" t="s">
        <v>196</v>
      </c>
      <c r="B1494" s="2" t="s">
        <v>2163</v>
      </c>
      <c r="C1494" s="5" t="s">
        <v>198</v>
      </c>
      <c r="D1494" s="5" t="s">
        <v>171</v>
      </c>
      <c r="E1494" s="2" t="s">
        <v>2171</v>
      </c>
      <c r="F1494" s="2"/>
      <c r="G1494" s="2"/>
      <c r="H1494" s="2"/>
      <c r="I1494" s="2"/>
      <c r="J1494" s="2"/>
      <c r="K1494" s="2"/>
      <c r="L1494" s="2"/>
      <c r="M1494" s="2"/>
      <c r="N1494" s="5">
        <v>280</v>
      </c>
      <c r="O1494" s="2" t="s">
        <v>2098</v>
      </c>
      <c r="P1494" s="5">
        <v>465.8257857142857</v>
      </c>
      <c r="Q1494" s="5">
        <v>130431.22</v>
      </c>
      <c r="R1494" s="5">
        <v>6.4833094741027937</v>
      </c>
      <c r="S1494" s="5">
        <v>1815.326652748782</v>
      </c>
      <c r="T1494" s="5">
        <v>31720.799999999999</v>
      </c>
      <c r="U1494" s="5">
        <v>2520</v>
      </c>
      <c r="V1494" s="2"/>
      <c r="W1494" s="2" t="s">
        <v>22</v>
      </c>
      <c r="X1494" s="2"/>
      <c r="Y1494" s="2" t="s">
        <v>172</v>
      </c>
      <c r="Z1494" s="2" t="s">
        <v>173</v>
      </c>
      <c r="AA1494" s="2" t="s">
        <v>174</v>
      </c>
      <c r="AB1494" s="2">
        <f>IF(INPUT_RAW!B1494="","",YEAR(INPUT_RAW!B1494))</f>
        <v>2019</v>
      </c>
      <c r="AC1494" s="2">
        <f>IF(OR(INPUT_RAW!Q1494="",INPUT_RAW!T1494=""),"",INPUT_RAW!Q1494+INPUT_RAW!T1494)</f>
        <v>162152.01999999999</v>
      </c>
      <c r="AD1494" s="2">
        <f>IF(INPUT_RAW!Q1494="","",IF(INPUT_RAW!Q1494=0,0,INPUT_RAW!T1494/INPUT_RAW!Q1494))</f>
        <v>0.24319944258744186</v>
      </c>
    </row>
    <row r="1495" spans="1:30" ht="57.6" x14ac:dyDescent="0.3">
      <c r="A1495" s="7" t="s">
        <v>196</v>
      </c>
      <c r="B1495" s="2" t="s">
        <v>2163</v>
      </c>
      <c r="C1495" s="5" t="s">
        <v>198</v>
      </c>
      <c r="D1495" s="5" t="s">
        <v>171</v>
      </c>
      <c r="E1495" s="2" t="s">
        <v>2172</v>
      </c>
      <c r="F1495" s="2"/>
      <c r="G1495" s="2"/>
      <c r="H1495" s="2"/>
      <c r="I1495" s="2"/>
      <c r="J1495" s="2"/>
      <c r="K1495" s="2"/>
      <c r="L1495" s="2"/>
      <c r="M1495" s="2"/>
      <c r="N1495" s="5">
        <v>4491.2</v>
      </c>
      <c r="O1495" s="2" t="s">
        <v>2098</v>
      </c>
      <c r="P1495" s="5">
        <v>345.95302146419658</v>
      </c>
      <c r="Q1495" s="5">
        <v>1553744.21</v>
      </c>
      <c r="R1495" s="5">
        <v>4.814934188784922</v>
      </c>
      <c r="S1495" s="5">
        <v>21624.832428670841</v>
      </c>
      <c r="T1495" s="5">
        <v>377870.5</v>
      </c>
      <c r="U1495" s="5">
        <v>48120</v>
      </c>
      <c r="V1495" s="2"/>
      <c r="W1495" s="2" t="s">
        <v>23</v>
      </c>
      <c r="X1495" s="2"/>
      <c r="Y1495" s="2" t="s">
        <v>172</v>
      </c>
      <c r="Z1495" s="2" t="s">
        <v>173</v>
      </c>
      <c r="AA1495" s="2" t="s">
        <v>174</v>
      </c>
      <c r="AB1495" s="2">
        <f>IF(INPUT_RAW!B1495="","",YEAR(INPUT_RAW!B1495))</f>
        <v>2019</v>
      </c>
      <c r="AC1495" s="2">
        <f>IF(OR(INPUT_RAW!Q1495="",INPUT_RAW!T1495=""),"",INPUT_RAW!Q1495+INPUT_RAW!T1495)</f>
        <v>1931614.71</v>
      </c>
      <c r="AD1495" s="2">
        <f>IF(INPUT_RAW!Q1495="","",IF(INPUT_RAW!Q1495=0,0,INPUT_RAW!T1495/INPUT_RAW!Q1495))</f>
        <v>0.24319994087057611</v>
      </c>
    </row>
    <row r="1496" spans="1:30" ht="57.6" x14ac:dyDescent="0.3">
      <c r="A1496" s="7" t="s">
        <v>196</v>
      </c>
      <c r="B1496" s="2" t="s">
        <v>2173</v>
      </c>
      <c r="C1496" s="5" t="s">
        <v>198</v>
      </c>
      <c r="D1496" s="5" t="s">
        <v>171</v>
      </c>
      <c r="E1496" s="2" t="s">
        <v>2174</v>
      </c>
      <c r="F1496" s="2"/>
      <c r="G1496" s="2"/>
      <c r="H1496" s="2"/>
      <c r="I1496" s="2"/>
      <c r="J1496" s="2"/>
      <c r="K1496" s="2"/>
      <c r="L1496" s="2"/>
      <c r="M1496" s="2"/>
      <c r="N1496" s="5">
        <v>6750</v>
      </c>
      <c r="O1496" s="2" t="s">
        <v>2098</v>
      </c>
      <c r="P1496" s="5">
        <v>442.76748148148152</v>
      </c>
      <c r="Q1496" s="5">
        <v>2988680.5</v>
      </c>
      <c r="R1496" s="5">
        <v>6.1623866594499859</v>
      </c>
      <c r="S1496" s="5">
        <v>41596.109951287413</v>
      </c>
      <c r="T1496" s="5">
        <v>726847.1</v>
      </c>
      <c r="U1496" s="5">
        <v>27000</v>
      </c>
      <c r="V1496" s="2"/>
      <c r="W1496" s="2" t="s">
        <v>20</v>
      </c>
      <c r="X1496" s="2"/>
      <c r="Y1496" s="2" t="s">
        <v>172</v>
      </c>
      <c r="Z1496" s="2" t="s">
        <v>173</v>
      </c>
      <c r="AA1496" s="2" t="s">
        <v>174</v>
      </c>
      <c r="AB1496" s="2">
        <f>IF(INPUT_RAW!B1496="","",YEAR(INPUT_RAW!B1496))</f>
        <v>2019</v>
      </c>
      <c r="AC1496" s="2">
        <f>IF(OR(INPUT_RAW!Q1496="",INPUT_RAW!T1496=""),"",INPUT_RAW!Q1496+INPUT_RAW!T1496)</f>
        <v>3715527.6</v>
      </c>
      <c r="AD1496" s="2">
        <f>IF(INPUT_RAW!Q1496="","",IF(INPUT_RAW!Q1496=0,0,INPUT_RAW!T1496/INPUT_RAW!Q1496))</f>
        <v>0.24320000080302995</v>
      </c>
    </row>
    <row r="1497" spans="1:30" ht="72" x14ac:dyDescent="0.3">
      <c r="A1497" s="7" t="s">
        <v>196</v>
      </c>
      <c r="B1497" s="2" t="s">
        <v>2175</v>
      </c>
      <c r="C1497" s="5" t="s">
        <v>198</v>
      </c>
      <c r="D1497" s="5" t="s">
        <v>171</v>
      </c>
      <c r="E1497" s="2" t="s">
        <v>2176</v>
      </c>
      <c r="F1497" s="2"/>
      <c r="G1497" s="2"/>
      <c r="H1497" s="2"/>
      <c r="I1497" s="2"/>
      <c r="J1497" s="2"/>
      <c r="K1497" s="2"/>
      <c r="L1497" s="2"/>
      <c r="M1497" s="2"/>
      <c r="N1497" s="5">
        <v>3408</v>
      </c>
      <c r="O1497" s="2" t="s">
        <v>2098</v>
      </c>
      <c r="P1497" s="5">
        <v>468.32200997652581</v>
      </c>
      <c r="Q1497" s="5">
        <v>1596041.41</v>
      </c>
      <c r="R1497" s="5">
        <v>6.5180516350247162</v>
      </c>
      <c r="S1497" s="5">
        <v>22213.519972164231</v>
      </c>
      <c r="T1497" s="5">
        <v>388157.2</v>
      </c>
      <c r="U1497" s="5">
        <v>102240</v>
      </c>
      <c r="V1497" s="2"/>
      <c r="W1497" s="2" t="s">
        <v>22</v>
      </c>
      <c r="X1497" s="2"/>
      <c r="Y1497" s="2" t="s">
        <v>172</v>
      </c>
      <c r="Z1497" s="2" t="s">
        <v>173</v>
      </c>
      <c r="AA1497" s="2" t="s">
        <v>174</v>
      </c>
      <c r="AB1497" s="2">
        <f>IF(INPUT_RAW!B1497="","",YEAR(INPUT_RAW!B1497))</f>
        <v>2019</v>
      </c>
      <c r="AC1497" s="2">
        <f>IF(OR(INPUT_RAW!Q1497="",INPUT_RAW!T1497=""),"",INPUT_RAW!Q1497+INPUT_RAW!T1497)</f>
        <v>1984198.6099999999</v>
      </c>
      <c r="AD1497" s="2">
        <f>IF(INPUT_RAW!Q1497="","",IF(INPUT_RAW!Q1497=0,0,INPUT_RAW!T1497/INPUT_RAW!Q1497))</f>
        <v>0.24319995557007512</v>
      </c>
    </row>
    <row r="1498" spans="1:30" ht="57.6" x14ac:dyDescent="0.3">
      <c r="A1498" s="7" t="s">
        <v>196</v>
      </c>
      <c r="B1498" s="2" t="s">
        <v>2175</v>
      </c>
      <c r="C1498" s="5" t="s">
        <v>198</v>
      </c>
      <c r="D1498" s="5" t="s">
        <v>171</v>
      </c>
      <c r="E1498" s="2" t="s">
        <v>2177</v>
      </c>
      <c r="F1498" s="2"/>
      <c r="G1498" s="2"/>
      <c r="H1498" s="2"/>
      <c r="I1498" s="2"/>
      <c r="J1498" s="2"/>
      <c r="K1498" s="2"/>
      <c r="L1498" s="2"/>
      <c r="M1498" s="2"/>
      <c r="N1498" s="5">
        <v>886.25</v>
      </c>
      <c r="O1498" s="2" t="s">
        <v>2098</v>
      </c>
      <c r="P1498" s="5">
        <v>340.8534724964739</v>
      </c>
      <c r="Q1498" s="5">
        <v>302081.39</v>
      </c>
      <c r="R1498" s="5">
        <v>4.7439592553441043</v>
      </c>
      <c r="S1498" s="5">
        <v>4204.3338900487133</v>
      </c>
      <c r="T1498" s="5">
        <v>73466.100000000006</v>
      </c>
      <c r="U1498" s="5">
        <v>3000</v>
      </c>
      <c r="V1498" s="2"/>
      <c r="W1498" s="2" t="s">
        <v>23</v>
      </c>
      <c r="X1498" s="2" t="s">
        <v>2941</v>
      </c>
      <c r="Y1498" s="2" t="s">
        <v>172</v>
      </c>
      <c r="Z1498" s="2" t="s">
        <v>173</v>
      </c>
      <c r="AA1498" s="2" t="s">
        <v>2941</v>
      </c>
      <c r="AB1498" s="2">
        <f>IF(INPUT_RAW!B1498="","",YEAR(INPUT_RAW!B1498))</f>
        <v>2019</v>
      </c>
      <c r="AC1498" s="2">
        <f>IF(OR(INPUT_RAW!Q1498="",INPUT_RAW!T1498=""),"",INPUT_RAW!Q1498+INPUT_RAW!T1498)</f>
        <v>375547.49</v>
      </c>
      <c r="AD1498" s="2">
        <f>IF(INPUT_RAW!Q1498="","",IF(INPUT_RAW!Q1498=0,0,INPUT_RAW!T1498/INPUT_RAW!Q1498))</f>
        <v>0.24319968866668681</v>
      </c>
    </row>
    <row r="1499" spans="1:30" ht="57.6" x14ac:dyDescent="0.3">
      <c r="A1499" s="7" t="s">
        <v>196</v>
      </c>
      <c r="B1499" s="2" t="s">
        <v>2175</v>
      </c>
      <c r="C1499" s="5" t="s">
        <v>198</v>
      </c>
      <c r="D1499" s="5" t="s">
        <v>171</v>
      </c>
      <c r="E1499" s="2" t="s">
        <v>2178</v>
      </c>
      <c r="F1499" s="2"/>
      <c r="G1499" s="2"/>
      <c r="H1499" s="2"/>
      <c r="I1499" s="2"/>
      <c r="J1499" s="2"/>
      <c r="K1499" s="2"/>
      <c r="L1499" s="2"/>
      <c r="M1499" s="2"/>
      <c r="N1499" s="5">
        <v>2310</v>
      </c>
      <c r="O1499" s="2" t="s">
        <v>2098</v>
      </c>
      <c r="P1499" s="5">
        <v>485.63707792207788</v>
      </c>
      <c r="Q1499" s="5">
        <v>1121821.6499999999</v>
      </c>
      <c r="R1499" s="5">
        <v>6.7590407504812511</v>
      </c>
      <c r="S1499" s="5">
        <v>15613.384133611689</v>
      </c>
      <c r="T1499" s="5">
        <v>272827</v>
      </c>
      <c r="U1499" s="5">
        <v>50400</v>
      </c>
      <c r="V1499" s="2"/>
      <c r="W1499" s="2" t="s">
        <v>23</v>
      </c>
      <c r="X1499" s="2" t="s">
        <v>2936</v>
      </c>
      <c r="Y1499" s="2" t="s">
        <v>172</v>
      </c>
      <c r="Z1499" s="2" t="s">
        <v>173</v>
      </c>
      <c r="AA1499" s="2" t="s">
        <v>2936</v>
      </c>
      <c r="AB1499" s="2">
        <f>IF(INPUT_RAW!B1499="","",YEAR(INPUT_RAW!B1499))</f>
        <v>2019</v>
      </c>
      <c r="AC1499" s="2">
        <f>IF(OR(INPUT_RAW!Q1499="",INPUT_RAW!T1499=""),"",INPUT_RAW!Q1499+INPUT_RAW!T1499)</f>
        <v>1394648.65</v>
      </c>
      <c r="AD1499" s="2">
        <f>IF(INPUT_RAW!Q1499="","",IF(INPUT_RAW!Q1499=0,0,INPUT_RAW!T1499/INPUT_RAW!Q1499))</f>
        <v>0.24319997746522365</v>
      </c>
    </row>
    <row r="1500" spans="1:30" ht="57.6" x14ac:dyDescent="0.3">
      <c r="A1500" s="7" t="s">
        <v>196</v>
      </c>
      <c r="B1500" s="2" t="s">
        <v>2175</v>
      </c>
      <c r="C1500" s="5" t="s">
        <v>198</v>
      </c>
      <c r="D1500" s="5" t="s">
        <v>171</v>
      </c>
      <c r="E1500" s="2" t="s">
        <v>2151</v>
      </c>
      <c r="F1500" s="2"/>
      <c r="G1500" s="2"/>
      <c r="H1500" s="2"/>
      <c r="I1500" s="2"/>
      <c r="J1500" s="2"/>
      <c r="K1500" s="2"/>
      <c r="L1500" s="2"/>
      <c r="M1500" s="2"/>
      <c r="N1500" s="5">
        <v>10892</v>
      </c>
      <c r="O1500" s="2" t="s">
        <v>2098</v>
      </c>
      <c r="P1500" s="5">
        <v>389.40488248255599</v>
      </c>
      <c r="Q1500" s="5">
        <v>4241397.9800000004</v>
      </c>
      <c r="R1500" s="5">
        <v>5.4196921709471964</v>
      </c>
      <c r="S1500" s="5">
        <v>59031.287125956856</v>
      </c>
      <c r="T1500" s="5">
        <v>1031508</v>
      </c>
      <c r="U1500" s="5">
        <v>16800</v>
      </c>
      <c r="V1500" s="2"/>
      <c r="W1500" s="2" t="s">
        <v>23</v>
      </c>
      <c r="X1500" s="2"/>
      <c r="Y1500" s="2" t="s">
        <v>172</v>
      </c>
      <c r="Z1500" s="2" t="s">
        <v>173</v>
      </c>
      <c r="AA1500" s="2" t="s">
        <v>174</v>
      </c>
      <c r="AB1500" s="2">
        <f>IF(INPUT_RAW!B1500="","",YEAR(INPUT_RAW!B1500))</f>
        <v>2019</v>
      </c>
      <c r="AC1500" s="2">
        <f>IF(OR(INPUT_RAW!Q1500="",INPUT_RAW!T1500=""),"",INPUT_RAW!Q1500+INPUT_RAW!T1500)</f>
        <v>5272905.9800000004</v>
      </c>
      <c r="AD1500" s="2">
        <f>IF(INPUT_RAW!Q1500="","",IF(INPUT_RAW!Q1500=0,0,INPUT_RAW!T1500/INPUT_RAW!Q1500))</f>
        <v>0.24320000265572811</v>
      </c>
    </row>
    <row r="1501" spans="1:30" ht="57.6" x14ac:dyDescent="0.3">
      <c r="A1501" s="7" t="s">
        <v>196</v>
      </c>
      <c r="B1501" s="2" t="s">
        <v>2175</v>
      </c>
      <c r="C1501" s="5" t="s">
        <v>198</v>
      </c>
      <c r="D1501" s="5" t="s">
        <v>171</v>
      </c>
      <c r="E1501" s="2" t="s">
        <v>2179</v>
      </c>
      <c r="F1501" s="2"/>
      <c r="G1501" s="2"/>
      <c r="H1501" s="2"/>
      <c r="I1501" s="2"/>
      <c r="J1501" s="2"/>
      <c r="K1501" s="2"/>
      <c r="L1501" s="2"/>
      <c r="M1501" s="2"/>
      <c r="N1501" s="5">
        <v>660</v>
      </c>
      <c r="O1501" s="2" t="s">
        <v>2098</v>
      </c>
      <c r="P1501" s="5">
        <v>341.61596969696973</v>
      </c>
      <c r="Q1501" s="5">
        <v>225466.54</v>
      </c>
      <c r="R1501" s="5">
        <v>4.7545716032981176</v>
      </c>
      <c r="S1501" s="5">
        <v>3138.017258176757</v>
      </c>
      <c r="T1501" s="5">
        <v>54833.5</v>
      </c>
      <c r="U1501" s="5">
        <v>3000</v>
      </c>
      <c r="V1501" s="2"/>
      <c r="W1501" s="2" t="s">
        <v>23</v>
      </c>
      <c r="X1501" s="2" t="s">
        <v>2941</v>
      </c>
      <c r="Y1501" s="2" t="s">
        <v>172</v>
      </c>
      <c r="Z1501" s="2" t="s">
        <v>173</v>
      </c>
      <c r="AA1501" s="2" t="s">
        <v>2941</v>
      </c>
      <c r="AB1501" s="2">
        <f>IF(INPUT_RAW!B1501="","",YEAR(INPUT_RAW!B1501))</f>
        <v>2019</v>
      </c>
      <c r="AC1501" s="2">
        <f>IF(OR(INPUT_RAW!Q1501="",INPUT_RAW!T1501=""),"",INPUT_RAW!Q1501+INPUT_RAW!T1501)</f>
        <v>280300.04000000004</v>
      </c>
      <c r="AD1501" s="2">
        <f>IF(INPUT_RAW!Q1501="","",IF(INPUT_RAW!Q1501=0,0,INPUT_RAW!T1501/INPUT_RAW!Q1501))</f>
        <v>0.24320016619760962</v>
      </c>
    </row>
    <row r="1502" spans="1:30" ht="57.6" x14ac:dyDescent="0.3">
      <c r="A1502" s="7" t="s">
        <v>196</v>
      </c>
      <c r="B1502" s="2" t="s">
        <v>2175</v>
      </c>
      <c r="C1502" s="5" t="s">
        <v>198</v>
      </c>
      <c r="D1502" s="5" t="s">
        <v>171</v>
      </c>
      <c r="E1502" s="2" t="s">
        <v>2180</v>
      </c>
      <c r="F1502" s="2"/>
      <c r="G1502" s="2"/>
      <c r="H1502" s="2"/>
      <c r="I1502" s="2"/>
      <c r="J1502" s="2"/>
      <c r="K1502" s="2"/>
      <c r="L1502" s="2"/>
      <c r="M1502" s="2"/>
      <c r="N1502" s="5">
        <v>12628</v>
      </c>
      <c r="O1502" s="2" t="s">
        <v>2098</v>
      </c>
      <c r="P1502" s="5">
        <v>379.8326963889769</v>
      </c>
      <c r="Q1502" s="5">
        <v>4796527.29</v>
      </c>
      <c r="R1502" s="5">
        <v>5.2864675906607781</v>
      </c>
      <c r="S1502" s="5">
        <v>66757.5127348643</v>
      </c>
      <c r="T1502" s="5">
        <v>1166515.3999999999</v>
      </c>
      <c r="U1502" s="5">
        <v>26400</v>
      </c>
      <c r="V1502" s="2"/>
      <c r="W1502" s="2" t="s">
        <v>23</v>
      </c>
      <c r="X1502" s="2"/>
      <c r="Y1502" s="2" t="s">
        <v>172</v>
      </c>
      <c r="Z1502" s="2" t="s">
        <v>173</v>
      </c>
      <c r="AA1502" s="2" t="s">
        <v>174</v>
      </c>
      <c r="AB1502" s="2">
        <f>IF(INPUT_RAW!B1502="","",YEAR(INPUT_RAW!B1502))</f>
        <v>2019</v>
      </c>
      <c r="AC1502" s="2">
        <f>IF(OR(INPUT_RAW!Q1502="",INPUT_RAW!T1502=""),"",INPUT_RAW!Q1502+INPUT_RAW!T1502)</f>
        <v>5963042.6899999995</v>
      </c>
      <c r="AD1502" s="2">
        <f>IF(INPUT_RAW!Q1502="","",IF(INPUT_RAW!Q1502=0,0,INPUT_RAW!T1502/INPUT_RAW!Q1502))</f>
        <v>0.24319999230109662</v>
      </c>
    </row>
    <row r="1503" spans="1:30" ht="57.6" x14ac:dyDescent="0.3">
      <c r="A1503" s="7" t="s">
        <v>196</v>
      </c>
      <c r="B1503" s="2" t="s">
        <v>2175</v>
      </c>
      <c r="C1503" s="5" t="s">
        <v>198</v>
      </c>
      <c r="D1503" s="5" t="s">
        <v>171</v>
      </c>
      <c r="E1503" s="2" t="s">
        <v>2181</v>
      </c>
      <c r="F1503" s="2"/>
      <c r="G1503" s="2"/>
      <c r="H1503" s="2"/>
      <c r="I1503" s="2"/>
      <c r="J1503" s="2"/>
      <c r="K1503" s="2"/>
      <c r="L1503" s="2"/>
      <c r="M1503" s="2"/>
      <c r="N1503" s="5">
        <v>53.39</v>
      </c>
      <c r="O1503" s="2" t="s">
        <v>2098</v>
      </c>
      <c r="P1503" s="5">
        <v>492.32927514515819</v>
      </c>
      <c r="Q1503" s="5">
        <v>26285.46</v>
      </c>
      <c r="R1503" s="5">
        <v>6.8521819783598934</v>
      </c>
      <c r="S1503" s="5">
        <v>365.83799582463467</v>
      </c>
      <c r="T1503" s="5">
        <v>6392.6</v>
      </c>
      <c r="U1503" s="5">
        <v>456</v>
      </c>
      <c r="V1503" s="2"/>
      <c r="W1503" s="2" t="s">
        <v>23</v>
      </c>
      <c r="X1503" s="2"/>
      <c r="Y1503" s="2" t="s">
        <v>172</v>
      </c>
      <c r="Z1503" s="2" t="s">
        <v>173</v>
      </c>
      <c r="AA1503" s="2" t="s">
        <v>174</v>
      </c>
      <c r="AB1503" s="2">
        <f>IF(INPUT_RAW!B1503="","",YEAR(INPUT_RAW!B1503))</f>
        <v>2019</v>
      </c>
      <c r="AC1503" s="2">
        <f>IF(OR(INPUT_RAW!Q1503="",INPUT_RAW!T1503=""),"",INPUT_RAW!Q1503+INPUT_RAW!T1503)</f>
        <v>32678.059999999998</v>
      </c>
      <c r="AD1503" s="2">
        <f>IF(INPUT_RAW!Q1503="","",IF(INPUT_RAW!Q1503=0,0,INPUT_RAW!T1503/INPUT_RAW!Q1503))</f>
        <v>0.24319909181730129</v>
      </c>
    </row>
    <row r="1504" spans="1:30" ht="57.6" x14ac:dyDescent="0.3">
      <c r="A1504" s="7" t="s">
        <v>196</v>
      </c>
      <c r="B1504" s="2" t="s">
        <v>2175</v>
      </c>
      <c r="C1504" s="5" t="s">
        <v>198</v>
      </c>
      <c r="D1504" s="5" t="s">
        <v>163</v>
      </c>
      <c r="E1504" s="2" t="s">
        <v>2182</v>
      </c>
      <c r="F1504" s="2"/>
      <c r="G1504" s="2"/>
      <c r="H1504" s="2"/>
      <c r="I1504" s="2"/>
      <c r="J1504" s="2"/>
      <c r="K1504" s="2"/>
      <c r="L1504" s="2"/>
      <c r="M1504" s="2"/>
      <c r="N1504" s="5">
        <v>9065</v>
      </c>
      <c r="O1504" s="2" t="s">
        <v>2098</v>
      </c>
      <c r="P1504" s="5">
        <v>222.67628019856591</v>
      </c>
      <c r="Q1504" s="5">
        <v>2018560.48</v>
      </c>
      <c r="R1504" s="5">
        <v>3.09918274458686</v>
      </c>
      <c r="S1504" s="5">
        <v>28094.091579679891</v>
      </c>
      <c r="T1504" s="5">
        <v>625350</v>
      </c>
      <c r="U1504" s="5">
        <v>98000</v>
      </c>
      <c r="V1504" s="2"/>
      <c r="W1504" s="2" t="s">
        <v>23</v>
      </c>
      <c r="X1504" s="2" t="s">
        <v>166</v>
      </c>
      <c r="Y1504" s="2" t="s">
        <v>164</v>
      </c>
      <c r="Z1504" s="2" t="s">
        <v>165</v>
      </c>
      <c r="AA1504" s="2" t="s">
        <v>166</v>
      </c>
      <c r="AB1504" s="2">
        <f>IF(INPUT_RAW!B1504="","",YEAR(INPUT_RAW!B1504))</f>
        <v>2019</v>
      </c>
      <c r="AC1504" s="2">
        <f>IF(OR(INPUT_RAW!Q1504="",INPUT_RAW!T1504=""),"",INPUT_RAW!Q1504+INPUT_RAW!T1504)</f>
        <v>2643910.48</v>
      </c>
      <c r="AD1504" s="2">
        <f>IF(INPUT_RAW!Q1504="","",IF(INPUT_RAW!Q1504=0,0,INPUT_RAW!T1504/INPUT_RAW!Q1504))</f>
        <v>0.30979998181674495</v>
      </c>
    </row>
    <row r="1505" spans="1:30" ht="57.6" x14ac:dyDescent="0.3">
      <c r="A1505" s="7" t="s">
        <v>196</v>
      </c>
      <c r="B1505" s="2" t="s">
        <v>2175</v>
      </c>
      <c r="C1505" s="5" t="s">
        <v>198</v>
      </c>
      <c r="D1505" s="5" t="s">
        <v>171</v>
      </c>
      <c r="E1505" s="2" t="s">
        <v>2183</v>
      </c>
      <c r="F1505" s="2"/>
      <c r="G1505" s="2"/>
      <c r="H1505" s="2"/>
      <c r="I1505" s="2"/>
      <c r="J1505" s="2"/>
      <c r="K1505" s="2"/>
      <c r="L1505" s="2"/>
      <c r="M1505" s="2"/>
      <c r="N1505" s="5">
        <v>100.32</v>
      </c>
      <c r="O1505" s="2" t="s">
        <v>2098</v>
      </c>
      <c r="P1505" s="5">
        <v>418.94657097288678</v>
      </c>
      <c r="Q1505" s="5">
        <v>42028.72</v>
      </c>
      <c r="R1505" s="5">
        <v>5.8308499787458148</v>
      </c>
      <c r="S1505" s="5">
        <v>584.95086986778017</v>
      </c>
      <c r="T1505" s="5">
        <v>10221.4</v>
      </c>
      <c r="U1505" s="5">
        <v>288</v>
      </c>
      <c r="V1505" s="2"/>
      <c r="W1505" s="2" t="s">
        <v>23</v>
      </c>
      <c r="X1505" s="2"/>
      <c r="Y1505" s="2" t="s">
        <v>172</v>
      </c>
      <c r="Z1505" s="2" t="s">
        <v>173</v>
      </c>
      <c r="AA1505" s="2" t="s">
        <v>174</v>
      </c>
      <c r="AB1505" s="2">
        <f>IF(INPUT_RAW!B1505="","",YEAR(INPUT_RAW!B1505))</f>
        <v>2019</v>
      </c>
      <c r="AC1505" s="2">
        <f>IF(OR(INPUT_RAW!Q1505="",INPUT_RAW!T1505=""),"",INPUT_RAW!Q1505+INPUT_RAW!T1505)</f>
        <v>52250.12</v>
      </c>
      <c r="AD1505" s="2">
        <f>IF(INPUT_RAW!Q1505="","",IF(INPUT_RAW!Q1505=0,0,INPUT_RAW!T1505/INPUT_RAW!Q1505))</f>
        <v>0.24320036394160943</v>
      </c>
    </row>
    <row r="1506" spans="1:30" ht="57.6" x14ac:dyDescent="0.3">
      <c r="A1506" s="7" t="s">
        <v>196</v>
      </c>
      <c r="B1506" s="2" t="s">
        <v>2175</v>
      </c>
      <c r="C1506" s="5" t="s">
        <v>198</v>
      </c>
      <c r="D1506" s="5" t="s">
        <v>171</v>
      </c>
      <c r="E1506" s="2" t="s">
        <v>2184</v>
      </c>
      <c r="F1506" s="2"/>
      <c r="G1506" s="2"/>
      <c r="H1506" s="2"/>
      <c r="I1506" s="2"/>
      <c r="J1506" s="2"/>
      <c r="K1506" s="2"/>
      <c r="L1506" s="2"/>
      <c r="M1506" s="2"/>
      <c r="N1506" s="5">
        <v>7.7</v>
      </c>
      <c r="O1506" s="2" t="s">
        <v>2098</v>
      </c>
      <c r="P1506" s="5">
        <v>244.44805194805201</v>
      </c>
      <c r="Q1506" s="5">
        <v>1882.25</v>
      </c>
      <c r="R1506" s="5">
        <v>3.402199748755073</v>
      </c>
      <c r="S1506" s="5">
        <v>26.196938065414059</v>
      </c>
      <c r="T1506" s="5">
        <v>457.7</v>
      </c>
      <c r="U1506" s="5">
        <v>36</v>
      </c>
      <c r="V1506" s="2"/>
      <c r="W1506" s="2" t="s">
        <v>23</v>
      </c>
      <c r="X1506" s="2" t="s">
        <v>2934</v>
      </c>
      <c r="Y1506" s="2" t="s">
        <v>172</v>
      </c>
      <c r="Z1506" s="2" t="s">
        <v>173</v>
      </c>
      <c r="AA1506" s="2" t="s">
        <v>2934</v>
      </c>
      <c r="AB1506" s="2">
        <f>IF(INPUT_RAW!B1506="","",YEAR(INPUT_RAW!B1506))</f>
        <v>2019</v>
      </c>
      <c r="AC1506" s="2">
        <f>IF(OR(INPUT_RAW!Q1506="",INPUT_RAW!T1506=""),"",INPUT_RAW!Q1506+INPUT_RAW!T1506)</f>
        <v>2339.9499999999998</v>
      </c>
      <c r="AD1506" s="2">
        <f>IF(INPUT_RAW!Q1506="","",IF(INPUT_RAW!Q1506=0,0,INPUT_RAW!T1506/INPUT_RAW!Q1506))</f>
        <v>0.24316642316376677</v>
      </c>
    </row>
    <row r="1507" spans="1:30" ht="57.6" x14ac:dyDescent="0.3">
      <c r="A1507" s="7" t="s">
        <v>196</v>
      </c>
      <c r="B1507" s="2" t="s">
        <v>2175</v>
      </c>
      <c r="C1507" s="5" t="s">
        <v>198</v>
      </c>
      <c r="D1507" s="5" t="s">
        <v>171</v>
      </c>
      <c r="E1507" s="2" t="s">
        <v>2185</v>
      </c>
      <c r="F1507" s="2"/>
      <c r="G1507" s="2"/>
      <c r="H1507" s="2"/>
      <c r="I1507" s="2"/>
      <c r="J1507" s="2"/>
      <c r="K1507" s="2"/>
      <c r="L1507" s="2"/>
      <c r="M1507" s="2"/>
      <c r="N1507" s="5">
        <v>886.25</v>
      </c>
      <c r="O1507" s="2" t="s">
        <v>2098</v>
      </c>
      <c r="P1507" s="5">
        <v>466.82104372355428</v>
      </c>
      <c r="Q1507" s="5">
        <v>413720.15</v>
      </c>
      <c r="R1507" s="5">
        <v>6.4971613601051406</v>
      </c>
      <c r="S1507" s="5">
        <v>5758.1092553931812</v>
      </c>
      <c r="T1507" s="5">
        <v>100616.7</v>
      </c>
      <c r="U1507" s="5">
        <v>3000</v>
      </c>
      <c r="V1507" s="2"/>
      <c r="W1507" s="2" t="s">
        <v>23</v>
      </c>
      <c r="X1507" s="2" t="s">
        <v>2941</v>
      </c>
      <c r="Y1507" s="2" t="s">
        <v>172</v>
      </c>
      <c r="Z1507" s="2" t="s">
        <v>173</v>
      </c>
      <c r="AA1507" s="2" t="s">
        <v>2941</v>
      </c>
      <c r="AB1507" s="2">
        <f>IF(INPUT_RAW!B1507="","",YEAR(INPUT_RAW!B1507))</f>
        <v>2019</v>
      </c>
      <c r="AC1507" s="2">
        <f>IF(OR(INPUT_RAW!Q1507="",INPUT_RAW!T1507=""),"",INPUT_RAW!Q1507+INPUT_RAW!T1507)</f>
        <v>514336.85000000003</v>
      </c>
      <c r="AD1507" s="2">
        <f>IF(INPUT_RAW!Q1507="","",IF(INPUT_RAW!Q1507=0,0,INPUT_RAW!T1507/INPUT_RAW!Q1507))</f>
        <v>0.24319990215608303</v>
      </c>
    </row>
    <row r="1508" spans="1:30" ht="57.6" x14ac:dyDescent="0.3">
      <c r="A1508" s="7" t="s">
        <v>196</v>
      </c>
      <c r="B1508" s="2" t="s">
        <v>2175</v>
      </c>
      <c r="C1508" s="5" t="s">
        <v>198</v>
      </c>
      <c r="D1508" s="5" t="s">
        <v>171</v>
      </c>
      <c r="E1508" s="2" t="s">
        <v>2186</v>
      </c>
      <c r="F1508" s="2"/>
      <c r="G1508" s="2"/>
      <c r="H1508" s="2"/>
      <c r="I1508" s="2"/>
      <c r="J1508" s="2"/>
      <c r="K1508" s="2"/>
      <c r="L1508" s="2"/>
      <c r="M1508" s="2"/>
      <c r="N1508" s="5">
        <v>660</v>
      </c>
      <c r="O1508" s="2" t="s">
        <v>2098</v>
      </c>
      <c r="P1508" s="5">
        <v>514.08233333333339</v>
      </c>
      <c r="Q1508" s="5">
        <v>339294.34</v>
      </c>
      <c r="R1508" s="5">
        <v>7.154938529343541</v>
      </c>
      <c r="S1508" s="5">
        <v>4722.2594293667371</v>
      </c>
      <c r="T1508" s="5">
        <v>82516.3</v>
      </c>
      <c r="U1508" s="5">
        <v>3000</v>
      </c>
      <c r="V1508" s="2"/>
      <c r="W1508" s="2" t="s">
        <v>23</v>
      </c>
      <c r="X1508" s="2" t="s">
        <v>2941</v>
      </c>
      <c r="Y1508" s="2" t="s">
        <v>172</v>
      </c>
      <c r="Z1508" s="2" t="s">
        <v>173</v>
      </c>
      <c r="AA1508" s="2" t="s">
        <v>2941</v>
      </c>
      <c r="AB1508" s="2">
        <f>IF(INPUT_RAW!B1508="","",YEAR(INPUT_RAW!B1508))</f>
        <v>2019</v>
      </c>
      <c r="AC1508" s="2">
        <f>IF(OR(INPUT_RAW!Q1508="",INPUT_RAW!T1508=""),"",INPUT_RAW!Q1508+INPUT_RAW!T1508)</f>
        <v>421810.64</v>
      </c>
      <c r="AD1508" s="2">
        <f>IF(INPUT_RAW!Q1508="","",IF(INPUT_RAW!Q1508=0,0,INPUT_RAW!T1508/INPUT_RAW!Q1508))</f>
        <v>0.24319975393636098</v>
      </c>
    </row>
    <row r="1509" spans="1:30" ht="57.6" x14ac:dyDescent="0.3">
      <c r="A1509" s="7" t="s">
        <v>196</v>
      </c>
      <c r="B1509" s="2" t="s">
        <v>2175</v>
      </c>
      <c r="C1509" s="5" t="s">
        <v>198</v>
      </c>
      <c r="D1509" s="5" t="s">
        <v>163</v>
      </c>
      <c r="E1509" s="2" t="s">
        <v>2187</v>
      </c>
      <c r="F1509" s="2"/>
      <c r="G1509" s="2"/>
      <c r="H1509" s="2"/>
      <c r="I1509" s="2"/>
      <c r="J1509" s="2"/>
      <c r="K1509" s="2"/>
      <c r="L1509" s="2"/>
      <c r="M1509" s="2"/>
      <c r="N1509" s="5">
        <v>4851</v>
      </c>
      <c r="O1509" s="2" t="s">
        <v>2098</v>
      </c>
      <c r="P1509" s="5">
        <v>411.22600494743352</v>
      </c>
      <c r="Q1509" s="5">
        <v>1994857.35</v>
      </c>
      <c r="R1509" s="5">
        <v>5.7233960326713094</v>
      </c>
      <c r="S1509" s="5">
        <v>27764.194154488519</v>
      </c>
      <c r="T1509" s="5">
        <v>618006.80000000005</v>
      </c>
      <c r="U1509" s="5">
        <v>166320</v>
      </c>
      <c r="V1509" s="2"/>
      <c r="W1509" s="2" t="s">
        <v>23</v>
      </c>
      <c r="X1509" s="2" t="s">
        <v>166</v>
      </c>
      <c r="Y1509" s="2" t="s">
        <v>164</v>
      </c>
      <c r="Z1509" s="2" t="s">
        <v>165</v>
      </c>
      <c r="AA1509" s="2" t="s">
        <v>166</v>
      </c>
      <c r="AB1509" s="2">
        <f>IF(INPUT_RAW!B1509="","",YEAR(INPUT_RAW!B1509))</f>
        <v>2019</v>
      </c>
      <c r="AC1509" s="2">
        <f>IF(OR(INPUT_RAW!Q1509="",INPUT_RAW!T1509=""),"",INPUT_RAW!Q1509+INPUT_RAW!T1509)</f>
        <v>2612864.1500000004</v>
      </c>
      <c r="AD1509" s="2">
        <f>IF(INPUT_RAW!Q1509="","",IF(INPUT_RAW!Q1509=0,0,INPUT_RAW!T1509/INPUT_RAW!Q1509))</f>
        <v>0.30979999647593848</v>
      </c>
    </row>
    <row r="1510" spans="1:30" ht="100.8" x14ac:dyDescent="0.3">
      <c r="A1510" s="7" t="s">
        <v>196</v>
      </c>
      <c r="B1510" s="2" t="s">
        <v>2188</v>
      </c>
      <c r="C1510" s="5" t="s">
        <v>198</v>
      </c>
      <c r="D1510" s="5" t="s">
        <v>171</v>
      </c>
      <c r="E1510" s="2" t="s">
        <v>2189</v>
      </c>
      <c r="F1510" s="2"/>
      <c r="G1510" s="2"/>
      <c r="H1510" s="2"/>
      <c r="I1510" s="2"/>
      <c r="J1510" s="2"/>
      <c r="K1510" s="2"/>
      <c r="L1510" s="2"/>
      <c r="M1510" s="2"/>
      <c r="N1510" s="5">
        <v>6566.4</v>
      </c>
      <c r="O1510" s="2" t="s">
        <v>2098</v>
      </c>
      <c r="P1510" s="5">
        <v>580.39497898391812</v>
      </c>
      <c r="Q1510" s="5">
        <v>3811105.59</v>
      </c>
      <c r="R1510" s="5">
        <v>8.0778702711749215</v>
      </c>
      <c r="S1510" s="5">
        <v>53042.527348643009</v>
      </c>
      <c r="T1510" s="5">
        <v>926861</v>
      </c>
      <c r="U1510" s="5">
        <v>41472</v>
      </c>
      <c r="V1510" s="2"/>
      <c r="W1510" s="2" t="s">
        <v>22</v>
      </c>
      <c r="X1510" s="2" t="s">
        <v>2940</v>
      </c>
      <c r="Y1510" s="2" t="s">
        <v>172</v>
      </c>
      <c r="Z1510" s="2" t="s">
        <v>173</v>
      </c>
      <c r="AA1510" s="2" t="s">
        <v>2940</v>
      </c>
      <c r="AB1510" s="2">
        <f>IF(INPUT_RAW!B1510="","",YEAR(INPUT_RAW!B1510))</f>
        <v>2019</v>
      </c>
      <c r="AC1510" s="2">
        <f>IF(OR(INPUT_RAW!Q1510="",INPUT_RAW!T1510=""),"",INPUT_RAW!Q1510+INPUT_RAW!T1510)</f>
        <v>4737966.59</v>
      </c>
      <c r="AD1510" s="2">
        <f>IF(INPUT_RAW!Q1510="","",IF(INPUT_RAW!Q1510=0,0,INPUT_RAW!T1510/INPUT_RAW!Q1510))</f>
        <v>0.2432000316212703</v>
      </c>
    </row>
    <row r="1511" spans="1:30" ht="100.8" x14ac:dyDescent="0.3">
      <c r="A1511" s="7" t="s">
        <v>196</v>
      </c>
      <c r="B1511" s="2" t="s">
        <v>2188</v>
      </c>
      <c r="C1511" s="5" t="s">
        <v>198</v>
      </c>
      <c r="D1511" s="5" t="s">
        <v>171</v>
      </c>
      <c r="E1511" s="2" t="s">
        <v>2190</v>
      </c>
      <c r="F1511" s="2"/>
      <c r="G1511" s="2"/>
      <c r="H1511" s="2"/>
      <c r="I1511" s="2"/>
      <c r="J1511" s="2"/>
      <c r="K1511" s="2"/>
      <c r="L1511" s="2"/>
      <c r="M1511" s="2"/>
      <c r="N1511" s="5">
        <v>132</v>
      </c>
      <c r="O1511" s="2" t="s">
        <v>2098</v>
      </c>
      <c r="P1511" s="5">
        <v>509.33484848484852</v>
      </c>
      <c r="Q1511" s="5">
        <v>67232.2</v>
      </c>
      <c r="R1511" s="5">
        <v>7.0888635836443772</v>
      </c>
      <c r="S1511" s="5">
        <v>935.72999304105781</v>
      </c>
      <c r="T1511" s="5">
        <v>16350.8</v>
      </c>
      <c r="U1511" s="5">
        <v>720</v>
      </c>
      <c r="V1511" s="2"/>
      <c r="W1511" s="2" t="s">
        <v>22</v>
      </c>
      <c r="X1511" s="2" t="s">
        <v>2940</v>
      </c>
      <c r="Y1511" s="2" t="s">
        <v>172</v>
      </c>
      <c r="Z1511" s="2" t="s">
        <v>173</v>
      </c>
      <c r="AA1511" s="2" t="s">
        <v>2940</v>
      </c>
      <c r="AB1511" s="2">
        <f>IF(INPUT_RAW!B1511="","",YEAR(INPUT_RAW!B1511))</f>
        <v>2019</v>
      </c>
      <c r="AC1511" s="2">
        <f>IF(OR(INPUT_RAW!Q1511="",INPUT_RAW!T1511=""),"",INPUT_RAW!Q1511+INPUT_RAW!T1511)</f>
        <v>83583</v>
      </c>
      <c r="AD1511" s="2">
        <f>IF(INPUT_RAW!Q1511="","",IF(INPUT_RAW!Q1511=0,0,INPUT_RAW!T1511/INPUT_RAW!Q1511))</f>
        <v>0.24319894336344788</v>
      </c>
    </row>
    <row r="1512" spans="1:30" ht="86.4" x14ac:dyDescent="0.3">
      <c r="A1512" s="7" t="s">
        <v>196</v>
      </c>
      <c r="B1512" s="2" t="s">
        <v>2188</v>
      </c>
      <c r="C1512" s="5" t="s">
        <v>198</v>
      </c>
      <c r="D1512" s="5" t="s">
        <v>171</v>
      </c>
      <c r="E1512" s="2" t="s">
        <v>2191</v>
      </c>
      <c r="F1512" s="2"/>
      <c r="G1512" s="2"/>
      <c r="H1512" s="2"/>
      <c r="I1512" s="2"/>
      <c r="J1512" s="2"/>
      <c r="K1512" s="2"/>
      <c r="L1512" s="2"/>
      <c r="M1512" s="2"/>
      <c r="N1512" s="5">
        <v>567</v>
      </c>
      <c r="O1512" s="2" t="s">
        <v>2098</v>
      </c>
      <c r="P1512" s="5">
        <v>597.8172486772487</v>
      </c>
      <c r="Q1512" s="5">
        <v>338962.38</v>
      </c>
      <c r="R1512" s="5">
        <v>8.320351408173261</v>
      </c>
      <c r="S1512" s="5">
        <v>4717.6392484342387</v>
      </c>
      <c r="T1512" s="5">
        <v>82435.600000000006</v>
      </c>
      <c r="U1512" s="5">
        <v>3780</v>
      </c>
      <c r="V1512" s="2"/>
      <c r="W1512" s="2" t="s">
        <v>22</v>
      </c>
      <c r="X1512" s="2" t="s">
        <v>2940</v>
      </c>
      <c r="Y1512" s="2" t="s">
        <v>172</v>
      </c>
      <c r="Z1512" s="2" t="s">
        <v>173</v>
      </c>
      <c r="AA1512" s="2" t="s">
        <v>2940</v>
      </c>
      <c r="AB1512" s="2">
        <f>IF(INPUT_RAW!B1512="","",YEAR(INPUT_RAW!B1512))</f>
        <v>2019</v>
      </c>
      <c r="AC1512" s="2">
        <f>IF(OR(INPUT_RAW!Q1512="",INPUT_RAW!T1512=""),"",INPUT_RAW!Q1512+INPUT_RAW!T1512)</f>
        <v>421397.98</v>
      </c>
      <c r="AD1512" s="2">
        <f>IF(INPUT_RAW!Q1512="","",IF(INPUT_RAW!Q1512=0,0,INPUT_RAW!T1512/INPUT_RAW!Q1512))</f>
        <v>0.24319985008365827</v>
      </c>
    </row>
    <row r="1513" spans="1:30" ht="57.6" x14ac:dyDescent="0.3">
      <c r="A1513" s="7" t="s">
        <v>196</v>
      </c>
      <c r="B1513" s="2" t="s">
        <v>2188</v>
      </c>
      <c r="C1513" s="5" t="s">
        <v>198</v>
      </c>
      <c r="D1513" s="5" t="s">
        <v>171</v>
      </c>
      <c r="E1513" s="2" t="s">
        <v>2192</v>
      </c>
      <c r="F1513" s="2"/>
      <c r="G1513" s="2"/>
      <c r="H1513" s="2"/>
      <c r="I1513" s="2"/>
      <c r="J1513" s="2"/>
      <c r="K1513" s="2"/>
      <c r="L1513" s="2"/>
      <c r="M1513" s="2"/>
      <c r="N1513" s="5">
        <v>4427.5</v>
      </c>
      <c r="O1513" s="2" t="s">
        <v>2098</v>
      </c>
      <c r="P1513" s="5">
        <v>252.93033766233771</v>
      </c>
      <c r="Q1513" s="5">
        <v>1119849.07</v>
      </c>
      <c r="R1513" s="5">
        <v>3.5202552214660781</v>
      </c>
      <c r="S1513" s="5">
        <v>15585.92999304106</v>
      </c>
      <c r="T1513" s="5">
        <v>272347.3</v>
      </c>
      <c r="U1513" s="5">
        <v>20700</v>
      </c>
      <c r="V1513" s="2"/>
      <c r="W1513" s="2" t="s">
        <v>23</v>
      </c>
      <c r="X1513" s="2" t="s">
        <v>2934</v>
      </c>
      <c r="Y1513" s="2" t="s">
        <v>172</v>
      </c>
      <c r="Z1513" s="2" t="s">
        <v>173</v>
      </c>
      <c r="AA1513" s="2" t="s">
        <v>2934</v>
      </c>
      <c r="AB1513" s="2">
        <f>IF(INPUT_RAW!B1513="","",YEAR(INPUT_RAW!B1513))</f>
        <v>2019</v>
      </c>
      <c r="AC1513" s="2">
        <f>IF(OR(INPUT_RAW!Q1513="",INPUT_RAW!T1513=""),"",INPUT_RAW!Q1513+INPUT_RAW!T1513)</f>
        <v>1392196.37</v>
      </c>
      <c r="AD1513" s="2">
        <f>IF(INPUT_RAW!Q1513="","",IF(INPUT_RAW!Q1513=0,0,INPUT_RAW!T1513/INPUT_RAW!Q1513))</f>
        <v>0.24320000551502888</v>
      </c>
    </row>
    <row r="1514" spans="1:30" ht="57.6" x14ac:dyDescent="0.3">
      <c r="A1514" s="7" t="s">
        <v>196</v>
      </c>
      <c r="B1514" s="2" t="s">
        <v>2193</v>
      </c>
      <c r="C1514" s="5" t="s">
        <v>198</v>
      </c>
      <c r="D1514" s="5" t="s">
        <v>171</v>
      </c>
      <c r="E1514" s="2" t="s">
        <v>2194</v>
      </c>
      <c r="F1514" s="2"/>
      <c r="G1514" s="2"/>
      <c r="H1514" s="2"/>
      <c r="I1514" s="2"/>
      <c r="J1514" s="2"/>
      <c r="K1514" s="2"/>
      <c r="L1514" s="2"/>
      <c r="M1514" s="2"/>
      <c r="N1514" s="5">
        <v>103.2</v>
      </c>
      <c r="O1514" s="2" t="s">
        <v>2098</v>
      </c>
      <c r="P1514" s="5">
        <v>309.49166666666667</v>
      </c>
      <c r="Q1514" s="5">
        <v>31939.54</v>
      </c>
      <c r="R1514" s="5">
        <v>4.4213095238095237</v>
      </c>
      <c r="S1514" s="5">
        <v>456.27914285714292</v>
      </c>
      <c r="T1514" s="5">
        <v>7767.8</v>
      </c>
      <c r="U1514" s="5">
        <v>1440</v>
      </c>
      <c r="V1514" s="2"/>
      <c r="W1514" s="2" t="s">
        <v>23</v>
      </c>
      <c r="X1514" s="2"/>
      <c r="Y1514" s="2" t="s">
        <v>172</v>
      </c>
      <c r="Z1514" s="2" t="s">
        <v>173</v>
      </c>
      <c r="AA1514" s="2" t="s">
        <v>174</v>
      </c>
      <c r="AB1514" s="2">
        <f>IF(INPUT_RAW!B1514="","",YEAR(INPUT_RAW!B1514))</f>
        <v>2019</v>
      </c>
      <c r="AC1514" s="2">
        <f>IF(OR(INPUT_RAW!Q1514="",INPUT_RAW!T1514=""),"",INPUT_RAW!Q1514+INPUT_RAW!T1514)</f>
        <v>39707.340000000004</v>
      </c>
      <c r="AD1514" s="2">
        <f>IF(INPUT_RAW!Q1514="","",IF(INPUT_RAW!Q1514=0,0,INPUT_RAW!T1514/INPUT_RAW!Q1514))</f>
        <v>0.24320325214452054</v>
      </c>
    </row>
    <row r="1515" spans="1:30" ht="57.6" x14ac:dyDescent="0.3">
      <c r="A1515" s="7" t="s">
        <v>196</v>
      </c>
      <c r="B1515" s="2" t="s">
        <v>2195</v>
      </c>
      <c r="C1515" s="5" t="s">
        <v>198</v>
      </c>
      <c r="D1515" s="5" t="s">
        <v>171</v>
      </c>
      <c r="E1515" s="2" t="s">
        <v>2196</v>
      </c>
      <c r="F1515" s="2"/>
      <c r="G1515" s="2"/>
      <c r="H1515" s="2"/>
      <c r="I1515" s="2"/>
      <c r="J1515" s="2"/>
      <c r="K1515" s="2"/>
      <c r="L1515" s="2"/>
      <c r="M1515" s="2"/>
      <c r="N1515" s="5">
        <v>87.5</v>
      </c>
      <c r="O1515" s="2" t="s">
        <v>2098</v>
      </c>
      <c r="P1515" s="5">
        <v>500.46114285714282</v>
      </c>
      <c r="Q1515" s="5">
        <v>43790.35</v>
      </c>
      <c r="R1515" s="5">
        <v>7.1494448979591834</v>
      </c>
      <c r="S1515" s="5">
        <v>625.57642857142855</v>
      </c>
      <c r="T1515" s="5">
        <v>10649.8</v>
      </c>
      <c r="U1515" s="5">
        <v>336</v>
      </c>
      <c r="V1515" s="2"/>
      <c r="W1515" s="2" t="s">
        <v>23</v>
      </c>
      <c r="X1515" s="2"/>
      <c r="Y1515" s="2" t="s">
        <v>172</v>
      </c>
      <c r="Z1515" s="2" t="s">
        <v>173</v>
      </c>
      <c r="AA1515" s="2" t="s">
        <v>174</v>
      </c>
      <c r="AB1515" s="2">
        <f>IF(INPUT_RAW!B1515="","",YEAR(INPUT_RAW!B1515))</f>
        <v>2019</v>
      </c>
      <c r="AC1515" s="2">
        <f>IF(OR(INPUT_RAW!Q1515="",INPUT_RAW!T1515=""),"",INPUT_RAW!Q1515+INPUT_RAW!T1515)</f>
        <v>54440.149999999994</v>
      </c>
      <c r="AD1515" s="2">
        <f>IF(INPUT_RAW!Q1515="","",IF(INPUT_RAW!Q1515=0,0,INPUT_RAW!T1515/INPUT_RAW!Q1515))</f>
        <v>0.24319970039061117</v>
      </c>
    </row>
    <row r="1516" spans="1:30" ht="57.6" x14ac:dyDescent="0.3">
      <c r="A1516" s="7" t="s">
        <v>196</v>
      </c>
      <c r="B1516" s="2" t="s">
        <v>2195</v>
      </c>
      <c r="C1516" s="5" t="s">
        <v>198</v>
      </c>
      <c r="D1516" s="5" t="s">
        <v>171</v>
      </c>
      <c r="E1516" s="2" t="s">
        <v>2197</v>
      </c>
      <c r="F1516" s="2"/>
      <c r="G1516" s="2"/>
      <c r="H1516" s="2"/>
      <c r="I1516" s="2"/>
      <c r="J1516" s="2"/>
      <c r="K1516" s="2"/>
      <c r="L1516" s="2"/>
      <c r="M1516" s="2"/>
      <c r="N1516" s="5">
        <v>68.8</v>
      </c>
      <c r="O1516" s="2" t="s">
        <v>2098</v>
      </c>
      <c r="P1516" s="5">
        <v>308.2264534883721</v>
      </c>
      <c r="Q1516" s="5">
        <v>21205.98</v>
      </c>
      <c r="R1516" s="5">
        <v>4.4032350498338868</v>
      </c>
      <c r="S1516" s="5">
        <v>302.9425714285714</v>
      </c>
      <c r="T1516" s="5">
        <v>5157.3</v>
      </c>
      <c r="U1516" s="5">
        <v>960</v>
      </c>
      <c r="V1516" s="2"/>
      <c r="W1516" s="2" t="s">
        <v>23</v>
      </c>
      <c r="X1516" s="2"/>
      <c r="Y1516" s="2" t="s">
        <v>172</v>
      </c>
      <c r="Z1516" s="2" t="s">
        <v>173</v>
      </c>
      <c r="AA1516" s="2" t="s">
        <v>174</v>
      </c>
      <c r="AB1516" s="2">
        <f>IF(INPUT_RAW!B1516="","",YEAR(INPUT_RAW!B1516))</f>
        <v>2019</v>
      </c>
      <c r="AC1516" s="2">
        <f>IF(OR(INPUT_RAW!Q1516="",INPUT_RAW!T1516=""),"",INPUT_RAW!Q1516+INPUT_RAW!T1516)</f>
        <v>26363.279999999999</v>
      </c>
      <c r="AD1516" s="2">
        <f>IF(INPUT_RAW!Q1516="","",IF(INPUT_RAW!Q1516=0,0,INPUT_RAW!T1516/INPUT_RAW!Q1516))</f>
        <v>0.24320026709447054</v>
      </c>
    </row>
    <row r="1517" spans="1:30" ht="57.6" x14ac:dyDescent="0.3">
      <c r="A1517" s="7" t="s">
        <v>196</v>
      </c>
      <c r="B1517" s="2" t="s">
        <v>2195</v>
      </c>
      <c r="C1517" s="5" t="s">
        <v>198</v>
      </c>
      <c r="D1517" s="5" t="s">
        <v>171</v>
      </c>
      <c r="E1517" s="2" t="s">
        <v>2198</v>
      </c>
      <c r="F1517" s="2"/>
      <c r="G1517" s="2"/>
      <c r="H1517" s="2"/>
      <c r="I1517" s="2"/>
      <c r="J1517" s="2"/>
      <c r="K1517" s="2"/>
      <c r="L1517" s="2"/>
      <c r="M1517" s="2"/>
      <c r="N1517" s="5">
        <v>57.6</v>
      </c>
      <c r="O1517" s="2" t="s">
        <v>2098</v>
      </c>
      <c r="P1517" s="5">
        <v>662.68697916666656</v>
      </c>
      <c r="Q1517" s="5">
        <v>38170.769999999997</v>
      </c>
      <c r="R1517" s="5">
        <v>9.4669568452380943</v>
      </c>
      <c r="S1517" s="5">
        <v>545.29671428571419</v>
      </c>
      <c r="T1517" s="5">
        <v>9283.2000000000007</v>
      </c>
      <c r="U1517" s="5">
        <v>288</v>
      </c>
      <c r="V1517" s="2"/>
      <c r="W1517" s="2" t="s">
        <v>23</v>
      </c>
      <c r="X1517" s="2"/>
      <c r="Y1517" s="2" t="s">
        <v>172</v>
      </c>
      <c r="Z1517" s="2" t="s">
        <v>173</v>
      </c>
      <c r="AA1517" s="2" t="s">
        <v>174</v>
      </c>
      <c r="AB1517" s="2">
        <f>IF(INPUT_RAW!B1517="","",YEAR(INPUT_RAW!B1517))</f>
        <v>2019</v>
      </c>
      <c r="AC1517" s="2">
        <f>IF(OR(INPUT_RAW!Q1517="",INPUT_RAW!T1517=""),"",INPUT_RAW!Q1517+INPUT_RAW!T1517)</f>
        <v>47453.97</v>
      </c>
      <c r="AD1517" s="2">
        <f>IF(INPUT_RAW!Q1517="","",IF(INPUT_RAW!Q1517=0,0,INPUT_RAW!T1517/INPUT_RAW!Q1517))</f>
        <v>0.24320180074963124</v>
      </c>
    </row>
    <row r="1518" spans="1:30" ht="57.6" x14ac:dyDescent="0.3">
      <c r="A1518" s="7" t="s">
        <v>196</v>
      </c>
      <c r="B1518" s="2" t="s">
        <v>2195</v>
      </c>
      <c r="C1518" s="5" t="s">
        <v>198</v>
      </c>
      <c r="D1518" s="5" t="s">
        <v>171</v>
      </c>
      <c r="E1518" s="2" t="s">
        <v>2199</v>
      </c>
      <c r="F1518" s="2"/>
      <c r="G1518" s="2"/>
      <c r="H1518" s="2"/>
      <c r="I1518" s="2"/>
      <c r="J1518" s="2"/>
      <c r="K1518" s="2"/>
      <c r="L1518" s="2"/>
      <c r="M1518" s="2"/>
      <c r="N1518" s="5">
        <v>77</v>
      </c>
      <c r="O1518" s="2" t="s">
        <v>2098</v>
      </c>
      <c r="P1518" s="5">
        <v>586.37753246753243</v>
      </c>
      <c r="Q1518" s="5">
        <v>45151.07</v>
      </c>
      <c r="R1518" s="5">
        <v>8.3768218923933198</v>
      </c>
      <c r="S1518" s="5">
        <v>645.01528571428571</v>
      </c>
      <c r="T1518" s="5">
        <v>10980.7</v>
      </c>
      <c r="U1518" s="5">
        <v>420</v>
      </c>
      <c r="V1518" s="2"/>
      <c r="W1518" s="2" t="s">
        <v>23</v>
      </c>
      <c r="X1518" s="2"/>
      <c r="Y1518" s="2" t="s">
        <v>172</v>
      </c>
      <c r="Z1518" s="2" t="s">
        <v>173</v>
      </c>
      <c r="AA1518" s="2" t="s">
        <v>174</v>
      </c>
      <c r="AB1518" s="2">
        <f>IF(INPUT_RAW!B1518="","",YEAR(INPUT_RAW!B1518))</f>
        <v>2019</v>
      </c>
      <c r="AC1518" s="2">
        <f>IF(OR(INPUT_RAW!Q1518="",INPUT_RAW!T1518=""),"",INPUT_RAW!Q1518+INPUT_RAW!T1518)</f>
        <v>56131.770000000004</v>
      </c>
      <c r="AD1518" s="2">
        <f>IF(INPUT_RAW!Q1518="","",IF(INPUT_RAW!Q1518=0,0,INPUT_RAW!T1518/INPUT_RAW!Q1518))</f>
        <v>0.24319910912410272</v>
      </c>
    </row>
    <row r="1519" spans="1:30" ht="57.6" x14ac:dyDescent="0.3">
      <c r="A1519" s="7" t="s">
        <v>196</v>
      </c>
      <c r="B1519" s="2" t="s">
        <v>2195</v>
      </c>
      <c r="C1519" s="5" t="s">
        <v>198</v>
      </c>
      <c r="D1519" s="5" t="s">
        <v>171</v>
      </c>
      <c r="E1519" s="2" t="s">
        <v>2200</v>
      </c>
      <c r="F1519" s="2"/>
      <c r="G1519" s="2"/>
      <c r="H1519" s="2"/>
      <c r="I1519" s="2"/>
      <c r="J1519" s="2"/>
      <c r="K1519" s="2"/>
      <c r="L1519" s="2"/>
      <c r="M1519" s="2"/>
      <c r="N1519" s="5">
        <v>72</v>
      </c>
      <c r="O1519" s="2" t="s">
        <v>2098</v>
      </c>
      <c r="P1519" s="5">
        <v>667.59569444444446</v>
      </c>
      <c r="Q1519" s="5">
        <v>48066.89</v>
      </c>
      <c r="R1519" s="5">
        <v>9.5370813492063498</v>
      </c>
      <c r="S1519" s="5">
        <v>686.66985714285715</v>
      </c>
      <c r="T1519" s="5">
        <v>11689.9</v>
      </c>
      <c r="U1519" s="5">
        <v>480</v>
      </c>
      <c r="V1519" s="2"/>
      <c r="W1519" s="2" t="s">
        <v>23</v>
      </c>
      <c r="X1519" s="2"/>
      <c r="Y1519" s="2" t="s">
        <v>172</v>
      </c>
      <c r="Z1519" s="2" t="s">
        <v>173</v>
      </c>
      <c r="AA1519" s="2" t="s">
        <v>174</v>
      </c>
      <c r="AB1519" s="2">
        <f>IF(INPUT_RAW!B1519="","",YEAR(INPUT_RAW!B1519))</f>
        <v>2019</v>
      </c>
      <c r="AC1519" s="2">
        <f>IF(OR(INPUT_RAW!Q1519="",INPUT_RAW!T1519=""),"",INPUT_RAW!Q1519+INPUT_RAW!T1519)</f>
        <v>59756.79</v>
      </c>
      <c r="AD1519" s="2">
        <f>IF(INPUT_RAW!Q1519="","",IF(INPUT_RAW!Q1519=0,0,INPUT_RAW!T1519/INPUT_RAW!Q1519))</f>
        <v>0.24320067306205997</v>
      </c>
    </row>
    <row r="1520" spans="1:30" ht="43.2" x14ac:dyDescent="0.3">
      <c r="A1520" s="7" t="s">
        <v>196</v>
      </c>
      <c r="B1520" s="2" t="s">
        <v>2201</v>
      </c>
      <c r="C1520" s="5" t="s">
        <v>198</v>
      </c>
      <c r="D1520" s="5" t="s">
        <v>163</v>
      </c>
      <c r="E1520" s="2" t="s">
        <v>2202</v>
      </c>
      <c r="F1520" s="2"/>
      <c r="G1520" s="2"/>
      <c r="H1520" s="2"/>
      <c r="I1520" s="2"/>
      <c r="J1520" s="2"/>
      <c r="K1520" s="2"/>
      <c r="L1520" s="2"/>
      <c r="M1520" s="2"/>
      <c r="N1520" s="5">
        <v>6401</v>
      </c>
      <c r="O1520" s="2" t="s">
        <v>2098</v>
      </c>
      <c r="P1520" s="5">
        <v>250.07735041399781</v>
      </c>
      <c r="Q1520" s="5">
        <v>1600745.12</v>
      </c>
      <c r="R1520" s="5">
        <v>3.572533577342826</v>
      </c>
      <c r="S1520" s="5">
        <v>22867.787428571432</v>
      </c>
      <c r="T1520" s="5">
        <v>495910.9</v>
      </c>
      <c r="U1520" s="5">
        <v>106800</v>
      </c>
      <c r="V1520" s="2"/>
      <c r="W1520" s="2" t="s">
        <v>45</v>
      </c>
      <c r="X1520" s="2"/>
      <c r="Y1520" s="2" t="s">
        <v>164</v>
      </c>
      <c r="Z1520" s="2" t="s">
        <v>165</v>
      </c>
      <c r="AA1520" s="2" t="s">
        <v>166</v>
      </c>
      <c r="AB1520" s="2">
        <f>IF(INPUT_RAW!B1520="","",YEAR(INPUT_RAW!B1520))</f>
        <v>2019</v>
      </c>
      <c r="AC1520" s="2">
        <f>IF(OR(INPUT_RAW!Q1520="",INPUT_RAW!T1520=""),"",INPUT_RAW!Q1520+INPUT_RAW!T1520)</f>
        <v>2096656.02</v>
      </c>
      <c r="AD1520" s="2">
        <f>IF(INPUT_RAW!Q1520="","",IF(INPUT_RAW!Q1520=0,0,INPUT_RAW!T1520/INPUT_RAW!Q1520))</f>
        <v>0.30980003862201372</v>
      </c>
    </row>
    <row r="1521" spans="1:30" ht="57.6" x14ac:dyDescent="0.3">
      <c r="A1521" s="7" t="s">
        <v>196</v>
      </c>
      <c r="B1521" s="2" t="s">
        <v>2203</v>
      </c>
      <c r="C1521" s="5" t="s">
        <v>198</v>
      </c>
      <c r="D1521" s="5" t="s">
        <v>171</v>
      </c>
      <c r="E1521" s="2" t="s">
        <v>2204</v>
      </c>
      <c r="F1521" s="2"/>
      <c r="G1521" s="2"/>
      <c r="H1521" s="2"/>
      <c r="I1521" s="2"/>
      <c r="J1521" s="2"/>
      <c r="K1521" s="2"/>
      <c r="L1521" s="2"/>
      <c r="M1521" s="2"/>
      <c r="N1521" s="5">
        <v>9095.68</v>
      </c>
      <c r="O1521" s="2" t="s">
        <v>2098</v>
      </c>
      <c r="P1521" s="5">
        <v>408.92974796826621</v>
      </c>
      <c r="Q1521" s="5">
        <v>3719494.13</v>
      </c>
      <c r="R1521" s="5">
        <v>5.8418535424038032</v>
      </c>
      <c r="S1521" s="5">
        <v>53135.630428571429</v>
      </c>
      <c r="T1521" s="5">
        <v>904580.9</v>
      </c>
      <c r="U1521" s="5">
        <v>26112</v>
      </c>
      <c r="V1521" s="2"/>
      <c r="W1521" s="2" t="s">
        <v>23</v>
      </c>
      <c r="X1521" s="2"/>
      <c r="Y1521" s="2" t="s">
        <v>172</v>
      </c>
      <c r="Z1521" s="2" t="s">
        <v>173</v>
      </c>
      <c r="AA1521" s="2" t="s">
        <v>174</v>
      </c>
      <c r="AB1521" s="2">
        <f>IF(INPUT_RAW!B1521="","",YEAR(INPUT_RAW!B1521))</f>
        <v>2019</v>
      </c>
      <c r="AC1521" s="2">
        <f>IF(OR(INPUT_RAW!Q1521="",INPUT_RAW!T1521=""),"",INPUT_RAW!Q1521+INPUT_RAW!T1521)</f>
        <v>4624075.03</v>
      </c>
      <c r="AD1521" s="2">
        <f>IF(INPUT_RAW!Q1521="","",IF(INPUT_RAW!Q1521=0,0,INPUT_RAW!T1521/INPUT_RAW!Q1521))</f>
        <v>0.24319998053068578</v>
      </c>
    </row>
    <row r="1522" spans="1:30" ht="57.6" x14ac:dyDescent="0.3">
      <c r="A1522" s="7" t="s">
        <v>196</v>
      </c>
      <c r="B1522" s="2" t="s">
        <v>2203</v>
      </c>
      <c r="C1522" s="5" t="s">
        <v>198</v>
      </c>
      <c r="D1522" s="5" t="s">
        <v>171</v>
      </c>
      <c r="E1522" s="2" t="s">
        <v>2205</v>
      </c>
      <c r="F1522" s="2"/>
      <c r="G1522" s="2"/>
      <c r="H1522" s="2"/>
      <c r="I1522" s="2"/>
      <c r="J1522" s="2"/>
      <c r="K1522" s="2"/>
      <c r="L1522" s="2"/>
      <c r="M1522" s="2"/>
      <c r="N1522" s="5">
        <v>6708.8</v>
      </c>
      <c r="O1522" s="2" t="s">
        <v>2098</v>
      </c>
      <c r="P1522" s="5">
        <v>346.91774087765327</v>
      </c>
      <c r="Q1522" s="5">
        <v>2327401.7400000002</v>
      </c>
      <c r="R1522" s="5">
        <v>4.9559677268236184</v>
      </c>
      <c r="S1522" s="5">
        <v>33248.596285714288</v>
      </c>
      <c r="T1522" s="5">
        <v>566024.1</v>
      </c>
      <c r="U1522" s="5">
        <v>71880</v>
      </c>
      <c r="V1522" s="2"/>
      <c r="W1522" s="2" t="s">
        <v>23</v>
      </c>
      <c r="X1522" s="2"/>
      <c r="Y1522" s="2" t="s">
        <v>172</v>
      </c>
      <c r="Z1522" s="2" t="s">
        <v>173</v>
      </c>
      <c r="AA1522" s="2" t="s">
        <v>174</v>
      </c>
      <c r="AB1522" s="2">
        <f>IF(INPUT_RAW!B1522="","",YEAR(INPUT_RAW!B1522))</f>
        <v>2019</v>
      </c>
      <c r="AC1522" s="2">
        <f>IF(OR(INPUT_RAW!Q1522="",INPUT_RAW!T1522=""),"",INPUT_RAW!Q1522+INPUT_RAW!T1522)</f>
        <v>2893425.8400000003</v>
      </c>
      <c r="AD1522" s="2">
        <f>IF(INPUT_RAW!Q1522="","",IF(INPUT_RAW!Q1522=0,0,INPUT_RAW!T1522/INPUT_RAW!Q1522))</f>
        <v>0.24319999863882541</v>
      </c>
    </row>
    <row r="1523" spans="1:30" ht="57.6" x14ac:dyDescent="0.3">
      <c r="A1523" s="7" t="s">
        <v>196</v>
      </c>
      <c r="B1523" s="2" t="s">
        <v>2206</v>
      </c>
      <c r="C1523" s="5" t="s">
        <v>198</v>
      </c>
      <c r="D1523" s="5" t="s">
        <v>163</v>
      </c>
      <c r="E1523" s="2" t="s">
        <v>2207</v>
      </c>
      <c r="F1523" s="2"/>
      <c r="G1523" s="2"/>
      <c r="H1523" s="2"/>
      <c r="I1523" s="2"/>
      <c r="J1523" s="2"/>
      <c r="K1523" s="2"/>
      <c r="L1523" s="2"/>
      <c r="M1523" s="2"/>
      <c r="N1523" s="5">
        <v>4882</v>
      </c>
      <c r="O1523" s="2" t="s">
        <v>2098</v>
      </c>
      <c r="P1523" s="5">
        <v>400.61963744367063</v>
      </c>
      <c r="Q1523" s="5">
        <v>1955825.07</v>
      </c>
      <c r="R1523" s="5">
        <v>5.7231376777667231</v>
      </c>
      <c r="S1523" s="5">
        <v>27940.358142857149</v>
      </c>
      <c r="T1523" s="5">
        <v>605914.69999999995</v>
      </c>
      <c r="U1523" s="5">
        <v>167400</v>
      </c>
      <c r="V1523" s="2"/>
      <c r="W1523" s="2" t="s">
        <v>23</v>
      </c>
      <c r="X1523" s="2" t="s">
        <v>166</v>
      </c>
      <c r="Y1523" s="2" t="s">
        <v>164</v>
      </c>
      <c r="Z1523" s="2" t="s">
        <v>165</v>
      </c>
      <c r="AA1523" s="2" t="s">
        <v>166</v>
      </c>
      <c r="AB1523" s="2">
        <f>IF(INPUT_RAW!B1523="","",YEAR(INPUT_RAW!B1523))</f>
        <v>2019</v>
      </c>
      <c r="AC1523" s="2">
        <f>IF(OR(INPUT_RAW!Q1523="",INPUT_RAW!T1523=""),"",INPUT_RAW!Q1523+INPUT_RAW!T1523)</f>
        <v>2561739.77</v>
      </c>
      <c r="AD1523" s="2">
        <f>IF(INPUT_RAW!Q1523="","",IF(INPUT_RAW!Q1523=0,0,INPUT_RAW!T1523/INPUT_RAW!Q1523))</f>
        <v>0.30980004771081082</v>
      </c>
    </row>
    <row r="1524" spans="1:30" ht="57.6" x14ac:dyDescent="0.3">
      <c r="A1524" s="7" t="s">
        <v>196</v>
      </c>
      <c r="B1524" s="2" t="s">
        <v>2208</v>
      </c>
      <c r="C1524" s="5" t="s">
        <v>198</v>
      </c>
      <c r="D1524" s="5" t="s">
        <v>171</v>
      </c>
      <c r="E1524" s="2" t="s">
        <v>2209</v>
      </c>
      <c r="F1524" s="2"/>
      <c r="G1524" s="2"/>
      <c r="H1524" s="2"/>
      <c r="I1524" s="2"/>
      <c r="J1524" s="2"/>
      <c r="K1524" s="2"/>
      <c r="L1524" s="2"/>
      <c r="M1524" s="2"/>
      <c r="N1524" s="5">
        <v>1740.2</v>
      </c>
      <c r="O1524" s="2" t="s">
        <v>200</v>
      </c>
      <c r="P1524" s="5">
        <v>246.9528215147684</v>
      </c>
      <c r="Q1524" s="5">
        <v>429747.3</v>
      </c>
      <c r="R1524" s="5">
        <v>3.5456255781014838</v>
      </c>
      <c r="S1524" s="5">
        <v>6170.0976310122032</v>
      </c>
      <c r="T1524" s="5">
        <v>104514.5</v>
      </c>
      <c r="U1524" s="5">
        <v>8136</v>
      </c>
      <c r="V1524" s="2"/>
      <c r="W1524" s="2" t="s">
        <v>23</v>
      </c>
      <c r="X1524" s="2" t="s">
        <v>2934</v>
      </c>
      <c r="Y1524" s="2" t="s">
        <v>172</v>
      </c>
      <c r="Z1524" s="2" t="s">
        <v>173</v>
      </c>
      <c r="AA1524" s="2" t="s">
        <v>2934</v>
      </c>
      <c r="AB1524" s="2">
        <f>IF(INPUT_RAW!B1524="","",YEAR(INPUT_RAW!B1524))</f>
        <v>2019</v>
      </c>
      <c r="AC1524" s="2">
        <f>IF(OR(INPUT_RAW!Q1524="",INPUT_RAW!T1524=""),"",INPUT_RAW!Q1524+INPUT_RAW!T1524)</f>
        <v>534261.80000000005</v>
      </c>
      <c r="AD1524" s="2">
        <f>IF(INPUT_RAW!Q1524="","",IF(INPUT_RAW!Q1524=0,0,INPUT_RAW!T1524/INPUT_RAW!Q1524))</f>
        <v>0.2431998991034964</v>
      </c>
    </row>
    <row r="1525" spans="1:30" ht="57.6" x14ac:dyDescent="0.3">
      <c r="A1525" s="7" t="s">
        <v>196</v>
      </c>
      <c r="B1525" s="2" t="s">
        <v>2208</v>
      </c>
      <c r="C1525" s="5" t="s">
        <v>198</v>
      </c>
      <c r="D1525" s="5" t="s">
        <v>171</v>
      </c>
      <c r="E1525" s="2" t="s">
        <v>2210</v>
      </c>
      <c r="F1525" s="2"/>
      <c r="G1525" s="2"/>
      <c r="H1525" s="2"/>
      <c r="I1525" s="2"/>
      <c r="J1525" s="2"/>
      <c r="K1525" s="2"/>
      <c r="L1525" s="2"/>
      <c r="M1525" s="2"/>
      <c r="N1525" s="5">
        <v>2310</v>
      </c>
      <c r="O1525" s="2" t="s">
        <v>200</v>
      </c>
      <c r="P1525" s="5">
        <v>486.16324675324682</v>
      </c>
      <c r="Q1525" s="5">
        <v>1123037.1000000001</v>
      </c>
      <c r="R1525" s="5">
        <v>6.9800896877709508</v>
      </c>
      <c r="S1525" s="5">
        <v>16124.0071787509</v>
      </c>
      <c r="T1525" s="5">
        <v>273122.59999999998</v>
      </c>
      <c r="U1525" s="5">
        <v>50400</v>
      </c>
      <c r="V1525" s="2"/>
      <c r="W1525" s="2" t="s">
        <v>23</v>
      </c>
      <c r="X1525" s="2" t="s">
        <v>2936</v>
      </c>
      <c r="Y1525" s="2" t="s">
        <v>172</v>
      </c>
      <c r="Z1525" s="2" t="s">
        <v>173</v>
      </c>
      <c r="AA1525" s="2" t="s">
        <v>2936</v>
      </c>
      <c r="AB1525" s="2">
        <f>IF(INPUT_RAW!B1525="","",YEAR(INPUT_RAW!B1525))</f>
        <v>2019</v>
      </c>
      <c r="AC1525" s="2">
        <f>IF(OR(INPUT_RAW!Q1525="",INPUT_RAW!T1525=""),"",INPUT_RAW!Q1525+INPUT_RAW!T1525)</f>
        <v>1396159.7000000002</v>
      </c>
      <c r="AD1525" s="2">
        <f>IF(INPUT_RAW!Q1525="","",IF(INPUT_RAW!Q1525=0,0,INPUT_RAW!T1525/INPUT_RAW!Q1525))</f>
        <v>0.24319997976914562</v>
      </c>
    </row>
    <row r="1526" spans="1:30" ht="57.6" x14ac:dyDescent="0.3">
      <c r="A1526" s="7" t="s">
        <v>196</v>
      </c>
      <c r="B1526" s="2" t="s">
        <v>2208</v>
      </c>
      <c r="C1526" s="5" t="s">
        <v>198</v>
      </c>
      <c r="D1526" s="5" t="s">
        <v>171</v>
      </c>
      <c r="E1526" s="2" t="s">
        <v>2211</v>
      </c>
      <c r="F1526" s="2"/>
      <c r="G1526" s="2"/>
      <c r="H1526" s="2"/>
      <c r="I1526" s="2"/>
      <c r="J1526" s="2"/>
      <c r="K1526" s="2"/>
      <c r="L1526" s="2"/>
      <c r="M1526" s="2"/>
      <c r="N1526" s="5">
        <v>20</v>
      </c>
      <c r="O1526" s="2" t="s">
        <v>200</v>
      </c>
      <c r="P1526" s="5">
        <v>3708.39</v>
      </c>
      <c r="Q1526" s="5">
        <v>74167.8</v>
      </c>
      <c r="R1526" s="5">
        <v>53.243216080402007</v>
      </c>
      <c r="S1526" s="5">
        <v>1064.86432160804</v>
      </c>
      <c r="T1526" s="5">
        <v>18037.7</v>
      </c>
      <c r="U1526" s="5">
        <v>2400</v>
      </c>
      <c r="V1526" s="2"/>
      <c r="W1526" s="2" t="s">
        <v>23</v>
      </c>
      <c r="X1526" s="2"/>
      <c r="Y1526" s="2" t="s">
        <v>172</v>
      </c>
      <c r="Z1526" s="2" t="s">
        <v>173</v>
      </c>
      <c r="AA1526" s="2" t="s">
        <v>174</v>
      </c>
      <c r="AB1526" s="2">
        <f>IF(INPUT_RAW!B1526="","",YEAR(INPUT_RAW!B1526))</f>
        <v>2019</v>
      </c>
      <c r="AC1526" s="2">
        <f>IF(OR(INPUT_RAW!Q1526="",INPUT_RAW!T1526=""),"",INPUT_RAW!Q1526+INPUT_RAW!T1526)</f>
        <v>92205.5</v>
      </c>
      <c r="AD1526" s="2">
        <f>IF(INPUT_RAW!Q1526="","",IF(INPUT_RAW!Q1526=0,0,INPUT_RAW!T1526/INPUT_RAW!Q1526))</f>
        <v>0.24320122748686088</v>
      </c>
    </row>
    <row r="1527" spans="1:30" ht="72" x14ac:dyDescent="0.3">
      <c r="A1527" s="7" t="s">
        <v>196</v>
      </c>
      <c r="B1527" s="2" t="s">
        <v>2208</v>
      </c>
      <c r="C1527" s="5" t="s">
        <v>198</v>
      </c>
      <c r="D1527" s="5" t="s">
        <v>171</v>
      </c>
      <c r="E1527" s="2" t="s">
        <v>2212</v>
      </c>
      <c r="F1527" s="2"/>
      <c r="G1527" s="2"/>
      <c r="H1527" s="2"/>
      <c r="I1527" s="2"/>
      <c r="J1527" s="2"/>
      <c r="K1527" s="2"/>
      <c r="L1527" s="2"/>
      <c r="M1527" s="2"/>
      <c r="N1527" s="5">
        <v>1700</v>
      </c>
      <c r="O1527" s="2" t="s">
        <v>200</v>
      </c>
      <c r="P1527" s="5">
        <v>469.02801764705879</v>
      </c>
      <c r="Q1527" s="5">
        <v>797347.63</v>
      </c>
      <c r="R1527" s="5">
        <v>6.7340706051264716</v>
      </c>
      <c r="S1527" s="5">
        <v>11447.920028715</v>
      </c>
      <c r="T1527" s="5">
        <v>193915</v>
      </c>
      <c r="U1527" s="5">
        <v>51000</v>
      </c>
      <c r="V1527" s="2"/>
      <c r="W1527" s="2" t="s">
        <v>22</v>
      </c>
      <c r="X1527" s="2"/>
      <c r="Y1527" s="2" t="s">
        <v>172</v>
      </c>
      <c r="Z1527" s="2" t="s">
        <v>173</v>
      </c>
      <c r="AA1527" s="2" t="s">
        <v>174</v>
      </c>
      <c r="AB1527" s="2">
        <f>IF(INPUT_RAW!B1527="","",YEAR(INPUT_RAW!B1527))</f>
        <v>2019</v>
      </c>
      <c r="AC1527" s="2">
        <f>IF(OR(INPUT_RAW!Q1527="",INPUT_RAW!T1527=""),"",INPUT_RAW!Q1527+INPUT_RAW!T1527)</f>
        <v>991262.63</v>
      </c>
      <c r="AD1527" s="2">
        <f>IF(INPUT_RAW!Q1527="","",IF(INPUT_RAW!Q1527=0,0,INPUT_RAW!T1527/INPUT_RAW!Q1527))</f>
        <v>0.2432000707144511</v>
      </c>
    </row>
    <row r="1528" spans="1:30" ht="57.6" x14ac:dyDescent="0.3">
      <c r="A1528" s="7" t="s">
        <v>196</v>
      </c>
      <c r="B1528" s="2" t="s">
        <v>2213</v>
      </c>
      <c r="C1528" s="5" t="s">
        <v>198</v>
      </c>
      <c r="D1528" s="5" t="s">
        <v>171</v>
      </c>
      <c r="E1528" s="2" t="s">
        <v>2214</v>
      </c>
      <c r="F1528" s="2"/>
      <c r="G1528" s="2"/>
      <c r="H1528" s="2"/>
      <c r="I1528" s="2"/>
      <c r="J1528" s="2"/>
      <c r="K1528" s="2"/>
      <c r="L1528" s="2"/>
      <c r="M1528" s="2"/>
      <c r="N1528" s="5">
        <v>10892</v>
      </c>
      <c r="O1528" s="2" t="s">
        <v>200</v>
      </c>
      <c r="P1528" s="5">
        <v>376.32973834006611</v>
      </c>
      <c r="Q1528" s="5">
        <v>4098983.51</v>
      </c>
      <c r="R1528" s="5">
        <v>5.4031548936118599</v>
      </c>
      <c r="S1528" s="5">
        <v>58851.16310122038</v>
      </c>
      <c r="T1528" s="5">
        <v>996872.8</v>
      </c>
      <c r="U1528" s="5">
        <v>16800</v>
      </c>
      <c r="V1528" s="2"/>
      <c r="W1528" s="2" t="s">
        <v>23</v>
      </c>
      <c r="X1528" s="2"/>
      <c r="Y1528" s="2" t="s">
        <v>172</v>
      </c>
      <c r="Z1528" s="2" t="s">
        <v>173</v>
      </c>
      <c r="AA1528" s="2" t="s">
        <v>174</v>
      </c>
      <c r="AB1528" s="2">
        <f>IF(INPUT_RAW!B1528="","",YEAR(INPUT_RAW!B1528))</f>
        <v>2019</v>
      </c>
      <c r="AC1528" s="2">
        <f>IF(OR(INPUT_RAW!Q1528="",INPUT_RAW!T1528=""),"",INPUT_RAW!Q1528+INPUT_RAW!T1528)</f>
        <v>5095856.3099999996</v>
      </c>
      <c r="AD1528" s="2">
        <f>IF(INPUT_RAW!Q1528="","",IF(INPUT_RAW!Q1528=0,0,INPUT_RAW!T1528/INPUT_RAW!Q1528))</f>
        <v>0.24320000252940763</v>
      </c>
    </row>
    <row r="1529" spans="1:30" ht="57.6" x14ac:dyDescent="0.3">
      <c r="A1529" s="7" t="s">
        <v>196</v>
      </c>
      <c r="B1529" s="2" t="s">
        <v>2213</v>
      </c>
      <c r="C1529" s="5" t="s">
        <v>198</v>
      </c>
      <c r="D1529" s="5" t="s">
        <v>171</v>
      </c>
      <c r="E1529" s="2" t="s">
        <v>2215</v>
      </c>
      <c r="F1529" s="2"/>
      <c r="G1529" s="2"/>
      <c r="H1529" s="2"/>
      <c r="I1529" s="2"/>
      <c r="J1529" s="2"/>
      <c r="K1529" s="2"/>
      <c r="L1529" s="2"/>
      <c r="M1529" s="2"/>
      <c r="N1529" s="5">
        <v>170</v>
      </c>
      <c r="O1529" s="2" t="s">
        <v>200</v>
      </c>
      <c r="P1529" s="5">
        <v>267.97964705882362</v>
      </c>
      <c r="Q1529" s="5">
        <v>45556.54</v>
      </c>
      <c r="R1529" s="5">
        <v>3.8475182635868421</v>
      </c>
      <c r="S1529" s="5">
        <v>654.07810480976309</v>
      </c>
      <c r="T1529" s="5">
        <v>11079.4</v>
      </c>
      <c r="U1529" s="2"/>
      <c r="V1529" s="2"/>
      <c r="W1529" s="2" t="s">
        <v>23</v>
      </c>
      <c r="X1529" s="2"/>
      <c r="Y1529" s="2" t="s">
        <v>172</v>
      </c>
      <c r="Z1529" s="2" t="s">
        <v>173</v>
      </c>
      <c r="AA1529" s="2" t="s">
        <v>174</v>
      </c>
      <c r="AB1529" s="2">
        <f>IF(INPUT_RAW!B1529="","",YEAR(INPUT_RAW!B1529))</f>
        <v>2019</v>
      </c>
      <c r="AC1529" s="2">
        <f>IF(OR(INPUT_RAW!Q1529="",INPUT_RAW!T1529=""),"",INPUT_RAW!Q1529+INPUT_RAW!T1529)</f>
        <v>56635.94</v>
      </c>
      <c r="AD1529" s="2">
        <f>IF(INPUT_RAW!Q1529="","",IF(INPUT_RAW!Q1529=0,0,INPUT_RAW!T1529/INPUT_RAW!Q1529))</f>
        <v>0.24320108594726464</v>
      </c>
    </row>
    <row r="1530" spans="1:30" ht="57.6" x14ac:dyDescent="0.3">
      <c r="A1530" s="7" t="s">
        <v>196</v>
      </c>
      <c r="B1530" s="2" t="s">
        <v>2213</v>
      </c>
      <c r="C1530" s="5" t="s">
        <v>198</v>
      </c>
      <c r="D1530" s="5" t="s">
        <v>171</v>
      </c>
      <c r="E1530" s="2" t="s">
        <v>2216</v>
      </c>
      <c r="F1530" s="2"/>
      <c r="G1530" s="2"/>
      <c r="H1530" s="2"/>
      <c r="I1530" s="2"/>
      <c r="J1530" s="2"/>
      <c r="K1530" s="2"/>
      <c r="L1530" s="2"/>
      <c r="M1530" s="2"/>
      <c r="N1530" s="5">
        <v>75</v>
      </c>
      <c r="O1530" s="2" t="s">
        <v>200</v>
      </c>
      <c r="P1530" s="5">
        <v>762.25319999999999</v>
      </c>
      <c r="Q1530" s="5">
        <v>57168.99</v>
      </c>
      <c r="R1530" s="5">
        <v>10.944051687006461</v>
      </c>
      <c r="S1530" s="5">
        <v>820.8038765254845</v>
      </c>
      <c r="T1530" s="5">
        <v>13903.5</v>
      </c>
      <c r="U1530" s="5">
        <v>1200</v>
      </c>
      <c r="V1530" s="2"/>
      <c r="W1530" s="2" t="s">
        <v>23</v>
      </c>
      <c r="X1530" s="2"/>
      <c r="Y1530" s="2" t="s">
        <v>172</v>
      </c>
      <c r="Z1530" s="2" t="s">
        <v>173</v>
      </c>
      <c r="AA1530" s="2" t="s">
        <v>174</v>
      </c>
      <c r="AB1530" s="2">
        <f>IF(INPUT_RAW!B1530="","",YEAR(INPUT_RAW!B1530))</f>
        <v>2019</v>
      </c>
      <c r="AC1530" s="2">
        <f>IF(OR(INPUT_RAW!Q1530="",INPUT_RAW!T1530=""),"",INPUT_RAW!Q1530+INPUT_RAW!T1530)</f>
        <v>71072.489999999991</v>
      </c>
      <c r="AD1530" s="2">
        <f>IF(INPUT_RAW!Q1530="","",IF(INPUT_RAW!Q1530=0,0,INPUT_RAW!T1530/INPUT_RAW!Q1530))</f>
        <v>0.24320002854694478</v>
      </c>
    </row>
    <row r="1531" spans="1:30" ht="57.6" x14ac:dyDescent="0.3">
      <c r="A1531" s="7" t="s">
        <v>196</v>
      </c>
      <c r="B1531" s="2" t="s">
        <v>2213</v>
      </c>
      <c r="C1531" s="5" t="s">
        <v>198</v>
      </c>
      <c r="D1531" s="5" t="s">
        <v>171</v>
      </c>
      <c r="E1531" s="2" t="s">
        <v>2217</v>
      </c>
      <c r="F1531" s="2"/>
      <c r="G1531" s="2"/>
      <c r="H1531" s="2"/>
      <c r="I1531" s="2"/>
      <c r="J1531" s="2"/>
      <c r="K1531" s="2"/>
      <c r="L1531" s="2"/>
      <c r="M1531" s="2"/>
      <c r="N1531" s="5">
        <v>1672</v>
      </c>
      <c r="O1531" s="2" t="s">
        <v>200</v>
      </c>
      <c r="P1531" s="5">
        <v>507.71883971291868</v>
      </c>
      <c r="Q1531" s="5">
        <v>848905.9</v>
      </c>
      <c r="R1531" s="5">
        <v>7.2895741523749988</v>
      </c>
      <c r="S1531" s="5">
        <v>12188.167982771</v>
      </c>
      <c r="T1531" s="5">
        <v>206454</v>
      </c>
      <c r="U1531" s="5">
        <v>20064</v>
      </c>
      <c r="V1531" s="2"/>
      <c r="W1531" s="2" t="s">
        <v>23</v>
      </c>
      <c r="X1531" s="2" t="s">
        <v>2941</v>
      </c>
      <c r="Y1531" s="2" t="s">
        <v>172</v>
      </c>
      <c r="Z1531" s="2" t="s">
        <v>173</v>
      </c>
      <c r="AA1531" s="2" t="s">
        <v>2941</v>
      </c>
      <c r="AB1531" s="2">
        <f>IF(INPUT_RAW!B1531="","",YEAR(INPUT_RAW!B1531))</f>
        <v>2019</v>
      </c>
      <c r="AC1531" s="2">
        <f>IF(OR(INPUT_RAW!Q1531="",INPUT_RAW!T1531=""),"",INPUT_RAW!Q1531+INPUT_RAW!T1531)</f>
        <v>1055359.8999999999</v>
      </c>
      <c r="AD1531" s="2">
        <f>IF(INPUT_RAW!Q1531="","",IF(INPUT_RAW!Q1531=0,0,INPUT_RAW!T1531/INPUT_RAW!Q1531))</f>
        <v>0.24320010027024197</v>
      </c>
    </row>
    <row r="1532" spans="1:30" ht="57.6" x14ac:dyDescent="0.3">
      <c r="A1532" s="7" t="s">
        <v>196</v>
      </c>
      <c r="B1532" s="2" t="s">
        <v>2213</v>
      </c>
      <c r="C1532" s="5" t="s">
        <v>198</v>
      </c>
      <c r="D1532" s="5" t="s">
        <v>171</v>
      </c>
      <c r="E1532" s="2" t="s">
        <v>2218</v>
      </c>
      <c r="F1532" s="2"/>
      <c r="G1532" s="2"/>
      <c r="H1532" s="2"/>
      <c r="I1532" s="2"/>
      <c r="J1532" s="2"/>
      <c r="K1532" s="2"/>
      <c r="L1532" s="2"/>
      <c r="M1532" s="2"/>
      <c r="N1532" s="5">
        <v>582.96</v>
      </c>
      <c r="O1532" s="2" t="s">
        <v>200</v>
      </c>
      <c r="P1532" s="5">
        <v>487.72226224783861</v>
      </c>
      <c r="Q1532" s="5">
        <v>284322.57</v>
      </c>
      <c r="R1532" s="5">
        <v>7.0024732555324993</v>
      </c>
      <c r="S1532" s="5">
        <v>4082.1618090452262</v>
      </c>
      <c r="T1532" s="5">
        <v>69147.3</v>
      </c>
      <c r="U1532" s="5">
        <v>2016</v>
      </c>
      <c r="V1532" s="2"/>
      <c r="W1532" s="2" t="s">
        <v>23</v>
      </c>
      <c r="X1532" s="2"/>
      <c r="Y1532" s="2" t="s">
        <v>172</v>
      </c>
      <c r="Z1532" s="2" t="s">
        <v>173</v>
      </c>
      <c r="AA1532" s="2" t="s">
        <v>174</v>
      </c>
      <c r="AB1532" s="2">
        <f>IF(INPUT_RAW!B1532="","",YEAR(INPUT_RAW!B1532))</f>
        <v>2019</v>
      </c>
      <c r="AC1532" s="2">
        <f>IF(OR(INPUT_RAW!Q1532="",INPUT_RAW!T1532=""),"",INPUT_RAW!Q1532+INPUT_RAW!T1532)</f>
        <v>353469.87</v>
      </c>
      <c r="AD1532" s="2">
        <f>IF(INPUT_RAW!Q1532="","",IF(INPUT_RAW!Q1532=0,0,INPUT_RAW!T1532/INPUT_RAW!Q1532))</f>
        <v>0.24320017928931917</v>
      </c>
    </row>
    <row r="1533" spans="1:30" ht="57.6" x14ac:dyDescent="0.3">
      <c r="A1533" s="7" t="s">
        <v>196</v>
      </c>
      <c r="B1533" s="2" t="s">
        <v>2213</v>
      </c>
      <c r="C1533" s="5" t="s">
        <v>198</v>
      </c>
      <c r="D1533" s="5" t="s">
        <v>171</v>
      </c>
      <c r="E1533" s="2" t="s">
        <v>2219</v>
      </c>
      <c r="F1533" s="2"/>
      <c r="G1533" s="2"/>
      <c r="H1533" s="2"/>
      <c r="I1533" s="2"/>
      <c r="J1533" s="2"/>
      <c r="K1533" s="2"/>
      <c r="L1533" s="2"/>
      <c r="M1533" s="2"/>
      <c r="N1533" s="5">
        <v>550</v>
      </c>
      <c r="O1533" s="2" t="s">
        <v>200</v>
      </c>
      <c r="P1533" s="5">
        <v>530.79698181818185</v>
      </c>
      <c r="Q1533" s="5">
        <v>291938.34000000003</v>
      </c>
      <c r="R1533" s="5">
        <v>7.6209186190693723</v>
      </c>
      <c r="S1533" s="5">
        <v>4191.5052404881553</v>
      </c>
      <c r="T1533" s="5">
        <v>70999.399999999994</v>
      </c>
      <c r="U1533" s="5">
        <v>0</v>
      </c>
      <c r="V1533" s="2"/>
      <c r="W1533" s="2" t="s">
        <v>23</v>
      </c>
      <c r="X1533" s="2" t="s">
        <v>2941</v>
      </c>
      <c r="Y1533" s="2" t="s">
        <v>172</v>
      </c>
      <c r="Z1533" s="2" t="s">
        <v>173</v>
      </c>
      <c r="AA1533" s="2" t="s">
        <v>2941</v>
      </c>
      <c r="AB1533" s="2">
        <f>IF(INPUT_RAW!B1533="","",YEAR(INPUT_RAW!B1533))</f>
        <v>2019</v>
      </c>
      <c r="AC1533" s="2">
        <f>IF(OR(INPUT_RAW!Q1533="",INPUT_RAW!T1533=""),"",INPUT_RAW!Q1533+INPUT_RAW!T1533)</f>
        <v>362937.74</v>
      </c>
      <c r="AD1533" s="2">
        <f>IF(INPUT_RAW!Q1533="","",IF(INPUT_RAW!Q1533=0,0,INPUT_RAW!T1533/INPUT_RAW!Q1533))</f>
        <v>0.24319998531196685</v>
      </c>
    </row>
    <row r="1534" spans="1:30" ht="57.6" x14ac:dyDescent="0.3">
      <c r="A1534" s="7" t="s">
        <v>196</v>
      </c>
      <c r="B1534" s="2" t="s">
        <v>2213</v>
      </c>
      <c r="C1534" s="5" t="s">
        <v>198</v>
      </c>
      <c r="D1534" s="5" t="s">
        <v>171</v>
      </c>
      <c r="E1534" s="2" t="s">
        <v>2220</v>
      </c>
      <c r="F1534" s="2"/>
      <c r="G1534" s="2"/>
      <c r="H1534" s="2"/>
      <c r="I1534" s="2"/>
      <c r="J1534" s="2"/>
      <c r="K1534" s="2"/>
      <c r="L1534" s="2"/>
      <c r="M1534" s="2"/>
      <c r="N1534" s="5">
        <v>487.5</v>
      </c>
      <c r="O1534" s="2" t="s">
        <v>200</v>
      </c>
      <c r="P1534" s="5">
        <v>446.96619487179493</v>
      </c>
      <c r="Q1534" s="5">
        <v>217896.02</v>
      </c>
      <c r="R1534" s="5">
        <v>6.4173179450365376</v>
      </c>
      <c r="S1534" s="5">
        <v>3128.4424982053119</v>
      </c>
      <c r="T1534" s="5">
        <v>52992.4</v>
      </c>
      <c r="U1534" s="5">
        <v>3000</v>
      </c>
      <c r="V1534" s="2"/>
      <c r="W1534" s="2" t="s">
        <v>23</v>
      </c>
      <c r="X1534" s="2" t="s">
        <v>2941</v>
      </c>
      <c r="Y1534" s="2" t="s">
        <v>172</v>
      </c>
      <c r="Z1534" s="2" t="s">
        <v>173</v>
      </c>
      <c r="AA1534" s="2" t="s">
        <v>2941</v>
      </c>
      <c r="AB1534" s="2">
        <f>IF(INPUT_RAW!B1534="","",YEAR(INPUT_RAW!B1534))</f>
        <v>2019</v>
      </c>
      <c r="AC1534" s="2">
        <f>IF(OR(INPUT_RAW!Q1534="",INPUT_RAW!T1534=""),"",INPUT_RAW!Q1534+INPUT_RAW!T1534)</f>
        <v>270888.42</v>
      </c>
      <c r="AD1534" s="2">
        <f>IF(INPUT_RAW!Q1534="","",IF(INPUT_RAW!Q1534=0,0,INPUT_RAW!T1534/INPUT_RAW!Q1534))</f>
        <v>0.24320040356863795</v>
      </c>
    </row>
    <row r="1535" spans="1:30" ht="57.6" x14ac:dyDescent="0.3">
      <c r="A1535" s="7" t="s">
        <v>196</v>
      </c>
      <c r="B1535" s="2" t="s">
        <v>2213</v>
      </c>
      <c r="C1535" s="5" t="s">
        <v>198</v>
      </c>
      <c r="D1535" s="5" t="s">
        <v>171</v>
      </c>
      <c r="E1535" s="2" t="s">
        <v>2221</v>
      </c>
      <c r="F1535" s="2"/>
      <c r="G1535" s="2"/>
      <c r="H1535" s="2"/>
      <c r="I1535" s="2"/>
      <c r="J1535" s="2"/>
      <c r="K1535" s="2"/>
      <c r="L1535" s="2"/>
      <c r="M1535" s="2"/>
      <c r="N1535" s="5">
        <v>5802.65</v>
      </c>
      <c r="O1535" s="2" t="s">
        <v>200</v>
      </c>
      <c r="P1535" s="5">
        <v>475.79820599208978</v>
      </c>
      <c r="Q1535" s="5">
        <v>2760890.46</v>
      </c>
      <c r="R1535" s="5">
        <v>6.8312735964406288</v>
      </c>
      <c r="S1535" s="5">
        <v>39639.48973438621</v>
      </c>
      <c r="T1535" s="5">
        <v>671448.5</v>
      </c>
      <c r="U1535" s="5">
        <v>49560</v>
      </c>
      <c r="V1535" s="2"/>
      <c r="W1535" s="2" t="s">
        <v>23</v>
      </c>
      <c r="X1535" s="2"/>
      <c r="Y1535" s="2" t="s">
        <v>172</v>
      </c>
      <c r="Z1535" s="2" t="s">
        <v>173</v>
      </c>
      <c r="AA1535" s="2" t="s">
        <v>174</v>
      </c>
      <c r="AB1535" s="2">
        <f>IF(INPUT_RAW!B1535="","",YEAR(INPUT_RAW!B1535))</f>
        <v>2019</v>
      </c>
      <c r="AC1535" s="2">
        <f>IF(OR(INPUT_RAW!Q1535="",INPUT_RAW!T1535=""),"",INPUT_RAW!Q1535+INPUT_RAW!T1535)</f>
        <v>3432338.96</v>
      </c>
      <c r="AD1535" s="2">
        <f>IF(INPUT_RAW!Q1535="","",IF(INPUT_RAW!Q1535=0,0,INPUT_RAW!T1535/INPUT_RAW!Q1535))</f>
        <v>0.24319997831424287</v>
      </c>
    </row>
    <row r="1536" spans="1:30" ht="57.6" x14ac:dyDescent="0.3">
      <c r="A1536" s="7" t="s">
        <v>196</v>
      </c>
      <c r="B1536" s="2" t="s">
        <v>2213</v>
      </c>
      <c r="C1536" s="5" t="s">
        <v>198</v>
      </c>
      <c r="D1536" s="5" t="s">
        <v>171</v>
      </c>
      <c r="E1536" s="2" t="s">
        <v>2222</v>
      </c>
      <c r="F1536" s="2"/>
      <c r="G1536" s="2"/>
      <c r="H1536" s="2"/>
      <c r="I1536" s="2"/>
      <c r="J1536" s="2"/>
      <c r="K1536" s="2"/>
      <c r="L1536" s="2"/>
      <c r="M1536" s="2"/>
      <c r="N1536" s="5">
        <v>6847.4</v>
      </c>
      <c r="O1536" s="2" t="s">
        <v>200</v>
      </c>
      <c r="P1536" s="5">
        <v>389.72018722434791</v>
      </c>
      <c r="Q1536" s="5">
        <v>2668570.0099999998</v>
      </c>
      <c r="R1536" s="5">
        <v>5.5954082874996107</v>
      </c>
      <c r="S1536" s="5">
        <v>38313.99870782483</v>
      </c>
      <c r="T1536" s="5">
        <v>648996.19999999995</v>
      </c>
      <c r="U1536" s="2"/>
      <c r="V1536" s="2"/>
      <c r="W1536" s="2" t="s">
        <v>23</v>
      </c>
      <c r="X1536" s="2" t="s">
        <v>2941</v>
      </c>
      <c r="Y1536" s="2" t="s">
        <v>172</v>
      </c>
      <c r="Z1536" s="2" t="s">
        <v>173</v>
      </c>
      <c r="AA1536" s="2" t="s">
        <v>2941</v>
      </c>
      <c r="AB1536" s="2">
        <f>IF(INPUT_RAW!B1536="","",YEAR(INPUT_RAW!B1536))</f>
        <v>2019</v>
      </c>
      <c r="AC1536" s="2">
        <f>IF(OR(INPUT_RAW!Q1536="",INPUT_RAW!T1536=""),"",INPUT_RAW!Q1536+INPUT_RAW!T1536)</f>
        <v>3317566.21</v>
      </c>
      <c r="AD1536" s="2">
        <f>IF(INPUT_RAW!Q1536="","",IF(INPUT_RAW!Q1536=0,0,INPUT_RAW!T1536/INPUT_RAW!Q1536))</f>
        <v>0.24319999009506968</v>
      </c>
    </row>
    <row r="1537" spans="1:30" ht="57.6" x14ac:dyDescent="0.3">
      <c r="A1537" s="7" t="s">
        <v>196</v>
      </c>
      <c r="B1537" s="2" t="s">
        <v>2213</v>
      </c>
      <c r="C1537" s="5" t="s">
        <v>198</v>
      </c>
      <c r="D1537" s="5" t="s">
        <v>171</v>
      </c>
      <c r="E1537" s="2" t="s">
        <v>2223</v>
      </c>
      <c r="F1537" s="2"/>
      <c r="G1537" s="2"/>
      <c r="H1537" s="2"/>
      <c r="I1537" s="2"/>
      <c r="J1537" s="2"/>
      <c r="K1537" s="2"/>
      <c r="L1537" s="2"/>
      <c r="M1537" s="2"/>
      <c r="N1537" s="5">
        <v>10906</v>
      </c>
      <c r="O1537" s="2" t="s">
        <v>200</v>
      </c>
      <c r="P1537" s="5">
        <v>367.07895928846511</v>
      </c>
      <c r="Q1537" s="5">
        <v>4003363.13</v>
      </c>
      <c r="R1537" s="5">
        <v>5.270336816776239</v>
      </c>
      <c r="S1537" s="5">
        <v>57478.29332376166</v>
      </c>
      <c r="T1537" s="5">
        <v>973617.9</v>
      </c>
      <c r="U1537" s="5">
        <v>22800</v>
      </c>
      <c r="V1537" s="2"/>
      <c r="W1537" s="2" t="s">
        <v>23</v>
      </c>
      <c r="X1537" s="2"/>
      <c r="Y1537" s="2" t="s">
        <v>172</v>
      </c>
      <c r="Z1537" s="2" t="s">
        <v>173</v>
      </c>
      <c r="AA1537" s="2" t="s">
        <v>174</v>
      </c>
      <c r="AB1537" s="2">
        <f>IF(INPUT_RAW!B1537="","",YEAR(INPUT_RAW!B1537))</f>
        <v>2019</v>
      </c>
      <c r="AC1537" s="2">
        <f>IF(OR(INPUT_RAW!Q1537="",INPUT_RAW!T1537=""),"",INPUT_RAW!Q1537+INPUT_RAW!T1537)</f>
        <v>4976981.03</v>
      </c>
      <c r="AD1537" s="2">
        <f>IF(INPUT_RAW!Q1537="","",IF(INPUT_RAW!Q1537=0,0,INPUT_RAW!T1537/INPUT_RAW!Q1537))</f>
        <v>0.24319999669877562</v>
      </c>
    </row>
    <row r="1538" spans="1:30" ht="57.6" x14ac:dyDescent="0.3">
      <c r="A1538" s="7" t="s">
        <v>196</v>
      </c>
      <c r="B1538" s="2" t="s">
        <v>2213</v>
      </c>
      <c r="C1538" s="5" t="s">
        <v>198</v>
      </c>
      <c r="D1538" s="5" t="s">
        <v>171</v>
      </c>
      <c r="E1538" s="2" t="s">
        <v>2224</v>
      </c>
      <c r="F1538" s="2"/>
      <c r="G1538" s="2"/>
      <c r="H1538" s="2"/>
      <c r="I1538" s="2"/>
      <c r="J1538" s="2"/>
      <c r="K1538" s="2"/>
      <c r="L1538" s="2"/>
      <c r="M1538" s="2"/>
      <c r="N1538" s="5">
        <v>756</v>
      </c>
      <c r="O1538" s="2" t="s">
        <v>200</v>
      </c>
      <c r="P1538" s="5">
        <v>459.76761904761912</v>
      </c>
      <c r="Q1538" s="5">
        <v>347584.32</v>
      </c>
      <c r="R1538" s="5">
        <v>6.6011144156154922</v>
      </c>
      <c r="S1538" s="5">
        <v>4990.4424982053124</v>
      </c>
      <c r="T1538" s="5">
        <v>84532.4</v>
      </c>
      <c r="U1538" s="5">
        <v>24</v>
      </c>
      <c r="V1538" s="2"/>
      <c r="W1538" s="2" t="s">
        <v>23</v>
      </c>
      <c r="X1538" s="2" t="s">
        <v>2941</v>
      </c>
      <c r="Y1538" s="2" t="s">
        <v>172</v>
      </c>
      <c r="Z1538" s="2" t="s">
        <v>173</v>
      </c>
      <c r="AA1538" s="2" t="s">
        <v>2941</v>
      </c>
      <c r="AB1538" s="2">
        <f>IF(INPUT_RAW!B1538="","",YEAR(INPUT_RAW!B1538))</f>
        <v>2019</v>
      </c>
      <c r="AC1538" s="2">
        <f>IF(OR(INPUT_RAW!Q1538="",INPUT_RAW!T1538=""),"",INPUT_RAW!Q1538+INPUT_RAW!T1538)</f>
        <v>432116.72</v>
      </c>
      <c r="AD1538" s="2">
        <f>IF(INPUT_RAW!Q1538="","",IF(INPUT_RAW!Q1538=0,0,INPUT_RAW!T1538/INPUT_RAW!Q1538))</f>
        <v>0.24319969324277918</v>
      </c>
    </row>
    <row r="1539" spans="1:30" ht="57.6" x14ac:dyDescent="0.3">
      <c r="A1539" s="7" t="s">
        <v>196</v>
      </c>
      <c r="B1539" s="2" t="s">
        <v>2225</v>
      </c>
      <c r="C1539" s="5" t="s">
        <v>198</v>
      </c>
      <c r="D1539" s="5" t="s">
        <v>171</v>
      </c>
      <c r="E1539" s="2" t="s">
        <v>2226</v>
      </c>
      <c r="F1539" s="2"/>
      <c r="G1539" s="2"/>
      <c r="H1539" s="2"/>
      <c r="I1539" s="2"/>
      <c r="J1539" s="2"/>
      <c r="K1539" s="2"/>
      <c r="L1539" s="2"/>
      <c r="M1539" s="2"/>
      <c r="N1539" s="5">
        <v>2702.7</v>
      </c>
      <c r="O1539" s="2" t="s">
        <v>200</v>
      </c>
      <c r="P1539" s="5">
        <v>251.5444555444555</v>
      </c>
      <c r="Q1539" s="5">
        <v>679849.2</v>
      </c>
      <c r="R1539" s="5">
        <v>3.611549971923266</v>
      </c>
      <c r="S1539" s="5">
        <v>9760.9361091170122</v>
      </c>
      <c r="T1539" s="5">
        <v>165339.29999999999</v>
      </c>
      <c r="U1539" s="5">
        <v>12636</v>
      </c>
      <c r="V1539" s="2"/>
      <c r="W1539" s="2" t="s">
        <v>23</v>
      </c>
      <c r="X1539" s="2" t="s">
        <v>2934</v>
      </c>
      <c r="Y1539" s="2" t="s">
        <v>172</v>
      </c>
      <c r="Z1539" s="2" t="s">
        <v>173</v>
      </c>
      <c r="AA1539" s="2" t="s">
        <v>2934</v>
      </c>
      <c r="AB1539" s="2">
        <f>IF(INPUT_RAW!B1539="","",YEAR(INPUT_RAW!B1539))</f>
        <v>2019</v>
      </c>
      <c r="AC1539" s="2">
        <f>IF(OR(INPUT_RAW!Q1539="",INPUT_RAW!T1539=""),"",INPUT_RAW!Q1539+INPUT_RAW!T1539)</f>
        <v>845188.5</v>
      </c>
      <c r="AD1539" s="2">
        <f>IF(INPUT_RAW!Q1539="","",IF(INPUT_RAW!Q1539=0,0,INPUT_RAW!T1539/INPUT_RAW!Q1539))</f>
        <v>0.24319996257993684</v>
      </c>
    </row>
    <row r="1540" spans="1:30" ht="72" x14ac:dyDescent="0.3">
      <c r="A1540" s="7" t="s">
        <v>196</v>
      </c>
      <c r="B1540" s="2" t="s">
        <v>2225</v>
      </c>
      <c r="C1540" s="5" t="s">
        <v>198</v>
      </c>
      <c r="D1540" s="5" t="s">
        <v>171</v>
      </c>
      <c r="E1540" s="2" t="s">
        <v>2227</v>
      </c>
      <c r="F1540" s="2"/>
      <c r="G1540" s="2"/>
      <c r="H1540" s="2"/>
      <c r="I1540" s="2"/>
      <c r="J1540" s="2"/>
      <c r="K1540" s="2"/>
      <c r="L1540" s="2"/>
      <c r="M1540" s="2"/>
      <c r="N1540" s="5">
        <v>2330.1999999999998</v>
      </c>
      <c r="O1540" s="2" t="s">
        <v>200</v>
      </c>
      <c r="P1540" s="5">
        <v>933.13111750064377</v>
      </c>
      <c r="Q1540" s="5">
        <v>2174382.13</v>
      </c>
      <c r="R1540" s="5">
        <v>13.39743169419445</v>
      </c>
      <c r="S1540" s="5">
        <v>31218.695333811909</v>
      </c>
      <c r="T1540" s="5">
        <v>528809.69999999995</v>
      </c>
      <c r="U1540" s="5">
        <v>3</v>
      </c>
      <c r="V1540" s="2"/>
      <c r="W1540" s="2" t="s">
        <v>36</v>
      </c>
      <c r="X1540" s="2" t="s">
        <v>2939</v>
      </c>
      <c r="Y1540" s="2" t="s">
        <v>172</v>
      </c>
      <c r="Z1540" s="2" t="s">
        <v>173</v>
      </c>
      <c r="AA1540" s="2" t="s">
        <v>2939</v>
      </c>
      <c r="AB1540" s="2">
        <f>IF(INPUT_RAW!B1540="","",YEAR(INPUT_RAW!B1540))</f>
        <v>2019</v>
      </c>
      <c r="AC1540" s="2">
        <f>IF(OR(INPUT_RAW!Q1540="",INPUT_RAW!T1540=""),"",INPUT_RAW!Q1540+INPUT_RAW!T1540)</f>
        <v>2703191.83</v>
      </c>
      <c r="AD1540" s="2">
        <f>IF(INPUT_RAW!Q1540="","",IF(INPUT_RAW!Q1540=0,0,INPUT_RAW!T1540/INPUT_RAW!Q1540))</f>
        <v>0.24319998435601564</v>
      </c>
    </row>
    <row r="1541" spans="1:30" ht="57.6" x14ac:dyDescent="0.3">
      <c r="A1541" s="7" t="s">
        <v>196</v>
      </c>
      <c r="B1541" s="2" t="s">
        <v>2225</v>
      </c>
      <c r="C1541" s="5" t="s">
        <v>198</v>
      </c>
      <c r="D1541" s="5" t="s">
        <v>171</v>
      </c>
      <c r="E1541" s="2" t="s">
        <v>2228</v>
      </c>
      <c r="F1541" s="2"/>
      <c r="G1541" s="2"/>
      <c r="H1541" s="2"/>
      <c r="I1541" s="2"/>
      <c r="J1541" s="2"/>
      <c r="K1541" s="2"/>
      <c r="L1541" s="2"/>
      <c r="M1541" s="2"/>
      <c r="N1541" s="5">
        <v>1742.5</v>
      </c>
      <c r="O1541" s="2" t="s">
        <v>200</v>
      </c>
      <c r="P1541" s="5">
        <v>432.11931707317069</v>
      </c>
      <c r="Q1541" s="5">
        <v>752967.91</v>
      </c>
      <c r="R1541" s="5">
        <v>6.2041538703972821</v>
      </c>
      <c r="S1541" s="5">
        <v>10810.738119167259</v>
      </c>
      <c r="T1541" s="5">
        <v>183121.8</v>
      </c>
      <c r="U1541" s="5">
        <v>20400</v>
      </c>
      <c r="V1541" s="2"/>
      <c r="W1541" s="2" t="s">
        <v>23</v>
      </c>
      <c r="X1541" s="2"/>
      <c r="Y1541" s="2" t="s">
        <v>172</v>
      </c>
      <c r="Z1541" s="2" t="s">
        <v>173</v>
      </c>
      <c r="AA1541" s="2" t="s">
        <v>174</v>
      </c>
      <c r="AB1541" s="2">
        <f>IF(INPUT_RAW!B1541="","",YEAR(INPUT_RAW!B1541))</f>
        <v>2019</v>
      </c>
      <c r="AC1541" s="2">
        <f>IF(OR(INPUT_RAW!Q1541="",INPUT_RAW!T1541=""),"",INPUT_RAW!Q1541+INPUT_RAW!T1541)</f>
        <v>936089.71</v>
      </c>
      <c r="AD1541" s="2">
        <f>IF(INPUT_RAW!Q1541="","",IF(INPUT_RAW!Q1541=0,0,INPUT_RAW!T1541/INPUT_RAW!Q1541))</f>
        <v>0.24320000569479777</v>
      </c>
    </row>
    <row r="1542" spans="1:30" ht="115.2" x14ac:dyDescent="0.3">
      <c r="A1542" s="7" t="s">
        <v>196</v>
      </c>
      <c r="B1542" s="2" t="s">
        <v>2229</v>
      </c>
      <c r="C1542" s="5" t="s">
        <v>198</v>
      </c>
      <c r="D1542" s="5" t="s">
        <v>171</v>
      </c>
      <c r="E1542" s="2" t="s">
        <v>2230</v>
      </c>
      <c r="F1542" s="2"/>
      <c r="G1542" s="2"/>
      <c r="H1542" s="2"/>
      <c r="I1542" s="2"/>
      <c r="J1542" s="2"/>
      <c r="K1542" s="2"/>
      <c r="L1542" s="2"/>
      <c r="M1542" s="2"/>
      <c r="N1542" s="5">
        <v>19008</v>
      </c>
      <c r="O1542" s="2" t="s">
        <v>200</v>
      </c>
      <c r="P1542" s="5">
        <v>175.04916140572391</v>
      </c>
      <c r="Q1542" s="5">
        <v>3327334.46</v>
      </c>
      <c r="R1542" s="5">
        <v>2.5096653964978342</v>
      </c>
      <c r="S1542" s="5">
        <v>47703.719856630822</v>
      </c>
      <c r="T1542" s="5">
        <v>809207.7</v>
      </c>
      <c r="U1542" s="2"/>
      <c r="V1542" s="2"/>
      <c r="W1542" s="2" t="s">
        <v>34</v>
      </c>
      <c r="X1542" s="2" t="s">
        <v>2935</v>
      </c>
      <c r="Y1542" s="2" t="s">
        <v>172</v>
      </c>
      <c r="Z1542" s="2" t="s">
        <v>173</v>
      </c>
      <c r="AA1542" s="2" t="s">
        <v>2935</v>
      </c>
      <c r="AB1542" s="2">
        <f>IF(INPUT_RAW!B1542="","",YEAR(INPUT_RAW!B1542))</f>
        <v>2019</v>
      </c>
      <c r="AC1542" s="2">
        <f>IF(OR(INPUT_RAW!Q1542="",INPUT_RAW!T1542=""),"",INPUT_RAW!Q1542+INPUT_RAW!T1542)</f>
        <v>4136542.16</v>
      </c>
      <c r="AD1542" s="2">
        <f>IF(INPUT_RAW!Q1542="","",IF(INPUT_RAW!Q1542=0,0,INPUT_RAW!T1542/INPUT_RAW!Q1542))</f>
        <v>0.24319998777640164</v>
      </c>
    </row>
    <row r="1543" spans="1:30" ht="57.6" x14ac:dyDescent="0.3">
      <c r="A1543" s="7" t="s">
        <v>196</v>
      </c>
      <c r="B1543" s="2" t="s">
        <v>2229</v>
      </c>
      <c r="C1543" s="5" t="s">
        <v>198</v>
      </c>
      <c r="D1543" s="5" t="s">
        <v>171</v>
      </c>
      <c r="E1543" s="2" t="s">
        <v>2231</v>
      </c>
      <c r="F1543" s="2"/>
      <c r="G1543" s="2"/>
      <c r="H1543" s="2"/>
      <c r="I1543" s="2"/>
      <c r="J1543" s="2"/>
      <c r="K1543" s="2"/>
      <c r="L1543" s="2"/>
      <c r="M1543" s="2"/>
      <c r="N1543" s="5">
        <v>100</v>
      </c>
      <c r="O1543" s="2" t="s">
        <v>200</v>
      </c>
      <c r="P1543" s="5">
        <v>308.59010000000001</v>
      </c>
      <c r="Q1543" s="5">
        <v>30859.01</v>
      </c>
      <c r="R1543" s="5">
        <v>4.4242308243727599</v>
      </c>
      <c r="S1543" s="5">
        <v>442.42308243727598</v>
      </c>
      <c r="T1543" s="5">
        <v>7504.9</v>
      </c>
      <c r="U1543" s="5">
        <v>1920</v>
      </c>
      <c r="V1543" s="2"/>
      <c r="W1543" s="2" t="s">
        <v>23</v>
      </c>
      <c r="X1543" s="2"/>
      <c r="Y1543" s="2" t="s">
        <v>172</v>
      </c>
      <c r="Z1543" s="2" t="s">
        <v>173</v>
      </c>
      <c r="AA1543" s="2" t="s">
        <v>174</v>
      </c>
      <c r="AB1543" s="2">
        <f>IF(INPUT_RAW!B1543="","",YEAR(INPUT_RAW!B1543))</f>
        <v>2019</v>
      </c>
      <c r="AC1543" s="2">
        <f>IF(OR(INPUT_RAW!Q1543="",INPUT_RAW!T1543=""),"",INPUT_RAW!Q1543+INPUT_RAW!T1543)</f>
        <v>38363.909999999996</v>
      </c>
      <c r="AD1543" s="2">
        <f>IF(INPUT_RAW!Q1543="","",IF(INPUT_RAW!Q1543=0,0,INPUT_RAW!T1543/INPUT_RAW!Q1543))</f>
        <v>0.24319963602202405</v>
      </c>
    </row>
    <row r="1544" spans="1:30" ht="100.8" x14ac:dyDescent="0.3">
      <c r="A1544" s="7" t="s">
        <v>196</v>
      </c>
      <c r="B1544" s="2" t="s">
        <v>2232</v>
      </c>
      <c r="C1544" s="5" t="s">
        <v>198</v>
      </c>
      <c r="D1544" s="5" t="s">
        <v>171</v>
      </c>
      <c r="E1544" s="2" t="s">
        <v>2233</v>
      </c>
      <c r="F1544" s="2"/>
      <c r="G1544" s="2"/>
      <c r="H1544" s="2"/>
      <c r="I1544" s="2"/>
      <c r="J1544" s="2"/>
      <c r="K1544" s="2"/>
      <c r="L1544" s="2"/>
      <c r="M1544" s="2"/>
      <c r="N1544" s="5">
        <v>3910</v>
      </c>
      <c r="O1544" s="2" t="s">
        <v>200</v>
      </c>
      <c r="P1544" s="5">
        <v>426.99375191815858</v>
      </c>
      <c r="Q1544" s="5">
        <v>1669545.57</v>
      </c>
      <c r="R1544" s="5">
        <v>6.1217742210488684</v>
      </c>
      <c r="S1544" s="5">
        <v>23936.137204301082</v>
      </c>
      <c r="T1544" s="5">
        <v>406033.6</v>
      </c>
      <c r="U1544" s="5">
        <v>0</v>
      </c>
      <c r="V1544" s="2"/>
      <c r="W1544" s="2" t="s">
        <v>22</v>
      </c>
      <c r="X1544" s="2" t="s">
        <v>2940</v>
      </c>
      <c r="Y1544" s="2" t="s">
        <v>172</v>
      </c>
      <c r="Z1544" s="2" t="s">
        <v>173</v>
      </c>
      <c r="AA1544" s="2" t="s">
        <v>2940</v>
      </c>
      <c r="AB1544" s="2">
        <f>IF(INPUT_RAW!B1544="","",YEAR(INPUT_RAW!B1544))</f>
        <v>2019</v>
      </c>
      <c r="AC1544" s="2">
        <f>IF(OR(INPUT_RAW!Q1544="",INPUT_RAW!T1544=""),"",INPUT_RAW!Q1544+INPUT_RAW!T1544)</f>
        <v>2075579.17</v>
      </c>
      <c r="AD1544" s="2">
        <f>IF(INPUT_RAW!Q1544="","",IF(INPUT_RAW!Q1544=0,0,INPUT_RAW!T1544/INPUT_RAW!Q1544))</f>
        <v>0.24320007030416066</v>
      </c>
    </row>
    <row r="1545" spans="1:30" ht="57.6" x14ac:dyDescent="0.3">
      <c r="A1545" s="7" t="s">
        <v>196</v>
      </c>
      <c r="B1545" s="2" t="s">
        <v>2232</v>
      </c>
      <c r="C1545" s="5" t="s">
        <v>198</v>
      </c>
      <c r="D1545" s="5" t="s">
        <v>171</v>
      </c>
      <c r="E1545" s="2" t="s">
        <v>2234</v>
      </c>
      <c r="F1545" s="2"/>
      <c r="G1545" s="2"/>
      <c r="H1545" s="2"/>
      <c r="I1545" s="2"/>
      <c r="J1545" s="2"/>
      <c r="K1545" s="2"/>
      <c r="L1545" s="2"/>
      <c r="M1545" s="2"/>
      <c r="N1545" s="5">
        <v>69.5</v>
      </c>
      <c r="O1545" s="2" t="s">
        <v>200</v>
      </c>
      <c r="P1545" s="5">
        <v>630.08359712230208</v>
      </c>
      <c r="Q1545" s="5">
        <v>43790.81</v>
      </c>
      <c r="R1545" s="5">
        <v>9.0334565895670558</v>
      </c>
      <c r="S1545" s="5">
        <v>627.82523297491036</v>
      </c>
      <c r="T1545" s="5">
        <v>10649.9</v>
      </c>
      <c r="U1545" s="5">
        <v>1200</v>
      </c>
      <c r="V1545" s="2"/>
      <c r="W1545" s="2" t="s">
        <v>23</v>
      </c>
      <c r="X1545" s="2"/>
      <c r="Y1545" s="2" t="s">
        <v>172</v>
      </c>
      <c r="Z1545" s="2" t="s">
        <v>173</v>
      </c>
      <c r="AA1545" s="2" t="s">
        <v>174</v>
      </c>
      <c r="AB1545" s="2">
        <f>IF(INPUT_RAW!B1545="","",YEAR(INPUT_RAW!B1545))</f>
        <v>2019</v>
      </c>
      <c r="AC1545" s="2">
        <f>IF(OR(INPUT_RAW!Q1545="",INPUT_RAW!T1545=""),"",INPUT_RAW!Q1545+INPUT_RAW!T1545)</f>
        <v>54440.71</v>
      </c>
      <c r="AD1545" s="2">
        <f>IF(INPUT_RAW!Q1545="","",IF(INPUT_RAW!Q1545=0,0,INPUT_RAW!T1545/INPUT_RAW!Q1545))</f>
        <v>0.24319942928664715</v>
      </c>
    </row>
    <row r="1546" spans="1:30" ht="86.4" x14ac:dyDescent="0.3">
      <c r="A1546" s="7" t="s">
        <v>196</v>
      </c>
      <c r="B1546" s="2" t="s">
        <v>2232</v>
      </c>
      <c r="C1546" s="5" t="s">
        <v>198</v>
      </c>
      <c r="D1546" s="5" t="s">
        <v>171</v>
      </c>
      <c r="E1546" s="2" t="s">
        <v>2235</v>
      </c>
      <c r="F1546" s="2"/>
      <c r="G1546" s="2"/>
      <c r="H1546" s="2"/>
      <c r="I1546" s="2"/>
      <c r="J1546" s="2"/>
      <c r="K1546" s="2"/>
      <c r="L1546" s="2"/>
      <c r="M1546" s="2"/>
      <c r="N1546" s="5">
        <v>3477.6</v>
      </c>
      <c r="O1546" s="2" t="s">
        <v>200</v>
      </c>
      <c r="P1546" s="5">
        <v>580.90353692201518</v>
      </c>
      <c r="Q1546" s="5">
        <v>2020150.14</v>
      </c>
      <c r="R1546" s="5">
        <v>8.3283661207457378</v>
      </c>
      <c r="S1546" s="5">
        <v>28962.726021505379</v>
      </c>
      <c r="T1546" s="5">
        <v>491300.5</v>
      </c>
      <c r="U1546" s="5">
        <v>23184</v>
      </c>
      <c r="V1546" s="2"/>
      <c r="W1546" s="2" t="s">
        <v>22</v>
      </c>
      <c r="X1546" s="2" t="s">
        <v>2940</v>
      </c>
      <c r="Y1546" s="2" t="s">
        <v>172</v>
      </c>
      <c r="Z1546" s="2" t="s">
        <v>173</v>
      </c>
      <c r="AA1546" s="2" t="s">
        <v>2940</v>
      </c>
      <c r="AB1546" s="2">
        <f>IF(INPUT_RAW!B1546="","",YEAR(INPUT_RAW!B1546))</f>
        <v>2019</v>
      </c>
      <c r="AC1546" s="2">
        <f>IF(OR(INPUT_RAW!Q1546="",INPUT_RAW!T1546=""),"",INPUT_RAW!Q1546+INPUT_RAW!T1546)</f>
        <v>2511450.6399999997</v>
      </c>
      <c r="AD1546" s="2">
        <f>IF(INPUT_RAW!Q1546="","",IF(INPUT_RAW!Q1546=0,0,INPUT_RAW!T1546/INPUT_RAW!Q1546))</f>
        <v>0.24319999304606144</v>
      </c>
    </row>
    <row r="1547" spans="1:30" ht="86.4" x14ac:dyDescent="0.3">
      <c r="A1547" s="7" t="s">
        <v>196</v>
      </c>
      <c r="B1547" s="2" t="s">
        <v>2236</v>
      </c>
      <c r="C1547" s="5" t="s">
        <v>198</v>
      </c>
      <c r="D1547" s="5" t="s">
        <v>171</v>
      </c>
      <c r="E1547" s="2" t="s">
        <v>2237</v>
      </c>
      <c r="F1547" s="2"/>
      <c r="G1547" s="2"/>
      <c r="H1547" s="2"/>
      <c r="I1547" s="2"/>
      <c r="J1547" s="2"/>
      <c r="K1547" s="2"/>
      <c r="L1547" s="2"/>
      <c r="M1547" s="2"/>
      <c r="N1547" s="5">
        <v>5038.2</v>
      </c>
      <c r="O1547" s="2" t="s">
        <v>200</v>
      </c>
      <c r="P1547" s="5">
        <v>581.07654122504073</v>
      </c>
      <c r="Q1547" s="5">
        <v>2927579.83</v>
      </c>
      <c r="R1547" s="5">
        <v>8.3308464691762119</v>
      </c>
      <c r="S1547" s="5">
        <v>41972.470681003593</v>
      </c>
      <c r="T1547" s="5">
        <v>711987.4</v>
      </c>
      <c r="U1547" s="5">
        <v>33588</v>
      </c>
      <c r="V1547" s="2"/>
      <c r="W1547" s="2" t="s">
        <v>22</v>
      </c>
      <c r="X1547" s="2" t="s">
        <v>2940</v>
      </c>
      <c r="Y1547" s="2" t="s">
        <v>172</v>
      </c>
      <c r="Z1547" s="2" t="s">
        <v>173</v>
      </c>
      <c r="AA1547" s="2" t="s">
        <v>2940</v>
      </c>
      <c r="AB1547" s="2">
        <f>IF(INPUT_RAW!B1547="","",YEAR(INPUT_RAW!B1547))</f>
        <v>2019</v>
      </c>
      <c r="AC1547" s="2">
        <f>IF(OR(INPUT_RAW!Q1547="",INPUT_RAW!T1547=""),"",INPUT_RAW!Q1547+INPUT_RAW!T1547)</f>
        <v>3639567.23</v>
      </c>
      <c r="AD1547" s="2">
        <f>IF(INPUT_RAW!Q1547="","",IF(INPUT_RAW!Q1547=0,0,INPUT_RAW!T1547/INPUT_RAW!Q1547))</f>
        <v>0.24319999499381714</v>
      </c>
    </row>
    <row r="1548" spans="1:30" ht="100.8" x14ac:dyDescent="0.3">
      <c r="A1548" s="7" t="s">
        <v>196</v>
      </c>
      <c r="B1548" s="2" t="s">
        <v>2236</v>
      </c>
      <c r="C1548" s="5" t="s">
        <v>198</v>
      </c>
      <c r="D1548" s="5" t="s">
        <v>171</v>
      </c>
      <c r="E1548" s="2" t="s">
        <v>2238</v>
      </c>
      <c r="F1548" s="2"/>
      <c r="G1548" s="2"/>
      <c r="H1548" s="2"/>
      <c r="I1548" s="2"/>
      <c r="J1548" s="2"/>
      <c r="K1548" s="2"/>
      <c r="L1548" s="2"/>
      <c r="M1548" s="2"/>
      <c r="N1548" s="5">
        <v>2040</v>
      </c>
      <c r="O1548" s="2" t="s">
        <v>200</v>
      </c>
      <c r="P1548" s="5">
        <v>427.12091666666669</v>
      </c>
      <c r="Q1548" s="5">
        <v>871326.67</v>
      </c>
      <c r="R1548" s="5">
        <v>6.123597371565114</v>
      </c>
      <c r="S1548" s="5">
        <v>12492.13863799283</v>
      </c>
      <c r="T1548" s="5">
        <v>211906.7</v>
      </c>
      <c r="U1548" s="5">
        <v>0</v>
      </c>
      <c r="V1548" s="2"/>
      <c r="W1548" s="2" t="s">
        <v>22</v>
      </c>
      <c r="X1548" s="2" t="s">
        <v>2940</v>
      </c>
      <c r="Y1548" s="2" t="s">
        <v>172</v>
      </c>
      <c r="Z1548" s="2" t="s">
        <v>173</v>
      </c>
      <c r="AA1548" s="2" t="s">
        <v>2940</v>
      </c>
      <c r="AB1548" s="2">
        <f>IF(INPUT_RAW!B1548="","",YEAR(INPUT_RAW!B1548))</f>
        <v>2019</v>
      </c>
      <c r="AC1548" s="2">
        <f>IF(OR(INPUT_RAW!Q1548="",INPUT_RAW!T1548=""),"",INPUT_RAW!Q1548+INPUT_RAW!T1548)</f>
        <v>1083233.3700000001</v>
      </c>
      <c r="AD1548" s="2">
        <f>IF(INPUT_RAW!Q1548="","",IF(INPUT_RAW!Q1548=0,0,INPUT_RAW!T1548/INPUT_RAW!Q1548))</f>
        <v>0.24320006180919493</v>
      </c>
    </row>
    <row r="1549" spans="1:30" ht="57.6" x14ac:dyDescent="0.3">
      <c r="A1549" s="7" t="s">
        <v>196</v>
      </c>
      <c r="B1549" s="2" t="s">
        <v>2239</v>
      </c>
      <c r="C1549" s="5" t="s">
        <v>198</v>
      </c>
      <c r="D1549" s="5" t="s">
        <v>171</v>
      </c>
      <c r="E1549" s="2" t="s">
        <v>2240</v>
      </c>
      <c r="F1549" s="2"/>
      <c r="G1549" s="2"/>
      <c r="H1549" s="2"/>
      <c r="I1549" s="2"/>
      <c r="J1549" s="2"/>
      <c r="K1549" s="2"/>
      <c r="L1549" s="2"/>
      <c r="M1549" s="2"/>
      <c r="N1549" s="5">
        <v>5600</v>
      </c>
      <c r="O1549" s="2" t="s">
        <v>200</v>
      </c>
      <c r="P1549" s="5">
        <v>345.40884107142858</v>
      </c>
      <c r="Q1549" s="5">
        <v>1934289.51</v>
      </c>
      <c r="R1549" s="5">
        <v>4.9520980798771124</v>
      </c>
      <c r="S1549" s="5">
        <v>27731.749247311829</v>
      </c>
      <c r="T1549" s="5">
        <v>470419.3</v>
      </c>
      <c r="U1549" s="5">
        <v>60000</v>
      </c>
      <c r="V1549" s="2"/>
      <c r="W1549" s="2" t="s">
        <v>23</v>
      </c>
      <c r="X1549" s="2"/>
      <c r="Y1549" s="2" t="s">
        <v>172</v>
      </c>
      <c r="Z1549" s="2" t="s">
        <v>173</v>
      </c>
      <c r="AA1549" s="2" t="s">
        <v>174</v>
      </c>
      <c r="AB1549" s="2">
        <f>IF(INPUT_RAW!B1549="","",YEAR(INPUT_RAW!B1549))</f>
        <v>2019</v>
      </c>
      <c r="AC1549" s="2">
        <f>IF(OR(INPUT_RAW!Q1549="",INPUT_RAW!T1549=""),"",INPUT_RAW!Q1549+INPUT_RAW!T1549)</f>
        <v>2404708.81</v>
      </c>
      <c r="AD1549" s="2">
        <f>IF(INPUT_RAW!Q1549="","",IF(INPUT_RAW!Q1549=0,0,INPUT_RAW!T1549/INPUT_RAW!Q1549))</f>
        <v>0.24320004713255153</v>
      </c>
    </row>
    <row r="1550" spans="1:30" ht="57.6" x14ac:dyDescent="0.3">
      <c r="A1550" s="7" t="s">
        <v>196</v>
      </c>
      <c r="B1550" s="2" t="s">
        <v>2239</v>
      </c>
      <c r="C1550" s="5" t="s">
        <v>198</v>
      </c>
      <c r="D1550" s="5" t="s">
        <v>171</v>
      </c>
      <c r="E1550" s="2" t="s">
        <v>2241</v>
      </c>
      <c r="F1550" s="2"/>
      <c r="G1550" s="2"/>
      <c r="H1550" s="2"/>
      <c r="I1550" s="2"/>
      <c r="J1550" s="2"/>
      <c r="K1550" s="2"/>
      <c r="L1550" s="2"/>
      <c r="M1550" s="2"/>
      <c r="N1550" s="5">
        <v>800</v>
      </c>
      <c r="O1550" s="2" t="s">
        <v>200</v>
      </c>
      <c r="P1550" s="5">
        <v>346.49058749999989</v>
      </c>
      <c r="Q1550" s="5">
        <v>277192.46999999997</v>
      </c>
      <c r="R1550" s="5">
        <v>4.9676069892473107</v>
      </c>
      <c r="S1550" s="5">
        <v>3974.0855913978489</v>
      </c>
      <c r="T1550" s="5">
        <v>67413.100000000006</v>
      </c>
      <c r="U1550" s="5">
        <v>6</v>
      </c>
      <c r="V1550" s="2"/>
      <c r="W1550" s="2" t="s">
        <v>35</v>
      </c>
      <c r="X1550" s="2" t="s">
        <v>2939</v>
      </c>
      <c r="Y1550" s="2" t="s">
        <v>172</v>
      </c>
      <c r="Z1550" s="2" t="s">
        <v>173</v>
      </c>
      <c r="AA1550" s="2" t="s">
        <v>2939</v>
      </c>
      <c r="AB1550" s="2">
        <f>IF(INPUT_RAW!B1550="","",YEAR(INPUT_RAW!B1550))</f>
        <v>2019</v>
      </c>
      <c r="AC1550" s="2">
        <f>IF(OR(INPUT_RAW!Q1550="",INPUT_RAW!T1550=""),"",INPUT_RAW!Q1550+INPUT_RAW!T1550)</f>
        <v>344605.56999999995</v>
      </c>
      <c r="AD1550" s="2">
        <f>IF(INPUT_RAW!Q1550="","",IF(INPUT_RAW!Q1550=0,0,INPUT_RAW!T1550/INPUT_RAW!Q1550))</f>
        <v>0.24319960783927505</v>
      </c>
    </row>
    <row r="1551" spans="1:30" ht="57.6" x14ac:dyDescent="0.3">
      <c r="A1551" s="7" t="s">
        <v>196</v>
      </c>
      <c r="B1551" s="2" t="s">
        <v>2239</v>
      </c>
      <c r="C1551" s="5" t="s">
        <v>198</v>
      </c>
      <c r="D1551" s="5" t="s">
        <v>171</v>
      </c>
      <c r="E1551" s="2" t="s">
        <v>2242</v>
      </c>
      <c r="F1551" s="2"/>
      <c r="G1551" s="2"/>
      <c r="H1551" s="2"/>
      <c r="I1551" s="2"/>
      <c r="J1551" s="2"/>
      <c r="K1551" s="2"/>
      <c r="L1551" s="2"/>
      <c r="M1551" s="2"/>
      <c r="N1551" s="5">
        <v>154</v>
      </c>
      <c r="O1551" s="2" t="s">
        <v>200</v>
      </c>
      <c r="P1551" s="5">
        <v>248.813961038961</v>
      </c>
      <c r="Q1551" s="5">
        <v>38317.35</v>
      </c>
      <c r="R1551" s="5">
        <v>3.5672252478704092</v>
      </c>
      <c r="S1551" s="5">
        <v>549.35268817204303</v>
      </c>
      <c r="T1551" s="5">
        <v>9318.7999999999993</v>
      </c>
      <c r="U1551" s="5">
        <v>1008</v>
      </c>
      <c r="V1551" s="2"/>
      <c r="W1551" s="2" t="s">
        <v>23</v>
      </c>
      <c r="X1551" s="2" t="s">
        <v>2940</v>
      </c>
      <c r="Y1551" s="2" t="s">
        <v>172</v>
      </c>
      <c r="Z1551" s="2" t="s">
        <v>173</v>
      </c>
      <c r="AA1551" s="2" t="s">
        <v>2940</v>
      </c>
      <c r="AB1551" s="2">
        <f>IF(INPUT_RAW!B1551="","",YEAR(INPUT_RAW!B1551))</f>
        <v>2019</v>
      </c>
      <c r="AC1551" s="2">
        <f>IF(OR(INPUT_RAW!Q1551="",INPUT_RAW!T1551=""),"",INPUT_RAW!Q1551+INPUT_RAW!T1551)</f>
        <v>47636.149999999994</v>
      </c>
      <c r="AD1551" s="2">
        <f>IF(INPUT_RAW!Q1551="","",IF(INPUT_RAW!Q1551=0,0,INPUT_RAW!T1551/INPUT_RAW!Q1551))</f>
        <v>0.24320053448372603</v>
      </c>
    </row>
    <row r="1552" spans="1:30" ht="72" x14ac:dyDescent="0.3">
      <c r="A1552" s="7" t="s">
        <v>196</v>
      </c>
      <c r="B1552" s="2" t="s">
        <v>2243</v>
      </c>
      <c r="C1552" s="5" t="s">
        <v>198</v>
      </c>
      <c r="D1552" s="5" t="s">
        <v>171</v>
      </c>
      <c r="E1552" s="2" t="s">
        <v>2244</v>
      </c>
      <c r="F1552" s="2"/>
      <c r="G1552" s="2"/>
      <c r="H1552" s="2"/>
      <c r="I1552" s="2"/>
      <c r="J1552" s="2"/>
      <c r="K1552" s="2"/>
      <c r="L1552" s="2"/>
      <c r="M1552" s="2"/>
      <c r="N1552" s="5">
        <v>42</v>
      </c>
      <c r="O1552" s="2" t="s">
        <v>200</v>
      </c>
      <c r="P1552" s="5">
        <v>129.4809523809524</v>
      </c>
      <c r="Q1552" s="5">
        <v>5438.2</v>
      </c>
      <c r="R1552" s="5">
        <v>1.839218073593073</v>
      </c>
      <c r="S1552" s="5">
        <v>77.247159090909079</v>
      </c>
      <c r="T1552" s="5">
        <v>1322.6</v>
      </c>
      <c r="U1552" s="5">
        <v>3</v>
      </c>
      <c r="V1552" s="2"/>
      <c r="W1552" s="2" t="s">
        <v>23</v>
      </c>
      <c r="X1552" s="2"/>
      <c r="Y1552" s="2" t="s">
        <v>172</v>
      </c>
      <c r="Z1552" s="2" t="s">
        <v>173</v>
      </c>
      <c r="AA1552" s="2" t="s">
        <v>174</v>
      </c>
      <c r="AB1552" s="2">
        <f>IF(INPUT_RAW!B1552="","",YEAR(INPUT_RAW!B1552))</f>
        <v>2019</v>
      </c>
      <c r="AC1552" s="2">
        <f>IF(OR(INPUT_RAW!Q1552="",INPUT_RAW!T1552=""),"",INPUT_RAW!Q1552+INPUT_RAW!T1552)</f>
        <v>6760.7999999999993</v>
      </c>
      <c r="AD1552" s="2">
        <f>IF(INPUT_RAW!Q1552="","",IF(INPUT_RAW!Q1552=0,0,INPUT_RAW!T1552/INPUT_RAW!Q1552))</f>
        <v>0.24320547239895554</v>
      </c>
    </row>
    <row r="1553" spans="1:30" ht="100.8" x14ac:dyDescent="0.3">
      <c r="A1553" s="7" t="s">
        <v>196</v>
      </c>
      <c r="B1553" s="2" t="s">
        <v>2245</v>
      </c>
      <c r="C1553" s="5" t="s">
        <v>198</v>
      </c>
      <c r="D1553" s="5" t="s">
        <v>171</v>
      </c>
      <c r="E1553" s="2" t="s">
        <v>2246</v>
      </c>
      <c r="F1553" s="2"/>
      <c r="G1553" s="2"/>
      <c r="H1553" s="2"/>
      <c r="I1553" s="2"/>
      <c r="J1553" s="2"/>
      <c r="K1553" s="2"/>
      <c r="L1553" s="2"/>
      <c r="M1553" s="2"/>
      <c r="N1553" s="5">
        <v>8008</v>
      </c>
      <c r="O1553" s="2" t="s">
        <v>200</v>
      </c>
      <c r="P1553" s="5">
        <v>317.57522477522468</v>
      </c>
      <c r="Q1553" s="5">
        <v>2543142.4</v>
      </c>
      <c r="R1553" s="5">
        <v>4.511011715557169</v>
      </c>
      <c r="S1553" s="5">
        <v>36124.181818181823</v>
      </c>
      <c r="T1553" s="5">
        <v>618492.19999999995</v>
      </c>
      <c r="U1553" s="2"/>
      <c r="V1553" s="2"/>
      <c r="W1553" s="2" t="s">
        <v>33</v>
      </c>
      <c r="X1553" s="2" t="s">
        <v>2935</v>
      </c>
      <c r="Y1553" s="2" t="s">
        <v>172</v>
      </c>
      <c r="Z1553" s="2" t="s">
        <v>173</v>
      </c>
      <c r="AA1553" s="2" t="s">
        <v>2935</v>
      </c>
      <c r="AB1553" s="2">
        <f>IF(INPUT_RAW!B1553="","",YEAR(INPUT_RAW!B1553))</f>
        <v>2019</v>
      </c>
      <c r="AC1553" s="2">
        <f>IF(OR(INPUT_RAW!Q1553="",INPUT_RAW!T1553=""),"",INPUT_RAW!Q1553+INPUT_RAW!T1553)</f>
        <v>3161634.5999999996</v>
      </c>
      <c r="AD1553" s="2">
        <f>IF(INPUT_RAW!Q1553="","",IF(INPUT_RAW!Q1553=0,0,INPUT_RAW!T1553/INPUT_RAW!Q1553))</f>
        <v>0.24319998754297045</v>
      </c>
    </row>
    <row r="1554" spans="1:30" ht="115.2" x14ac:dyDescent="0.3">
      <c r="A1554" s="7" t="s">
        <v>196</v>
      </c>
      <c r="B1554" s="2" t="s">
        <v>2245</v>
      </c>
      <c r="C1554" s="5" t="s">
        <v>198</v>
      </c>
      <c r="D1554" s="5" t="s">
        <v>171</v>
      </c>
      <c r="E1554" s="2" t="s">
        <v>2247</v>
      </c>
      <c r="F1554" s="2"/>
      <c r="G1554" s="2"/>
      <c r="H1554" s="2"/>
      <c r="I1554" s="2"/>
      <c r="J1554" s="2"/>
      <c r="K1554" s="2"/>
      <c r="L1554" s="2"/>
      <c r="M1554" s="2"/>
      <c r="N1554" s="5">
        <v>23760</v>
      </c>
      <c r="O1554" s="2" t="s">
        <v>200</v>
      </c>
      <c r="P1554" s="5">
        <v>175.4253253367003</v>
      </c>
      <c r="Q1554" s="5">
        <v>4168105.73</v>
      </c>
      <c r="R1554" s="5">
        <v>2.4918370076235838</v>
      </c>
      <c r="S1554" s="5">
        <v>59206.047301136357</v>
      </c>
      <c r="T1554" s="5">
        <v>1013683.4</v>
      </c>
      <c r="U1554" s="2"/>
      <c r="V1554" s="2"/>
      <c r="W1554" s="2" t="s">
        <v>34</v>
      </c>
      <c r="X1554" s="2" t="s">
        <v>2935</v>
      </c>
      <c r="Y1554" s="2" t="s">
        <v>172</v>
      </c>
      <c r="Z1554" s="2" t="s">
        <v>173</v>
      </c>
      <c r="AA1554" s="2" t="s">
        <v>2935</v>
      </c>
      <c r="AB1554" s="2">
        <f>IF(INPUT_RAW!B1554="","",YEAR(INPUT_RAW!B1554))</f>
        <v>2019</v>
      </c>
      <c r="AC1554" s="2">
        <f>IF(OR(INPUT_RAW!Q1554="",INPUT_RAW!T1554=""),"",INPUT_RAW!Q1554+INPUT_RAW!T1554)</f>
        <v>5181789.13</v>
      </c>
      <c r="AD1554" s="2">
        <f>IF(INPUT_RAW!Q1554="","",IF(INPUT_RAW!Q1554=0,0,INPUT_RAW!T1554/INPUT_RAW!Q1554))</f>
        <v>0.24320002074419547</v>
      </c>
    </row>
    <row r="1555" spans="1:30" ht="57.6" x14ac:dyDescent="0.3">
      <c r="A1555" s="7" t="s">
        <v>196</v>
      </c>
      <c r="B1555" s="2" t="s">
        <v>2245</v>
      </c>
      <c r="C1555" s="5" t="s">
        <v>198</v>
      </c>
      <c r="D1555" s="5" t="s">
        <v>171</v>
      </c>
      <c r="E1555" s="2" t="s">
        <v>2248</v>
      </c>
      <c r="F1555" s="2"/>
      <c r="G1555" s="2"/>
      <c r="H1555" s="2"/>
      <c r="I1555" s="2"/>
      <c r="J1555" s="2"/>
      <c r="K1555" s="2"/>
      <c r="L1555" s="2"/>
      <c r="M1555" s="2"/>
      <c r="N1555" s="5">
        <v>7012.8</v>
      </c>
      <c r="O1555" s="2" t="s">
        <v>200</v>
      </c>
      <c r="P1555" s="5">
        <v>496.89037759525428</v>
      </c>
      <c r="Q1555" s="5">
        <v>3484592.84</v>
      </c>
      <c r="R1555" s="5">
        <v>7.0581019544780439</v>
      </c>
      <c r="S1555" s="5">
        <v>49497.057386363631</v>
      </c>
      <c r="T1555" s="5">
        <v>847453</v>
      </c>
      <c r="U1555" s="5">
        <v>38960</v>
      </c>
      <c r="V1555" s="5">
        <v>1.26</v>
      </c>
      <c r="W1555" s="2" t="s">
        <v>17</v>
      </c>
      <c r="X1555" s="2"/>
      <c r="Y1555" s="2" t="s">
        <v>172</v>
      </c>
      <c r="Z1555" s="2" t="s">
        <v>173</v>
      </c>
      <c r="AA1555" s="2" t="s">
        <v>174</v>
      </c>
      <c r="AB1555" s="2">
        <f>IF(INPUT_RAW!B1555="","",YEAR(INPUT_RAW!B1555))</f>
        <v>2019</v>
      </c>
      <c r="AC1555" s="2">
        <f>IF(OR(INPUT_RAW!Q1555="",INPUT_RAW!T1555=""),"",INPUT_RAW!Q1555+INPUT_RAW!T1555)</f>
        <v>4332045.84</v>
      </c>
      <c r="AD1555" s="2">
        <f>IF(INPUT_RAW!Q1555="","",IF(INPUT_RAW!Q1555=0,0,INPUT_RAW!T1555/INPUT_RAW!Q1555))</f>
        <v>0.24320000611606607</v>
      </c>
    </row>
    <row r="1556" spans="1:30" ht="57.6" x14ac:dyDescent="0.3">
      <c r="A1556" s="7" t="s">
        <v>196</v>
      </c>
      <c r="B1556" s="2" t="s">
        <v>2245</v>
      </c>
      <c r="C1556" s="5" t="s">
        <v>198</v>
      </c>
      <c r="D1556" s="5" t="s">
        <v>171</v>
      </c>
      <c r="E1556" s="2" t="s">
        <v>2249</v>
      </c>
      <c r="F1556" s="2"/>
      <c r="G1556" s="2"/>
      <c r="H1556" s="2"/>
      <c r="I1556" s="2"/>
      <c r="J1556" s="2"/>
      <c r="K1556" s="2"/>
      <c r="L1556" s="2"/>
      <c r="M1556" s="2"/>
      <c r="N1556" s="5">
        <v>6750</v>
      </c>
      <c r="O1556" s="2" t="s">
        <v>200</v>
      </c>
      <c r="P1556" s="5">
        <v>432.26888888888891</v>
      </c>
      <c r="Q1556" s="5">
        <v>2917815</v>
      </c>
      <c r="R1556" s="5">
        <v>6.1401830808080806</v>
      </c>
      <c r="S1556" s="5">
        <v>41446.235795454537</v>
      </c>
      <c r="T1556" s="5">
        <v>709612.7</v>
      </c>
      <c r="U1556" s="5">
        <v>27000</v>
      </c>
      <c r="V1556" s="5">
        <v>1.52</v>
      </c>
      <c r="W1556" s="2" t="s">
        <v>15</v>
      </c>
      <c r="X1556" s="2"/>
      <c r="Y1556" s="2" t="s">
        <v>172</v>
      </c>
      <c r="Z1556" s="2" t="s">
        <v>173</v>
      </c>
      <c r="AA1556" s="2" t="s">
        <v>174</v>
      </c>
      <c r="AB1556" s="2">
        <f>IF(INPUT_RAW!B1556="","",YEAR(INPUT_RAW!B1556))</f>
        <v>2019</v>
      </c>
      <c r="AC1556" s="2">
        <f>IF(OR(INPUT_RAW!Q1556="",INPUT_RAW!T1556=""),"",INPUT_RAW!Q1556+INPUT_RAW!T1556)</f>
        <v>3627427.7</v>
      </c>
      <c r="AD1556" s="2">
        <f>IF(INPUT_RAW!Q1556="","",IF(INPUT_RAW!Q1556=0,0,INPUT_RAW!T1556/INPUT_RAW!Q1556))</f>
        <v>0.24320003153044314</v>
      </c>
    </row>
    <row r="1557" spans="1:30" ht="57.6" x14ac:dyDescent="0.3">
      <c r="A1557" s="7" t="s">
        <v>196</v>
      </c>
      <c r="B1557" s="2" t="s">
        <v>2250</v>
      </c>
      <c r="C1557" s="5" t="s">
        <v>198</v>
      </c>
      <c r="D1557" s="5" t="s">
        <v>171</v>
      </c>
      <c r="E1557" s="2" t="s">
        <v>2251</v>
      </c>
      <c r="F1557" s="2"/>
      <c r="G1557" s="2"/>
      <c r="H1557" s="2"/>
      <c r="I1557" s="2"/>
      <c r="J1557" s="2"/>
      <c r="K1557" s="2"/>
      <c r="L1557" s="2"/>
      <c r="M1557" s="2"/>
      <c r="N1557" s="5">
        <v>1267.2</v>
      </c>
      <c r="O1557" s="2" t="s">
        <v>200</v>
      </c>
      <c r="P1557" s="5">
        <v>489.49249526515149</v>
      </c>
      <c r="Q1557" s="5">
        <v>620284.89</v>
      </c>
      <c r="R1557" s="5">
        <v>6.9530183986527199</v>
      </c>
      <c r="S1557" s="5">
        <v>8810.8649147727265</v>
      </c>
      <c r="T1557" s="5">
        <v>150853.29999999999</v>
      </c>
      <c r="U1557" s="5">
        <v>27648</v>
      </c>
      <c r="V1557" s="2"/>
      <c r="W1557" s="2" t="s">
        <v>23</v>
      </c>
      <c r="X1557" s="2" t="s">
        <v>2936</v>
      </c>
      <c r="Y1557" s="2" t="s">
        <v>172</v>
      </c>
      <c r="Z1557" s="2" t="s">
        <v>173</v>
      </c>
      <c r="AA1557" s="2" t="s">
        <v>2936</v>
      </c>
      <c r="AB1557" s="2">
        <f>IF(INPUT_RAW!B1557="","",YEAR(INPUT_RAW!B1557))</f>
        <v>2019</v>
      </c>
      <c r="AC1557" s="2">
        <f>IF(OR(INPUT_RAW!Q1557="",INPUT_RAW!T1557=""),"",INPUT_RAW!Q1557+INPUT_RAW!T1557)</f>
        <v>771138.19</v>
      </c>
      <c r="AD1557" s="2">
        <f>IF(INPUT_RAW!Q1557="","",IF(INPUT_RAW!Q1557=0,0,INPUT_RAW!T1557/INPUT_RAW!Q1557))</f>
        <v>0.24320002378262026</v>
      </c>
    </row>
    <row r="1558" spans="1:30" ht="57.6" x14ac:dyDescent="0.3">
      <c r="A1558" s="7" t="s">
        <v>196</v>
      </c>
      <c r="B1558" s="2" t="s">
        <v>2250</v>
      </c>
      <c r="C1558" s="5" t="s">
        <v>198</v>
      </c>
      <c r="D1558" s="5" t="s">
        <v>171</v>
      </c>
      <c r="E1558" s="2" t="s">
        <v>2252</v>
      </c>
      <c r="F1558" s="2"/>
      <c r="G1558" s="2"/>
      <c r="H1558" s="2"/>
      <c r="I1558" s="2"/>
      <c r="J1558" s="2"/>
      <c r="K1558" s="2"/>
      <c r="L1558" s="2"/>
      <c r="M1558" s="2"/>
      <c r="N1558" s="5">
        <v>1042.8</v>
      </c>
      <c r="O1558" s="2" t="s">
        <v>200</v>
      </c>
      <c r="P1558" s="5">
        <v>491.10268507863452</v>
      </c>
      <c r="Q1558" s="5">
        <v>512121.88</v>
      </c>
      <c r="R1558" s="5">
        <v>6.9758904130487842</v>
      </c>
      <c r="S1558" s="5">
        <v>7274.4585227272719</v>
      </c>
      <c r="T1558" s="5">
        <v>124548</v>
      </c>
      <c r="U1558" s="5">
        <v>22752</v>
      </c>
      <c r="V1558" s="2"/>
      <c r="W1558" s="2" t="s">
        <v>23</v>
      </c>
      <c r="X1558" s="2" t="s">
        <v>2936</v>
      </c>
      <c r="Y1558" s="2" t="s">
        <v>172</v>
      </c>
      <c r="Z1558" s="2" t="s">
        <v>173</v>
      </c>
      <c r="AA1558" s="2" t="s">
        <v>2936</v>
      </c>
      <c r="AB1558" s="2">
        <f>IF(INPUT_RAW!B1558="","",YEAR(INPUT_RAW!B1558))</f>
        <v>2019</v>
      </c>
      <c r="AC1558" s="2">
        <f>IF(OR(INPUT_RAW!Q1558="",INPUT_RAW!T1558=""),"",INPUT_RAW!Q1558+INPUT_RAW!T1558)</f>
        <v>636669.88</v>
      </c>
      <c r="AD1558" s="2">
        <f>IF(INPUT_RAW!Q1558="","",IF(INPUT_RAW!Q1558=0,0,INPUT_RAW!T1558/INPUT_RAW!Q1558))</f>
        <v>0.2431999195191582</v>
      </c>
    </row>
    <row r="1559" spans="1:30" ht="100.8" x14ac:dyDescent="0.3">
      <c r="A1559" s="7" t="s">
        <v>196</v>
      </c>
      <c r="B1559" s="2" t="s">
        <v>2253</v>
      </c>
      <c r="C1559" s="5" t="s">
        <v>198</v>
      </c>
      <c r="D1559" s="5" t="s">
        <v>171</v>
      </c>
      <c r="E1559" s="2" t="s">
        <v>2254</v>
      </c>
      <c r="F1559" s="2"/>
      <c r="G1559" s="2"/>
      <c r="H1559" s="2"/>
      <c r="I1559" s="2"/>
      <c r="J1559" s="2"/>
      <c r="K1559" s="2"/>
      <c r="L1559" s="2"/>
      <c r="M1559" s="2"/>
      <c r="N1559" s="5">
        <v>256</v>
      </c>
      <c r="O1559" s="2" t="s">
        <v>200</v>
      </c>
      <c r="P1559" s="5">
        <v>465.14914062499997</v>
      </c>
      <c r="Q1559" s="5">
        <v>119078.18</v>
      </c>
      <c r="R1559" s="5">
        <v>6.6072321111505676</v>
      </c>
      <c r="S1559" s="5">
        <v>1691.4514204545451</v>
      </c>
      <c r="T1559" s="5">
        <v>28959.8</v>
      </c>
      <c r="U1559" s="2"/>
      <c r="V1559" s="2"/>
      <c r="W1559" s="2" t="s">
        <v>22</v>
      </c>
      <c r="X1559" s="2" t="s">
        <v>2940</v>
      </c>
      <c r="Y1559" s="2" t="s">
        <v>172</v>
      </c>
      <c r="Z1559" s="2" t="s">
        <v>173</v>
      </c>
      <c r="AA1559" s="2" t="s">
        <v>2940</v>
      </c>
      <c r="AB1559" s="2">
        <f>IF(INPUT_RAW!B1559="","",YEAR(INPUT_RAW!B1559))</f>
        <v>2019</v>
      </c>
      <c r="AC1559" s="2">
        <f>IF(OR(INPUT_RAW!Q1559="",INPUT_RAW!T1559=""),"",INPUT_RAW!Q1559+INPUT_RAW!T1559)</f>
        <v>148037.97999999998</v>
      </c>
      <c r="AD1559" s="2">
        <f>IF(INPUT_RAW!Q1559="","",IF(INPUT_RAW!Q1559=0,0,INPUT_RAW!T1559/INPUT_RAW!Q1559))</f>
        <v>0.24319988767043635</v>
      </c>
    </row>
    <row r="1560" spans="1:30" ht="100.8" x14ac:dyDescent="0.3">
      <c r="A1560" s="7" t="s">
        <v>196</v>
      </c>
      <c r="B1560" s="2" t="s">
        <v>2253</v>
      </c>
      <c r="C1560" s="5" t="s">
        <v>198</v>
      </c>
      <c r="D1560" s="5" t="s">
        <v>171</v>
      </c>
      <c r="E1560" s="2" t="s">
        <v>2255</v>
      </c>
      <c r="F1560" s="2"/>
      <c r="G1560" s="2"/>
      <c r="H1560" s="2"/>
      <c r="I1560" s="2"/>
      <c r="J1560" s="2"/>
      <c r="K1560" s="2"/>
      <c r="L1560" s="2"/>
      <c r="M1560" s="2"/>
      <c r="N1560" s="5">
        <v>2040</v>
      </c>
      <c r="O1560" s="2" t="s">
        <v>200</v>
      </c>
      <c r="P1560" s="5">
        <v>430.10696078431369</v>
      </c>
      <c r="Q1560" s="5">
        <v>877418.2</v>
      </c>
      <c r="R1560" s="5">
        <v>6.1094738747771826</v>
      </c>
      <c r="S1560" s="5">
        <v>12463.32670454545</v>
      </c>
      <c r="T1560" s="5">
        <v>213388.1</v>
      </c>
      <c r="U1560" s="5">
        <v>0</v>
      </c>
      <c r="V1560" s="2"/>
      <c r="W1560" s="2" t="s">
        <v>22</v>
      </c>
      <c r="X1560" s="2" t="s">
        <v>2940</v>
      </c>
      <c r="Y1560" s="2" t="s">
        <v>172</v>
      </c>
      <c r="Z1560" s="2" t="s">
        <v>173</v>
      </c>
      <c r="AA1560" s="2" t="s">
        <v>2940</v>
      </c>
      <c r="AB1560" s="2">
        <f>IF(INPUT_RAW!B1560="","",YEAR(INPUT_RAW!B1560))</f>
        <v>2019</v>
      </c>
      <c r="AC1560" s="2">
        <f>IF(OR(INPUT_RAW!Q1560="",INPUT_RAW!T1560=""),"",INPUT_RAW!Q1560+INPUT_RAW!T1560)</f>
        <v>1090806.3</v>
      </c>
      <c r="AD1560" s="2">
        <f>IF(INPUT_RAW!Q1560="","",IF(INPUT_RAW!Q1560=0,0,INPUT_RAW!T1560/INPUT_RAW!Q1560))</f>
        <v>0.24319999288822594</v>
      </c>
    </row>
    <row r="1561" spans="1:30" ht="86.4" x14ac:dyDescent="0.3">
      <c r="A1561" s="7" t="s">
        <v>196</v>
      </c>
      <c r="B1561" s="2" t="s">
        <v>2253</v>
      </c>
      <c r="C1561" s="5" t="s">
        <v>198</v>
      </c>
      <c r="D1561" s="5" t="s">
        <v>171</v>
      </c>
      <c r="E1561" s="2" t="s">
        <v>2256</v>
      </c>
      <c r="F1561" s="2"/>
      <c r="G1561" s="2"/>
      <c r="H1561" s="2"/>
      <c r="I1561" s="2"/>
      <c r="J1561" s="2"/>
      <c r="K1561" s="2"/>
      <c r="L1561" s="2"/>
      <c r="M1561" s="2"/>
      <c r="N1561" s="5">
        <v>4147.2</v>
      </c>
      <c r="O1561" s="2" t="s">
        <v>200</v>
      </c>
      <c r="P1561" s="5">
        <v>585.13890094521605</v>
      </c>
      <c r="Q1561" s="5">
        <v>2426688.0499999998</v>
      </c>
      <c r="R1561" s="5">
        <v>8.3116321156990907</v>
      </c>
      <c r="S1561" s="5">
        <v>34470.000710227258</v>
      </c>
      <c r="T1561" s="5">
        <v>590170.6</v>
      </c>
      <c r="U1561" s="5">
        <v>27648</v>
      </c>
      <c r="V1561" s="2"/>
      <c r="W1561" s="2" t="s">
        <v>22</v>
      </c>
      <c r="X1561" s="2" t="s">
        <v>2940</v>
      </c>
      <c r="Y1561" s="2" t="s">
        <v>172</v>
      </c>
      <c r="Z1561" s="2" t="s">
        <v>173</v>
      </c>
      <c r="AA1561" s="2" t="s">
        <v>2940</v>
      </c>
      <c r="AB1561" s="2">
        <f>IF(INPUT_RAW!B1561="","",YEAR(INPUT_RAW!B1561))</f>
        <v>2019</v>
      </c>
      <c r="AC1561" s="2">
        <f>IF(OR(INPUT_RAW!Q1561="",INPUT_RAW!T1561=""),"",INPUT_RAW!Q1561+INPUT_RAW!T1561)</f>
        <v>3016858.65</v>
      </c>
      <c r="AD1561" s="2">
        <f>IF(INPUT_RAW!Q1561="","",IF(INPUT_RAW!Q1561=0,0,INPUT_RAW!T1561/INPUT_RAW!Q1561))</f>
        <v>0.24320002729646278</v>
      </c>
    </row>
    <row r="1562" spans="1:30" ht="86.4" x14ac:dyDescent="0.3">
      <c r="A1562" s="7" t="s">
        <v>196</v>
      </c>
      <c r="B1562" s="2" t="s">
        <v>2253</v>
      </c>
      <c r="C1562" s="5" t="s">
        <v>198</v>
      </c>
      <c r="D1562" s="5" t="s">
        <v>171</v>
      </c>
      <c r="E1562" s="2" t="s">
        <v>2257</v>
      </c>
      <c r="F1562" s="2"/>
      <c r="G1562" s="2"/>
      <c r="H1562" s="2"/>
      <c r="I1562" s="2"/>
      <c r="J1562" s="2"/>
      <c r="K1562" s="2"/>
      <c r="L1562" s="2"/>
      <c r="M1562" s="2"/>
      <c r="N1562" s="5">
        <v>211.2</v>
      </c>
      <c r="O1562" s="2" t="s">
        <v>200</v>
      </c>
      <c r="P1562" s="5">
        <v>510.03196022727269</v>
      </c>
      <c r="Q1562" s="5">
        <v>107718.75</v>
      </c>
      <c r="R1562" s="5">
        <v>7.2447721623192143</v>
      </c>
      <c r="S1562" s="5">
        <v>1530.095880681818</v>
      </c>
      <c r="T1562" s="5">
        <v>26197.200000000001</v>
      </c>
      <c r="U1562" s="2"/>
      <c r="V1562" s="2"/>
      <c r="W1562" s="2" t="s">
        <v>22</v>
      </c>
      <c r="X1562" s="2" t="s">
        <v>2940</v>
      </c>
      <c r="Y1562" s="2" t="s">
        <v>172</v>
      </c>
      <c r="Z1562" s="2" t="s">
        <v>173</v>
      </c>
      <c r="AA1562" s="2" t="s">
        <v>2940</v>
      </c>
      <c r="AB1562" s="2">
        <f>IF(INPUT_RAW!B1562="","",YEAR(INPUT_RAW!B1562))</f>
        <v>2019</v>
      </c>
      <c r="AC1562" s="2">
        <f>IF(OR(INPUT_RAW!Q1562="",INPUT_RAW!T1562=""),"",INPUT_RAW!Q1562+INPUT_RAW!T1562)</f>
        <v>133915.95000000001</v>
      </c>
      <c r="AD1562" s="2">
        <f>IF(INPUT_RAW!Q1562="","",IF(INPUT_RAW!Q1562=0,0,INPUT_RAW!T1562/INPUT_RAW!Q1562))</f>
        <v>0.2432</v>
      </c>
    </row>
    <row r="1563" spans="1:30" ht="86.4" x14ac:dyDescent="0.3">
      <c r="A1563" s="7" t="s">
        <v>196</v>
      </c>
      <c r="B1563" s="2" t="s">
        <v>2253</v>
      </c>
      <c r="C1563" s="5" t="s">
        <v>198</v>
      </c>
      <c r="D1563" s="5" t="s">
        <v>171</v>
      </c>
      <c r="E1563" s="2" t="s">
        <v>2258</v>
      </c>
      <c r="F1563" s="2"/>
      <c r="G1563" s="2"/>
      <c r="H1563" s="2"/>
      <c r="I1563" s="2"/>
      <c r="J1563" s="2"/>
      <c r="K1563" s="2"/>
      <c r="L1563" s="2"/>
      <c r="M1563" s="2"/>
      <c r="N1563" s="5">
        <v>350</v>
      </c>
      <c r="O1563" s="2" t="s">
        <v>200</v>
      </c>
      <c r="P1563" s="5">
        <v>655.45225714285721</v>
      </c>
      <c r="Q1563" s="5">
        <v>229408.29</v>
      </c>
      <c r="R1563" s="5">
        <v>9.3104013798701306</v>
      </c>
      <c r="S1563" s="5">
        <v>3258.640482954545</v>
      </c>
      <c r="T1563" s="5">
        <v>55792.1</v>
      </c>
      <c r="U1563" s="2"/>
      <c r="V1563" s="2"/>
      <c r="W1563" s="2" t="s">
        <v>22</v>
      </c>
      <c r="X1563" s="2" t="s">
        <v>2940</v>
      </c>
      <c r="Y1563" s="2" t="s">
        <v>172</v>
      </c>
      <c r="Z1563" s="2" t="s">
        <v>173</v>
      </c>
      <c r="AA1563" s="2" t="s">
        <v>2940</v>
      </c>
      <c r="AB1563" s="2">
        <f>IF(INPUT_RAW!B1563="","",YEAR(INPUT_RAW!B1563))</f>
        <v>2019</v>
      </c>
      <c r="AC1563" s="2">
        <f>IF(OR(INPUT_RAW!Q1563="",INPUT_RAW!T1563=""),"",INPUT_RAW!Q1563+INPUT_RAW!T1563)</f>
        <v>285200.39</v>
      </c>
      <c r="AD1563" s="2">
        <f>IF(INPUT_RAW!Q1563="","",IF(INPUT_RAW!Q1563=0,0,INPUT_RAW!T1563/INPUT_RAW!Q1563))</f>
        <v>0.24320001687820433</v>
      </c>
    </row>
    <row r="1564" spans="1:30" ht="115.2" x14ac:dyDescent="0.3">
      <c r="A1564" s="7" t="s">
        <v>196</v>
      </c>
      <c r="B1564" s="2" t="s">
        <v>2259</v>
      </c>
      <c r="C1564" s="5" t="s">
        <v>198</v>
      </c>
      <c r="D1564" s="5" t="s">
        <v>171</v>
      </c>
      <c r="E1564" s="2" t="s">
        <v>2247</v>
      </c>
      <c r="F1564" s="2"/>
      <c r="G1564" s="2"/>
      <c r="H1564" s="2"/>
      <c r="I1564" s="2"/>
      <c r="J1564" s="2"/>
      <c r="K1564" s="2"/>
      <c r="L1564" s="2"/>
      <c r="M1564" s="2"/>
      <c r="N1564" s="5">
        <v>23760</v>
      </c>
      <c r="O1564" s="2" t="s">
        <v>200</v>
      </c>
      <c r="P1564" s="5">
        <v>174.74275505050511</v>
      </c>
      <c r="Q1564" s="5">
        <v>4151887.86</v>
      </c>
      <c r="R1564" s="5">
        <v>2.4856721913300861</v>
      </c>
      <c r="S1564" s="5">
        <v>59059.571266002837</v>
      </c>
      <c r="T1564" s="5">
        <v>1009739.2</v>
      </c>
      <c r="U1564" s="2"/>
      <c r="V1564" s="2"/>
      <c r="W1564" s="2" t="s">
        <v>34</v>
      </c>
      <c r="X1564" s="2" t="s">
        <v>2935</v>
      </c>
      <c r="Y1564" s="2" t="s">
        <v>172</v>
      </c>
      <c r="Z1564" s="2" t="s">
        <v>173</v>
      </c>
      <c r="AA1564" s="2" t="s">
        <v>2935</v>
      </c>
      <c r="AB1564" s="2">
        <f>IF(INPUT_RAW!B1564="","",YEAR(INPUT_RAW!B1564))</f>
        <v>2019</v>
      </c>
      <c r="AC1564" s="2">
        <f>IF(OR(INPUT_RAW!Q1564="",INPUT_RAW!T1564=""),"",INPUT_RAW!Q1564+INPUT_RAW!T1564)</f>
        <v>5161627.0599999996</v>
      </c>
      <c r="AD1564" s="2">
        <f>IF(INPUT_RAW!Q1564="","",IF(INPUT_RAW!Q1564=0,0,INPUT_RAW!T1564/INPUT_RAW!Q1564))</f>
        <v>0.24320001744941155</v>
      </c>
    </row>
    <row r="1565" spans="1:30" ht="57.6" x14ac:dyDescent="0.3">
      <c r="A1565" s="7" t="s">
        <v>196</v>
      </c>
      <c r="B1565" s="2" t="s">
        <v>2260</v>
      </c>
      <c r="C1565" s="5" t="s">
        <v>198</v>
      </c>
      <c r="D1565" s="5" t="s">
        <v>171</v>
      </c>
      <c r="E1565" s="2" t="s">
        <v>2261</v>
      </c>
      <c r="F1565" s="2"/>
      <c r="G1565" s="2"/>
      <c r="H1565" s="2"/>
      <c r="I1565" s="2"/>
      <c r="J1565" s="2"/>
      <c r="K1565" s="2"/>
      <c r="L1565" s="2"/>
      <c r="M1565" s="2"/>
      <c r="N1565" s="5">
        <v>6344</v>
      </c>
      <c r="O1565" s="2" t="s">
        <v>200</v>
      </c>
      <c r="P1565" s="5">
        <v>349.77937421185368</v>
      </c>
      <c r="Q1565" s="5">
        <v>2219000.35</v>
      </c>
      <c r="R1565" s="5">
        <v>4.9755245264844064</v>
      </c>
      <c r="S1565" s="5">
        <v>31564.72759601707</v>
      </c>
      <c r="T1565" s="5">
        <v>539660.9</v>
      </c>
      <c r="U1565" s="5">
        <v>28548</v>
      </c>
      <c r="V1565" s="2"/>
      <c r="W1565" s="2" t="s">
        <v>23</v>
      </c>
      <c r="X1565" s="2" t="s">
        <v>2937</v>
      </c>
      <c r="Y1565" s="2" t="s">
        <v>172</v>
      </c>
      <c r="Z1565" s="2" t="s">
        <v>173</v>
      </c>
      <c r="AA1565" s="2" t="s">
        <v>2937</v>
      </c>
      <c r="AB1565" s="2">
        <f>IF(INPUT_RAW!B1565="","",YEAR(INPUT_RAW!B1565))</f>
        <v>2019</v>
      </c>
      <c r="AC1565" s="2">
        <f>IF(OR(INPUT_RAW!Q1565="",INPUT_RAW!T1565=""),"",INPUT_RAW!Q1565+INPUT_RAW!T1565)</f>
        <v>2758661.25</v>
      </c>
      <c r="AD1565" s="2">
        <f>IF(INPUT_RAW!Q1565="","",IF(INPUT_RAW!Q1565=0,0,INPUT_RAW!T1565/INPUT_RAW!Q1565))</f>
        <v>0.24320000670572225</v>
      </c>
    </row>
    <row r="1566" spans="1:30" ht="57.6" x14ac:dyDescent="0.3">
      <c r="A1566" s="7" t="s">
        <v>196</v>
      </c>
      <c r="B1566" s="2" t="s">
        <v>2260</v>
      </c>
      <c r="C1566" s="5" t="s">
        <v>198</v>
      </c>
      <c r="D1566" s="5" t="s">
        <v>171</v>
      </c>
      <c r="E1566" s="2" t="s">
        <v>2262</v>
      </c>
      <c r="F1566" s="2"/>
      <c r="G1566" s="2"/>
      <c r="H1566" s="2"/>
      <c r="I1566" s="2"/>
      <c r="J1566" s="2"/>
      <c r="K1566" s="2"/>
      <c r="L1566" s="2"/>
      <c r="M1566" s="2"/>
      <c r="N1566" s="5">
        <v>1513</v>
      </c>
      <c r="O1566" s="2" t="s">
        <v>200</v>
      </c>
      <c r="P1566" s="5">
        <v>493.26161929940508</v>
      </c>
      <c r="Q1566" s="5">
        <v>746304.83</v>
      </c>
      <c r="R1566" s="5">
        <v>7.0165237453684943</v>
      </c>
      <c r="S1566" s="5">
        <v>10616.00042674253</v>
      </c>
      <c r="T1566" s="5">
        <v>181501.3</v>
      </c>
      <c r="U1566" s="5">
        <v>20400</v>
      </c>
      <c r="V1566" s="2"/>
      <c r="W1566" s="2" t="s">
        <v>23</v>
      </c>
      <c r="X1566" s="2"/>
      <c r="Y1566" s="2" t="s">
        <v>172</v>
      </c>
      <c r="Z1566" s="2" t="s">
        <v>173</v>
      </c>
      <c r="AA1566" s="2" t="s">
        <v>174</v>
      </c>
      <c r="AB1566" s="2">
        <f>IF(INPUT_RAW!B1566="","",YEAR(INPUT_RAW!B1566))</f>
        <v>2019</v>
      </c>
      <c r="AC1566" s="2">
        <f>IF(OR(INPUT_RAW!Q1566="",INPUT_RAW!T1566=""),"",INPUT_RAW!Q1566+INPUT_RAW!T1566)</f>
        <v>927806.12999999989</v>
      </c>
      <c r="AD1566" s="2">
        <f>IF(INPUT_RAW!Q1566="","",IF(INPUT_RAW!Q1566=0,0,INPUT_RAW!T1566/INPUT_RAW!Q1566))</f>
        <v>0.24319995356321089</v>
      </c>
    </row>
    <row r="1567" spans="1:30" ht="57.6" x14ac:dyDescent="0.3">
      <c r="A1567" s="7" t="s">
        <v>196</v>
      </c>
      <c r="B1567" s="2" t="s">
        <v>2260</v>
      </c>
      <c r="C1567" s="5" t="s">
        <v>198</v>
      </c>
      <c r="D1567" s="5" t="s">
        <v>171</v>
      </c>
      <c r="E1567" s="2" t="s">
        <v>2263</v>
      </c>
      <c r="F1567" s="2"/>
      <c r="G1567" s="2"/>
      <c r="H1567" s="2"/>
      <c r="I1567" s="2"/>
      <c r="J1567" s="2"/>
      <c r="K1567" s="2"/>
      <c r="L1567" s="2"/>
      <c r="M1567" s="2"/>
      <c r="N1567" s="5">
        <v>5622.4</v>
      </c>
      <c r="O1567" s="2" t="s">
        <v>200</v>
      </c>
      <c r="P1567" s="5">
        <v>345.34176863972692</v>
      </c>
      <c r="Q1567" s="5">
        <v>1941649.56</v>
      </c>
      <c r="R1567" s="5">
        <v>4.9124006918880072</v>
      </c>
      <c r="S1567" s="5">
        <v>27619.48165007112</v>
      </c>
      <c r="T1567" s="5">
        <v>472209.2</v>
      </c>
      <c r="U1567" s="5">
        <v>60240</v>
      </c>
      <c r="V1567" s="2"/>
      <c r="W1567" s="2" t="s">
        <v>23</v>
      </c>
      <c r="X1567" s="2"/>
      <c r="Y1567" s="2" t="s">
        <v>172</v>
      </c>
      <c r="Z1567" s="2" t="s">
        <v>173</v>
      </c>
      <c r="AA1567" s="2" t="s">
        <v>174</v>
      </c>
      <c r="AB1567" s="2">
        <f>IF(INPUT_RAW!B1567="","",YEAR(INPUT_RAW!B1567))</f>
        <v>2019</v>
      </c>
      <c r="AC1567" s="2">
        <f>IF(OR(INPUT_RAW!Q1567="",INPUT_RAW!T1567=""),"",INPUT_RAW!Q1567+INPUT_RAW!T1567)</f>
        <v>2413858.7600000002</v>
      </c>
      <c r="AD1567" s="2">
        <f>IF(INPUT_RAW!Q1567="","",IF(INPUT_RAW!Q1567=0,0,INPUT_RAW!T1567/INPUT_RAW!Q1567))</f>
        <v>0.24320001390982213</v>
      </c>
    </row>
    <row r="1568" spans="1:30" ht="57.6" x14ac:dyDescent="0.3">
      <c r="A1568" s="7" t="s">
        <v>196</v>
      </c>
      <c r="B1568" s="2" t="s">
        <v>2260</v>
      </c>
      <c r="C1568" s="5" t="s">
        <v>198</v>
      </c>
      <c r="D1568" s="5" t="s">
        <v>171</v>
      </c>
      <c r="E1568" s="2" t="s">
        <v>2264</v>
      </c>
      <c r="F1568" s="2"/>
      <c r="G1568" s="2"/>
      <c r="H1568" s="2"/>
      <c r="I1568" s="2"/>
      <c r="J1568" s="2"/>
      <c r="K1568" s="2"/>
      <c r="L1568" s="2"/>
      <c r="M1568" s="2"/>
      <c r="N1568" s="5">
        <v>5452</v>
      </c>
      <c r="O1568" s="2" t="s">
        <v>200</v>
      </c>
      <c r="P1568" s="5">
        <v>454.3225917094644</v>
      </c>
      <c r="Q1568" s="5">
        <v>2476966.77</v>
      </c>
      <c r="R1568" s="5">
        <v>6.4626257711161372</v>
      </c>
      <c r="S1568" s="5">
        <v>35234.235704125182</v>
      </c>
      <c r="T1568" s="5">
        <v>602398.4</v>
      </c>
      <c r="U1568" s="5">
        <v>28200</v>
      </c>
      <c r="V1568" s="5">
        <v>1.22</v>
      </c>
      <c r="W1568" s="2" t="s">
        <v>47</v>
      </c>
      <c r="X1568" s="2" t="s">
        <v>2937</v>
      </c>
      <c r="Y1568" s="2" t="s">
        <v>172</v>
      </c>
      <c r="Z1568" s="2" t="s">
        <v>173</v>
      </c>
      <c r="AA1568" s="2" t="s">
        <v>2937</v>
      </c>
      <c r="AB1568" s="2">
        <f>IF(INPUT_RAW!B1568="","",YEAR(INPUT_RAW!B1568))</f>
        <v>2019</v>
      </c>
      <c r="AC1568" s="2">
        <f>IF(OR(INPUT_RAW!Q1568="",INPUT_RAW!T1568=""),"",INPUT_RAW!Q1568+INPUT_RAW!T1568)</f>
        <v>3079365.17</v>
      </c>
      <c r="AD1568" s="2">
        <f>IF(INPUT_RAW!Q1568="","",IF(INPUT_RAW!Q1568=0,0,INPUT_RAW!T1568/INPUT_RAW!Q1568))</f>
        <v>0.24320003291768022</v>
      </c>
    </row>
    <row r="1569" spans="1:30" ht="57.6" x14ac:dyDescent="0.3">
      <c r="A1569" s="7" t="s">
        <v>196</v>
      </c>
      <c r="B1569" s="2" t="s">
        <v>2265</v>
      </c>
      <c r="C1569" s="5" t="s">
        <v>198</v>
      </c>
      <c r="D1569" s="5" t="s">
        <v>171</v>
      </c>
      <c r="E1569" s="2" t="s">
        <v>2266</v>
      </c>
      <c r="F1569" s="2"/>
      <c r="G1569" s="2"/>
      <c r="H1569" s="2"/>
      <c r="I1569" s="2"/>
      <c r="J1569" s="2"/>
      <c r="K1569" s="2"/>
      <c r="L1569" s="2"/>
      <c r="M1569" s="2"/>
      <c r="N1569" s="5">
        <v>9405.5</v>
      </c>
      <c r="O1569" s="2" t="s">
        <v>200</v>
      </c>
      <c r="P1569" s="5">
        <v>450.81483068417413</v>
      </c>
      <c r="Q1569" s="5">
        <v>4240138.8899999997</v>
      </c>
      <c r="R1569" s="5">
        <v>6.4127287437293621</v>
      </c>
      <c r="S1569" s="5">
        <v>60314.920199146523</v>
      </c>
      <c r="T1569" s="5">
        <v>1031201.8</v>
      </c>
      <c r="U1569" s="5">
        <v>2</v>
      </c>
      <c r="V1569" s="2"/>
      <c r="W1569" s="2" t="s">
        <v>22</v>
      </c>
      <c r="X1569" s="2" t="s">
        <v>2940</v>
      </c>
      <c r="Y1569" s="2" t="s">
        <v>172</v>
      </c>
      <c r="Z1569" s="2" t="s">
        <v>173</v>
      </c>
      <c r="AA1569" s="2" t="s">
        <v>2940</v>
      </c>
      <c r="AB1569" s="2">
        <f>IF(INPUT_RAW!B1569="","",YEAR(INPUT_RAW!B1569))</f>
        <v>2019</v>
      </c>
      <c r="AC1569" s="2">
        <f>IF(OR(INPUT_RAW!Q1569="",INPUT_RAW!T1569=""),"",INPUT_RAW!Q1569+INPUT_RAW!T1569)</f>
        <v>5271340.6899999995</v>
      </c>
      <c r="AD1569" s="2">
        <f>IF(INPUT_RAW!Q1569="","",IF(INPUT_RAW!Q1569=0,0,INPUT_RAW!T1569/INPUT_RAW!Q1569))</f>
        <v>0.24320000517718893</v>
      </c>
    </row>
    <row r="1570" spans="1:30" ht="72" x14ac:dyDescent="0.3">
      <c r="A1570" s="7" t="s">
        <v>196</v>
      </c>
      <c r="B1570" s="2" t="s">
        <v>2265</v>
      </c>
      <c r="C1570" s="5" t="s">
        <v>198</v>
      </c>
      <c r="D1570" s="5" t="s">
        <v>171</v>
      </c>
      <c r="E1570" s="2" t="s">
        <v>2267</v>
      </c>
      <c r="F1570" s="2"/>
      <c r="G1570" s="2"/>
      <c r="H1570" s="2"/>
      <c r="I1570" s="2"/>
      <c r="J1570" s="2"/>
      <c r="K1570" s="2"/>
      <c r="L1570" s="2"/>
      <c r="M1570" s="2"/>
      <c r="N1570" s="5">
        <v>6790</v>
      </c>
      <c r="O1570" s="2" t="s">
        <v>200</v>
      </c>
      <c r="P1570" s="5">
        <v>383.81911634756989</v>
      </c>
      <c r="Q1570" s="5">
        <v>2606131.7999999998</v>
      </c>
      <c r="R1570" s="5">
        <v>5.4597313847449493</v>
      </c>
      <c r="S1570" s="5">
        <v>37071.576102418207</v>
      </c>
      <c r="T1570" s="5">
        <v>633811.30000000005</v>
      </c>
      <c r="U1570" s="5">
        <v>20</v>
      </c>
      <c r="V1570" s="2"/>
      <c r="W1570" s="2" t="s">
        <v>22</v>
      </c>
      <c r="X1570" s="2" t="s">
        <v>2940</v>
      </c>
      <c r="Y1570" s="2" t="s">
        <v>172</v>
      </c>
      <c r="Z1570" s="2" t="s">
        <v>173</v>
      </c>
      <c r="AA1570" s="2" t="s">
        <v>2940</v>
      </c>
      <c r="AB1570" s="2">
        <f>IF(INPUT_RAW!B1570="","",YEAR(INPUT_RAW!B1570))</f>
        <v>2019</v>
      </c>
      <c r="AC1570" s="2">
        <f>IF(OR(INPUT_RAW!Q1570="",INPUT_RAW!T1570=""),"",INPUT_RAW!Q1570+INPUT_RAW!T1570)</f>
        <v>3239943.0999999996</v>
      </c>
      <c r="AD1570" s="2">
        <f>IF(INPUT_RAW!Q1570="","",IF(INPUT_RAW!Q1570=0,0,INPUT_RAW!T1570/INPUT_RAW!Q1570))</f>
        <v>0.24320001774277114</v>
      </c>
    </row>
    <row r="1571" spans="1:30" ht="72" x14ac:dyDescent="0.3">
      <c r="A1571" s="7" t="s">
        <v>196</v>
      </c>
      <c r="B1571" s="2" t="s">
        <v>2268</v>
      </c>
      <c r="C1571" s="5" t="s">
        <v>198</v>
      </c>
      <c r="D1571" s="5" t="s">
        <v>171</v>
      </c>
      <c r="E1571" s="2" t="s">
        <v>2269</v>
      </c>
      <c r="F1571" s="2"/>
      <c r="G1571" s="2"/>
      <c r="H1571" s="2"/>
      <c r="I1571" s="2"/>
      <c r="J1571" s="2"/>
      <c r="K1571" s="2"/>
      <c r="L1571" s="2"/>
      <c r="M1571" s="2"/>
      <c r="N1571" s="5">
        <v>7897.5</v>
      </c>
      <c r="O1571" s="2" t="s">
        <v>200</v>
      </c>
      <c r="P1571" s="5">
        <v>480.3020576131687</v>
      </c>
      <c r="Q1571" s="5">
        <v>3793185.5</v>
      </c>
      <c r="R1571" s="5">
        <v>6.8321772064462118</v>
      </c>
      <c r="S1571" s="5">
        <v>53957.119487908967</v>
      </c>
      <c r="T1571" s="5">
        <v>1156162.8999999999</v>
      </c>
      <c r="U1571" s="5">
        <v>50400</v>
      </c>
      <c r="V1571" s="2"/>
      <c r="W1571" s="2" t="s">
        <v>14</v>
      </c>
      <c r="X1571" s="2" t="s">
        <v>2940</v>
      </c>
      <c r="Y1571" s="2" t="s">
        <v>172</v>
      </c>
      <c r="Z1571" s="2" t="s">
        <v>173</v>
      </c>
      <c r="AA1571" s="2" t="s">
        <v>2940</v>
      </c>
      <c r="AB1571" s="2">
        <f>IF(INPUT_RAW!B1571="","",YEAR(INPUT_RAW!B1571))</f>
        <v>2019</v>
      </c>
      <c r="AC1571" s="2">
        <f>IF(OR(INPUT_RAW!Q1571="",INPUT_RAW!T1571=""),"",INPUT_RAW!Q1571+INPUT_RAW!T1571)</f>
        <v>4949348.4000000004</v>
      </c>
      <c r="AD1571" s="2">
        <f>IF(INPUT_RAW!Q1571="","",IF(INPUT_RAW!Q1571=0,0,INPUT_RAW!T1571/INPUT_RAW!Q1571))</f>
        <v>0.30479998934932129</v>
      </c>
    </row>
    <row r="1572" spans="1:30" ht="100.8" x14ac:dyDescent="0.3">
      <c r="A1572" s="7" t="s">
        <v>196</v>
      </c>
      <c r="B1572" s="2" t="s">
        <v>2270</v>
      </c>
      <c r="C1572" s="5" t="s">
        <v>198</v>
      </c>
      <c r="D1572" s="5" t="s">
        <v>171</v>
      </c>
      <c r="E1572" s="2" t="s">
        <v>2271</v>
      </c>
      <c r="F1572" s="2"/>
      <c r="G1572" s="2"/>
      <c r="H1572" s="2"/>
      <c r="I1572" s="2"/>
      <c r="J1572" s="2"/>
      <c r="K1572" s="2"/>
      <c r="L1572" s="2"/>
      <c r="M1572" s="2"/>
      <c r="N1572" s="5">
        <v>2587.8000000000002</v>
      </c>
      <c r="O1572" s="2" t="s">
        <v>200</v>
      </c>
      <c r="P1572" s="5">
        <v>574.11426308060891</v>
      </c>
      <c r="Q1572" s="5">
        <v>1485692.89</v>
      </c>
      <c r="R1572" s="5">
        <v>8.1666324762533282</v>
      </c>
      <c r="S1572" s="5">
        <v>21133.611522048359</v>
      </c>
      <c r="T1572" s="5">
        <v>361320.5</v>
      </c>
      <c r="U1572" s="2"/>
      <c r="V1572" s="2"/>
      <c r="W1572" s="2" t="s">
        <v>22</v>
      </c>
      <c r="X1572" s="2" t="s">
        <v>2940</v>
      </c>
      <c r="Y1572" s="2" t="s">
        <v>172</v>
      </c>
      <c r="Z1572" s="2" t="s">
        <v>173</v>
      </c>
      <c r="AA1572" s="2" t="s">
        <v>2940</v>
      </c>
      <c r="AB1572" s="2">
        <f>IF(INPUT_RAW!B1572="","",YEAR(INPUT_RAW!B1572))</f>
        <v>2019</v>
      </c>
      <c r="AC1572" s="2">
        <f>IF(OR(INPUT_RAW!Q1572="",INPUT_RAW!T1572=""),"",INPUT_RAW!Q1572+INPUT_RAW!T1572)</f>
        <v>1847013.39</v>
      </c>
      <c r="AD1572" s="2">
        <f>IF(INPUT_RAW!Q1572="","",IF(INPUT_RAW!Q1572=0,0,INPUT_RAW!T1572/INPUT_RAW!Q1572))</f>
        <v>0.2431999926983564</v>
      </c>
    </row>
    <row r="1573" spans="1:30" ht="100.8" x14ac:dyDescent="0.3">
      <c r="A1573" s="7" t="s">
        <v>196</v>
      </c>
      <c r="B1573" s="2" t="s">
        <v>2270</v>
      </c>
      <c r="C1573" s="5" t="s">
        <v>198</v>
      </c>
      <c r="D1573" s="5" t="s">
        <v>171</v>
      </c>
      <c r="E1573" s="2" t="s">
        <v>2272</v>
      </c>
      <c r="F1573" s="2"/>
      <c r="G1573" s="2"/>
      <c r="H1573" s="2"/>
      <c r="I1573" s="2"/>
      <c r="J1573" s="2"/>
      <c r="K1573" s="2"/>
      <c r="L1573" s="2"/>
      <c r="M1573" s="2"/>
      <c r="N1573" s="5">
        <v>2457.6</v>
      </c>
      <c r="O1573" s="2" t="s">
        <v>200</v>
      </c>
      <c r="P1573" s="5">
        <v>462.83658040364583</v>
      </c>
      <c r="Q1573" s="5">
        <v>1137467.18</v>
      </c>
      <c r="R1573" s="5">
        <v>6.5837351408768967</v>
      </c>
      <c r="S1573" s="5">
        <v>16180.18748221906</v>
      </c>
      <c r="T1573" s="5">
        <v>276632</v>
      </c>
      <c r="U1573" s="2"/>
      <c r="V1573" s="2"/>
      <c r="W1573" s="2" t="s">
        <v>22</v>
      </c>
      <c r="X1573" s="2" t="s">
        <v>2940</v>
      </c>
      <c r="Y1573" s="2" t="s">
        <v>172</v>
      </c>
      <c r="Z1573" s="2" t="s">
        <v>173</v>
      </c>
      <c r="AA1573" s="2" t="s">
        <v>2940</v>
      </c>
      <c r="AB1573" s="2">
        <f>IF(INPUT_RAW!B1573="","",YEAR(INPUT_RAW!B1573))</f>
        <v>2019</v>
      </c>
      <c r="AC1573" s="2">
        <f>IF(OR(INPUT_RAW!Q1573="",INPUT_RAW!T1573=""),"",INPUT_RAW!Q1573+INPUT_RAW!T1573)</f>
        <v>1414099.18</v>
      </c>
      <c r="AD1573" s="2">
        <f>IF(INPUT_RAW!Q1573="","",IF(INPUT_RAW!Q1573=0,0,INPUT_RAW!T1573/INPUT_RAW!Q1573))</f>
        <v>0.24319998402063786</v>
      </c>
    </row>
    <row r="1574" spans="1:30" ht="86.4" x14ac:dyDescent="0.3">
      <c r="A1574" s="7" t="s">
        <v>196</v>
      </c>
      <c r="B1574" s="2" t="s">
        <v>2270</v>
      </c>
      <c r="C1574" s="5" t="s">
        <v>198</v>
      </c>
      <c r="D1574" s="5" t="s">
        <v>171</v>
      </c>
      <c r="E1574" s="2" t="s">
        <v>2273</v>
      </c>
      <c r="F1574" s="2"/>
      <c r="G1574" s="2"/>
      <c r="H1574" s="2"/>
      <c r="I1574" s="2"/>
      <c r="J1574" s="2"/>
      <c r="K1574" s="2"/>
      <c r="L1574" s="2"/>
      <c r="M1574" s="2"/>
      <c r="N1574" s="5">
        <v>2275</v>
      </c>
      <c r="O1574" s="2" t="s">
        <v>200</v>
      </c>
      <c r="P1574" s="5">
        <v>503.45401318681309</v>
      </c>
      <c r="Q1574" s="5">
        <v>1145357.8799999999</v>
      </c>
      <c r="R1574" s="5">
        <v>7.1615080111922218</v>
      </c>
      <c r="S1574" s="5">
        <v>16292.4307254623</v>
      </c>
      <c r="T1574" s="5">
        <v>278551.09999999998</v>
      </c>
      <c r="U1574" s="2"/>
      <c r="V1574" s="2"/>
      <c r="W1574" s="2" t="s">
        <v>22</v>
      </c>
      <c r="X1574" s="2" t="s">
        <v>2940</v>
      </c>
      <c r="Y1574" s="2" t="s">
        <v>172</v>
      </c>
      <c r="Z1574" s="2" t="s">
        <v>173</v>
      </c>
      <c r="AA1574" s="2" t="s">
        <v>2940</v>
      </c>
      <c r="AB1574" s="2">
        <f>IF(INPUT_RAW!B1574="","",YEAR(INPUT_RAW!B1574))</f>
        <v>2019</v>
      </c>
      <c r="AC1574" s="2">
        <f>IF(OR(INPUT_RAW!Q1574="",INPUT_RAW!T1574=""),"",INPUT_RAW!Q1574+INPUT_RAW!T1574)</f>
        <v>1423908.98</v>
      </c>
      <c r="AD1574" s="2">
        <f>IF(INPUT_RAW!Q1574="","",IF(INPUT_RAW!Q1574=0,0,INPUT_RAW!T1574/INPUT_RAW!Q1574))</f>
        <v>0.24320005551452617</v>
      </c>
    </row>
    <row r="1575" spans="1:30" ht="72" x14ac:dyDescent="0.3">
      <c r="A1575" s="7" t="s">
        <v>196</v>
      </c>
      <c r="B1575" s="2" t="s">
        <v>2274</v>
      </c>
      <c r="C1575" s="5" t="s">
        <v>198</v>
      </c>
      <c r="D1575" s="5" t="s">
        <v>163</v>
      </c>
      <c r="E1575" s="2" t="s">
        <v>2275</v>
      </c>
      <c r="F1575" s="2"/>
      <c r="G1575" s="2"/>
      <c r="H1575" s="2"/>
      <c r="I1575" s="2"/>
      <c r="J1575" s="2"/>
      <c r="K1575" s="2"/>
      <c r="L1575" s="2"/>
      <c r="M1575" s="2"/>
      <c r="N1575" s="5">
        <v>8645</v>
      </c>
      <c r="O1575" s="2" t="s">
        <v>200</v>
      </c>
      <c r="P1575" s="5">
        <v>225.1667761711972</v>
      </c>
      <c r="Q1575" s="5">
        <v>1946566.78</v>
      </c>
      <c r="R1575" s="5">
        <v>3.2029413395618378</v>
      </c>
      <c r="S1575" s="5">
        <v>27689.427880512088</v>
      </c>
      <c r="T1575" s="5">
        <v>603046.40000000002</v>
      </c>
      <c r="U1575" s="5">
        <v>3</v>
      </c>
      <c r="V1575" s="2"/>
      <c r="W1575" s="2" t="s">
        <v>23</v>
      </c>
      <c r="X1575" s="2" t="s">
        <v>166</v>
      </c>
      <c r="Y1575" s="2" t="s">
        <v>164</v>
      </c>
      <c r="Z1575" s="2" t="s">
        <v>165</v>
      </c>
      <c r="AA1575" s="2" t="s">
        <v>166</v>
      </c>
      <c r="AB1575" s="2">
        <f>IF(INPUT_RAW!B1575="","",YEAR(INPUT_RAW!B1575))</f>
        <v>2019</v>
      </c>
      <c r="AC1575" s="2">
        <f>IF(OR(INPUT_RAW!Q1575="",INPUT_RAW!T1575=""),"",INPUT_RAW!Q1575+INPUT_RAW!T1575)</f>
        <v>2549613.1800000002</v>
      </c>
      <c r="AD1575" s="2">
        <f>IF(INPUT_RAW!Q1575="","",IF(INPUT_RAW!Q1575=0,0,INPUT_RAW!T1575/INPUT_RAW!Q1575))</f>
        <v>0.309800005936606</v>
      </c>
    </row>
    <row r="1576" spans="1:30" ht="57.6" x14ac:dyDescent="0.3">
      <c r="A1576" s="7" t="s">
        <v>196</v>
      </c>
      <c r="B1576" s="2" t="s">
        <v>2274</v>
      </c>
      <c r="C1576" s="5" t="s">
        <v>198</v>
      </c>
      <c r="D1576" s="5" t="s">
        <v>171</v>
      </c>
      <c r="E1576" s="2" t="s">
        <v>2276</v>
      </c>
      <c r="F1576" s="2"/>
      <c r="G1576" s="2"/>
      <c r="H1576" s="2"/>
      <c r="I1576" s="2"/>
      <c r="J1576" s="2"/>
      <c r="K1576" s="2"/>
      <c r="L1576" s="2"/>
      <c r="M1576" s="2"/>
      <c r="N1576" s="5">
        <v>2310</v>
      </c>
      <c r="O1576" s="2" t="s">
        <v>200</v>
      </c>
      <c r="P1576" s="5">
        <v>491.35166666666669</v>
      </c>
      <c r="Q1576" s="5">
        <v>1135022.3500000001</v>
      </c>
      <c r="R1576" s="5">
        <v>6.9893551446183029</v>
      </c>
      <c r="S1576" s="5">
        <v>16145.41038406828</v>
      </c>
      <c r="T1576" s="5">
        <v>276037.40000000002</v>
      </c>
      <c r="U1576" s="5">
        <v>50400</v>
      </c>
      <c r="V1576" s="2"/>
      <c r="W1576" s="2" t="s">
        <v>23</v>
      </c>
      <c r="X1576" s="2" t="s">
        <v>2936</v>
      </c>
      <c r="Y1576" s="2" t="s">
        <v>172</v>
      </c>
      <c r="Z1576" s="2" t="s">
        <v>173</v>
      </c>
      <c r="AA1576" s="2" t="s">
        <v>2936</v>
      </c>
      <c r="AB1576" s="2">
        <f>IF(INPUT_RAW!B1576="","",YEAR(INPUT_RAW!B1576))</f>
        <v>2019</v>
      </c>
      <c r="AC1576" s="2">
        <f>IF(OR(INPUT_RAW!Q1576="",INPUT_RAW!T1576=""),"",INPUT_RAW!Q1576+INPUT_RAW!T1576)</f>
        <v>1411059.75</v>
      </c>
      <c r="AD1576" s="2">
        <f>IF(INPUT_RAW!Q1576="","",IF(INPUT_RAW!Q1576=0,0,INPUT_RAW!T1576/INPUT_RAW!Q1576))</f>
        <v>0.24319996870546207</v>
      </c>
    </row>
    <row r="1577" spans="1:30" ht="86.4" x14ac:dyDescent="0.3">
      <c r="A1577" s="7" t="s">
        <v>196</v>
      </c>
      <c r="B1577" s="2" t="s">
        <v>2277</v>
      </c>
      <c r="C1577" s="5" t="s">
        <v>198</v>
      </c>
      <c r="D1577" s="5" t="s">
        <v>171</v>
      </c>
      <c r="E1577" s="2" t="s">
        <v>2278</v>
      </c>
      <c r="F1577" s="2"/>
      <c r="G1577" s="2"/>
      <c r="H1577" s="2"/>
      <c r="I1577" s="2"/>
      <c r="J1577" s="2"/>
      <c r="K1577" s="2"/>
      <c r="L1577" s="2"/>
      <c r="M1577" s="2"/>
      <c r="N1577" s="5">
        <v>428.4</v>
      </c>
      <c r="O1577" s="2" t="s">
        <v>200</v>
      </c>
      <c r="P1577" s="5">
        <v>488.15485527544348</v>
      </c>
      <c r="Q1577" s="5">
        <v>209125.54</v>
      </c>
      <c r="R1577" s="5">
        <v>6.8609255836323753</v>
      </c>
      <c r="S1577" s="5">
        <v>2939.2205200281101</v>
      </c>
      <c r="T1577" s="5">
        <v>50859.4</v>
      </c>
      <c r="U1577" s="2"/>
      <c r="V1577" s="2"/>
      <c r="W1577" s="2" t="s">
        <v>22</v>
      </c>
      <c r="X1577" s="2" t="s">
        <v>2940</v>
      </c>
      <c r="Y1577" s="2" t="s">
        <v>172</v>
      </c>
      <c r="Z1577" s="2" t="s">
        <v>173</v>
      </c>
      <c r="AA1577" s="2" t="s">
        <v>2940</v>
      </c>
      <c r="AB1577" s="2">
        <f>IF(INPUT_RAW!B1577="","",YEAR(INPUT_RAW!B1577))</f>
        <v>2019</v>
      </c>
      <c r="AC1577" s="2">
        <f>IF(OR(INPUT_RAW!Q1577="",INPUT_RAW!T1577=""),"",INPUT_RAW!Q1577+INPUT_RAW!T1577)</f>
        <v>259984.94</v>
      </c>
      <c r="AD1577" s="2">
        <f>IF(INPUT_RAW!Q1577="","",IF(INPUT_RAW!Q1577=0,0,INPUT_RAW!T1577/INPUT_RAW!Q1577))</f>
        <v>0.24320032837691657</v>
      </c>
    </row>
    <row r="1578" spans="1:30" ht="86.4" x14ac:dyDescent="0.3">
      <c r="A1578" s="7" t="s">
        <v>196</v>
      </c>
      <c r="B1578" s="2" t="s">
        <v>2277</v>
      </c>
      <c r="C1578" s="5" t="s">
        <v>198</v>
      </c>
      <c r="D1578" s="5" t="s">
        <v>171</v>
      </c>
      <c r="E1578" s="2" t="s">
        <v>2279</v>
      </c>
      <c r="F1578" s="2"/>
      <c r="G1578" s="2"/>
      <c r="H1578" s="2"/>
      <c r="I1578" s="2"/>
      <c r="J1578" s="2"/>
      <c r="K1578" s="2"/>
      <c r="L1578" s="2"/>
      <c r="M1578" s="2"/>
      <c r="N1578" s="5">
        <v>1800</v>
      </c>
      <c r="O1578" s="2" t="s">
        <v>200</v>
      </c>
      <c r="P1578" s="5">
        <v>542.2213888888889</v>
      </c>
      <c r="Q1578" s="5">
        <v>975998.5</v>
      </c>
      <c r="R1578" s="5">
        <v>7.6208206449597871</v>
      </c>
      <c r="S1578" s="5">
        <v>13717.477160927619</v>
      </c>
      <c r="T1578" s="5">
        <v>237362.9</v>
      </c>
      <c r="U1578" s="5">
        <v>10800</v>
      </c>
      <c r="V1578" s="2"/>
      <c r="W1578" s="2" t="s">
        <v>22</v>
      </c>
      <c r="X1578" s="2" t="s">
        <v>2940</v>
      </c>
      <c r="Y1578" s="2" t="s">
        <v>172</v>
      </c>
      <c r="Z1578" s="2" t="s">
        <v>173</v>
      </c>
      <c r="AA1578" s="2" t="s">
        <v>2940</v>
      </c>
      <c r="AB1578" s="2">
        <f>IF(INPUT_RAW!B1578="","",YEAR(INPUT_RAW!B1578))</f>
        <v>2019</v>
      </c>
      <c r="AC1578" s="2">
        <f>IF(OR(INPUT_RAW!Q1578="",INPUT_RAW!T1578=""),"",INPUT_RAW!Q1578+INPUT_RAW!T1578)</f>
        <v>1213361.3999999999</v>
      </c>
      <c r="AD1578" s="2">
        <f>IF(INPUT_RAW!Q1578="","",IF(INPUT_RAW!Q1578=0,0,INPUT_RAW!T1578/INPUT_RAW!Q1578))</f>
        <v>0.24320006639354466</v>
      </c>
    </row>
    <row r="1579" spans="1:30" ht="57.6" x14ac:dyDescent="0.3">
      <c r="A1579" s="7" t="s">
        <v>196</v>
      </c>
      <c r="B1579" s="2" t="s">
        <v>2277</v>
      </c>
      <c r="C1579" s="5" t="s">
        <v>198</v>
      </c>
      <c r="D1579" s="5" t="s">
        <v>171</v>
      </c>
      <c r="E1579" s="2" t="s">
        <v>2228</v>
      </c>
      <c r="F1579" s="2"/>
      <c r="G1579" s="2"/>
      <c r="H1579" s="2"/>
      <c r="I1579" s="2"/>
      <c r="J1579" s="2"/>
      <c r="K1579" s="2"/>
      <c r="L1579" s="2"/>
      <c r="M1579" s="2"/>
      <c r="N1579" s="5">
        <v>1445</v>
      </c>
      <c r="O1579" s="2" t="s">
        <v>200</v>
      </c>
      <c r="P1579" s="5">
        <v>528.44280276816608</v>
      </c>
      <c r="Q1579" s="5">
        <v>763599.85</v>
      </c>
      <c r="R1579" s="5">
        <v>7.4271651829678991</v>
      </c>
      <c r="S1579" s="5">
        <v>10732.25368938861</v>
      </c>
      <c r="T1579" s="5">
        <v>185707.5</v>
      </c>
      <c r="U1579" s="5">
        <v>20400</v>
      </c>
      <c r="V1579" s="2"/>
      <c r="W1579" s="2" t="s">
        <v>23</v>
      </c>
      <c r="X1579" s="2"/>
      <c r="Y1579" s="2" t="s">
        <v>172</v>
      </c>
      <c r="Z1579" s="2" t="s">
        <v>173</v>
      </c>
      <c r="AA1579" s="2" t="s">
        <v>174</v>
      </c>
      <c r="AB1579" s="2">
        <f>IF(INPUT_RAW!B1579="","",YEAR(INPUT_RAW!B1579))</f>
        <v>2019</v>
      </c>
      <c r="AC1579" s="2">
        <f>IF(OR(INPUT_RAW!Q1579="",INPUT_RAW!T1579=""),"",INPUT_RAW!Q1579+INPUT_RAW!T1579)</f>
        <v>949307.35</v>
      </c>
      <c r="AD1579" s="2">
        <f>IF(INPUT_RAW!Q1579="","",IF(INPUT_RAW!Q1579=0,0,INPUT_RAW!T1579/INPUT_RAW!Q1579))</f>
        <v>0.24320002158198434</v>
      </c>
    </row>
    <row r="1580" spans="1:30" ht="86.4" x14ac:dyDescent="0.3">
      <c r="A1580" s="7" t="s">
        <v>196</v>
      </c>
      <c r="B1580" s="2" t="s">
        <v>2277</v>
      </c>
      <c r="C1580" s="5" t="s">
        <v>198</v>
      </c>
      <c r="D1580" s="5" t="s">
        <v>171</v>
      </c>
      <c r="E1580" s="2" t="s">
        <v>2280</v>
      </c>
      <c r="F1580" s="2"/>
      <c r="G1580" s="2"/>
      <c r="H1580" s="2"/>
      <c r="I1580" s="2"/>
      <c r="J1580" s="2"/>
      <c r="K1580" s="2"/>
      <c r="L1580" s="2"/>
      <c r="M1580" s="2"/>
      <c r="N1580" s="5">
        <v>2076</v>
      </c>
      <c r="O1580" s="2" t="s">
        <v>200</v>
      </c>
      <c r="P1580" s="5">
        <v>553.24214836223507</v>
      </c>
      <c r="Q1580" s="5">
        <v>1148530.7</v>
      </c>
      <c r="R1580" s="5">
        <v>7.7757153670026007</v>
      </c>
      <c r="S1580" s="5">
        <v>16142.3851018974</v>
      </c>
      <c r="T1580" s="5">
        <v>279322.7</v>
      </c>
      <c r="U1580" s="2"/>
      <c r="V1580" s="2"/>
      <c r="W1580" s="2" t="s">
        <v>22</v>
      </c>
      <c r="X1580" s="2" t="s">
        <v>2940</v>
      </c>
      <c r="Y1580" s="2" t="s">
        <v>172</v>
      </c>
      <c r="Z1580" s="2" t="s">
        <v>173</v>
      </c>
      <c r="AA1580" s="2" t="s">
        <v>2940</v>
      </c>
      <c r="AB1580" s="2">
        <f>IF(INPUT_RAW!B1580="","",YEAR(INPUT_RAW!B1580))</f>
        <v>2019</v>
      </c>
      <c r="AC1580" s="2">
        <f>IF(OR(INPUT_RAW!Q1580="",INPUT_RAW!T1580=""),"",INPUT_RAW!Q1580+INPUT_RAW!T1580)</f>
        <v>1427853.4</v>
      </c>
      <c r="AD1580" s="2">
        <f>IF(INPUT_RAW!Q1580="","",IF(INPUT_RAW!Q1580=0,0,INPUT_RAW!T1580/INPUT_RAW!Q1580))</f>
        <v>0.24320002939407717</v>
      </c>
    </row>
    <row r="1581" spans="1:30" ht="86.4" x14ac:dyDescent="0.3">
      <c r="A1581" s="7" t="s">
        <v>196</v>
      </c>
      <c r="B1581" s="2" t="s">
        <v>2277</v>
      </c>
      <c r="C1581" s="5" t="s">
        <v>198</v>
      </c>
      <c r="D1581" s="5" t="s">
        <v>171</v>
      </c>
      <c r="E1581" s="2" t="s">
        <v>2281</v>
      </c>
      <c r="F1581" s="2"/>
      <c r="G1581" s="2"/>
      <c r="H1581" s="2"/>
      <c r="I1581" s="2"/>
      <c r="J1581" s="2"/>
      <c r="K1581" s="2"/>
      <c r="L1581" s="2"/>
      <c r="M1581" s="2"/>
      <c r="N1581" s="5">
        <v>576</v>
      </c>
      <c r="O1581" s="2" t="s">
        <v>200</v>
      </c>
      <c r="P1581" s="5">
        <v>450.52845486111107</v>
      </c>
      <c r="Q1581" s="5">
        <v>259504.39</v>
      </c>
      <c r="R1581" s="5">
        <v>6.3320935328336061</v>
      </c>
      <c r="S1581" s="5">
        <v>3647.2858749121569</v>
      </c>
      <c r="T1581" s="5">
        <v>63111.4</v>
      </c>
      <c r="U1581" s="5">
        <v>456</v>
      </c>
      <c r="V1581" s="2"/>
      <c r="W1581" s="2" t="s">
        <v>22</v>
      </c>
      <c r="X1581" s="2" t="s">
        <v>2940</v>
      </c>
      <c r="Y1581" s="2" t="s">
        <v>172</v>
      </c>
      <c r="Z1581" s="2" t="s">
        <v>173</v>
      </c>
      <c r="AA1581" s="2" t="s">
        <v>2940</v>
      </c>
      <c r="AB1581" s="2">
        <f>IF(INPUT_RAW!B1581="","",YEAR(INPUT_RAW!B1581))</f>
        <v>2019</v>
      </c>
      <c r="AC1581" s="2">
        <f>IF(OR(INPUT_RAW!Q1581="",INPUT_RAW!T1581=""),"",INPUT_RAW!Q1581+INPUT_RAW!T1581)</f>
        <v>322615.79000000004</v>
      </c>
      <c r="AD1581" s="2">
        <f>IF(INPUT_RAW!Q1581="","",IF(INPUT_RAW!Q1581=0,0,INPUT_RAW!T1581/INPUT_RAW!Q1581))</f>
        <v>0.24319973931847549</v>
      </c>
    </row>
    <row r="1582" spans="1:30" ht="100.8" x14ac:dyDescent="0.3">
      <c r="A1582" s="7" t="s">
        <v>196</v>
      </c>
      <c r="B1582" s="2" t="s">
        <v>2282</v>
      </c>
      <c r="C1582" s="5" t="s">
        <v>198</v>
      </c>
      <c r="D1582" s="5" t="s">
        <v>171</v>
      </c>
      <c r="E1582" s="2" t="s">
        <v>2283</v>
      </c>
      <c r="F1582" s="2"/>
      <c r="G1582" s="2"/>
      <c r="H1582" s="2"/>
      <c r="I1582" s="2"/>
      <c r="J1582" s="2"/>
      <c r="K1582" s="2"/>
      <c r="L1582" s="2"/>
      <c r="M1582" s="2"/>
      <c r="N1582" s="5">
        <v>4004</v>
      </c>
      <c r="O1582" s="2" t="s">
        <v>200</v>
      </c>
      <c r="P1582" s="5">
        <v>316.85299950049949</v>
      </c>
      <c r="Q1582" s="5">
        <v>1268679.4099999999</v>
      </c>
      <c r="R1582" s="5">
        <v>4.4533099016233244</v>
      </c>
      <c r="S1582" s="5">
        <v>17831.052846099781</v>
      </c>
      <c r="T1582" s="5">
        <v>308542.8</v>
      </c>
      <c r="U1582" s="2"/>
      <c r="V1582" s="2"/>
      <c r="W1582" s="2" t="s">
        <v>33</v>
      </c>
      <c r="X1582" s="2" t="s">
        <v>2935</v>
      </c>
      <c r="Y1582" s="2" t="s">
        <v>172</v>
      </c>
      <c r="Z1582" s="2" t="s">
        <v>173</v>
      </c>
      <c r="AA1582" s="2" t="s">
        <v>2935</v>
      </c>
      <c r="AB1582" s="2">
        <f>IF(INPUT_RAW!B1582="","",YEAR(INPUT_RAW!B1582))</f>
        <v>2019</v>
      </c>
      <c r="AC1582" s="2">
        <f>IF(OR(INPUT_RAW!Q1582="",INPUT_RAW!T1582=""),"",INPUT_RAW!Q1582+INPUT_RAW!T1582)</f>
        <v>1577222.21</v>
      </c>
      <c r="AD1582" s="2">
        <f>IF(INPUT_RAW!Q1582="","",IF(INPUT_RAW!Q1582=0,0,INPUT_RAW!T1582/INPUT_RAW!Q1582))</f>
        <v>0.24319997437335253</v>
      </c>
    </row>
    <row r="1583" spans="1:30" ht="115.2" x14ac:dyDescent="0.3">
      <c r="A1583" s="7" t="s">
        <v>196</v>
      </c>
      <c r="B1583" s="2" t="s">
        <v>2282</v>
      </c>
      <c r="C1583" s="5" t="s">
        <v>198</v>
      </c>
      <c r="D1583" s="5" t="s">
        <v>171</v>
      </c>
      <c r="E1583" s="2" t="s">
        <v>2247</v>
      </c>
      <c r="F1583" s="2"/>
      <c r="G1583" s="2"/>
      <c r="H1583" s="2"/>
      <c r="I1583" s="2"/>
      <c r="J1583" s="2"/>
      <c r="K1583" s="2"/>
      <c r="L1583" s="2"/>
      <c r="M1583" s="2"/>
      <c r="N1583" s="5">
        <v>23760</v>
      </c>
      <c r="O1583" s="2" t="s">
        <v>200</v>
      </c>
      <c r="P1583" s="5">
        <v>175.02637457912459</v>
      </c>
      <c r="Q1583" s="5">
        <v>4158626.66</v>
      </c>
      <c r="R1583" s="5">
        <v>2.459963100198518</v>
      </c>
      <c r="S1583" s="5">
        <v>58448.72326071679</v>
      </c>
      <c r="T1583" s="5">
        <v>1011378.1</v>
      </c>
      <c r="U1583" s="2"/>
      <c r="V1583" s="2"/>
      <c r="W1583" s="2" t="s">
        <v>34</v>
      </c>
      <c r="X1583" s="2" t="s">
        <v>2935</v>
      </c>
      <c r="Y1583" s="2" t="s">
        <v>172</v>
      </c>
      <c r="Z1583" s="2" t="s">
        <v>173</v>
      </c>
      <c r="AA1583" s="2" t="s">
        <v>2935</v>
      </c>
      <c r="AB1583" s="2">
        <f>IF(INPUT_RAW!B1583="","",YEAR(INPUT_RAW!B1583))</f>
        <v>2019</v>
      </c>
      <c r="AC1583" s="2">
        <f>IF(OR(INPUT_RAW!Q1583="",INPUT_RAW!T1583=""),"",INPUT_RAW!Q1583+INPUT_RAW!T1583)</f>
        <v>5170004.76</v>
      </c>
      <c r="AD1583" s="2">
        <f>IF(INPUT_RAW!Q1583="","",IF(INPUT_RAW!Q1583=0,0,INPUT_RAW!T1583/INPUT_RAW!Q1583))</f>
        <v>0.2432000231537976</v>
      </c>
    </row>
    <row r="1584" spans="1:30" ht="57.6" x14ac:dyDescent="0.3">
      <c r="A1584" s="7" t="s">
        <v>196</v>
      </c>
      <c r="B1584" s="2" t="s">
        <v>2284</v>
      </c>
      <c r="C1584" s="5" t="s">
        <v>198</v>
      </c>
      <c r="D1584" s="5" t="s">
        <v>171</v>
      </c>
      <c r="E1584" s="2" t="s">
        <v>2285</v>
      </c>
      <c r="F1584" s="2"/>
      <c r="G1584" s="2"/>
      <c r="H1584" s="2"/>
      <c r="I1584" s="2"/>
      <c r="J1584" s="2"/>
      <c r="K1584" s="2"/>
      <c r="L1584" s="2"/>
      <c r="M1584" s="2"/>
      <c r="N1584" s="5">
        <v>69.3</v>
      </c>
      <c r="O1584" s="2" t="s">
        <v>200</v>
      </c>
      <c r="P1584" s="5">
        <v>258.35858585858591</v>
      </c>
      <c r="Q1584" s="5">
        <v>17904.25</v>
      </c>
      <c r="R1584" s="5">
        <v>3.6311818110834269</v>
      </c>
      <c r="S1584" s="5">
        <v>251.6408995080815</v>
      </c>
      <c r="T1584" s="5">
        <v>4354.3</v>
      </c>
      <c r="U1584" s="5">
        <v>324</v>
      </c>
      <c r="V1584" s="2"/>
      <c r="W1584" s="2" t="s">
        <v>23</v>
      </c>
      <c r="X1584" s="2" t="s">
        <v>2934</v>
      </c>
      <c r="Y1584" s="2" t="s">
        <v>172</v>
      </c>
      <c r="Z1584" s="2" t="s">
        <v>173</v>
      </c>
      <c r="AA1584" s="2" t="s">
        <v>2934</v>
      </c>
      <c r="AB1584" s="2">
        <f>IF(INPUT_RAW!B1584="","",YEAR(INPUT_RAW!B1584))</f>
        <v>2019</v>
      </c>
      <c r="AC1584" s="2">
        <f>IF(OR(INPUT_RAW!Q1584="",INPUT_RAW!T1584=""),"",INPUT_RAW!Q1584+INPUT_RAW!T1584)</f>
        <v>22258.55</v>
      </c>
      <c r="AD1584" s="2">
        <f>IF(INPUT_RAW!Q1584="","",IF(INPUT_RAW!Q1584=0,0,INPUT_RAW!T1584/INPUT_RAW!Q1584))</f>
        <v>0.24319924040381474</v>
      </c>
    </row>
    <row r="1585" spans="1:30" ht="115.2" x14ac:dyDescent="0.3">
      <c r="A1585" s="7" t="s">
        <v>196</v>
      </c>
      <c r="B1585" s="2" t="s">
        <v>2286</v>
      </c>
      <c r="C1585" s="5" t="s">
        <v>198</v>
      </c>
      <c r="D1585" s="5" t="s">
        <v>171</v>
      </c>
      <c r="E1585" s="2" t="s">
        <v>2287</v>
      </c>
      <c r="F1585" s="2"/>
      <c r="G1585" s="2"/>
      <c r="H1585" s="2"/>
      <c r="I1585" s="2"/>
      <c r="J1585" s="2"/>
      <c r="K1585" s="2"/>
      <c r="L1585" s="2"/>
      <c r="M1585" s="2"/>
      <c r="N1585" s="5">
        <v>10843.68</v>
      </c>
      <c r="O1585" s="2" t="s">
        <v>200</v>
      </c>
      <c r="P1585" s="5">
        <v>143.0971256990247</v>
      </c>
      <c r="Q1585" s="5">
        <v>1551699.44</v>
      </c>
      <c r="R1585" s="5">
        <v>2.0112034532540362</v>
      </c>
      <c r="S1585" s="5">
        <v>21808.84666198173</v>
      </c>
      <c r="T1585" s="5">
        <v>377373.3</v>
      </c>
      <c r="U1585" s="5">
        <v>1824</v>
      </c>
      <c r="V1585" s="2"/>
      <c r="W1585" s="2" t="s">
        <v>26</v>
      </c>
      <c r="X1585" s="2" t="s">
        <v>2942</v>
      </c>
      <c r="Y1585" s="2" t="s">
        <v>172</v>
      </c>
      <c r="Z1585" s="2" t="s">
        <v>173</v>
      </c>
      <c r="AA1585" s="2" t="s">
        <v>2942</v>
      </c>
      <c r="AB1585" s="2">
        <f>IF(INPUT_RAW!B1585="","",YEAR(INPUT_RAW!B1585))</f>
        <v>2019</v>
      </c>
      <c r="AC1585" s="2">
        <f>IF(OR(INPUT_RAW!Q1585="",INPUT_RAW!T1585=""),"",INPUT_RAW!Q1585+INPUT_RAW!T1585)</f>
        <v>1929072.74</v>
      </c>
      <c r="AD1585" s="2">
        <f>IF(INPUT_RAW!Q1585="","",IF(INPUT_RAW!Q1585=0,0,INPUT_RAW!T1585/INPUT_RAW!Q1585))</f>
        <v>0.24319999754591651</v>
      </c>
    </row>
    <row r="1586" spans="1:30" ht="57.6" x14ac:dyDescent="0.3">
      <c r="A1586" s="7" t="s">
        <v>196</v>
      </c>
      <c r="B1586" s="2" t="s">
        <v>2288</v>
      </c>
      <c r="C1586" s="5" t="s">
        <v>198</v>
      </c>
      <c r="D1586" s="5" t="s">
        <v>171</v>
      </c>
      <c r="E1586" s="2" t="s">
        <v>2289</v>
      </c>
      <c r="F1586" s="2"/>
      <c r="G1586" s="2"/>
      <c r="H1586" s="2"/>
      <c r="I1586" s="2"/>
      <c r="J1586" s="2"/>
      <c r="K1586" s="2"/>
      <c r="L1586" s="2"/>
      <c r="M1586" s="2"/>
      <c r="N1586" s="5">
        <v>7860</v>
      </c>
      <c r="O1586" s="2" t="s">
        <v>200</v>
      </c>
      <c r="P1586" s="5">
        <v>418.00251017811712</v>
      </c>
      <c r="Q1586" s="5">
        <v>3285499.73</v>
      </c>
      <c r="R1586" s="5">
        <v>5.8749474374998876</v>
      </c>
      <c r="S1586" s="5">
        <v>46177.08685874912</v>
      </c>
      <c r="T1586" s="5">
        <v>799033.6</v>
      </c>
      <c r="U1586" s="2"/>
      <c r="V1586" s="2"/>
      <c r="W1586" s="2" t="s">
        <v>22</v>
      </c>
      <c r="X1586" s="2" t="s">
        <v>2940</v>
      </c>
      <c r="Y1586" s="2" t="s">
        <v>172</v>
      </c>
      <c r="Z1586" s="2" t="s">
        <v>173</v>
      </c>
      <c r="AA1586" s="2" t="s">
        <v>2940</v>
      </c>
      <c r="AB1586" s="2">
        <f>IF(INPUT_RAW!B1586="","",YEAR(INPUT_RAW!B1586))</f>
        <v>2019</v>
      </c>
      <c r="AC1586" s="2">
        <f>IF(OR(INPUT_RAW!Q1586="",INPUT_RAW!T1586=""),"",INPUT_RAW!Q1586+INPUT_RAW!T1586)</f>
        <v>4084533.33</v>
      </c>
      <c r="AD1586" s="2">
        <f>IF(INPUT_RAW!Q1586="","",IF(INPUT_RAW!Q1586=0,0,INPUT_RAW!T1586/INPUT_RAW!Q1586))</f>
        <v>0.24320001998600072</v>
      </c>
    </row>
    <row r="1587" spans="1:30" ht="115.2" x14ac:dyDescent="0.3">
      <c r="A1587" s="7" t="s">
        <v>196</v>
      </c>
      <c r="B1587" s="2" t="s">
        <v>2290</v>
      </c>
      <c r="C1587" s="5" t="s">
        <v>198</v>
      </c>
      <c r="D1587" s="5" t="s">
        <v>171</v>
      </c>
      <c r="E1587" s="2" t="s">
        <v>2291</v>
      </c>
      <c r="F1587" s="2"/>
      <c r="G1587" s="2"/>
      <c r="H1587" s="2"/>
      <c r="I1587" s="2"/>
      <c r="J1587" s="2"/>
      <c r="K1587" s="2"/>
      <c r="L1587" s="2"/>
      <c r="M1587" s="2"/>
      <c r="N1587" s="5">
        <v>28512</v>
      </c>
      <c r="O1587" s="2" t="s">
        <v>200</v>
      </c>
      <c r="P1587" s="5">
        <v>172.70012205387201</v>
      </c>
      <c r="Q1587" s="5">
        <v>4924025.88</v>
      </c>
      <c r="R1587" s="5">
        <v>2.4513856927448119</v>
      </c>
      <c r="S1587" s="5">
        <v>69893.908871540101</v>
      </c>
      <c r="T1587" s="5">
        <v>1197523.2</v>
      </c>
      <c r="U1587" s="2"/>
      <c r="V1587" s="2"/>
      <c r="W1587" s="2" t="s">
        <v>34</v>
      </c>
      <c r="X1587" s="2" t="s">
        <v>2935</v>
      </c>
      <c r="Y1587" s="2" t="s">
        <v>172</v>
      </c>
      <c r="Z1587" s="2" t="s">
        <v>173</v>
      </c>
      <c r="AA1587" s="2" t="s">
        <v>2935</v>
      </c>
      <c r="AB1587" s="2">
        <f>IF(INPUT_RAW!B1587="","",YEAR(INPUT_RAW!B1587))</f>
        <v>2019</v>
      </c>
      <c r="AC1587" s="2">
        <f>IF(OR(INPUT_RAW!Q1587="",INPUT_RAW!T1587=""),"",INPUT_RAW!Q1587+INPUT_RAW!T1587)</f>
        <v>6121549.0800000001</v>
      </c>
      <c r="AD1587" s="2">
        <f>IF(INPUT_RAW!Q1587="","",IF(INPUT_RAW!Q1587=0,0,INPUT_RAW!T1587/INPUT_RAW!Q1587))</f>
        <v>0.24320002152385112</v>
      </c>
    </row>
    <row r="1588" spans="1:30" ht="100.8" x14ac:dyDescent="0.3">
      <c r="A1588" s="7" t="s">
        <v>196</v>
      </c>
      <c r="B1588" s="2" t="s">
        <v>2290</v>
      </c>
      <c r="C1588" s="5" t="s">
        <v>198</v>
      </c>
      <c r="D1588" s="5" t="s">
        <v>171</v>
      </c>
      <c r="E1588" s="2" t="s">
        <v>2283</v>
      </c>
      <c r="F1588" s="2"/>
      <c r="G1588" s="2"/>
      <c r="H1588" s="2"/>
      <c r="I1588" s="2"/>
      <c r="J1588" s="2"/>
      <c r="K1588" s="2"/>
      <c r="L1588" s="2"/>
      <c r="M1588" s="2"/>
      <c r="N1588" s="5">
        <v>4004</v>
      </c>
      <c r="O1588" s="2" t="s">
        <v>200</v>
      </c>
      <c r="P1588" s="5">
        <v>312.64174575424579</v>
      </c>
      <c r="Q1588" s="5">
        <v>1251817.55</v>
      </c>
      <c r="R1588" s="5">
        <v>4.4377820547089533</v>
      </c>
      <c r="S1588" s="5">
        <v>17768.879347054652</v>
      </c>
      <c r="T1588" s="5">
        <v>304442.09999999998</v>
      </c>
      <c r="U1588" s="2"/>
      <c r="V1588" s="2"/>
      <c r="W1588" s="2" t="s">
        <v>33</v>
      </c>
      <c r="X1588" s="2" t="s">
        <v>2935</v>
      </c>
      <c r="Y1588" s="2" t="s">
        <v>172</v>
      </c>
      <c r="Z1588" s="2" t="s">
        <v>173</v>
      </c>
      <c r="AA1588" s="2" t="s">
        <v>2935</v>
      </c>
      <c r="AB1588" s="2">
        <f>IF(INPUT_RAW!B1588="","",YEAR(INPUT_RAW!B1588))</f>
        <v>2019</v>
      </c>
      <c r="AC1588" s="2">
        <f>IF(OR(INPUT_RAW!Q1588="",INPUT_RAW!T1588=""),"",INPUT_RAW!Q1588+INPUT_RAW!T1588)</f>
        <v>1556259.65</v>
      </c>
      <c r="AD1588" s="2">
        <f>IF(INPUT_RAW!Q1588="","",IF(INPUT_RAW!Q1588=0,0,INPUT_RAW!T1588/INPUT_RAW!Q1588))</f>
        <v>0.24320005738855471</v>
      </c>
    </row>
    <row r="1589" spans="1:30" ht="100.8" x14ac:dyDescent="0.3">
      <c r="A1589" s="7" t="s">
        <v>196</v>
      </c>
      <c r="B1589" s="2" t="s">
        <v>2290</v>
      </c>
      <c r="C1589" s="5" t="s">
        <v>198</v>
      </c>
      <c r="D1589" s="5" t="s">
        <v>171</v>
      </c>
      <c r="E1589" s="2" t="s">
        <v>2292</v>
      </c>
      <c r="F1589" s="2"/>
      <c r="G1589" s="2"/>
      <c r="H1589" s="2"/>
      <c r="I1589" s="2"/>
      <c r="J1589" s="2"/>
      <c r="K1589" s="2"/>
      <c r="L1589" s="2"/>
      <c r="M1589" s="2"/>
      <c r="N1589" s="5">
        <v>21687.360000000001</v>
      </c>
      <c r="O1589" s="2" t="s">
        <v>200</v>
      </c>
      <c r="P1589" s="5">
        <v>144.09058410060049</v>
      </c>
      <c r="Q1589" s="5">
        <v>3124944.37</v>
      </c>
      <c r="R1589" s="5">
        <v>2.0452886316621788</v>
      </c>
      <c r="S1589" s="5">
        <v>44356.910858765077</v>
      </c>
      <c r="T1589" s="5">
        <v>759986.4</v>
      </c>
      <c r="U1589" s="5">
        <v>3648</v>
      </c>
      <c r="V1589" s="2"/>
      <c r="W1589" s="2" t="s">
        <v>26</v>
      </c>
      <c r="X1589" s="2" t="s">
        <v>2942</v>
      </c>
      <c r="Y1589" s="2" t="s">
        <v>172</v>
      </c>
      <c r="Z1589" s="2" t="s">
        <v>173</v>
      </c>
      <c r="AA1589" s="2" t="s">
        <v>2942</v>
      </c>
      <c r="AB1589" s="2">
        <f>IF(INPUT_RAW!B1589="","",YEAR(INPUT_RAW!B1589))</f>
        <v>2019</v>
      </c>
      <c r="AC1589" s="2">
        <f>IF(OR(INPUT_RAW!Q1589="",INPUT_RAW!T1589=""),"",INPUT_RAW!Q1589+INPUT_RAW!T1589)</f>
        <v>3884930.77</v>
      </c>
      <c r="AD1589" s="2">
        <f>IF(INPUT_RAW!Q1589="","",IF(INPUT_RAW!Q1589=0,0,INPUT_RAW!T1589/INPUT_RAW!Q1589))</f>
        <v>0.24319997734871676</v>
      </c>
    </row>
    <row r="1590" spans="1:30" ht="57.6" x14ac:dyDescent="0.3">
      <c r="A1590" s="7" t="s">
        <v>196</v>
      </c>
      <c r="B1590" s="2" t="s">
        <v>2293</v>
      </c>
      <c r="C1590" s="5" t="s">
        <v>198</v>
      </c>
      <c r="D1590" s="5" t="s">
        <v>171</v>
      </c>
      <c r="E1590" s="2" t="s">
        <v>2294</v>
      </c>
      <c r="F1590" s="2"/>
      <c r="G1590" s="2"/>
      <c r="H1590" s="2"/>
      <c r="I1590" s="2"/>
      <c r="J1590" s="2"/>
      <c r="K1590" s="2"/>
      <c r="L1590" s="2"/>
      <c r="M1590" s="2"/>
      <c r="N1590" s="5">
        <v>1709.4</v>
      </c>
      <c r="O1590" s="2" t="s">
        <v>200</v>
      </c>
      <c r="P1590" s="5">
        <v>258.01390546390542</v>
      </c>
      <c r="Q1590" s="5">
        <v>441048.97</v>
      </c>
      <c r="R1590" s="5">
        <v>3.6623691336253432</v>
      </c>
      <c r="S1590" s="5">
        <v>6260.4537970191623</v>
      </c>
      <c r="T1590" s="5">
        <v>107263.1</v>
      </c>
      <c r="U1590" s="5">
        <v>7992</v>
      </c>
      <c r="V1590" s="2"/>
      <c r="W1590" s="2" t="s">
        <v>23</v>
      </c>
      <c r="X1590" s="2" t="s">
        <v>2934</v>
      </c>
      <c r="Y1590" s="2" t="s">
        <v>172</v>
      </c>
      <c r="Z1590" s="2" t="s">
        <v>173</v>
      </c>
      <c r="AA1590" s="2" t="s">
        <v>2934</v>
      </c>
      <c r="AB1590" s="2">
        <f>IF(INPUT_RAW!B1590="","",YEAR(INPUT_RAW!B1590))</f>
        <v>2019</v>
      </c>
      <c r="AC1590" s="2">
        <f>IF(OR(INPUT_RAW!Q1590="",INPUT_RAW!T1590=""),"",INPUT_RAW!Q1590+INPUT_RAW!T1590)</f>
        <v>548312.06999999995</v>
      </c>
      <c r="AD1590" s="2">
        <f>IF(INPUT_RAW!Q1590="","",IF(INPUT_RAW!Q1590=0,0,INPUT_RAW!T1590/INPUT_RAW!Q1590))</f>
        <v>0.24319997845137245</v>
      </c>
    </row>
    <row r="1591" spans="1:30" ht="57.6" x14ac:dyDescent="0.3">
      <c r="A1591" s="7" t="s">
        <v>196</v>
      </c>
      <c r="B1591" s="2" t="s">
        <v>2293</v>
      </c>
      <c r="C1591" s="5" t="s">
        <v>198</v>
      </c>
      <c r="D1591" s="5" t="s">
        <v>171</v>
      </c>
      <c r="E1591" s="2" t="s">
        <v>2295</v>
      </c>
      <c r="F1591" s="2"/>
      <c r="G1591" s="2"/>
      <c r="H1591" s="2"/>
      <c r="I1591" s="2"/>
      <c r="J1591" s="2"/>
      <c r="K1591" s="2"/>
      <c r="L1591" s="2"/>
      <c r="M1591" s="2"/>
      <c r="N1591" s="5">
        <v>4457.6000000000004</v>
      </c>
      <c r="O1591" s="2" t="s">
        <v>200</v>
      </c>
      <c r="P1591" s="5">
        <v>355.10416367552051</v>
      </c>
      <c r="Q1591" s="5">
        <v>1582912.32</v>
      </c>
      <c r="R1591" s="5">
        <v>5.0405133239960316</v>
      </c>
      <c r="S1591" s="5">
        <v>22468.592193044711</v>
      </c>
      <c r="T1591" s="5">
        <v>384964.2</v>
      </c>
      <c r="U1591" s="5">
        <v>47760</v>
      </c>
      <c r="V1591" s="2"/>
      <c r="W1591" s="2" t="s">
        <v>23</v>
      </c>
      <c r="X1591" s="2"/>
      <c r="Y1591" s="2" t="s">
        <v>172</v>
      </c>
      <c r="Z1591" s="2" t="s">
        <v>173</v>
      </c>
      <c r="AA1591" s="2" t="s">
        <v>174</v>
      </c>
      <c r="AB1591" s="2">
        <f>IF(INPUT_RAW!B1591="","",YEAR(INPUT_RAW!B1591))</f>
        <v>2019</v>
      </c>
      <c r="AC1591" s="2">
        <f>IF(OR(INPUT_RAW!Q1591="",INPUT_RAW!T1591=""),"",INPUT_RAW!Q1591+INPUT_RAW!T1591)</f>
        <v>1967876.52</v>
      </c>
      <c r="AD1591" s="2">
        <f>IF(INPUT_RAW!Q1591="","",IF(INPUT_RAW!Q1591=0,0,INPUT_RAW!T1591/INPUT_RAW!Q1591))</f>
        <v>0.24319995184572193</v>
      </c>
    </row>
    <row r="1592" spans="1:30" ht="86.4" x14ac:dyDescent="0.3">
      <c r="A1592" s="7" t="s">
        <v>196</v>
      </c>
      <c r="B1592" s="2" t="s">
        <v>2296</v>
      </c>
      <c r="C1592" s="5" t="s">
        <v>198</v>
      </c>
      <c r="D1592" s="5" t="s">
        <v>171</v>
      </c>
      <c r="E1592" s="2" t="s">
        <v>2297</v>
      </c>
      <c r="F1592" s="2"/>
      <c r="G1592" s="2"/>
      <c r="H1592" s="2"/>
      <c r="I1592" s="2"/>
      <c r="J1592" s="2"/>
      <c r="K1592" s="2"/>
      <c r="L1592" s="2"/>
      <c r="M1592" s="2"/>
      <c r="N1592" s="5">
        <v>3948</v>
      </c>
      <c r="O1592" s="2" t="s">
        <v>200</v>
      </c>
      <c r="P1592" s="5">
        <v>469.38666160081061</v>
      </c>
      <c r="Q1592" s="5">
        <v>1853138.54</v>
      </c>
      <c r="R1592" s="5">
        <v>6.6626921447950398</v>
      </c>
      <c r="S1592" s="5">
        <v>26304.308587650819</v>
      </c>
      <c r="T1592" s="5">
        <v>450683.4</v>
      </c>
      <c r="U1592" s="2"/>
      <c r="V1592" s="2"/>
      <c r="W1592" s="2" t="s">
        <v>22</v>
      </c>
      <c r="X1592" s="2" t="s">
        <v>2940</v>
      </c>
      <c r="Y1592" s="2" t="s">
        <v>172</v>
      </c>
      <c r="Z1592" s="2" t="s">
        <v>173</v>
      </c>
      <c r="AA1592" s="2" t="s">
        <v>2940</v>
      </c>
      <c r="AB1592" s="2">
        <f>IF(INPUT_RAW!B1592="","",YEAR(INPUT_RAW!B1592))</f>
        <v>2019</v>
      </c>
      <c r="AC1592" s="2">
        <f>IF(OR(INPUT_RAW!Q1592="",INPUT_RAW!T1592=""),"",INPUT_RAW!Q1592+INPUT_RAW!T1592)</f>
        <v>2303821.94</v>
      </c>
      <c r="AD1592" s="2">
        <f>IF(INPUT_RAW!Q1592="","",IF(INPUT_RAW!Q1592=0,0,INPUT_RAW!T1592/INPUT_RAW!Q1592))</f>
        <v>0.24320005777873469</v>
      </c>
    </row>
    <row r="1593" spans="1:30" ht="72" x14ac:dyDescent="0.3">
      <c r="A1593" s="7" t="s">
        <v>196</v>
      </c>
      <c r="B1593" s="2" t="s">
        <v>2296</v>
      </c>
      <c r="C1593" s="5" t="s">
        <v>198</v>
      </c>
      <c r="D1593" s="5" t="s">
        <v>163</v>
      </c>
      <c r="E1593" s="2" t="s">
        <v>2298</v>
      </c>
      <c r="F1593" s="2"/>
      <c r="G1593" s="2"/>
      <c r="H1593" s="2"/>
      <c r="I1593" s="2"/>
      <c r="J1593" s="2"/>
      <c r="K1593" s="2"/>
      <c r="L1593" s="2"/>
      <c r="M1593" s="2"/>
      <c r="N1593" s="5">
        <v>6512.1</v>
      </c>
      <c r="O1593" s="2" t="s">
        <v>200</v>
      </c>
      <c r="P1593" s="5">
        <v>277.75177592481691</v>
      </c>
      <c r="Q1593" s="5">
        <v>1808747.34</v>
      </c>
      <c r="R1593" s="5">
        <v>3.942537628457301</v>
      </c>
      <c r="S1593" s="5">
        <v>25674.199290276789</v>
      </c>
      <c r="T1593" s="5">
        <v>560349.9</v>
      </c>
      <c r="U1593" s="5">
        <v>3</v>
      </c>
      <c r="V1593" s="2"/>
      <c r="W1593" s="2" t="s">
        <v>23</v>
      </c>
      <c r="X1593" s="2" t="s">
        <v>166</v>
      </c>
      <c r="Y1593" s="2" t="s">
        <v>164</v>
      </c>
      <c r="Z1593" s="2" t="s">
        <v>165</v>
      </c>
      <c r="AA1593" s="2" t="s">
        <v>166</v>
      </c>
      <c r="AB1593" s="2">
        <f>IF(INPUT_RAW!B1593="","",YEAR(INPUT_RAW!B1593))</f>
        <v>2019</v>
      </c>
      <c r="AC1593" s="2">
        <f>IF(OR(INPUT_RAW!Q1593="",INPUT_RAW!T1593=""),"",INPUT_RAW!Q1593+INPUT_RAW!T1593)</f>
        <v>2369097.2400000002</v>
      </c>
      <c r="AD1593" s="2">
        <f>IF(INPUT_RAW!Q1593="","",IF(INPUT_RAW!Q1593=0,0,INPUT_RAW!T1593/INPUT_RAW!Q1593))</f>
        <v>0.30979998566300587</v>
      </c>
    </row>
    <row r="1594" spans="1:30" ht="57.6" x14ac:dyDescent="0.3">
      <c r="A1594" s="7" t="s">
        <v>196</v>
      </c>
      <c r="B1594" s="2" t="s">
        <v>2296</v>
      </c>
      <c r="C1594" s="5" t="s">
        <v>198</v>
      </c>
      <c r="D1594" s="5" t="s">
        <v>171</v>
      </c>
      <c r="E1594" s="2" t="s">
        <v>2299</v>
      </c>
      <c r="F1594" s="2"/>
      <c r="G1594" s="2"/>
      <c r="H1594" s="2"/>
      <c r="I1594" s="2"/>
      <c r="J1594" s="2"/>
      <c r="K1594" s="2"/>
      <c r="L1594" s="2"/>
      <c r="M1594" s="2"/>
      <c r="N1594" s="5">
        <v>10446.799999999999</v>
      </c>
      <c r="O1594" s="2" t="s">
        <v>200</v>
      </c>
      <c r="P1594" s="5">
        <v>373.12517900218251</v>
      </c>
      <c r="Q1594" s="5">
        <v>3897964.12</v>
      </c>
      <c r="R1594" s="5">
        <v>5.2963119801587304</v>
      </c>
      <c r="S1594" s="5">
        <v>55329.511994322223</v>
      </c>
      <c r="T1594" s="5">
        <v>947984.8</v>
      </c>
      <c r="U1594" s="5">
        <v>21840</v>
      </c>
      <c r="V1594" s="2"/>
      <c r="W1594" s="2" t="s">
        <v>23</v>
      </c>
      <c r="X1594" s="2"/>
      <c r="Y1594" s="2" t="s">
        <v>172</v>
      </c>
      <c r="Z1594" s="2" t="s">
        <v>173</v>
      </c>
      <c r="AA1594" s="2" t="s">
        <v>174</v>
      </c>
      <c r="AB1594" s="2">
        <f>IF(INPUT_RAW!B1594="","",YEAR(INPUT_RAW!B1594))</f>
        <v>2019</v>
      </c>
      <c r="AC1594" s="2">
        <f>IF(OR(INPUT_RAW!Q1594="",INPUT_RAW!T1594=""),"",INPUT_RAW!Q1594+INPUT_RAW!T1594)</f>
        <v>4845948.92</v>
      </c>
      <c r="AD1594" s="2">
        <f>IF(INPUT_RAW!Q1594="","",IF(INPUT_RAW!Q1594=0,0,INPUT_RAW!T1594/INPUT_RAW!Q1594))</f>
        <v>0.24319998101983556</v>
      </c>
    </row>
    <row r="1595" spans="1:30" ht="57.6" x14ac:dyDescent="0.3">
      <c r="A1595" s="7" t="s">
        <v>196</v>
      </c>
      <c r="B1595" s="2" t="s">
        <v>2296</v>
      </c>
      <c r="C1595" s="5" t="s">
        <v>198</v>
      </c>
      <c r="D1595" s="5" t="s">
        <v>171</v>
      </c>
      <c r="E1595" s="2" t="s">
        <v>2300</v>
      </c>
      <c r="F1595" s="2"/>
      <c r="G1595" s="2"/>
      <c r="H1595" s="2"/>
      <c r="I1595" s="2"/>
      <c r="J1595" s="2"/>
      <c r="K1595" s="2"/>
      <c r="L1595" s="2"/>
      <c r="M1595" s="2"/>
      <c r="N1595" s="5">
        <v>10892</v>
      </c>
      <c r="O1595" s="2" t="s">
        <v>200</v>
      </c>
      <c r="P1595" s="5">
        <v>382.09934906353288</v>
      </c>
      <c r="Q1595" s="5">
        <v>4161826.11</v>
      </c>
      <c r="R1595" s="5">
        <v>5.4236955154511408</v>
      </c>
      <c r="S1595" s="5">
        <v>59074.891554293819</v>
      </c>
      <c r="T1595" s="5">
        <v>1012156.1</v>
      </c>
      <c r="U1595" s="5">
        <v>16800</v>
      </c>
      <c r="V1595" s="2"/>
      <c r="W1595" s="2" t="s">
        <v>23</v>
      </c>
      <c r="X1595" s="2"/>
      <c r="Y1595" s="2" t="s">
        <v>172</v>
      </c>
      <c r="Z1595" s="2" t="s">
        <v>173</v>
      </c>
      <c r="AA1595" s="2" t="s">
        <v>174</v>
      </c>
      <c r="AB1595" s="2">
        <f>IF(INPUT_RAW!B1595="","",YEAR(INPUT_RAW!B1595))</f>
        <v>2019</v>
      </c>
      <c r="AC1595" s="2">
        <f>IF(OR(INPUT_RAW!Q1595="",INPUT_RAW!T1595=""),"",INPUT_RAW!Q1595+INPUT_RAW!T1595)</f>
        <v>5173982.21</v>
      </c>
      <c r="AD1595" s="2">
        <f>IF(INPUT_RAW!Q1595="","",IF(INPUT_RAW!Q1595=0,0,INPUT_RAW!T1595/INPUT_RAW!Q1595))</f>
        <v>0.243199997608742</v>
      </c>
    </row>
    <row r="1596" spans="1:30" ht="57.6" x14ac:dyDescent="0.3">
      <c r="A1596" s="7" t="s">
        <v>196</v>
      </c>
      <c r="B1596" s="2" t="s">
        <v>2296</v>
      </c>
      <c r="C1596" s="5" t="s">
        <v>198</v>
      </c>
      <c r="D1596" s="5" t="s">
        <v>171</v>
      </c>
      <c r="E1596" s="2" t="s">
        <v>2301</v>
      </c>
      <c r="F1596" s="2"/>
      <c r="G1596" s="2"/>
      <c r="H1596" s="2"/>
      <c r="I1596" s="2"/>
      <c r="J1596" s="2"/>
      <c r="K1596" s="2"/>
      <c r="L1596" s="2"/>
      <c r="M1596" s="2"/>
      <c r="N1596" s="5">
        <v>6901.16</v>
      </c>
      <c r="O1596" s="2" t="s">
        <v>200</v>
      </c>
      <c r="P1596" s="5">
        <v>473.92988280231151</v>
      </c>
      <c r="Q1596" s="5">
        <v>3270665.95</v>
      </c>
      <c r="R1596" s="5">
        <v>6.727180735306054</v>
      </c>
      <c r="S1596" s="5">
        <v>46425.350603264727</v>
      </c>
      <c r="T1596" s="5">
        <v>795426</v>
      </c>
      <c r="U1596" s="5">
        <v>18108</v>
      </c>
      <c r="V1596" s="2"/>
      <c r="W1596" s="2" t="s">
        <v>23</v>
      </c>
      <c r="X1596" s="2"/>
      <c r="Y1596" s="2" t="s">
        <v>172</v>
      </c>
      <c r="Z1596" s="2" t="s">
        <v>173</v>
      </c>
      <c r="AA1596" s="2" t="s">
        <v>174</v>
      </c>
      <c r="AB1596" s="2">
        <f>IF(INPUT_RAW!B1596="","",YEAR(INPUT_RAW!B1596))</f>
        <v>2019</v>
      </c>
      <c r="AC1596" s="2">
        <f>IF(OR(INPUT_RAW!Q1596="",INPUT_RAW!T1596=""),"",INPUT_RAW!Q1596+INPUT_RAW!T1596)</f>
        <v>4066091.95</v>
      </c>
      <c r="AD1596" s="2">
        <f>IF(INPUT_RAW!Q1596="","",IF(INPUT_RAW!Q1596=0,0,INPUT_RAW!T1596/INPUT_RAW!Q1596))</f>
        <v>0.24320001252344342</v>
      </c>
    </row>
    <row r="1597" spans="1:30" ht="72" x14ac:dyDescent="0.3">
      <c r="A1597" s="7" t="s">
        <v>196</v>
      </c>
      <c r="B1597" s="2" t="s">
        <v>2302</v>
      </c>
      <c r="C1597" s="5" t="s">
        <v>198</v>
      </c>
      <c r="D1597" s="5" t="s">
        <v>171</v>
      </c>
      <c r="E1597" s="2" t="s">
        <v>2303</v>
      </c>
      <c r="F1597" s="2"/>
      <c r="G1597" s="2"/>
      <c r="H1597" s="2"/>
      <c r="I1597" s="2"/>
      <c r="J1597" s="2"/>
      <c r="K1597" s="2"/>
      <c r="L1597" s="2"/>
      <c r="M1597" s="2"/>
      <c r="N1597" s="5">
        <v>6790</v>
      </c>
      <c r="O1597" s="2" t="s">
        <v>200</v>
      </c>
      <c r="P1597" s="5">
        <v>384.62421207658321</v>
      </c>
      <c r="Q1597" s="5">
        <v>2611598.4</v>
      </c>
      <c r="R1597" s="5">
        <v>5.4634121033605556</v>
      </c>
      <c r="S1597" s="5">
        <v>37096.568181818177</v>
      </c>
      <c r="T1597" s="5">
        <v>635140.69999999995</v>
      </c>
      <c r="U1597" s="2"/>
      <c r="V1597" s="2"/>
      <c r="W1597" s="2" t="s">
        <v>22</v>
      </c>
      <c r="X1597" s="2" t="s">
        <v>2940</v>
      </c>
      <c r="Y1597" s="2" t="s">
        <v>172</v>
      </c>
      <c r="Z1597" s="2" t="s">
        <v>173</v>
      </c>
      <c r="AA1597" s="2" t="s">
        <v>2940</v>
      </c>
      <c r="AB1597" s="2">
        <f>IF(INPUT_RAW!B1597="","",YEAR(INPUT_RAW!B1597))</f>
        <v>2019</v>
      </c>
      <c r="AC1597" s="2">
        <f>IF(OR(INPUT_RAW!Q1597="",INPUT_RAW!T1597=""),"",INPUT_RAW!Q1597+INPUT_RAW!T1597)</f>
        <v>3246739.0999999996</v>
      </c>
      <c r="AD1597" s="2">
        <f>IF(INPUT_RAW!Q1597="","",IF(INPUT_RAW!Q1597=0,0,INPUT_RAW!T1597/INPUT_RAW!Q1597))</f>
        <v>0.24319998817582367</v>
      </c>
    </row>
    <row r="1598" spans="1:30" ht="57.6" x14ac:dyDescent="0.3">
      <c r="A1598" s="7" t="s">
        <v>196</v>
      </c>
      <c r="B1598" s="2" t="s">
        <v>2304</v>
      </c>
      <c r="C1598" s="5" t="s">
        <v>198</v>
      </c>
      <c r="D1598" s="5" t="s">
        <v>171</v>
      </c>
      <c r="E1598" s="2" t="s">
        <v>2305</v>
      </c>
      <c r="F1598" s="2"/>
      <c r="G1598" s="2"/>
      <c r="H1598" s="2"/>
      <c r="I1598" s="2"/>
      <c r="J1598" s="2"/>
      <c r="K1598" s="2"/>
      <c r="L1598" s="2"/>
      <c r="M1598" s="2"/>
      <c r="N1598" s="5">
        <v>3018.06</v>
      </c>
      <c r="O1598" s="2" t="s">
        <v>2098</v>
      </c>
      <c r="P1598" s="5">
        <v>402.04194747619329</v>
      </c>
      <c r="Q1598" s="5">
        <v>1213386.72</v>
      </c>
      <c r="R1598" s="5">
        <v>5.7108231175595634</v>
      </c>
      <c r="S1598" s="5">
        <v>17235.606818181819</v>
      </c>
      <c r="T1598" s="5">
        <v>295095.7</v>
      </c>
      <c r="U1598" s="5">
        <v>36720</v>
      </c>
      <c r="V1598" s="2"/>
      <c r="W1598" s="2" t="s">
        <v>23</v>
      </c>
      <c r="X1598" s="2"/>
      <c r="Y1598" s="2" t="s">
        <v>172</v>
      </c>
      <c r="Z1598" s="2" t="s">
        <v>173</v>
      </c>
      <c r="AA1598" s="2" t="s">
        <v>174</v>
      </c>
      <c r="AB1598" s="2">
        <f>IF(INPUT_RAW!B1598="","",YEAR(INPUT_RAW!B1598))</f>
        <v>2019</v>
      </c>
      <c r="AC1598" s="2">
        <f>IF(OR(INPUT_RAW!Q1598="",INPUT_RAW!T1598=""),"",INPUT_RAW!Q1598+INPUT_RAW!T1598)</f>
        <v>1508482.42</v>
      </c>
      <c r="AD1598" s="2">
        <f>IF(INPUT_RAW!Q1598="","",IF(INPUT_RAW!Q1598=0,0,INPUT_RAW!T1598/INPUT_RAW!Q1598))</f>
        <v>0.24320004095643968</v>
      </c>
    </row>
    <row r="1599" spans="1:30" ht="100.8" x14ac:dyDescent="0.3">
      <c r="A1599" s="7" t="s">
        <v>196</v>
      </c>
      <c r="B1599" s="2" t="s">
        <v>2306</v>
      </c>
      <c r="C1599" s="5" t="s">
        <v>198</v>
      </c>
      <c r="D1599" s="5" t="s">
        <v>171</v>
      </c>
      <c r="E1599" s="2" t="s">
        <v>2246</v>
      </c>
      <c r="F1599" s="2"/>
      <c r="G1599" s="2"/>
      <c r="H1599" s="2"/>
      <c r="I1599" s="2"/>
      <c r="J1599" s="2"/>
      <c r="K1599" s="2"/>
      <c r="L1599" s="2"/>
      <c r="M1599" s="2"/>
      <c r="N1599" s="5">
        <v>8008</v>
      </c>
      <c r="O1599" s="2" t="s">
        <v>2098</v>
      </c>
      <c r="P1599" s="5">
        <v>311.92345154845162</v>
      </c>
      <c r="Q1599" s="5">
        <v>2497883</v>
      </c>
      <c r="R1599" s="5">
        <v>4.4307308458586867</v>
      </c>
      <c r="S1599" s="5">
        <v>35481.29261363636</v>
      </c>
      <c r="T1599" s="5">
        <v>607485.1</v>
      </c>
      <c r="U1599" s="2"/>
      <c r="V1599" s="2"/>
      <c r="W1599" s="2" t="s">
        <v>33</v>
      </c>
      <c r="X1599" s="2" t="s">
        <v>2935</v>
      </c>
      <c r="Y1599" s="2" t="s">
        <v>172</v>
      </c>
      <c r="Z1599" s="2" t="s">
        <v>173</v>
      </c>
      <c r="AA1599" s="2" t="s">
        <v>2935</v>
      </c>
      <c r="AB1599" s="2">
        <f>IF(INPUT_RAW!B1599="","",YEAR(INPUT_RAW!B1599))</f>
        <v>2019</v>
      </c>
      <c r="AC1599" s="2">
        <f>IF(OR(INPUT_RAW!Q1599="",INPUT_RAW!T1599=""),"",INPUT_RAW!Q1599+INPUT_RAW!T1599)</f>
        <v>3105368.1</v>
      </c>
      <c r="AD1599" s="2">
        <f>IF(INPUT_RAW!Q1599="","",IF(INPUT_RAW!Q1599=0,0,INPUT_RAW!T1599/INPUT_RAW!Q1599))</f>
        <v>0.24319998174454127</v>
      </c>
    </row>
    <row r="1600" spans="1:30" ht="115.2" x14ac:dyDescent="0.3">
      <c r="A1600" s="7" t="s">
        <v>196</v>
      </c>
      <c r="B1600" s="2" t="s">
        <v>2306</v>
      </c>
      <c r="C1600" s="5" t="s">
        <v>198</v>
      </c>
      <c r="D1600" s="5" t="s">
        <v>171</v>
      </c>
      <c r="E1600" s="2" t="s">
        <v>2291</v>
      </c>
      <c r="F1600" s="2"/>
      <c r="G1600" s="2"/>
      <c r="H1600" s="2"/>
      <c r="I1600" s="2"/>
      <c r="J1600" s="2"/>
      <c r="K1600" s="2"/>
      <c r="L1600" s="2"/>
      <c r="M1600" s="2"/>
      <c r="N1600" s="5">
        <v>28512</v>
      </c>
      <c r="O1600" s="2" t="s">
        <v>2098</v>
      </c>
      <c r="P1600" s="5">
        <v>172.30334315375981</v>
      </c>
      <c r="Q1600" s="5">
        <v>4912712.92</v>
      </c>
      <c r="R1600" s="5">
        <v>2.447490669797725</v>
      </c>
      <c r="S1600" s="5">
        <v>69782.853977272724</v>
      </c>
      <c r="T1600" s="5">
        <v>1194771.8</v>
      </c>
      <c r="U1600" s="2"/>
      <c r="V1600" s="2"/>
      <c r="W1600" s="2" t="s">
        <v>34</v>
      </c>
      <c r="X1600" s="2" t="s">
        <v>2935</v>
      </c>
      <c r="Y1600" s="2" t="s">
        <v>172</v>
      </c>
      <c r="Z1600" s="2" t="s">
        <v>173</v>
      </c>
      <c r="AA1600" s="2" t="s">
        <v>2935</v>
      </c>
      <c r="AB1600" s="2">
        <f>IF(INPUT_RAW!B1600="","",YEAR(INPUT_RAW!B1600))</f>
        <v>2019</v>
      </c>
      <c r="AC1600" s="2">
        <f>IF(OR(INPUT_RAW!Q1600="",INPUT_RAW!T1600=""),"",INPUT_RAW!Q1600+INPUT_RAW!T1600)</f>
        <v>6107484.7199999997</v>
      </c>
      <c r="AD1600" s="2">
        <f>IF(INPUT_RAW!Q1600="","",IF(INPUT_RAW!Q1600=0,0,INPUT_RAW!T1600/INPUT_RAW!Q1600))</f>
        <v>0.24320000363465163</v>
      </c>
    </row>
    <row r="1601" spans="1:30" ht="57.6" x14ac:dyDescent="0.3">
      <c r="A1601" s="7" t="s">
        <v>196</v>
      </c>
      <c r="B1601" s="2" t="s">
        <v>2307</v>
      </c>
      <c r="C1601" s="5" t="s">
        <v>198</v>
      </c>
      <c r="D1601" s="5" t="s">
        <v>171</v>
      </c>
      <c r="E1601" s="2" t="s">
        <v>2308</v>
      </c>
      <c r="F1601" s="2"/>
      <c r="G1601" s="2"/>
      <c r="H1601" s="2"/>
      <c r="I1601" s="2"/>
      <c r="J1601" s="2"/>
      <c r="K1601" s="2"/>
      <c r="L1601" s="2"/>
      <c r="M1601" s="2"/>
      <c r="N1601" s="5">
        <v>154.97999999999999</v>
      </c>
      <c r="O1601" s="2" t="s">
        <v>2098</v>
      </c>
      <c r="P1601" s="5">
        <v>371.85533617240941</v>
      </c>
      <c r="Q1601" s="5">
        <v>57630.14</v>
      </c>
      <c r="R1601" s="5">
        <v>5.2820360251762688</v>
      </c>
      <c r="S1601" s="5">
        <v>818.60994318181815</v>
      </c>
      <c r="T1601" s="5">
        <v>14015.6</v>
      </c>
      <c r="U1601" s="5">
        <v>324</v>
      </c>
      <c r="V1601" s="2"/>
      <c r="W1601" s="2" t="s">
        <v>23</v>
      </c>
      <c r="X1601" s="2"/>
      <c r="Y1601" s="2" t="s">
        <v>172</v>
      </c>
      <c r="Z1601" s="2" t="s">
        <v>173</v>
      </c>
      <c r="AA1601" s="2" t="s">
        <v>174</v>
      </c>
      <c r="AB1601" s="2">
        <f>IF(INPUT_RAW!B1601="","",YEAR(INPUT_RAW!B1601))</f>
        <v>2019</v>
      </c>
      <c r="AC1601" s="2">
        <f>IF(OR(INPUT_RAW!Q1601="",INPUT_RAW!T1601=""),"",INPUT_RAW!Q1601+INPUT_RAW!T1601)</f>
        <v>71645.740000000005</v>
      </c>
      <c r="AD1601" s="2">
        <f>IF(INPUT_RAW!Q1601="","",IF(INPUT_RAW!Q1601=0,0,INPUT_RAW!T1601/INPUT_RAW!Q1601))</f>
        <v>0.24319913156553152</v>
      </c>
    </row>
    <row r="1602" spans="1:30" ht="86.4" x14ac:dyDescent="0.3">
      <c r="A1602" s="7" t="s">
        <v>196</v>
      </c>
      <c r="B1602" s="2" t="s">
        <v>2307</v>
      </c>
      <c r="C1602" s="5" t="s">
        <v>198</v>
      </c>
      <c r="D1602" s="5" t="s">
        <v>171</v>
      </c>
      <c r="E1602" s="2" t="s">
        <v>2309</v>
      </c>
      <c r="F1602" s="2"/>
      <c r="G1602" s="2"/>
      <c r="H1602" s="2"/>
      <c r="I1602" s="2"/>
      <c r="J1602" s="2"/>
      <c r="K1602" s="2"/>
      <c r="L1602" s="2"/>
      <c r="M1602" s="2"/>
      <c r="N1602" s="5">
        <v>1500</v>
      </c>
      <c r="O1602" s="2" t="s">
        <v>2098</v>
      </c>
      <c r="P1602" s="5">
        <v>655.23778000000004</v>
      </c>
      <c r="Q1602" s="5">
        <v>982856.67</v>
      </c>
      <c r="R1602" s="5">
        <v>9.3073548295454565</v>
      </c>
      <c r="S1602" s="5">
        <v>13961.032244318179</v>
      </c>
      <c r="T1602" s="5">
        <v>239030.8</v>
      </c>
      <c r="U1602" s="5">
        <v>0</v>
      </c>
      <c r="V1602" s="2"/>
      <c r="W1602" s="2" t="s">
        <v>22</v>
      </c>
      <c r="X1602" s="2" t="s">
        <v>2940</v>
      </c>
      <c r="Y1602" s="2" t="s">
        <v>172</v>
      </c>
      <c r="Z1602" s="2" t="s">
        <v>173</v>
      </c>
      <c r="AA1602" s="2" t="s">
        <v>2940</v>
      </c>
      <c r="AB1602" s="2">
        <f>IF(INPUT_RAW!B1602="","",YEAR(INPUT_RAW!B1602))</f>
        <v>2019</v>
      </c>
      <c r="AC1602" s="2">
        <f>IF(OR(INPUT_RAW!Q1602="",INPUT_RAW!T1602=""),"",INPUT_RAW!Q1602+INPUT_RAW!T1602)</f>
        <v>1221887.47</v>
      </c>
      <c r="AD1602" s="2">
        <f>IF(INPUT_RAW!Q1602="","",IF(INPUT_RAW!Q1602=0,0,INPUT_RAW!T1602/INPUT_RAW!Q1602))</f>
        <v>0.24320005886514456</v>
      </c>
    </row>
    <row r="1603" spans="1:30" ht="57.6" x14ac:dyDescent="0.3">
      <c r="A1603" s="7" t="s">
        <v>196</v>
      </c>
      <c r="B1603" s="2" t="s">
        <v>2307</v>
      </c>
      <c r="C1603" s="5" t="s">
        <v>198</v>
      </c>
      <c r="D1603" s="5" t="s">
        <v>171</v>
      </c>
      <c r="E1603" s="2" t="s">
        <v>2310</v>
      </c>
      <c r="F1603" s="2"/>
      <c r="G1603" s="2"/>
      <c r="H1603" s="2"/>
      <c r="I1603" s="2"/>
      <c r="J1603" s="2"/>
      <c r="K1603" s="2"/>
      <c r="L1603" s="2"/>
      <c r="M1603" s="2"/>
      <c r="N1603" s="5">
        <v>655.5</v>
      </c>
      <c r="O1603" s="2" t="s">
        <v>2098</v>
      </c>
      <c r="P1603" s="5">
        <v>352.07279938977882</v>
      </c>
      <c r="Q1603" s="5">
        <v>230783.72</v>
      </c>
      <c r="R1603" s="5">
        <v>5.0010340822411763</v>
      </c>
      <c r="S1603" s="5">
        <v>3278.1778409090912</v>
      </c>
      <c r="T1603" s="5">
        <v>56126.6</v>
      </c>
      <c r="U1603" s="5">
        <v>6840</v>
      </c>
      <c r="V1603" s="2"/>
      <c r="W1603" s="2" t="s">
        <v>23</v>
      </c>
      <c r="X1603" s="2"/>
      <c r="Y1603" s="2" t="s">
        <v>172</v>
      </c>
      <c r="Z1603" s="2" t="s">
        <v>173</v>
      </c>
      <c r="AA1603" s="2" t="s">
        <v>174</v>
      </c>
      <c r="AB1603" s="2">
        <f>IF(INPUT_RAW!B1603="","",YEAR(INPUT_RAW!B1603))</f>
        <v>2019</v>
      </c>
      <c r="AC1603" s="2">
        <f>IF(OR(INPUT_RAW!Q1603="",INPUT_RAW!T1603=""),"",INPUT_RAW!Q1603+INPUT_RAW!T1603)</f>
        <v>286910.32</v>
      </c>
      <c r="AD1603" s="2">
        <f>IF(INPUT_RAW!Q1603="","",IF(INPUT_RAW!Q1603=0,0,INPUT_RAW!T1603/INPUT_RAW!Q1603))</f>
        <v>0.24319999694952485</v>
      </c>
    </row>
    <row r="1604" spans="1:30" ht="57.6" x14ac:dyDescent="0.3">
      <c r="A1604" s="7" t="s">
        <v>196</v>
      </c>
      <c r="B1604" s="2" t="s">
        <v>2307</v>
      </c>
      <c r="C1604" s="5" t="s">
        <v>198</v>
      </c>
      <c r="D1604" s="5" t="s">
        <v>171</v>
      </c>
      <c r="E1604" s="2" t="s">
        <v>2311</v>
      </c>
      <c r="F1604" s="2"/>
      <c r="G1604" s="2"/>
      <c r="H1604" s="2"/>
      <c r="I1604" s="2"/>
      <c r="J1604" s="2"/>
      <c r="K1604" s="2"/>
      <c r="L1604" s="2"/>
      <c r="M1604" s="2"/>
      <c r="N1604" s="5">
        <v>1697.4</v>
      </c>
      <c r="O1604" s="2" t="s">
        <v>2098</v>
      </c>
      <c r="P1604" s="5">
        <v>322.35893719806762</v>
      </c>
      <c r="Q1604" s="5">
        <v>547172.06000000006</v>
      </c>
      <c r="R1604" s="5">
        <v>4.5789621761089148</v>
      </c>
      <c r="S1604" s="5">
        <v>7772.3303977272726</v>
      </c>
      <c r="T1604" s="5">
        <v>133072.20000000001</v>
      </c>
      <c r="U1604" s="5">
        <v>16560</v>
      </c>
      <c r="V1604" s="2"/>
      <c r="W1604" s="2" t="s">
        <v>23</v>
      </c>
      <c r="X1604" s="2"/>
      <c r="Y1604" s="2" t="s">
        <v>172</v>
      </c>
      <c r="Z1604" s="2" t="s">
        <v>173</v>
      </c>
      <c r="AA1604" s="2" t="s">
        <v>174</v>
      </c>
      <c r="AB1604" s="2">
        <f>IF(INPUT_RAW!B1604="","",YEAR(INPUT_RAW!B1604))</f>
        <v>2019</v>
      </c>
      <c r="AC1604" s="2">
        <f>IF(OR(INPUT_RAW!Q1604="",INPUT_RAW!T1604=""),"",INPUT_RAW!Q1604+INPUT_RAW!T1604)</f>
        <v>680244.26</v>
      </c>
      <c r="AD1604" s="2">
        <f>IF(INPUT_RAW!Q1604="","",IF(INPUT_RAW!Q1604=0,0,INPUT_RAW!T1604/INPUT_RAW!Q1604))</f>
        <v>0.2431999177735793</v>
      </c>
    </row>
    <row r="1605" spans="1:30" ht="57.6" x14ac:dyDescent="0.3">
      <c r="A1605" s="7" t="s">
        <v>196</v>
      </c>
      <c r="B1605" s="2" t="s">
        <v>2307</v>
      </c>
      <c r="C1605" s="5" t="s">
        <v>198</v>
      </c>
      <c r="D1605" s="5" t="s">
        <v>171</v>
      </c>
      <c r="E1605" s="2" t="s">
        <v>2312</v>
      </c>
      <c r="F1605" s="2"/>
      <c r="G1605" s="2"/>
      <c r="H1605" s="2"/>
      <c r="I1605" s="2"/>
      <c r="J1605" s="2"/>
      <c r="K1605" s="2"/>
      <c r="L1605" s="2"/>
      <c r="M1605" s="2"/>
      <c r="N1605" s="5">
        <v>7716.28</v>
      </c>
      <c r="O1605" s="2" t="s">
        <v>2098</v>
      </c>
      <c r="P1605" s="5">
        <v>428.93241691592323</v>
      </c>
      <c r="Q1605" s="5">
        <v>3309762.63</v>
      </c>
      <c r="R1605" s="5">
        <v>6.0927900130102728</v>
      </c>
      <c r="S1605" s="5">
        <v>47013.673721590902</v>
      </c>
      <c r="T1605" s="5">
        <v>804934.3</v>
      </c>
      <c r="U1605" s="5">
        <v>22152</v>
      </c>
      <c r="V1605" s="2"/>
      <c r="W1605" s="2" t="s">
        <v>23</v>
      </c>
      <c r="X1605" s="2"/>
      <c r="Y1605" s="2" t="s">
        <v>172</v>
      </c>
      <c r="Z1605" s="2" t="s">
        <v>173</v>
      </c>
      <c r="AA1605" s="2" t="s">
        <v>174</v>
      </c>
      <c r="AB1605" s="2">
        <f>IF(INPUT_RAW!B1605="","",YEAR(INPUT_RAW!B1605))</f>
        <v>2019</v>
      </c>
      <c r="AC1605" s="2">
        <f>IF(OR(INPUT_RAW!Q1605="",INPUT_RAW!T1605=""),"",INPUT_RAW!Q1605+INPUT_RAW!T1605)</f>
        <v>4114696.9299999997</v>
      </c>
      <c r="AD1605" s="2">
        <f>IF(INPUT_RAW!Q1605="","",IF(INPUT_RAW!Q1605=0,0,INPUT_RAW!T1605/INPUT_RAW!Q1605))</f>
        <v>0.24320000857584162</v>
      </c>
    </row>
    <row r="1606" spans="1:30" ht="100.8" x14ac:dyDescent="0.3">
      <c r="A1606" s="7" t="s">
        <v>196</v>
      </c>
      <c r="B1606" s="2" t="s">
        <v>2307</v>
      </c>
      <c r="C1606" s="5" t="s">
        <v>198</v>
      </c>
      <c r="D1606" s="5" t="s">
        <v>171</v>
      </c>
      <c r="E1606" s="2" t="s">
        <v>2313</v>
      </c>
      <c r="F1606" s="2"/>
      <c r="G1606" s="2"/>
      <c r="H1606" s="2"/>
      <c r="I1606" s="2"/>
      <c r="J1606" s="2"/>
      <c r="K1606" s="2"/>
      <c r="L1606" s="2"/>
      <c r="M1606" s="2"/>
      <c r="N1606" s="5">
        <v>8555.7999999999993</v>
      </c>
      <c r="O1606" s="2" t="s">
        <v>2098</v>
      </c>
      <c r="P1606" s="5">
        <v>481.7475537062578</v>
      </c>
      <c r="Q1606" s="5">
        <v>4121735.72</v>
      </c>
      <c r="R1606" s="5">
        <v>6.8430050242366161</v>
      </c>
      <c r="S1606" s="5">
        <v>58547.382386363643</v>
      </c>
      <c r="T1606" s="5">
        <v>1002406.2</v>
      </c>
      <c r="U1606" s="2"/>
      <c r="V1606" s="2"/>
      <c r="W1606" s="2" t="s">
        <v>22</v>
      </c>
      <c r="X1606" s="2" t="s">
        <v>2940</v>
      </c>
      <c r="Y1606" s="2" t="s">
        <v>172</v>
      </c>
      <c r="Z1606" s="2" t="s">
        <v>173</v>
      </c>
      <c r="AA1606" s="2" t="s">
        <v>2940</v>
      </c>
      <c r="AB1606" s="2">
        <f>IF(INPUT_RAW!B1606="","",YEAR(INPUT_RAW!B1606))</f>
        <v>2019</v>
      </c>
      <c r="AC1606" s="2">
        <f>IF(OR(INPUT_RAW!Q1606="",INPUT_RAW!T1606=""),"",INPUT_RAW!Q1606+INPUT_RAW!T1606)</f>
        <v>5124141.92</v>
      </c>
      <c r="AD1606" s="2">
        <f>IF(INPUT_RAW!Q1606="","",IF(INPUT_RAW!Q1606=0,0,INPUT_RAW!T1606/INPUT_RAW!Q1606))</f>
        <v>0.243200017685753</v>
      </c>
    </row>
    <row r="1607" spans="1:30" ht="57.6" x14ac:dyDescent="0.3">
      <c r="A1607" s="7" t="s">
        <v>196</v>
      </c>
      <c r="B1607" s="2" t="s">
        <v>2307</v>
      </c>
      <c r="C1607" s="5" t="s">
        <v>198</v>
      </c>
      <c r="D1607" s="5" t="s">
        <v>171</v>
      </c>
      <c r="E1607" s="2" t="s">
        <v>2314</v>
      </c>
      <c r="F1607" s="2"/>
      <c r="G1607" s="2"/>
      <c r="H1607" s="2"/>
      <c r="I1607" s="2"/>
      <c r="J1607" s="2"/>
      <c r="K1607" s="2"/>
      <c r="L1607" s="2"/>
      <c r="M1607" s="2"/>
      <c r="N1607" s="5">
        <v>1125.04</v>
      </c>
      <c r="O1607" s="2" t="s">
        <v>2098</v>
      </c>
      <c r="P1607" s="5">
        <v>472.31694873071177</v>
      </c>
      <c r="Q1607" s="5">
        <v>531375.46</v>
      </c>
      <c r="R1607" s="5">
        <v>6.7090475671976098</v>
      </c>
      <c r="S1607" s="5">
        <v>7547.9468749999987</v>
      </c>
      <c r="T1607" s="5">
        <v>129230.5</v>
      </c>
      <c r="U1607" s="5">
        <v>2952</v>
      </c>
      <c r="V1607" s="2"/>
      <c r="W1607" s="2" t="s">
        <v>23</v>
      </c>
      <c r="X1607" s="2"/>
      <c r="Y1607" s="2" t="s">
        <v>172</v>
      </c>
      <c r="Z1607" s="2" t="s">
        <v>173</v>
      </c>
      <c r="AA1607" s="2" t="s">
        <v>174</v>
      </c>
      <c r="AB1607" s="2">
        <f>IF(INPUT_RAW!B1607="","",YEAR(INPUT_RAW!B1607))</f>
        <v>2019</v>
      </c>
      <c r="AC1607" s="2">
        <f>IF(OR(INPUT_RAW!Q1607="",INPUT_RAW!T1607=""),"",INPUT_RAW!Q1607+INPUT_RAW!T1607)</f>
        <v>660605.96</v>
      </c>
      <c r="AD1607" s="2">
        <f>IF(INPUT_RAW!Q1607="","",IF(INPUT_RAW!Q1607=0,0,INPUT_RAW!T1607/INPUT_RAW!Q1607))</f>
        <v>0.24319997765798218</v>
      </c>
    </row>
    <row r="1608" spans="1:30" ht="86.4" x14ac:dyDescent="0.3">
      <c r="A1608" s="7" t="s">
        <v>196</v>
      </c>
      <c r="B1608" s="2" t="s">
        <v>2307</v>
      </c>
      <c r="C1608" s="5" t="s">
        <v>198</v>
      </c>
      <c r="D1608" s="5" t="s">
        <v>171</v>
      </c>
      <c r="E1608" s="2" t="s">
        <v>2315</v>
      </c>
      <c r="F1608" s="2"/>
      <c r="G1608" s="2"/>
      <c r="H1608" s="2"/>
      <c r="I1608" s="2"/>
      <c r="J1608" s="2"/>
      <c r="K1608" s="2"/>
      <c r="L1608" s="2"/>
      <c r="M1608" s="2"/>
      <c r="N1608" s="5">
        <v>1740.8</v>
      </c>
      <c r="O1608" s="2" t="s">
        <v>2098</v>
      </c>
      <c r="P1608" s="5">
        <v>511.90451516544118</v>
      </c>
      <c r="Q1608" s="5">
        <v>891123.38</v>
      </c>
      <c r="R1608" s="5">
        <v>7.2713709540545617</v>
      </c>
      <c r="S1608" s="5">
        <v>12658.002556818181</v>
      </c>
      <c r="T1608" s="5">
        <v>216721.1</v>
      </c>
      <c r="U1608" s="5">
        <v>9792</v>
      </c>
      <c r="V1608" s="2"/>
      <c r="W1608" s="2" t="s">
        <v>22</v>
      </c>
      <c r="X1608" s="2" t="s">
        <v>2940</v>
      </c>
      <c r="Y1608" s="2" t="s">
        <v>172</v>
      </c>
      <c r="Z1608" s="2" t="s">
        <v>173</v>
      </c>
      <c r="AA1608" s="2" t="s">
        <v>2940</v>
      </c>
      <c r="AB1608" s="2">
        <f>IF(INPUT_RAW!B1608="","",YEAR(INPUT_RAW!B1608))</f>
        <v>2019</v>
      </c>
      <c r="AC1608" s="2">
        <f>IF(OR(INPUT_RAW!Q1608="",INPUT_RAW!T1608=""),"",INPUT_RAW!Q1608+INPUT_RAW!T1608)</f>
        <v>1107844.48</v>
      </c>
      <c r="AD1608" s="2">
        <f>IF(INPUT_RAW!Q1608="","",IF(INPUT_RAW!Q1608=0,0,INPUT_RAW!T1608/INPUT_RAW!Q1608))</f>
        <v>0.24319988103106441</v>
      </c>
    </row>
    <row r="1609" spans="1:30" ht="72" x14ac:dyDescent="0.3">
      <c r="A1609" s="7" t="s">
        <v>196</v>
      </c>
      <c r="B1609" s="2" t="s">
        <v>2307</v>
      </c>
      <c r="C1609" s="5" t="s">
        <v>198</v>
      </c>
      <c r="D1609" s="5" t="s">
        <v>171</v>
      </c>
      <c r="E1609" s="2" t="s">
        <v>2227</v>
      </c>
      <c r="F1609" s="2"/>
      <c r="G1609" s="2"/>
      <c r="H1609" s="2"/>
      <c r="I1609" s="2"/>
      <c r="J1609" s="2"/>
      <c r="K1609" s="2"/>
      <c r="L1609" s="2"/>
      <c r="M1609" s="2"/>
      <c r="N1609" s="5">
        <v>2330.1999999999998</v>
      </c>
      <c r="O1609" s="2" t="s">
        <v>2098</v>
      </c>
      <c r="P1609" s="5">
        <v>935.03860183675238</v>
      </c>
      <c r="Q1609" s="5">
        <v>2178826.9500000002</v>
      </c>
      <c r="R1609" s="5">
        <v>13.28179832154478</v>
      </c>
      <c r="S1609" s="5">
        <v>30949.24644886364</v>
      </c>
      <c r="T1609" s="5">
        <v>529890.80000000005</v>
      </c>
      <c r="U1609" s="5">
        <v>3</v>
      </c>
      <c r="V1609" s="2"/>
      <c r="W1609" s="2" t="s">
        <v>36</v>
      </c>
      <c r="X1609" s="2" t="s">
        <v>2939</v>
      </c>
      <c r="Y1609" s="2" t="s">
        <v>172</v>
      </c>
      <c r="Z1609" s="2" t="s">
        <v>173</v>
      </c>
      <c r="AA1609" s="2" t="s">
        <v>2939</v>
      </c>
      <c r="AB1609" s="2">
        <f>IF(INPUT_RAW!B1609="","",YEAR(INPUT_RAW!B1609))</f>
        <v>2019</v>
      </c>
      <c r="AC1609" s="2">
        <f>IF(OR(INPUT_RAW!Q1609="",INPUT_RAW!T1609=""),"",INPUT_RAW!Q1609+INPUT_RAW!T1609)</f>
        <v>2708717.75</v>
      </c>
      <c r="AD1609" s="2">
        <f>IF(INPUT_RAW!Q1609="","",IF(INPUT_RAW!Q1609=0,0,INPUT_RAW!T1609/INPUT_RAW!Q1609))</f>
        <v>0.24320003936062934</v>
      </c>
    </row>
    <row r="1610" spans="1:30" ht="100.8" x14ac:dyDescent="0.3">
      <c r="A1610" s="7" t="s">
        <v>196</v>
      </c>
      <c r="B1610" s="2" t="s">
        <v>2307</v>
      </c>
      <c r="C1610" s="5" t="s">
        <v>198</v>
      </c>
      <c r="D1610" s="5" t="s">
        <v>171</v>
      </c>
      <c r="E1610" s="2" t="s">
        <v>2316</v>
      </c>
      <c r="F1610" s="2"/>
      <c r="G1610" s="2"/>
      <c r="H1610" s="2"/>
      <c r="I1610" s="2"/>
      <c r="J1610" s="2"/>
      <c r="K1610" s="2"/>
      <c r="L1610" s="2"/>
      <c r="M1610" s="2"/>
      <c r="N1610" s="5">
        <v>2488.1999999999998</v>
      </c>
      <c r="O1610" s="2" t="s">
        <v>2098</v>
      </c>
      <c r="P1610" s="5">
        <v>459.98975966562182</v>
      </c>
      <c r="Q1610" s="5">
        <v>1144546.52</v>
      </c>
      <c r="R1610" s="5">
        <v>6.5339454497957634</v>
      </c>
      <c r="S1610" s="5">
        <v>16257.763068181819</v>
      </c>
      <c r="T1610" s="5">
        <v>278353.8</v>
      </c>
      <c r="U1610" s="5">
        <v>444</v>
      </c>
      <c r="V1610" s="2"/>
      <c r="W1610" s="2" t="s">
        <v>22</v>
      </c>
      <c r="X1610" s="2" t="s">
        <v>2940</v>
      </c>
      <c r="Y1610" s="2" t="s">
        <v>172</v>
      </c>
      <c r="Z1610" s="2" t="s">
        <v>173</v>
      </c>
      <c r="AA1610" s="2" t="s">
        <v>2940</v>
      </c>
      <c r="AB1610" s="2">
        <f>IF(INPUT_RAW!B1610="","",YEAR(INPUT_RAW!B1610))</f>
        <v>2019</v>
      </c>
      <c r="AC1610" s="2">
        <f>IF(OR(INPUT_RAW!Q1610="",INPUT_RAW!T1610=""),"",INPUT_RAW!Q1610+INPUT_RAW!T1610)</f>
        <v>1422900.32</v>
      </c>
      <c r="AD1610" s="2">
        <f>IF(INPUT_RAW!Q1610="","",IF(INPUT_RAW!Q1610=0,0,INPUT_RAW!T1610/INPUT_RAW!Q1610))</f>
        <v>0.24320007543249531</v>
      </c>
    </row>
    <row r="1611" spans="1:30" ht="57.6" x14ac:dyDescent="0.3">
      <c r="A1611" s="7" t="s">
        <v>196</v>
      </c>
      <c r="B1611" s="2" t="s">
        <v>2307</v>
      </c>
      <c r="C1611" s="5" t="s">
        <v>198</v>
      </c>
      <c r="D1611" s="5" t="s">
        <v>171</v>
      </c>
      <c r="E1611" s="2" t="s">
        <v>2317</v>
      </c>
      <c r="F1611" s="2"/>
      <c r="G1611" s="2"/>
      <c r="H1611" s="2"/>
      <c r="I1611" s="2"/>
      <c r="J1611" s="2"/>
      <c r="K1611" s="2"/>
      <c r="L1611" s="2"/>
      <c r="M1611" s="2"/>
      <c r="N1611" s="5">
        <v>1680</v>
      </c>
      <c r="O1611" s="2" t="s">
        <v>2098</v>
      </c>
      <c r="P1611" s="5">
        <v>501.60595833333332</v>
      </c>
      <c r="Q1611" s="5">
        <v>842698.01</v>
      </c>
      <c r="R1611" s="5">
        <v>7.1250846354166661</v>
      </c>
      <c r="S1611" s="5">
        <v>11970.1421875</v>
      </c>
      <c r="T1611" s="5">
        <v>204944.2</v>
      </c>
      <c r="U1611" s="5">
        <v>10080</v>
      </c>
      <c r="V1611" s="2"/>
      <c r="W1611" s="2" t="s">
        <v>23</v>
      </c>
      <c r="X1611" s="2" t="s">
        <v>2941</v>
      </c>
      <c r="Y1611" s="2" t="s">
        <v>172</v>
      </c>
      <c r="Z1611" s="2" t="s">
        <v>173</v>
      </c>
      <c r="AA1611" s="2" t="s">
        <v>2941</v>
      </c>
      <c r="AB1611" s="2">
        <f>IF(INPUT_RAW!B1611="","",YEAR(INPUT_RAW!B1611))</f>
        <v>2019</v>
      </c>
      <c r="AC1611" s="2">
        <f>IF(OR(INPUT_RAW!Q1611="",INPUT_RAW!T1611=""),"",INPUT_RAW!Q1611+INPUT_RAW!T1611)</f>
        <v>1047642.21</v>
      </c>
      <c r="AD1611" s="2">
        <f>IF(INPUT_RAW!Q1611="","",IF(INPUT_RAW!Q1611=0,0,INPUT_RAW!T1611/INPUT_RAW!Q1611))</f>
        <v>0.24320005217527452</v>
      </c>
    </row>
    <row r="1612" spans="1:30" ht="57.6" x14ac:dyDescent="0.3">
      <c r="A1612" s="7" t="s">
        <v>196</v>
      </c>
      <c r="B1612" s="2" t="s">
        <v>2318</v>
      </c>
      <c r="C1612" s="5" t="s">
        <v>198</v>
      </c>
      <c r="D1612" s="5" t="s">
        <v>171</v>
      </c>
      <c r="E1612" s="2" t="s">
        <v>2319</v>
      </c>
      <c r="F1612" s="2"/>
      <c r="G1612" s="2"/>
      <c r="H1612" s="2"/>
      <c r="I1612" s="2"/>
      <c r="J1612" s="2"/>
      <c r="K1612" s="2"/>
      <c r="L1612" s="2"/>
      <c r="M1612" s="2"/>
      <c r="N1612" s="5">
        <v>7897.5</v>
      </c>
      <c r="O1612" s="2" t="s">
        <v>2098</v>
      </c>
      <c r="P1612" s="5">
        <v>480.10266540044307</v>
      </c>
      <c r="Q1612" s="5">
        <v>3791610.8</v>
      </c>
      <c r="R1612" s="5">
        <v>6.8196401335290213</v>
      </c>
      <c r="S1612" s="5">
        <v>53858.107954545449</v>
      </c>
      <c r="T1612" s="5">
        <v>922119.8</v>
      </c>
      <c r="U1612" s="5">
        <v>50400</v>
      </c>
      <c r="V1612" s="2"/>
      <c r="W1612" s="2" t="s">
        <v>14</v>
      </c>
      <c r="X1612" s="2" t="s">
        <v>2940</v>
      </c>
      <c r="Y1612" s="2" t="s">
        <v>172</v>
      </c>
      <c r="Z1612" s="2" t="s">
        <v>173</v>
      </c>
      <c r="AA1612" s="2" t="s">
        <v>2940</v>
      </c>
      <c r="AB1612" s="2">
        <f>IF(INPUT_RAW!B1612="","",YEAR(INPUT_RAW!B1612))</f>
        <v>2019</v>
      </c>
      <c r="AC1612" s="2">
        <f>IF(OR(INPUT_RAW!Q1612="",INPUT_RAW!T1612=""),"",INPUT_RAW!Q1612+INPUT_RAW!T1612)</f>
        <v>4713730.5999999996</v>
      </c>
      <c r="AD1612" s="2">
        <f>IF(INPUT_RAW!Q1612="","",IF(INPUT_RAW!Q1612=0,0,INPUT_RAW!T1612/INPUT_RAW!Q1612))</f>
        <v>0.24320001409427364</v>
      </c>
    </row>
    <row r="1613" spans="1:30" ht="115.2" x14ac:dyDescent="0.3">
      <c r="A1613" s="7" t="s">
        <v>196</v>
      </c>
      <c r="B1613" s="2" t="s">
        <v>2320</v>
      </c>
      <c r="C1613" s="5" t="s">
        <v>198</v>
      </c>
      <c r="D1613" s="5" t="s">
        <v>171</v>
      </c>
      <c r="E1613" s="2" t="s">
        <v>2247</v>
      </c>
      <c r="F1613" s="2"/>
      <c r="G1613" s="2"/>
      <c r="H1613" s="2"/>
      <c r="I1613" s="2"/>
      <c r="J1613" s="2"/>
      <c r="K1613" s="2"/>
      <c r="L1613" s="2"/>
      <c r="M1613" s="2"/>
      <c r="N1613" s="5">
        <v>23760</v>
      </c>
      <c r="O1613" s="2" t="s">
        <v>2098</v>
      </c>
      <c r="P1613" s="5">
        <v>170.65722895622889</v>
      </c>
      <c r="Q1613" s="5">
        <v>4054815.76</v>
      </c>
      <c r="R1613" s="5">
        <v>2.4572675155684509</v>
      </c>
      <c r="S1613" s="5">
        <v>58384.676169906401</v>
      </c>
      <c r="T1613" s="5">
        <v>986131.3</v>
      </c>
      <c r="U1613" s="2"/>
      <c r="V1613" s="2"/>
      <c r="W1613" s="2" t="s">
        <v>34</v>
      </c>
      <c r="X1613" s="2" t="s">
        <v>2935</v>
      </c>
      <c r="Y1613" s="2" t="s">
        <v>172</v>
      </c>
      <c r="Z1613" s="2" t="s">
        <v>173</v>
      </c>
      <c r="AA1613" s="2" t="s">
        <v>2935</v>
      </c>
      <c r="AB1613" s="2">
        <f>IF(INPUT_RAW!B1613="","",YEAR(INPUT_RAW!B1613))</f>
        <v>2019</v>
      </c>
      <c r="AC1613" s="2">
        <f>IF(OR(INPUT_RAW!Q1613="",INPUT_RAW!T1613=""),"",INPUT_RAW!Q1613+INPUT_RAW!T1613)</f>
        <v>5040947.0599999996</v>
      </c>
      <c r="AD1613" s="2">
        <f>IF(INPUT_RAW!Q1613="","",IF(INPUT_RAW!Q1613=0,0,INPUT_RAW!T1613/INPUT_RAW!Q1613))</f>
        <v>0.24320002642980754</v>
      </c>
    </row>
    <row r="1614" spans="1:30" ht="115.2" x14ac:dyDescent="0.3">
      <c r="A1614" s="7" t="s">
        <v>196</v>
      </c>
      <c r="B1614" s="2" t="s">
        <v>2320</v>
      </c>
      <c r="C1614" s="5" t="s">
        <v>198</v>
      </c>
      <c r="D1614" s="5" t="s">
        <v>171</v>
      </c>
      <c r="E1614" s="2" t="s">
        <v>2321</v>
      </c>
      <c r="F1614" s="2"/>
      <c r="G1614" s="2"/>
      <c r="H1614" s="2"/>
      <c r="I1614" s="2"/>
      <c r="J1614" s="2"/>
      <c r="K1614" s="2"/>
      <c r="L1614" s="2"/>
      <c r="M1614" s="2"/>
      <c r="N1614" s="5">
        <v>21687.360000000001</v>
      </c>
      <c r="O1614" s="2" t="s">
        <v>2098</v>
      </c>
      <c r="P1614" s="5">
        <v>142.86646184690071</v>
      </c>
      <c r="Q1614" s="5">
        <v>3098396.39</v>
      </c>
      <c r="R1614" s="5">
        <v>2.057112481596842</v>
      </c>
      <c r="S1614" s="5">
        <v>44613.338948884091</v>
      </c>
      <c r="T1614" s="5">
        <v>753530</v>
      </c>
      <c r="U1614" s="5">
        <v>3648</v>
      </c>
      <c r="V1614" s="2"/>
      <c r="W1614" s="2" t="s">
        <v>26</v>
      </c>
      <c r="X1614" s="2" t="s">
        <v>2942</v>
      </c>
      <c r="Y1614" s="2" t="s">
        <v>172</v>
      </c>
      <c r="Z1614" s="2" t="s">
        <v>173</v>
      </c>
      <c r="AA1614" s="2" t="s">
        <v>2942</v>
      </c>
      <c r="AB1614" s="2">
        <f>IF(INPUT_RAW!B1614="","",YEAR(INPUT_RAW!B1614))</f>
        <v>2019</v>
      </c>
      <c r="AC1614" s="2">
        <f>IF(OR(INPUT_RAW!Q1614="",INPUT_RAW!T1614=""),"",INPUT_RAW!Q1614+INPUT_RAW!T1614)</f>
        <v>3851926.39</v>
      </c>
      <c r="AD1614" s="2">
        <f>IF(INPUT_RAW!Q1614="","",IF(INPUT_RAW!Q1614=0,0,INPUT_RAW!T1614/INPUT_RAW!Q1614))</f>
        <v>0.2431999993390129</v>
      </c>
    </row>
    <row r="1615" spans="1:30" ht="57.6" x14ac:dyDescent="0.3">
      <c r="A1615" s="7" t="s">
        <v>196</v>
      </c>
      <c r="B1615" s="2" t="s">
        <v>2322</v>
      </c>
      <c r="C1615" s="5" t="s">
        <v>198</v>
      </c>
      <c r="D1615" s="5" t="s">
        <v>163</v>
      </c>
      <c r="E1615" s="2" t="s">
        <v>2323</v>
      </c>
      <c r="F1615" s="2"/>
      <c r="G1615" s="2"/>
      <c r="H1615" s="2"/>
      <c r="I1615" s="2"/>
      <c r="J1615" s="2"/>
      <c r="K1615" s="2"/>
      <c r="L1615" s="2"/>
      <c r="M1615" s="2"/>
      <c r="N1615" s="5">
        <v>1998</v>
      </c>
      <c r="O1615" s="2" t="s">
        <v>2098</v>
      </c>
      <c r="P1615" s="5">
        <v>390.35528028028028</v>
      </c>
      <c r="Q1615" s="5">
        <v>779929.85</v>
      </c>
      <c r="R1615" s="5">
        <v>5.6206663827254184</v>
      </c>
      <c r="S1615" s="5">
        <v>11230.09143268538</v>
      </c>
      <c r="T1615" s="5">
        <v>241622.3</v>
      </c>
      <c r="U1615" s="5">
        <v>2</v>
      </c>
      <c r="V1615" s="5">
        <v>0.17</v>
      </c>
      <c r="W1615" s="2" t="s">
        <v>23</v>
      </c>
      <c r="X1615" s="2" t="s">
        <v>166</v>
      </c>
      <c r="Y1615" s="2" t="s">
        <v>164</v>
      </c>
      <c r="Z1615" s="2" t="s">
        <v>165</v>
      </c>
      <c r="AA1615" s="2" t="s">
        <v>166</v>
      </c>
      <c r="AB1615" s="2">
        <f>IF(INPUT_RAW!B1615="","",YEAR(INPUT_RAW!B1615))</f>
        <v>2019</v>
      </c>
      <c r="AC1615" s="2">
        <f>IF(OR(INPUT_RAW!Q1615="",INPUT_RAW!T1615=""),"",INPUT_RAW!Q1615+INPUT_RAW!T1615)</f>
        <v>1021552.1499999999</v>
      </c>
      <c r="AD1615" s="2">
        <f>IF(INPUT_RAW!Q1615="","",IF(INPUT_RAW!Q1615=0,0,INPUT_RAW!T1615/INPUT_RAW!Q1615))</f>
        <v>0.30980004163194935</v>
      </c>
    </row>
    <row r="1616" spans="1:30" ht="57.6" x14ac:dyDescent="0.3">
      <c r="A1616" s="7" t="s">
        <v>196</v>
      </c>
      <c r="B1616" s="2" t="s">
        <v>2322</v>
      </c>
      <c r="C1616" s="5" t="s">
        <v>198</v>
      </c>
      <c r="D1616" s="5" t="s">
        <v>171</v>
      </c>
      <c r="E1616" s="2" t="s">
        <v>2324</v>
      </c>
      <c r="F1616" s="2"/>
      <c r="G1616" s="2"/>
      <c r="H1616" s="2"/>
      <c r="I1616" s="2"/>
      <c r="J1616" s="2"/>
      <c r="K1616" s="2"/>
      <c r="L1616" s="2"/>
      <c r="M1616" s="2"/>
      <c r="N1616" s="5">
        <v>2812</v>
      </c>
      <c r="O1616" s="2" t="s">
        <v>2098</v>
      </c>
      <c r="P1616" s="5">
        <v>422.89142247510671</v>
      </c>
      <c r="Q1616" s="5">
        <v>1189170.68</v>
      </c>
      <c r="R1616" s="5">
        <v>6.0891493516933997</v>
      </c>
      <c r="S1616" s="5">
        <v>17122.687976961839</v>
      </c>
      <c r="T1616" s="5">
        <v>289206.3</v>
      </c>
      <c r="U1616" s="5">
        <v>11100</v>
      </c>
      <c r="V1616" s="5">
        <v>1.53</v>
      </c>
      <c r="W1616" s="2" t="s">
        <v>41</v>
      </c>
      <c r="X1616" s="2"/>
      <c r="Y1616" s="2" t="s">
        <v>172</v>
      </c>
      <c r="Z1616" s="2" t="s">
        <v>173</v>
      </c>
      <c r="AA1616" s="2" t="s">
        <v>174</v>
      </c>
      <c r="AB1616" s="2">
        <f>IF(INPUT_RAW!B1616="","",YEAR(INPUT_RAW!B1616))</f>
        <v>2019</v>
      </c>
      <c r="AC1616" s="2">
        <f>IF(OR(INPUT_RAW!Q1616="",INPUT_RAW!T1616=""),"",INPUT_RAW!Q1616+INPUT_RAW!T1616)</f>
        <v>1478376.98</v>
      </c>
      <c r="AD1616" s="2">
        <f>IF(INPUT_RAW!Q1616="","",IF(INPUT_RAW!Q1616=0,0,INPUT_RAW!T1616/INPUT_RAW!Q1616))</f>
        <v>0.24319999211551366</v>
      </c>
    </row>
    <row r="1617" spans="1:30" ht="57.6" x14ac:dyDescent="0.3">
      <c r="A1617" s="7" t="s">
        <v>196</v>
      </c>
      <c r="B1617" s="2" t="s">
        <v>2322</v>
      </c>
      <c r="C1617" s="5" t="s">
        <v>198</v>
      </c>
      <c r="D1617" s="5" t="s">
        <v>171</v>
      </c>
      <c r="E1617" s="2" t="s">
        <v>2325</v>
      </c>
      <c r="F1617" s="2"/>
      <c r="G1617" s="2"/>
      <c r="H1617" s="2"/>
      <c r="I1617" s="2"/>
      <c r="J1617" s="2"/>
      <c r="K1617" s="2"/>
      <c r="L1617" s="2"/>
      <c r="M1617" s="2"/>
      <c r="N1617" s="5">
        <v>1205</v>
      </c>
      <c r="O1617" s="2" t="s">
        <v>2098</v>
      </c>
      <c r="P1617" s="5">
        <v>497.87708713692939</v>
      </c>
      <c r="Q1617" s="5">
        <v>599941.89</v>
      </c>
      <c r="R1617" s="5">
        <v>7.168856546248084</v>
      </c>
      <c r="S1617" s="5">
        <v>8638.4721382289408</v>
      </c>
      <c r="T1617" s="5">
        <v>145905.9</v>
      </c>
      <c r="U1617" s="5">
        <v>6800</v>
      </c>
      <c r="V1617" s="5">
        <v>1.26</v>
      </c>
      <c r="W1617" s="2" t="s">
        <v>42</v>
      </c>
      <c r="X1617" s="2"/>
      <c r="Y1617" s="2" t="s">
        <v>172</v>
      </c>
      <c r="Z1617" s="2" t="s">
        <v>173</v>
      </c>
      <c r="AA1617" s="2" t="s">
        <v>174</v>
      </c>
      <c r="AB1617" s="2">
        <f>IF(INPUT_RAW!B1617="","",YEAR(INPUT_RAW!B1617))</f>
        <v>2019</v>
      </c>
      <c r="AC1617" s="2">
        <f>IF(OR(INPUT_RAW!Q1617="",INPUT_RAW!T1617=""),"",INPUT_RAW!Q1617+INPUT_RAW!T1617)</f>
        <v>745847.79</v>
      </c>
      <c r="AD1617" s="2">
        <f>IF(INPUT_RAW!Q1617="","",IF(INPUT_RAW!Q1617=0,0,INPUT_RAW!T1617/INPUT_RAW!Q1617))</f>
        <v>0.24320005392522265</v>
      </c>
    </row>
    <row r="1618" spans="1:30" ht="115.2" x14ac:dyDescent="0.3">
      <c r="A1618" s="7" t="s">
        <v>196</v>
      </c>
      <c r="B1618" s="2" t="s">
        <v>2326</v>
      </c>
      <c r="C1618" s="5" t="s">
        <v>198</v>
      </c>
      <c r="D1618" s="5" t="s">
        <v>171</v>
      </c>
      <c r="E1618" s="2" t="s">
        <v>2327</v>
      </c>
      <c r="F1618" s="2"/>
      <c r="G1618" s="2"/>
      <c r="H1618" s="2"/>
      <c r="I1618" s="2"/>
      <c r="J1618" s="2"/>
      <c r="K1618" s="2"/>
      <c r="L1618" s="2"/>
      <c r="M1618" s="2"/>
      <c r="N1618" s="5">
        <v>4752</v>
      </c>
      <c r="O1618" s="2" t="s">
        <v>2098</v>
      </c>
      <c r="P1618" s="5">
        <v>169.1097306397306</v>
      </c>
      <c r="Q1618" s="5">
        <v>803609.44</v>
      </c>
      <c r="R1618" s="5">
        <v>2.4349853223863298</v>
      </c>
      <c r="S1618" s="5">
        <v>11571.050251979839</v>
      </c>
      <c r="T1618" s="5">
        <v>195437.8</v>
      </c>
      <c r="U1618" s="2"/>
      <c r="V1618" s="2"/>
      <c r="W1618" s="2" t="s">
        <v>34</v>
      </c>
      <c r="X1618" s="2" t="s">
        <v>2935</v>
      </c>
      <c r="Y1618" s="2" t="s">
        <v>172</v>
      </c>
      <c r="Z1618" s="2" t="s">
        <v>173</v>
      </c>
      <c r="AA1618" s="2" t="s">
        <v>2935</v>
      </c>
      <c r="AB1618" s="2">
        <f>IF(INPUT_RAW!B1618="","",YEAR(INPUT_RAW!B1618))</f>
        <v>2019</v>
      </c>
      <c r="AC1618" s="2">
        <f>IF(OR(INPUT_RAW!Q1618="",INPUT_RAW!T1618=""),"",INPUT_RAW!Q1618+INPUT_RAW!T1618)</f>
        <v>999047.24</v>
      </c>
      <c r="AD1618" s="2">
        <f>IF(INPUT_RAW!Q1618="","",IF(INPUT_RAW!Q1618=0,0,INPUT_RAW!T1618/INPUT_RAW!Q1618))</f>
        <v>0.24319998032875273</v>
      </c>
    </row>
    <row r="1619" spans="1:30" ht="100.8" x14ac:dyDescent="0.3">
      <c r="A1619" s="7" t="s">
        <v>196</v>
      </c>
      <c r="B1619" s="2" t="s">
        <v>2326</v>
      </c>
      <c r="C1619" s="5" t="s">
        <v>198</v>
      </c>
      <c r="D1619" s="5" t="s">
        <v>171</v>
      </c>
      <c r="E1619" s="2" t="s">
        <v>2328</v>
      </c>
      <c r="F1619" s="2"/>
      <c r="G1619" s="2"/>
      <c r="H1619" s="2"/>
      <c r="I1619" s="2"/>
      <c r="J1619" s="2"/>
      <c r="K1619" s="2"/>
      <c r="L1619" s="2"/>
      <c r="M1619" s="2"/>
      <c r="N1619" s="5">
        <v>12012</v>
      </c>
      <c r="O1619" s="2" t="s">
        <v>2098</v>
      </c>
      <c r="P1619" s="5">
        <v>306.14200382950378</v>
      </c>
      <c r="Q1619" s="5">
        <v>3677377.75</v>
      </c>
      <c r="R1619" s="5">
        <v>4.4080922077682336</v>
      </c>
      <c r="S1619" s="5">
        <v>52950.003599712021</v>
      </c>
      <c r="T1619" s="5">
        <v>894338.3</v>
      </c>
      <c r="U1619" s="2"/>
      <c r="V1619" s="2"/>
      <c r="W1619" s="2" t="s">
        <v>33</v>
      </c>
      <c r="X1619" s="2" t="s">
        <v>2935</v>
      </c>
      <c r="Y1619" s="2" t="s">
        <v>172</v>
      </c>
      <c r="Z1619" s="2" t="s">
        <v>173</v>
      </c>
      <c r="AA1619" s="2" t="s">
        <v>2935</v>
      </c>
      <c r="AB1619" s="2">
        <f>IF(INPUT_RAW!B1619="","",YEAR(INPUT_RAW!B1619))</f>
        <v>2019</v>
      </c>
      <c r="AC1619" s="2">
        <f>IF(OR(INPUT_RAW!Q1619="",INPUT_RAW!T1619=""),"",INPUT_RAW!Q1619+INPUT_RAW!T1619)</f>
        <v>4571716.05</v>
      </c>
      <c r="AD1619" s="2">
        <f>IF(INPUT_RAW!Q1619="","",IF(INPUT_RAW!Q1619=0,0,INPUT_RAW!T1619/INPUT_RAW!Q1619))</f>
        <v>0.24320000848430653</v>
      </c>
    </row>
    <row r="1620" spans="1:30" ht="100.8" x14ac:dyDescent="0.3">
      <c r="A1620" s="7" t="s">
        <v>196</v>
      </c>
      <c r="B1620" s="2" t="s">
        <v>2329</v>
      </c>
      <c r="C1620" s="5" t="s">
        <v>198</v>
      </c>
      <c r="D1620" s="5" t="s">
        <v>171</v>
      </c>
      <c r="E1620" s="2" t="s">
        <v>2330</v>
      </c>
      <c r="F1620" s="2"/>
      <c r="G1620" s="2"/>
      <c r="H1620" s="2"/>
      <c r="I1620" s="2"/>
      <c r="J1620" s="2"/>
      <c r="K1620" s="2"/>
      <c r="L1620" s="2"/>
      <c r="M1620" s="2"/>
      <c r="N1620" s="5">
        <v>9504</v>
      </c>
      <c r="O1620" s="2" t="s">
        <v>2098</v>
      </c>
      <c r="P1620" s="5">
        <v>170.642591540404</v>
      </c>
      <c r="Q1620" s="5">
        <v>1621787.19</v>
      </c>
      <c r="R1620" s="5">
        <v>2.4570567536415271</v>
      </c>
      <c r="S1620" s="5">
        <v>23351.867386609068</v>
      </c>
      <c r="T1620" s="5">
        <v>394418.7</v>
      </c>
      <c r="U1620" s="5">
        <v>2592</v>
      </c>
      <c r="V1620" s="2"/>
      <c r="W1620" s="2" t="s">
        <v>34</v>
      </c>
      <c r="X1620" s="2" t="s">
        <v>2935</v>
      </c>
      <c r="Y1620" s="2" t="s">
        <v>172</v>
      </c>
      <c r="Z1620" s="2" t="s">
        <v>173</v>
      </c>
      <c r="AA1620" s="2" t="s">
        <v>2935</v>
      </c>
      <c r="AB1620" s="2">
        <f>IF(INPUT_RAW!B1620="","",YEAR(INPUT_RAW!B1620))</f>
        <v>2019</v>
      </c>
      <c r="AC1620" s="2">
        <f>IF(OR(INPUT_RAW!Q1620="",INPUT_RAW!T1620=""),"",INPUT_RAW!Q1620+INPUT_RAW!T1620)</f>
        <v>2016205.89</v>
      </c>
      <c r="AD1620" s="2">
        <f>IF(INPUT_RAW!Q1620="","",IF(INPUT_RAW!Q1620=0,0,INPUT_RAW!T1620/INPUT_RAW!Q1620))</f>
        <v>0.24320003415491279</v>
      </c>
    </row>
    <row r="1621" spans="1:30" ht="57.6" x14ac:dyDescent="0.3">
      <c r="A1621" s="7" t="s">
        <v>196</v>
      </c>
      <c r="B1621" s="2" t="s">
        <v>2329</v>
      </c>
      <c r="C1621" s="5" t="s">
        <v>198</v>
      </c>
      <c r="D1621" s="5" t="s">
        <v>171</v>
      </c>
      <c r="E1621" s="2" t="s">
        <v>2300</v>
      </c>
      <c r="F1621" s="2"/>
      <c r="G1621" s="2"/>
      <c r="H1621" s="2"/>
      <c r="I1621" s="2"/>
      <c r="J1621" s="2"/>
      <c r="K1621" s="2"/>
      <c r="L1621" s="2"/>
      <c r="M1621" s="2"/>
      <c r="N1621" s="5">
        <v>10892</v>
      </c>
      <c r="O1621" s="2" t="s">
        <v>2098</v>
      </c>
      <c r="P1621" s="5">
        <v>376.03335659199411</v>
      </c>
      <c r="Q1621" s="5">
        <v>4095755.32</v>
      </c>
      <c r="R1621" s="5">
        <v>5.4144471791503834</v>
      </c>
      <c r="S1621" s="5">
        <v>58974.158675305967</v>
      </c>
      <c r="T1621" s="5">
        <v>996087.7</v>
      </c>
      <c r="U1621" s="5">
        <v>16800</v>
      </c>
      <c r="V1621" s="2"/>
      <c r="W1621" s="2" t="s">
        <v>23</v>
      </c>
      <c r="X1621" s="2"/>
      <c r="Y1621" s="2" t="s">
        <v>172</v>
      </c>
      <c r="Z1621" s="2" t="s">
        <v>173</v>
      </c>
      <c r="AA1621" s="2" t="s">
        <v>174</v>
      </c>
      <c r="AB1621" s="2">
        <f>IF(INPUT_RAW!B1621="","",YEAR(INPUT_RAW!B1621))</f>
        <v>2019</v>
      </c>
      <c r="AC1621" s="2">
        <f>IF(OR(INPUT_RAW!Q1621="",INPUT_RAW!T1621=""),"",INPUT_RAW!Q1621+INPUT_RAW!T1621)</f>
        <v>5091843.0199999996</v>
      </c>
      <c r="AD1621" s="2">
        <f>IF(INPUT_RAW!Q1621="","",IF(INPUT_RAW!Q1621=0,0,INPUT_RAW!T1621/INPUT_RAW!Q1621))</f>
        <v>0.24320000150790258</v>
      </c>
    </row>
    <row r="1622" spans="1:30" ht="57.6" x14ac:dyDescent="0.3">
      <c r="A1622" s="7" t="s">
        <v>196</v>
      </c>
      <c r="B1622" s="2" t="s">
        <v>2329</v>
      </c>
      <c r="C1622" s="5" t="s">
        <v>198</v>
      </c>
      <c r="D1622" s="5" t="s">
        <v>171</v>
      </c>
      <c r="E1622" s="2" t="s">
        <v>2331</v>
      </c>
      <c r="F1622" s="2"/>
      <c r="G1622" s="2"/>
      <c r="H1622" s="2"/>
      <c r="I1622" s="2"/>
      <c r="J1622" s="2"/>
      <c r="K1622" s="2"/>
      <c r="L1622" s="2"/>
      <c r="M1622" s="2"/>
      <c r="N1622" s="5">
        <v>9657.9699999999993</v>
      </c>
      <c r="O1622" s="2" t="s">
        <v>2098</v>
      </c>
      <c r="P1622" s="5">
        <v>474.0534056328608</v>
      </c>
      <c r="Q1622" s="5">
        <v>4578393.57</v>
      </c>
      <c r="R1622" s="5">
        <v>6.8258229752751731</v>
      </c>
      <c r="S1622" s="5">
        <v>65923.593520518363</v>
      </c>
      <c r="T1622" s="5">
        <v>1113465.3</v>
      </c>
      <c r="U1622" s="5">
        <v>82488</v>
      </c>
      <c r="V1622" s="2"/>
      <c r="W1622" s="2" t="s">
        <v>23</v>
      </c>
      <c r="X1622" s="2"/>
      <c r="Y1622" s="2" t="s">
        <v>172</v>
      </c>
      <c r="Z1622" s="2" t="s">
        <v>173</v>
      </c>
      <c r="AA1622" s="2" t="s">
        <v>174</v>
      </c>
      <c r="AB1622" s="2">
        <f>IF(INPUT_RAW!B1622="","",YEAR(INPUT_RAW!B1622))</f>
        <v>2019</v>
      </c>
      <c r="AC1622" s="2">
        <f>IF(OR(INPUT_RAW!Q1622="",INPUT_RAW!T1622=""),"",INPUT_RAW!Q1622+INPUT_RAW!T1622)</f>
        <v>5691858.8700000001</v>
      </c>
      <c r="AD1622" s="2">
        <f>IF(INPUT_RAW!Q1622="","",IF(INPUT_RAW!Q1622=0,0,INPUT_RAW!T1622/INPUT_RAW!Q1622))</f>
        <v>0.243199996456399</v>
      </c>
    </row>
    <row r="1623" spans="1:30" ht="57.6" x14ac:dyDescent="0.3">
      <c r="A1623" s="7" t="s">
        <v>196</v>
      </c>
      <c r="B1623" s="2" t="s">
        <v>2329</v>
      </c>
      <c r="C1623" s="5" t="s">
        <v>198</v>
      </c>
      <c r="D1623" s="5" t="s">
        <v>171</v>
      </c>
      <c r="E1623" s="2" t="s">
        <v>2332</v>
      </c>
      <c r="F1623" s="2"/>
      <c r="G1623" s="2"/>
      <c r="H1623" s="2"/>
      <c r="I1623" s="2"/>
      <c r="J1623" s="2"/>
      <c r="K1623" s="2"/>
      <c r="L1623" s="2"/>
      <c r="M1623" s="2"/>
      <c r="N1623" s="5">
        <v>1291.6199999999999</v>
      </c>
      <c r="O1623" s="2" t="s">
        <v>2098</v>
      </c>
      <c r="P1623" s="5">
        <v>423.56445394156168</v>
      </c>
      <c r="Q1623" s="5">
        <v>547084.31999999995</v>
      </c>
      <c r="R1623" s="5">
        <v>6.0988402295401256</v>
      </c>
      <c r="S1623" s="5">
        <v>7877.3840172786167</v>
      </c>
      <c r="T1623" s="5">
        <v>133050.79999999999</v>
      </c>
      <c r="U1623" s="5">
        <v>3708</v>
      </c>
      <c r="V1623" s="2"/>
      <c r="W1623" s="2" t="s">
        <v>23</v>
      </c>
      <c r="X1623" s="2"/>
      <c r="Y1623" s="2" t="s">
        <v>172</v>
      </c>
      <c r="Z1623" s="2" t="s">
        <v>173</v>
      </c>
      <c r="AA1623" s="2" t="s">
        <v>174</v>
      </c>
      <c r="AB1623" s="2">
        <f>IF(INPUT_RAW!B1623="","",YEAR(INPUT_RAW!B1623))</f>
        <v>2019</v>
      </c>
      <c r="AC1623" s="2">
        <f>IF(OR(INPUT_RAW!Q1623="",INPUT_RAW!T1623=""),"",INPUT_RAW!Q1623+INPUT_RAW!T1623)</f>
        <v>680135.11999999988</v>
      </c>
      <c r="AD1623" s="2">
        <f>IF(INPUT_RAW!Q1623="","",IF(INPUT_RAW!Q1623=0,0,INPUT_RAW!T1623/INPUT_RAW!Q1623))</f>
        <v>0.24319980510499734</v>
      </c>
    </row>
    <row r="1624" spans="1:30" ht="100.8" x14ac:dyDescent="0.3">
      <c r="A1624" s="7" t="s">
        <v>196</v>
      </c>
      <c r="B1624" s="2" t="s">
        <v>2329</v>
      </c>
      <c r="C1624" s="5" t="s">
        <v>198</v>
      </c>
      <c r="D1624" s="5" t="s">
        <v>171</v>
      </c>
      <c r="E1624" s="2" t="s">
        <v>2333</v>
      </c>
      <c r="F1624" s="2"/>
      <c r="G1624" s="2"/>
      <c r="H1624" s="2"/>
      <c r="I1624" s="2"/>
      <c r="J1624" s="2"/>
      <c r="K1624" s="2"/>
      <c r="L1624" s="2"/>
      <c r="M1624" s="2"/>
      <c r="N1624" s="5">
        <v>4546.8</v>
      </c>
      <c r="O1624" s="2" t="s">
        <v>2098</v>
      </c>
      <c r="P1624" s="5">
        <v>541.31117269288291</v>
      </c>
      <c r="Q1624" s="5">
        <v>2461233.64</v>
      </c>
      <c r="R1624" s="5">
        <v>7.7942573461898181</v>
      </c>
      <c r="S1624" s="5">
        <v>35438.929301655873</v>
      </c>
      <c r="T1624" s="5">
        <v>598572</v>
      </c>
      <c r="U1624" s="2"/>
      <c r="V1624" s="2"/>
      <c r="W1624" s="2" t="s">
        <v>22</v>
      </c>
      <c r="X1624" s="2" t="s">
        <v>2940</v>
      </c>
      <c r="Y1624" s="2" t="s">
        <v>172</v>
      </c>
      <c r="Z1624" s="2" t="s">
        <v>173</v>
      </c>
      <c r="AA1624" s="2" t="s">
        <v>2940</v>
      </c>
      <c r="AB1624" s="2">
        <f>IF(INPUT_RAW!B1624="","",YEAR(INPUT_RAW!B1624))</f>
        <v>2019</v>
      </c>
      <c r="AC1624" s="2">
        <f>IF(OR(INPUT_RAW!Q1624="",INPUT_RAW!T1624=""),"",INPUT_RAW!Q1624+INPUT_RAW!T1624)</f>
        <v>3059805.64</v>
      </c>
      <c r="AD1624" s="2">
        <f>IF(INPUT_RAW!Q1624="","",IF(INPUT_RAW!Q1624=0,0,INPUT_RAW!T1624/INPUT_RAW!Q1624))</f>
        <v>0.24319999136693093</v>
      </c>
    </row>
    <row r="1625" spans="1:30" ht="57.6" x14ac:dyDescent="0.3">
      <c r="A1625" s="7" t="s">
        <v>196</v>
      </c>
      <c r="B1625" s="2" t="s">
        <v>2329</v>
      </c>
      <c r="C1625" s="5" t="s">
        <v>198</v>
      </c>
      <c r="D1625" s="5" t="s">
        <v>171</v>
      </c>
      <c r="E1625" s="2" t="s">
        <v>2334</v>
      </c>
      <c r="F1625" s="2"/>
      <c r="G1625" s="2"/>
      <c r="H1625" s="2"/>
      <c r="I1625" s="2"/>
      <c r="J1625" s="2"/>
      <c r="K1625" s="2"/>
      <c r="L1625" s="2"/>
      <c r="M1625" s="2"/>
      <c r="N1625" s="5">
        <v>8965.7999999999993</v>
      </c>
      <c r="O1625" s="2" t="s">
        <v>2098</v>
      </c>
      <c r="P1625" s="5">
        <v>440.83398804345399</v>
      </c>
      <c r="Q1625" s="5">
        <v>3952429.37</v>
      </c>
      <c r="R1625" s="5">
        <v>6.3475016276955234</v>
      </c>
      <c r="S1625" s="5">
        <v>56910.430093592513</v>
      </c>
      <c r="T1625" s="5">
        <v>961230.8</v>
      </c>
      <c r="U1625" s="5">
        <v>70320</v>
      </c>
      <c r="V1625" s="2"/>
      <c r="W1625" s="2" t="s">
        <v>23</v>
      </c>
      <c r="X1625" s="2" t="s">
        <v>2941</v>
      </c>
      <c r="Y1625" s="2" t="s">
        <v>172</v>
      </c>
      <c r="Z1625" s="2" t="s">
        <v>173</v>
      </c>
      <c r="AA1625" s="2" t="s">
        <v>2941</v>
      </c>
      <c r="AB1625" s="2">
        <f>IF(INPUT_RAW!B1625="","",YEAR(INPUT_RAW!B1625))</f>
        <v>2019</v>
      </c>
      <c r="AC1625" s="2">
        <f>IF(OR(INPUT_RAW!Q1625="",INPUT_RAW!T1625=""),"",INPUT_RAW!Q1625+INPUT_RAW!T1625)</f>
        <v>4913660.17</v>
      </c>
      <c r="AD1625" s="2">
        <f>IF(INPUT_RAW!Q1625="","",IF(INPUT_RAW!Q1625=0,0,INPUT_RAW!T1625/INPUT_RAW!Q1625))</f>
        <v>0.24319999423544411</v>
      </c>
    </row>
    <row r="1626" spans="1:30" ht="100.8" x14ac:dyDescent="0.3">
      <c r="A1626" s="7" t="s">
        <v>196</v>
      </c>
      <c r="B1626" s="2" t="s">
        <v>2329</v>
      </c>
      <c r="C1626" s="5" t="s">
        <v>198</v>
      </c>
      <c r="D1626" s="5" t="s">
        <v>171</v>
      </c>
      <c r="E1626" s="2" t="s">
        <v>2335</v>
      </c>
      <c r="F1626" s="2"/>
      <c r="G1626" s="2"/>
      <c r="H1626" s="2"/>
      <c r="I1626" s="2"/>
      <c r="J1626" s="2"/>
      <c r="K1626" s="2"/>
      <c r="L1626" s="2"/>
      <c r="M1626" s="2"/>
      <c r="N1626" s="5">
        <v>464.4</v>
      </c>
      <c r="O1626" s="2" t="s">
        <v>2098</v>
      </c>
      <c r="P1626" s="5">
        <v>486.51356589147292</v>
      </c>
      <c r="Q1626" s="5">
        <v>225936.9</v>
      </c>
      <c r="R1626" s="5">
        <v>7.0052349300428052</v>
      </c>
      <c r="S1626" s="5">
        <v>3253.2311015118789</v>
      </c>
      <c r="T1626" s="5">
        <v>54947.9</v>
      </c>
      <c r="U1626" s="5">
        <v>96</v>
      </c>
      <c r="V1626" s="2"/>
      <c r="W1626" s="2" t="s">
        <v>22</v>
      </c>
      <c r="X1626" s="2" t="s">
        <v>2940</v>
      </c>
      <c r="Y1626" s="2" t="s">
        <v>172</v>
      </c>
      <c r="Z1626" s="2" t="s">
        <v>173</v>
      </c>
      <c r="AA1626" s="2" t="s">
        <v>2940</v>
      </c>
      <c r="AB1626" s="2">
        <f>IF(INPUT_RAW!B1626="","",YEAR(INPUT_RAW!B1626))</f>
        <v>2019</v>
      </c>
      <c r="AC1626" s="2">
        <f>IF(OR(INPUT_RAW!Q1626="",INPUT_RAW!T1626=""),"",INPUT_RAW!Q1626+INPUT_RAW!T1626)</f>
        <v>280884.8</v>
      </c>
      <c r="AD1626" s="2">
        <f>IF(INPUT_RAW!Q1626="","",IF(INPUT_RAW!Q1626=0,0,INPUT_RAW!T1626/INPUT_RAW!Q1626))</f>
        <v>0.24320020324258676</v>
      </c>
    </row>
    <row r="1627" spans="1:30" ht="57.6" x14ac:dyDescent="0.3">
      <c r="A1627" s="7" t="s">
        <v>196</v>
      </c>
      <c r="B1627" s="2" t="s">
        <v>2329</v>
      </c>
      <c r="C1627" s="5" t="s">
        <v>198</v>
      </c>
      <c r="D1627" s="5" t="s">
        <v>171</v>
      </c>
      <c r="E1627" s="2" t="s">
        <v>2336</v>
      </c>
      <c r="F1627" s="2"/>
      <c r="G1627" s="2"/>
      <c r="H1627" s="2"/>
      <c r="I1627" s="2"/>
      <c r="J1627" s="2"/>
      <c r="K1627" s="2"/>
      <c r="L1627" s="2"/>
      <c r="M1627" s="2"/>
      <c r="N1627" s="5">
        <v>10636.22</v>
      </c>
      <c r="O1627" s="2" t="s">
        <v>2098</v>
      </c>
      <c r="P1627" s="5">
        <v>367.20165622749442</v>
      </c>
      <c r="Q1627" s="5">
        <v>3905637.6</v>
      </c>
      <c r="R1627" s="5">
        <v>5.2872808672065421</v>
      </c>
      <c r="S1627" s="5">
        <v>56236.682505399564</v>
      </c>
      <c r="T1627" s="5">
        <v>949851.1</v>
      </c>
      <c r="U1627" s="5">
        <v>22236</v>
      </c>
      <c r="V1627" s="2"/>
      <c r="W1627" s="2" t="s">
        <v>23</v>
      </c>
      <c r="X1627" s="2"/>
      <c r="Y1627" s="2" t="s">
        <v>172</v>
      </c>
      <c r="Z1627" s="2" t="s">
        <v>173</v>
      </c>
      <c r="AA1627" s="2" t="s">
        <v>174</v>
      </c>
      <c r="AB1627" s="2">
        <f>IF(INPUT_RAW!B1627="","",YEAR(INPUT_RAW!B1627))</f>
        <v>2019</v>
      </c>
      <c r="AC1627" s="2">
        <f>IF(OR(INPUT_RAW!Q1627="",INPUT_RAW!T1627=""),"",INPUT_RAW!Q1627+INPUT_RAW!T1627)</f>
        <v>4855488.7</v>
      </c>
      <c r="AD1627" s="2">
        <f>IF(INPUT_RAW!Q1627="","",IF(INPUT_RAW!Q1627=0,0,INPUT_RAW!T1627/INPUT_RAW!Q1627))</f>
        <v>0.24320000913551221</v>
      </c>
    </row>
    <row r="1628" spans="1:30" ht="86.4" x14ac:dyDescent="0.3">
      <c r="A1628" s="7" t="s">
        <v>196</v>
      </c>
      <c r="B1628" s="2" t="s">
        <v>2329</v>
      </c>
      <c r="C1628" s="5" t="s">
        <v>198</v>
      </c>
      <c r="D1628" s="5" t="s">
        <v>171</v>
      </c>
      <c r="E1628" s="2" t="s">
        <v>2337</v>
      </c>
      <c r="F1628" s="2"/>
      <c r="G1628" s="2"/>
      <c r="H1628" s="2"/>
      <c r="I1628" s="2"/>
      <c r="J1628" s="2"/>
      <c r="K1628" s="2"/>
      <c r="L1628" s="2"/>
      <c r="M1628" s="2"/>
      <c r="N1628" s="5">
        <v>1328.4</v>
      </c>
      <c r="O1628" s="2" t="s">
        <v>2098</v>
      </c>
      <c r="P1628" s="5">
        <v>598.01547726588376</v>
      </c>
      <c r="Q1628" s="5">
        <v>794403.76</v>
      </c>
      <c r="R1628" s="5">
        <v>8.6107340139076136</v>
      </c>
      <c r="S1628" s="5">
        <v>11438.499064074869</v>
      </c>
      <c r="T1628" s="5">
        <v>193199</v>
      </c>
      <c r="U1628" s="5">
        <v>8856</v>
      </c>
      <c r="V1628" s="2"/>
      <c r="W1628" s="2" t="s">
        <v>22</v>
      </c>
      <c r="X1628" s="2" t="s">
        <v>2940</v>
      </c>
      <c r="Y1628" s="2" t="s">
        <v>172</v>
      </c>
      <c r="Z1628" s="2" t="s">
        <v>173</v>
      </c>
      <c r="AA1628" s="2" t="s">
        <v>2940</v>
      </c>
      <c r="AB1628" s="2">
        <f>IF(INPUT_RAW!B1628="","",YEAR(INPUT_RAW!B1628))</f>
        <v>2019</v>
      </c>
      <c r="AC1628" s="2">
        <f>IF(OR(INPUT_RAW!Q1628="",INPUT_RAW!T1628=""),"",INPUT_RAW!Q1628+INPUT_RAW!T1628)</f>
        <v>987602.76</v>
      </c>
      <c r="AD1628" s="2">
        <f>IF(INPUT_RAW!Q1628="","",IF(INPUT_RAW!Q1628=0,0,INPUT_RAW!T1628/INPUT_RAW!Q1628))</f>
        <v>0.24320000700903027</v>
      </c>
    </row>
    <row r="1629" spans="1:30" ht="57.6" x14ac:dyDescent="0.3">
      <c r="A1629" s="7" t="s">
        <v>196</v>
      </c>
      <c r="B1629" s="2" t="s">
        <v>2338</v>
      </c>
      <c r="C1629" s="5" t="s">
        <v>198</v>
      </c>
      <c r="D1629" s="5" t="s">
        <v>171</v>
      </c>
      <c r="E1629" s="2" t="s">
        <v>2339</v>
      </c>
      <c r="F1629" s="2"/>
      <c r="G1629" s="2"/>
      <c r="H1629" s="2"/>
      <c r="I1629" s="2"/>
      <c r="J1629" s="2"/>
      <c r="K1629" s="2"/>
      <c r="L1629" s="2"/>
      <c r="M1629" s="2"/>
      <c r="N1629" s="5">
        <v>34920</v>
      </c>
      <c r="O1629" s="2" t="s">
        <v>1250</v>
      </c>
      <c r="P1629" s="5">
        <v>73.679537514318454</v>
      </c>
      <c r="Q1629" s="5">
        <v>2572889.4500000002</v>
      </c>
      <c r="R1629" s="5">
        <v>1.060900468168732</v>
      </c>
      <c r="S1629" s="5">
        <v>37046.644348452122</v>
      </c>
      <c r="T1629" s="5">
        <v>625726.69999999995</v>
      </c>
      <c r="U1629" s="2"/>
      <c r="V1629" s="2"/>
      <c r="W1629" s="2" t="s">
        <v>38</v>
      </c>
      <c r="X1629" s="2" t="s">
        <v>2940</v>
      </c>
      <c r="Y1629" s="2" t="s">
        <v>172</v>
      </c>
      <c r="Z1629" s="2" t="s">
        <v>173</v>
      </c>
      <c r="AA1629" s="2" t="s">
        <v>2940</v>
      </c>
      <c r="AB1629" s="2">
        <f>IF(INPUT_RAW!B1629="","",YEAR(INPUT_RAW!B1629))</f>
        <v>2019</v>
      </c>
      <c r="AC1629" s="2">
        <f>IF(OR(INPUT_RAW!Q1629="",INPUT_RAW!T1629=""),"",INPUT_RAW!Q1629+INPUT_RAW!T1629)</f>
        <v>3198616.1500000004</v>
      </c>
      <c r="AD1629" s="2">
        <f>IF(INPUT_RAW!Q1629="","",IF(INPUT_RAW!Q1629=0,0,INPUT_RAW!T1629/INPUT_RAW!Q1629))</f>
        <v>0.24319999446536653</v>
      </c>
    </row>
    <row r="1630" spans="1:30" ht="86.4" x14ac:dyDescent="0.3">
      <c r="A1630" s="7" t="s">
        <v>196</v>
      </c>
      <c r="B1630" s="2" t="s">
        <v>2340</v>
      </c>
      <c r="C1630" s="5" t="s">
        <v>198</v>
      </c>
      <c r="D1630" s="5" t="s">
        <v>171</v>
      </c>
      <c r="E1630" s="2" t="s">
        <v>2341</v>
      </c>
      <c r="F1630" s="2"/>
      <c r="G1630" s="2"/>
      <c r="H1630" s="2"/>
      <c r="I1630" s="2"/>
      <c r="J1630" s="2"/>
      <c r="K1630" s="2"/>
      <c r="L1630" s="2"/>
      <c r="M1630" s="2"/>
      <c r="N1630" s="5">
        <v>21687.360000000001</v>
      </c>
      <c r="O1630" s="2" t="s">
        <v>2098</v>
      </c>
      <c r="P1630" s="5">
        <v>142.8665079567084</v>
      </c>
      <c r="Q1630" s="5">
        <v>3098397.39</v>
      </c>
      <c r="R1630" s="5">
        <v>2.0571131455249589</v>
      </c>
      <c r="S1630" s="5">
        <v>44613.353347732183</v>
      </c>
      <c r="T1630" s="5">
        <v>753530.2</v>
      </c>
      <c r="U1630" s="5">
        <v>3648</v>
      </c>
      <c r="V1630" s="2"/>
      <c r="W1630" s="2" t="s">
        <v>26</v>
      </c>
      <c r="X1630" s="2" t="s">
        <v>2942</v>
      </c>
      <c r="Y1630" s="2" t="s">
        <v>172</v>
      </c>
      <c r="Z1630" s="2" t="s">
        <v>173</v>
      </c>
      <c r="AA1630" s="2" t="s">
        <v>2942</v>
      </c>
      <c r="AB1630" s="2">
        <f>IF(INPUT_RAW!B1630="","",YEAR(INPUT_RAW!B1630))</f>
        <v>2019</v>
      </c>
      <c r="AC1630" s="2">
        <f>IF(OR(INPUT_RAW!Q1630="",INPUT_RAW!T1630=""),"",INPUT_RAW!Q1630+INPUT_RAW!T1630)</f>
        <v>3851927.59</v>
      </c>
      <c r="AD1630" s="2">
        <f>IF(INPUT_RAW!Q1630="","",IF(INPUT_RAW!Q1630=0,0,INPUT_RAW!T1630/INPUT_RAW!Q1630))</f>
        <v>0.24319998539632126</v>
      </c>
    </row>
    <row r="1631" spans="1:30" ht="57.6" x14ac:dyDescent="0.3">
      <c r="A1631" s="7" t="s">
        <v>196</v>
      </c>
      <c r="B1631" s="2" t="s">
        <v>2342</v>
      </c>
      <c r="C1631" s="5" t="s">
        <v>198</v>
      </c>
      <c r="D1631" s="5" t="s">
        <v>171</v>
      </c>
      <c r="E1631" s="2" t="s">
        <v>2343</v>
      </c>
      <c r="F1631" s="2"/>
      <c r="G1631" s="2"/>
      <c r="H1631" s="2"/>
      <c r="I1631" s="2"/>
      <c r="J1631" s="2"/>
      <c r="K1631" s="2"/>
      <c r="L1631" s="2"/>
      <c r="M1631" s="2"/>
      <c r="N1631" s="5">
        <v>2114</v>
      </c>
      <c r="O1631" s="2" t="s">
        <v>2098</v>
      </c>
      <c r="P1631" s="5">
        <v>545.95758751182598</v>
      </c>
      <c r="Q1631" s="5">
        <v>1154154.3400000001</v>
      </c>
      <c r="R1631" s="5">
        <v>7.7993941073117998</v>
      </c>
      <c r="S1631" s="5">
        <v>16487.919142857139</v>
      </c>
      <c r="T1631" s="5">
        <v>280690.3</v>
      </c>
      <c r="U1631" s="5">
        <v>50400</v>
      </c>
      <c r="V1631" s="2"/>
      <c r="W1631" s="2" t="s">
        <v>23</v>
      </c>
      <c r="X1631" s="2" t="s">
        <v>2936</v>
      </c>
      <c r="Y1631" s="2" t="s">
        <v>172</v>
      </c>
      <c r="Z1631" s="2" t="s">
        <v>173</v>
      </c>
      <c r="AA1631" s="2" t="s">
        <v>2936</v>
      </c>
      <c r="AB1631" s="2">
        <f>IF(INPUT_RAW!B1631="","",YEAR(INPUT_RAW!B1631))</f>
        <v>2019</v>
      </c>
      <c r="AC1631" s="2">
        <f>IF(OR(INPUT_RAW!Q1631="",INPUT_RAW!T1631=""),"",INPUT_RAW!Q1631+INPUT_RAW!T1631)</f>
        <v>1434844.6400000001</v>
      </c>
      <c r="AD1631" s="2">
        <f>IF(INPUT_RAW!Q1631="","",IF(INPUT_RAW!Q1631=0,0,INPUT_RAW!T1631/INPUT_RAW!Q1631))</f>
        <v>0.24319996925194595</v>
      </c>
    </row>
    <row r="1632" spans="1:30" ht="57.6" x14ac:dyDescent="0.3">
      <c r="A1632" s="7" t="s">
        <v>196</v>
      </c>
      <c r="B1632" s="2" t="s">
        <v>2342</v>
      </c>
      <c r="C1632" s="5" t="s">
        <v>198</v>
      </c>
      <c r="D1632" s="5" t="s">
        <v>171</v>
      </c>
      <c r="E1632" s="2" t="s">
        <v>2344</v>
      </c>
      <c r="F1632" s="2"/>
      <c r="G1632" s="2"/>
      <c r="H1632" s="2"/>
      <c r="I1632" s="2"/>
      <c r="J1632" s="2"/>
      <c r="K1632" s="2"/>
      <c r="L1632" s="2"/>
      <c r="M1632" s="2"/>
      <c r="N1632" s="5">
        <v>2475</v>
      </c>
      <c r="O1632" s="2" t="s">
        <v>2098</v>
      </c>
      <c r="P1632" s="5">
        <v>258.9213898989899</v>
      </c>
      <c r="Q1632" s="5">
        <v>640830.43999999994</v>
      </c>
      <c r="R1632" s="5">
        <v>3.6988769985569991</v>
      </c>
      <c r="S1632" s="5">
        <v>9154.7205714285701</v>
      </c>
      <c r="T1632" s="5">
        <v>155849.9</v>
      </c>
      <c r="U1632" s="5">
        <v>11880</v>
      </c>
      <c r="V1632" s="2"/>
      <c r="W1632" s="2" t="s">
        <v>23</v>
      </c>
      <c r="X1632" s="2" t="s">
        <v>2934</v>
      </c>
      <c r="Y1632" s="2" t="s">
        <v>172</v>
      </c>
      <c r="Z1632" s="2" t="s">
        <v>173</v>
      </c>
      <c r="AA1632" s="2" t="s">
        <v>2934</v>
      </c>
      <c r="AB1632" s="2">
        <f>IF(INPUT_RAW!B1632="","",YEAR(INPUT_RAW!B1632))</f>
        <v>2019</v>
      </c>
      <c r="AC1632" s="2">
        <f>IF(OR(INPUT_RAW!Q1632="",INPUT_RAW!T1632=""),"",INPUT_RAW!Q1632+INPUT_RAW!T1632)</f>
        <v>796680.34</v>
      </c>
      <c r="AD1632" s="2">
        <f>IF(INPUT_RAW!Q1632="","",IF(INPUT_RAW!Q1632=0,0,INPUT_RAW!T1632/INPUT_RAW!Q1632))</f>
        <v>0.24319990167757949</v>
      </c>
    </row>
    <row r="1633" spans="1:30" ht="57.6" x14ac:dyDescent="0.3">
      <c r="A1633" s="7" t="s">
        <v>196</v>
      </c>
      <c r="B1633" s="2" t="s">
        <v>2342</v>
      </c>
      <c r="C1633" s="5" t="s">
        <v>198</v>
      </c>
      <c r="D1633" s="5" t="s">
        <v>171</v>
      </c>
      <c r="E1633" s="2" t="s">
        <v>2345</v>
      </c>
      <c r="F1633" s="2"/>
      <c r="G1633" s="2"/>
      <c r="H1633" s="2"/>
      <c r="I1633" s="2"/>
      <c r="J1633" s="2"/>
      <c r="K1633" s="2"/>
      <c r="L1633" s="2"/>
      <c r="M1633" s="2"/>
      <c r="N1633" s="5">
        <v>1139</v>
      </c>
      <c r="O1633" s="2" t="s">
        <v>2098</v>
      </c>
      <c r="P1633" s="5">
        <v>664.04787532923615</v>
      </c>
      <c r="Q1633" s="5">
        <v>756350.53</v>
      </c>
      <c r="R1633" s="5">
        <v>9.4863982189890876</v>
      </c>
      <c r="S1633" s="5">
        <v>10805.00757142857</v>
      </c>
      <c r="T1633" s="5">
        <v>183944.5</v>
      </c>
      <c r="U1633" s="5">
        <v>20400</v>
      </c>
      <c r="V1633" s="2"/>
      <c r="W1633" s="2" t="s">
        <v>23</v>
      </c>
      <c r="X1633" s="2"/>
      <c r="Y1633" s="2" t="s">
        <v>172</v>
      </c>
      <c r="Z1633" s="2" t="s">
        <v>173</v>
      </c>
      <c r="AA1633" s="2" t="s">
        <v>174</v>
      </c>
      <c r="AB1633" s="2">
        <f>IF(INPUT_RAW!B1633="","",YEAR(INPUT_RAW!B1633))</f>
        <v>2019</v>
      </c>
      <c r="AC1633" s="2">
        <f>IF(OR(INPUT_RAW!Q1633="",INPUT_RAW!T1633=""),"",INPUT_RAW!Q1633+INPUT_RAW!T1633)</f>
        <v>940295.03</v>
      </c>
      <c r="AD1633" s="2">
        <f>IF(INPUT_RAW!Q1633="","",IF(INPUT_RAW!Q1633=0,0,INPUT_RAW!T1633/INPUT_RAW!Q1633))</f>
        <v>0.24320006756655541</v>
      </c>
    </row>
    <row r="1634" spans="1:30" ht="57.6" x14ac:dyDescent="0.3">
      <c r="A1634" s="7" t="s">
        <v>196</v>
      </c>
      <c r="B1634" s="2" t="s">
        <v>2342</v>
      </c>
      <c r="C1634" s="5" t="s">
        <v>198</v>
      </c>
      <c r="D1634" s="5" t="s">
        <v>171</v>
      </c>
      <c r="E1634" s="2" t="s">
        <v>2346</v>
      </c>
      <c r="F1634" s="2"/>
      <c r="G1634" s="2"/>
      <c r="H1634" s="2"/>
      <c r="I1634" s="2"/>
      <c r="J1634" s="2"/>
      <c r="K1634" s="2"/>
      <c r="L1634" s="2"/>
      <c r="M1634" s="2"/>
      <c r="N1634" s="5">
        <v>2196</v>
      </c>
      <c r="O1634" s="2" t="s">
        <v>2098</v>
      </c>
      <c r="P1634" s="5">
        <v>357.53142987249538</v>
      </c>
      <c r="Q1634" s="5">
        <v>785139.02</v>
      </c>
      <c r="R1634" s="5">
        <v>5.1075918553213633</v>
      </c>
      <c r="S1634" s="5">
        <v>11216.271714285709</v>
      </c>
      <c r="T1634" s="5">
        <v>190945.8</v>
      </c>
      <c r="U1634" s="5">
        <v>24000</v>
      </c>
      <c r="V1634" s="2"/>
      <c r="W1634" s="2" t="s">
        <v>23</v>
      </c>
      <c r="X1634" s="2"/>
      <c r="Y1634" s="2" t="s">
        <v>172</v>
      </c>
      <c r="Z1634" s="2" t="s">
        <v>173</v>
      </c>
      <c r="AA1634" s="2" t="s">
        <v>174</v>
      </c>
      <c r="AB1634" s="2">
        <f>IF(INPUT_RAW!B1634="","",YEAR(INPUT_RAW!B1634))</f>
        <v>2019</v>
      </c>
      <c r="AC1634" s="2">
        <f>IF(OR(INPUT_RAW!Q1634="",INPUT_RAW!T1634=""),"",INPUT_RAW!Q1634+INPUT_RAW!T1634)</f>
        <v>976084.82000000007</v>
      </c>
      <c r="AD1634" s="2">
        <f>IF(INPUT_RAW!Q1634="","",IF(INPUT_RAW!Q1634=0,0,INPUT_RAW!T1634/INPUT_RAW!Q1634))</f>
        <v>0.24319998769135176</v>
      </c>
    </row>
    <row r="1635" spans="1:30" ht="57.6" x14ac:dyDescent="0.3">
      <c r="A1635" s="7" t="s">
        <v>196</v>
      </c>
      <c r="B1635" s="2" t="s">
        <v>2347</v>
      </c>
      <c r="C1635" s="5" t="s">
        <v>198</v>
      </c>
      <c r="D1635" s="5" t="s">
        <v>171</v>
      </c>
      <c r="E1635" s="2" t="s">
        <v>2348</v>
      </c>
      <c r="F1635" s="2"/>
      <c r="G1635" s="2"/>
      <c r="H1635" s="2"/>
      <c r="I1635" s="2"/>
      <c r="J1635" s="2"/>
      <c r="K1635" s="2"/>
      <c r="L1635" s="2"/>
      <c r="M1635" s="2"/>
      <c r="N1635" s="5">
        <v>542.33000000000004</v>
      </c>
      <c r="O1635" s="2" t="s">
        <v>2098</v>
      </c>
      <c r="P1635" s="5">
        <v>477.27667656224071</v>
      </c>
      <c r="Q1635" s="5">
        <v>258841.46</v>
      </c>
      <c r="R1635" s="5">
        <v>6.8182382366034382</v>
      </c>
      <c r="S1635" s="5">
        <v>3697.7351428571428</v>
      </c>
      <c r="T1635" s="5">
        <v>62950.2</v>
      </c>
      <c r="U1635" s="5">
        <v>4632</v>
      </c>
      <c r="V1635" s="2"/>
      <c r="W1635" s="2" t="s">
        <v>23</v>
      </c>
      <c r="X1635" s="2"/>
      <c r="Y1635" s="2" t="s">
        <v>172</v>
      </c>
      <c r="Z1635" s="2" t="s">
        <v>173</v>
      </c>
      <c r="AA1635" s="2" t="s">
        <v>174</v>
      </c>
      <c r="AB1635" s="2">
        <f>IF(INPUT_RAW!B1635="","",YEAR(INPUT_RAW!B1635))</f>
        <v>2019</v>
      </c>
      <c r="AC1635" s="2">
        <f>IF(OR(INPUT_RAW!Q1635="",INPUT_RAW!T1635=""),"",INPUT_RAW!Q1635+INPUT_RAW!T1635)</f>
        <v>321791.65999999997</v>
      </c>
      <c r="AD1635" s="2">
        <f>IF(INPUT_RAW!Q1635="","",IF(INPUT_RAW!Q1635=0,0,INPUT_RAW!T1635/INPUT_RAW!Q1635))</f>
        <v>0.2431998335969825</v>
      </c>
    </row>
    <row r="1636" spans="1:30" ht="57.6" x14ac:dyDescent="0.3">
      <c r="A1636" s="7" t="s">
        <v>196</v>
      </c>
      <c r="B1636" s="2" t="s">
        <v>2347</v>
      </c>
      <c r="C1636" s="5" t="s">
        <v>198</v>
      </c>
      <c r="D1636" s="5" t="s">
        <v>171</v>
      </c>
      <c r="E1636" s="2" t="s">
        <v>2349</v>
      </c>
      <c r="F1636" s="2"/>
      <c r="G1636" s="2"/>
      <c r="H1636" s="2"/>
      <c r="I1636" s="2"/>
      <c r="J1636" s="2"/>
      <c r="K1636" s="2"/>
      <c r="L1636" s="2"/>
      <c r="M1636" s="2"/>
      <c r="N1636" s="5">
        <v>8535.56</v>
      </c>
      <c r="O1636" s="2" t="s">
        <v>2098</v>
      </c>
      <c r="P1636" s="5">
        <v>426.44443481154138</v>
      </c>
      <c r="Q1636" s="5">
        <v>3639942.06</v>
      </c>
      <c r="R1636" s="5">
        <v>6.0920633544505911</v>
      </c>
      <c r="S1636" s="5">
        <v>51999.172285714289</v>
      </c>
      <c r="T1636" s="5">
        <v>885233.9</v>
      </c>
      <c r="U1636" s="5">
        <v>24504</v>
      </c>
      <c r="V1636" s="2"/>
      <c r="W1636" s="2" t="s">
        <v>23</v>
      </c>
      <c r="X1636" s="2"/>
      <c r="Y1636" s="2" t="s">
        <v>172</v>
      </c>
      <c r="Z1636" s="2" t="s">
        <v>173</v>
      </c>
      <c r="AA1636" s="2" t="s">
        <v>174</v>
      </c>
      <c r="AB1636" s="2">
        <f>IF(INPUT_RAW!B1636="","",YEAR(INPUT_RAW!B1636))</f>
        <v>2019</v>
      </c>
      <c r="AC1636" s="2">
        <f>IF(OR(INPUT_RAW!Q1636="",INPUT_RAW!T1636=""),"",INPUT_RAW!Q1636+INPUT_RAW!T1636)</f>
        <v>4525175.96</v>
      </c>
      <c r="AD1636" s="2">
        <f>IF(INPUT_RAW!Q1636="","",IF(INPUT_RAW!Q1636=0,0,INPUT_RAW!T1636/INPUT_RAW!Q1636))</f>
        <v>0.24319999752963101</v>
      </c>
    </row>
    <row r="1637" spans="1:30" ht="86.4" x14ac:dyDescent="0.3">
      <c r="A1637" s="7" t="s">
        <v>196</v>
      </c>
      <c r="B1637" s="2" t="s">
        <v>2350</v>
      </c>
      <c r="C1637" s="5" t="s">
        <v>198</v>
      </c>
      <c r="D1637" s="5" t="s">
        <v>171</v>
      </c>
      <c r="E1637" s="2" t="s">
        <v>2351</v>
      </c>
      <c r="F1637" s="2"/>
      <c r="G1637" s="2"/>
      <c r="H1637" s="2"/>
      <c r="I1637" s="2"/>
      <c r="J1637" s="2"/>
      <c r="K1637" s="2"/>
      <c r="L1637" s="2"/>
      <c r="M1637" s="2"/>
      <c r="N1637" s="5">
        <v>2594.88</v>
      </c>
      <c r="O1637" s="2" t="s">
        <v>2098</v>
      </c>
      <c r="P1637" s="5">
        <v>433.72385620915043</v>
      </c>
      <c r="Q1637" s="5">
        <v>1125461.3600000001</v>
      </c>
      <c r="R1637" s="5">
        <v>6.1960550887021482</v>
      </c>
      <c r="S1637" s="5">
        <v>16078.01942857143</v>
      </c>
      <c r="T1637" s="5">
        <v>273712.2</v>
      </c>
      <c r="U1637" s="5">
        <v>264</v>
      </c>
      <c r="V1637" s="2"/>
      <c r="W1637" s="2" t="s">
        <v>22</v>
      </c>
      <c r="X1637" s="2" t="s">
        <v>2940</v>
      </c>
      <c r="Y1637" s="2" t="s">
        <v>172</v>
      </c>
      <c r="Z1637" s="2" t="s">
        <v>173</v>
      </c>
      <c r="AA1637" s="2" t="s">
        <v>2940</v>
      </c>
      <c r="AB1637" s="2">
        <f>IF(INPUT_RAW!B1637="","",YEAR(INPUT_RAW!B1637))</f>
        <v>2019</v>
      </c>
      <c r="AC1637" s="2">
        <f>IF(OR(INPUT_RAW!Q1637="",INPUT_RAW!T1637=""),"",INPUT_RAW!Q1637+INPUT_RAW!T1637)</f>
        <v>1399173.56</v>
      </c>
      <c r="AD1637" s="2">
        <f>IF(INPUT_RAW!Q1637="","",IF(INPUT_RAW!Q1637=0,0,INPUT_RAW!T1637/INPUT_RAW!Q1637))</f>
        <v>0.24319999755478056</v>
      </c>
    </row>
    <row r="1638" spans="1:30" ht="100.8" x14ac:dyDescent="0.3">
      <c r="A1638" s="7" t="s">
        <v>196</v>
      </c>
      <c r="B1638" s="2" t="s">
        <v>2350</v>
      </c>
      <c r="C1638" s="5" t="s">
        <v>198</v>
      </c>
      <c r="D1638" s="5" t="s">
        <v>171</v>
      </c>
      <c r="E1638" s="2" t="s">
        <v>2352</v>
      </c>
      <c r="F1638" s="2"/>
      <c r="G1638" s="2"/>
      <c r="H1638" s="2"/>
      <c r="I1638" s="2"/>
      <c r="J1638" s="2"/>
      <c r="K1638" s="2"/>
      <c r="L1638" s="2"/>
      <c r="M1638" s="2"/>
      <c r="N1638" s="5">
        <v>2851.92</v>
      </c>
      <c r="O1638" s="2" t="s">
        <v>2098</v>
      </c>
      <c r="P1638" s="5">
        <v>482.10413686218402</v>
      </c>
      <c r="Q1638" s="5">
        <v>1374922.43</v>
      </c>
      <c r="R1638" s="5">
        <v>6.8872019551740573</v>
      </c>
      <c r="S1638" s="5">
        <v>19641.749</v>
      </c>
      <c r="T1638" s="5">
        <v>334381.09999999998</v>
      </c>
      <c r="U1638" s="2"/>
      <c r="V1638" s="2"/>
      <c r="W1638" s="2" t="s">
        <v>22</v>
      </c>
      <c r="X1638" s="2" t="s">
        <v>2940</v>
      </c>
      <c r="Y1638" s="2" t="s">
        <v>172</v>
      </c>
      <c r="Z1638" s="2" t="s">
        <v>173</v>
      </c>
      <c r="AA1638" s="2" t="s">
        <v>2940</v>
      </c>
      <c r="AB1638" s="2">
        <f>IF(INPUT_RAW!B1638="","",YEAR(INPUT_RAW!B1638))</f>
        <v>2019</v>
      </c>
      <c r="AC1638" s="2">
        <f>IF(OR(INPUT_RAW!Q1638="",INPUT_RAW!T1638=""),"",INPUT_RAW!Q1638+INPUT_RAW!T1638)</f>
        <v>1709303.5299999998</v>
      </c>
      <c r="AD1638" s="2">
        <f>IF(INPUT_RAW!Q1638="","",IF(INPUT_RAW!Q1638=0,0,INPUT_RAW!T1638/INPUT_RAW!Q1638))</f>
        <v>0.24319997456147399</v>
      </c>
    </row>
    <row r="1639" spans="1:30" ht="115.2" x14ac:dyDescent="0.3">
      <c r="A1639" s="7" t="s">
        <v>196</v>
      </c>
      <c r="B1639" s="2" t="s">
        <v>2353</v>
      </c>
      <c r="C1639" s="5" t="s">
        <v>198</v>
      </c>
      <c r="D1639" s="5" t="s">
        <v>171</v>
      </c>
      <c r="E1639" s="2" t="s">
        <v>2354</v>
      </c>
      <c r="F1639" s="2"/>
      <c r="G1639" s="2"/>
      <c r="H1639" s="2"/>
      <c r="I1639" s="2"/>
      <c r="J1639" s="2"/>
      <c r="K1639" s="2"/>
      <c r="L1639" s="2"/>
      <c r="M1639" s="2"/>
      <c r="N1639" s="5">
        <v>14256</v>
      </c>
      <c r="O1639" s="2" t="s">
        <v>200</v>
      </c>
      <c r="P1639" s="5">
        <v>171.2896499719416</v>
      </c>
      <c r="Q1639" s="5">
        <v>2441905.25</v>
      </c>
      <c r="R1639" s="5">
        <v>2.4469949995991662</v>
      </c>
      <c r="S1639" s="5">
        <v>34884.360714285707</v>
      </c>
      <c r="T1639" s="5">
        <v>593871.4</v>
      </c>
      <c r="U1639" s="2"/>
      <c r="V1639" s="2"/>
      <c r="W1639" s="2" t="s">
        <v>34</v>
      </c>
      <c r="X1639" s="2" t="s">
        <v>2935</v>
      </c>
      <c r="Y1639" s="2" t="s">
        <v>172</v>
      </c>
      <c r="Z1639" s="2" t="s">
        <v>173</v>
      </c>
      <c r="AA1639" s="2" t="s">
        <v>2935</v>
      </c>
      <c r="AB1639" s="2">
        <f>IF(INPUT_RAW!B1639="","",YEAR(INPUT_RAW!B1639))</f>
        <v>2019</v>
      </c>
      <c r="AC1639" s="2">
        <f>IF(OR(INPUT_RAW!Q1639="",INPUT_RAW!T1639=""),"",INPUT_RAW!Q1639+INPUT_RAW!T1639)</f>
        <v>3035776.65</v>
      </c>
      <c r="AD1639" s="2">
        <f>IF(INPUT_RAW!Q1639="","",IF(INPUT_RAW!Q1639=0,0,INPUT_RAW!T1639/INPUT_RAW!Q1639))</f>
        <v>0.24320001769110411</v>
      </c>
    </row>
    <row r="1640" spans="1:30" ht="100.8" x14ac:dyDescent="0.3">
      <c r="A1640" s="7" t="s">
        <v>196</v>
      </c>
      <c r="B1640" s="2" t="s">
        <v>2353</v>
      </c>
      <c r="C1640" s="5" t="s">
        <v>198</v>
      </c>
      <c r="D1640" s="5" t="s">
        <v>171</v>
      </c>
      <c r="E1640" s="2" t="s">
        <v>2246</v>
      </c>
      <c r="F1640" s="2"/>
      <c r="G1640" s="2"/>
      <c r="H1640" s="2"/>
      <c r="I1640" s="2"/>
      <c r="J1640" s="2"/>
      <c r="K1640" s="2"/>
      <c r="L1640" s="2"/>
      <c r="M1640" s="2"/>
      <c r="N1640" s="5">
        <v>8008</v>
      </c>
      <c r="O1640" s="2" t="s">
        <v>200</v>
      </c>
      <c r="P1640" s="5">
        <v>310.08834790209801</v>
      </c>
      <c r="Q1640" s="5">
        <v>2483187.4900000002</v>
      </c>
      <c r="R1640" s="5">
        <v>4.4298335414585424</v>
      </c>
      <c r="S1640" s="5">
        <v>35474.107000000004</v>
      </c>
      <c r="T1640" s="5">
        <v>603911.19999999995</v>
      </c>
      <c r="U1640" s="2"/>
      <c r="V1640" s="2"/>
      <c r="W1640" s="2" t="s">
        <v>33</v>
      </c>
      <c r="X1640" s="2" t="s">
        <v>2935</v>
      </c>
      <c r="Y1640" s="2" t="s">
        <v>172</v>
      </c>
      <c r="Z1640" s="2" t="s">
        <v>173</v>
      </c>
      <c r="AA1640" s="2" t="s">
        <v>2935</v>
      </c>
      <c r="AB1640" s="2">
        <f>IF(INPUT_RAW!B1640="","",YEAR(INPUT_RAW!B1640))</f>
        <v>2019</v>
      </c>
      <c r="AC1640" s="2">
        <f>IF(OR(INPUT_RAW!Q1640="",INPUT_RAW!T1640=""),"",INPUT_RAW!Q1640+INPUT_RAW!T1640)</f>
        <v>3087098.6900000004</v>
      </c>
      <c r="AD1640" s="2">
        <f>IF(INPUT_RAW!Q1640="","",IF(INPUT_RAW!Q1640=0,0,INPUT_RAW!T1640/INPUT_RAW!Q1640))</f>
        <v>0.24320000097938635</v>
      </c>
    </row>
    <row r="1641" spans="1:30" ht="100.8" x14ac:dyDescent="0.3">
      <c r="A1641" s="7" t="s">
        <v>196</v>
      </c>
      <c r="B1641" s="2" t="s">
        <v>2355</v>
      </c>
      <c r="C1641" s="5" t="s">
        <v>198</v>
      </c>
      <c r="D1641" s="5" t="s">
        <v>171</v>
      </c>
      <c r="E1641" s="2" t="s">
        <v>2356</v>
      </c>
      <c r="F1641" s="2"/>
      <c r="G1641" s="2"/>
      <c r="H1641" s="2"/>
      <c r="I1641" s="2"/>
      <c r="J1641" s="2"/>
      <c r="K1641" s="2"/>
      <c r="L1641" s="2"/>
      <c r="M1641" s="2"/>
      <c r="N1641" s="5">
        <v>1995.12</v>
      </c>
      <c r="O1641" s="2" t="s">
        <v>200</v>
      </c>
      <c r="P1641" s="5">
        <v>481.93016961385791</v>
      </c>
      <c r="Q1641" s="5">
        <v>961508.52</v>
      </c>
      <c r="R1641" s="5">
        <v>6.8847167087693979</v>
      </c>
      <c r="S1641" s="5">
        <v>13735.835999999999</v>
      </c>
      <c r="T1641" s="5">
        <v>233838.9</v>
      </c>
      <c r="U1641" s="2"/>
      <c r="V1641" s="2"/>
      <c r="W1641" s="2" t="s">
        <v>22</v>
      </c>
      <c r="X1641" s="2" t="s">
        <v>2940</v>
      </c>
      <c r="Y1641" s="2" t="s">
        <v>172</v>
      </c>
      <c r="Z1641" s="2" t="s">
        <v>173</v>
      </c>
      <c r="AA1641" s="2" t="s">
        <v>2940</v>
      </c>
      <c r="AB1641" s="2">
        <f>IF(INPUT_RAW!B1641="","",YEAR(INPUT_RAW!B1641))</f>
        <v>2019</v>
      </c>
      <c r="AC1641" s="2">
        <f>IF(OR(INPUT_RAW!Q1641="",INPUT_RAW!T1641=""),"",INPUT_RAW!Q1641+INPUT_RAW!T1641)</f>
        <v>1195347.42</v>
      </c>
      <c r="AD1641" s="2">
        <f>IF(INPUT_RAW!Q1641="","",IF(INPUT_RAW!Q1641=0,0,INPUT_RAW!T1641/INPUT_RAW!Q1641))</f>
        <v>0.24320002905434471</v>
      </c>
    </row>
    <row r="1642" spans="1:30" ht="57.6" x14ac:dyDescent="0.3">
      <c r="A1642" s="7" t="s">
        <v>196</v>
      </c>
      <c r="B1642" s="2" t="s">
        <v>2355</v>
      </c>
      <c r="C1642" s="5" t="s">
        <v>198</v>
      </c>
      <c r="D1642" s="5" t="s">
        <v>171</v>
      </c>
      <c r="E1642" s="2" t="s">
        <v>2357</v>
      </c>
      <c r="F1642" s="2"/>
      <c r="G1642" s="2"/>
      <c r="H1642" s="2"/>
      <c r="I1642" s="2"/>
      <c r="J1642" s="2"/>
      <c r="K1642" s="2"/>
      <c r="L1642" s="2"/>
      <c r="M1642" s="2"/>
      <c r="N1642" s="5">
        <v>472.34</v>
      </c>
      <c r="O1642" s="2" t="s">
        <v>200</v>
      </c>
      <c r="P1642" s="5">
        <v>426.26692636660039</v>
      </c>
      <c r="Q1642" s="5">
        <v>201342.92</v>
      </c>
      <c r="R1642" s="5">
        <v>6.0895275195228624</v>
      </c>
      <c r="S1642" s="5">
        <v>2876.3274285714292</v>
      </c>
      <c r="T1642" s="5">
        <v>48966.6</v>
      </c>
      <c r="U1642" s="5">
        <v>1356</v>
      </c>
      <c r="V1642" s="2"/>
      <c r="W1642" s="2" t="s">
        <v>23</v>
      </c>
      <c r="X1642" s="2"/>
      <c r="Y1642" s="2" t="s">
        <v>172</v>
      </c>
      <c r="Z1642" s="2" t="s">
        <v>173</v>
      </c>
      <c r="AA1642" s="2" t="s">
        <v>174</v>
      </c>
      <c r="AB1642" s="2">
        <f>IF(INPUT_RAW!B1642="","",YEAR(INPUT_RAW!B1642))</f>
        <v>2019</v>
      </c>
      <c r="AC1642" s="2">
        <f>IF(OR(INPUT_RAW!Q1642="",INPUT_RAW!T1642=""),"",INPUT_RAW!Q1642+INPUT_RAW!T1642)</f>
        <v>250309.52000000002</v>
      </c>
      <c r="AD1642" s="2">
        <f>IF(INPUT_RAW!Q1642="","",IF(INPUT_RAW!Q1642=0,0,INPUT_RAW!T1642/INPUT_RAW!Q1642))</f>
        <v>0.24320000921810409</v>
      </c>
    </row>
    <row r="1643" spans="1:30" ht="72" x14ac:dyDescent="0.3">
      <c r="A1643" s="7" t="s">
        <v>196</v>
      </c>
      <c r="B1643" s="2" t="s">
        <v>2355</v>
      </c>
      <c r="C1643" s="5" t="s">
        <v>198</v>
      </c>
      <c r="D1643" s="5" t="s">
        <v>171</v>
      </c>
      <c r="E1643" s="2" t="s">
        <v>2358</v>
      </c>
      <c r="F1643" s="2"/>
      <c r="G1643" s="2"/>
      <c r="H1643" s="2"/>
      <c r="I1643" s="2"/>
      <c r="J1643" s="2"/>
      <c r="K1643" s="2"/>
      <c r="L1643" s="2"/>
      <c r="M1643" s="2"/>
      <c r="N1643" s="5">
        <v>2003.55</v>
      </c>
      <c r="O1643" s="2" t="s">
        <v>200</v>
      </c>
      <c r="P1643" s="5">
        <v>463.49548052207331</v>
      </c>
      <c r="Q1643" s="5">
        <v>928636.37</v>
      </c>
      <c r="R1643" s="5">
        <v>6.6213640074581903</v>
      </c>
      <c r="S1643" s="5">
        <v>13266.233857142861</v>
      </c>
      <c r="T1643" s="5">
        <v>225844.4</v>
      </c>
      <c r="U1643" s="2"/>
      <c r="V1643" s="2"/>
      <c r="W1643" s="2" t="s">
        <v>22</v>
      </c>
      <c r="X1643" s="2" t="s">
        <v>2940</v>
      </c>
      <c r="Y1643" s="2" t="s">
        <v>172</v>
      </c>
      <c r="Z1643" s="2" t="s">
        <v>173</v>
      </c>
      <c r="AA1643" s="2" t="s">
        <v>2940</v>
      </c>
      <c r="AB1643" s="2">
        <f>IF(INPUT_RAW!B1643="","",YEAR(INPUT_RAW!B1643))</f>
        <v>2019</v>
      </c>
      <c r="AC1643" s="2">
        <f>IF(OR(INPUT_RAW!Q1643="",INPUT_RAW!T1643=""),"",INPUT_RAW!Q1643+INPUT_RAW!T1643)</f>
        <v>1154480.77</v>
      </c>
      <c r="AD1643" s="2">
        <f>IF(INPUT_RAW!Q1643="","",IF(INPUT_RAW!Q1643=0,0,INPUT_RAW!T1643/INPUT_RAW!Q1643))</f>
        <v>0.2432000374915318</v>
      </c>
    </row>
    <row r="1644" spans="1:30" ht="72" x14ac:dyDescent="0.3">
      <c r="A1644" s="7" t="s">
        <v>196</v>
      </c>
      <c r="B1644" s="2" t="s">
        <v>2355</v>
      </c>
      <c r="C1644" s="5" t="s">
        <v>198</v>
      </c>
      <c r="D1644" s="5" t="s">
        <v>171</v>
      </c>
      <c r="E1644" s="2" t="s">
        <v>2359</v>
      </c>
      <c r="F1644" s="2"/>
      <c r="G1644" s="2"/>
      <c r="H1644" s="2"/>
      <c r="I1644" s="2"/>
      <c r="J1644" s="2"/>
      <c r="K1644" s="2"/>
      <c r="L1644" s="2"/>
      <c r="M1644" s="2"/>
      <c r="N1644" s="5">
        <v>10892</v>
      </c>
      <c r="O1644" s="2" t="s">
        <v>200</v>
      </c>
      <c r="P1644" s="5">
        <v>378.432559676827</v>
      </c>
      <c r="Q1644" s="5">
        <v>4121887.44</v>
      </c>
      <c r="R1644" s="5">
        <v>5.4061794239546712</v>
      </c>
      <c r="S1644" s="5">
        <v>58884.106285714282</v>
      </c>
      <c r="T1644" s="5">
        <v>1002443</v>
      </c>
      <c r="U1644" s="5">
        <v>16800</v>
      </c>
      <c r="V1644" s="2"/>
      <c r="W1644" s="2" t="s">
        <v>23</v>
      </c>
      <c r="X1644" s="2"/>
      <c r="Y1644" s="2" t="s">
        <v>172</v>
      </c>
      <c r="Z1644" s="2" t="s">
        <v>173</v>
      </c>
      <c r="AA1644" s="2" t="s">
        <v>174</v>
      </c>
      <c r="AB1644" s="2">
        <f>IF(INPUT_RAW!B1644="","",YEAR(INPUT_RAW!B1644))</f>
        <v>2019</v>
      </c>
      <c r="AC1644" s="2">
        <f>IF(OR(INPUT_RAW!Q1644="",INPUT_RAW!T1644=""),"",INPUT_RAW!Q1644+INPUT_RAW!T1644)</f>
        <v>5124330.4399999995</v>
      </c>
      <c r="AD1644" s="2">
        <f>IF(INPUT_RAW!Q1644="","",IF(INPUT_RAW!Q1644=0,0,INPUT_RAW!T1644/INPUT_RAW!Q1644))</f>
        <v>0.24319999383583363</v>
      </c>
    </row>
    <row r="1645" spans="1:30" ht="57.6" x14ac:dyDescent="0.3">
      <c r="A1645" s="7" t="s">
        <v>196</v>
      </c>
      <c r="B1645" s="2" t="s">
        <v>2355</v>
      </c>
      <c r="C1645" s="5" t="s">
        <v>198</v>
      </c>
      <c r="D1645" s="5" t="s">
        <v>171</v>
      </c>
      <c r="E1645" s="2" t="s">
        <v>2360</v>
      </c>
      <c r="F1645" s="2"/>
      <c r="G1645" s="2"/>
      <c r="H1645" s="2"/>
      <c r="I1645" s="2"/>
      <c r="J1645" s="2"/>
      <c r="K1645" s="2"/>
      <c r="L1645" s="2"/>
      <c r="M1645" s="2"/>
      <c r="N1645" s="5">
        <v>8026.2</v>
      </c>
      <c r="O1645" s="2" t="s">
        <v>200</v>
      </c>
      <c r="P1645" s="5">
        <v>469.38184819715428</v>
      </c>
      <c r="Q1645" s="5">
        <v>3767352.59</v>
      </c>
      <c r="R1645" s="5">
        <v>6.7054549742450611</v>
      </c>
      <c r="S1645" s="5">
        <v>53819.322714285707</v>
      </c>
      <c r="T1645" s="5">
        <v>916220.2</v>
      </c>
      <c r="U1645" s="5">
        <v>21060</v>
      </c>
      <c r="V1645" s="2"/>
      <c r="W1645" s="2" t="s">
        <v>23</v>
      </c>
      <c r="X1645" s="2"/>
      <c r="Y1645" s="2" t="s">
        <v>172</v>
      </c>
      <c r="Z1645" s="2" t="s">
        <v>173</v>
      </c>
      <c r="AA1645" s="2" t="s">
        <v>174</v>
      </c>
      <c r="AB1645" s="2">
        <f>IF(INPUT_RAW!B1645="","",YEAR(INPUT_RAW!B1645))</f>
        <v>2019</v>
      </c>
      <c r="AC1645" s="2">
        <f>IF(OR(INPUT_RAW!Q1645="",INPUT_RAW!T1645=""),"",INPUT_RAW!Q1645+INPUT_RAW!T1645)</f>
        <v>4683572.79</v>
      </c>
      <c r="AD1645" s="2">
        <f>IF(INPUT_RAW!Q1645="","",IF(INPUT_RAW!Q1645=0,0,INPUT_RAW!T1645/INPUT_RAW!Q1645))</f>
        <v>0.2432000133016485</v>
      </c>
    </row>
    <row r="1646" spans="1:30" ht="86.4" x14ac:dyDescent="0.3">
      <c r="A1646" s="7" t="s">
        <v>196</v>
      </c>
      <c r="B1646" s="2" t="s">
        <v>2355</v>
      </c>
      <c r="C1646" s="5" t="s">
        <v>198</v>
      </c>
      <c r="D1646" s="5" t="s">
        <v>171</v>
      </c>
      <c r="E1646" s="2" t="s">
        <v>2361</v>
      </c>
      <c r="F1646" s="2"/>
      <c r="G1646" s="2"/>
      <c r="H1646" s="2"/>
      <c r="I1646" s="2"/>
      <c r="J1646" s="2"/>
      <c r="K1646" s="2"/>
      <c r="L1646" s="2"/>
      <c r="M1646" s="2"/>
      <c r="N1646" s="5">
        <v>1713.6</v>
      </c>
      <c r="O1646" s="2" t="s">
        <v>200</v>
      </c>
      <c r="P1646" s="5">
        <v>433.56734360410832</v>
      </c>
      <c r="Q1646" s="5">
        <v>742961</v>
      </c>
      <c r="R1646" s="5">
        <v>6.1938191943444041</v>
      </c>
      <c r="S1646" s="5">
        <v>10613.72857142857</v>
      </c>
      <c r="T1646" s="5">
        <v>180688.1</v>
      </c>
      <c r="U1646" s="5">
        <v>80</v>
      </c>
      <c r="V1646" s="2"/>
      <c r="W1646" s="2" t="s">
        <v>22</v>
      </c>
      <c r="X1646" s="2" t="s">
        <v>2940</v>
      </c>
      <c r="Y1646" s="2" t="s">
        <v>172</v>
      </c>
      <c r="Z1646" s="2" t="s">
        <v>173</v>
      </c>
      <c r="AA1646" s="2" t="s">
        <v>2940</v>
      </c>
      <c r="AB1646" s="2">
        <f>IF(INPUT_RAW!B1646="","",YEAR(INPUT_RAW!B1646))</f>
        <v>2019</v>
      </c>
      <c r="AC1646" s="2">
        <f>IF(OR(INPUT_RAW!Q1646="",INPUT_RAW!T1646=""),"",INPUT_RAW!Q1646+INPUT_RAW!T1646)</f>
        <v>923649.1</v>
      </c>
      <c r="AD1646" s="2">
        <f>IF(INPUT_RAW!Q1646="","",IF(INPUT_RAW!Q1646=0,0,INPUT_RAW!T1646/INPUT_RAW!Q1646))</f>
        <v>0.24319997954132183</v>
      </c>
    </row>
    <row r="1647" spans="1:30" ht="57.6" x14ac:dyDescent="0.3">
      <c r="A1647" s="7" t="s">
        <v>196</v>
      </c>
      <c r="B1647" s="2" t="s">
        <v>2355</v>
      </c>
      <c r="C1647" s="5" t="s">
        <v>198</v>
      </c>
      <c r="D1647" s="5" t="s">
        <v>171</v>
      </c>
      <c r="E1647" s="2" t="s">
        <v>2362</v>
      </c>
      <c r="F1647" s="2"/>
      <c r="G1647" s="2"/>
      <c r="H1647" s="2"/>
      <c r="I1647" s="2"/>
      <c r="J1647" s="2"/>
      <c r="K1647" s="2"/>
      <c r="L1647" s="2"/>
      <c r="M1647" s="2"/>
      <c r="N1647" s="5">
        <v>10647.7</v>
      </c>
      <c r="O1647" s="2" t="s">
        <v>200</v>
      </c>
      <c r="P1647" s="5">
        <v>372.31511500136179</v>
      </c>
      <c r="Q1647" s="5">
        <v>3964299.65</v>
      </c>
      <c r="R1647" s="5">
        <v>5.3187873571623117</v>
      </c>
      <c r="S1647" s="5">
        <v>56632.85214285714</v>
      </c>
      <c r="T1647" s="5">
        <v>964117.7</v>
      </c>
      <c r="U1647" s="5">
        <v>22260</v>
      </c>
      <c r="V1647" s="2"/>
      <c r="W1647" s="2" t="s">
        <v>23</v>
      </c>
      <c r="X1647" s="2"/>
      <c r="Y1647" s="2" t="s">
        <v>172</v>
      </c>
      <c r="Z1647" s="2" t="s">
        <v>173</v>
      </c>
      <c r="AA1647" s="2" t="s">
        <v>174</v>
      </c>
      <c r="AB1647" s="2">
        <f>IF(INPUT_RAW!B1647="","",YEAR(INPUT_RAW!B1647))</f>
        <v>2019</v>
      </c>
      <c r="AC1647" s="2">
        <f>IF(OR(INPUT_RAW!Q1647="",INPUT_RAW!T1647=""),"",INPUT_RAW!Q1647+INPUT_RAW!T1647)</f>
        <v>4928417.3499999996</v>
      </c>
      <c r="AD1647" s="2">
        <f>IF(INPUT_RAW!Q1647="","",IF(INPUT_RAW!Q1647=0,0,INPUT_RAW!T1647/INPUT_RAW!Q1647))</f>
        <v>0.24320000633655431</v>
      </c>
    </row>
    <row r="1648" spans="1:30" ht="86.4" x14ac:dyDescent="0.3">
      <c r="A1648" s="7" t="s">
        <v>196</v>
      </c>
      <c r="B1648" s="2" t="s">
        <v>2363</v>
      </c>
      <c r="C1648" s="5" t="s">
        <v>198</v>
      </c>
      <c r="D1648" s="5" t="s">
        <v>171</v>
      </c>
      <c r="E1648" s="2" t="s">
        <v>2341</v>
      </c>
      <c r="F1648" s="2"/>
      <c r="G1648" s="2"/>
      <c r="H1648" s="2"/>
      <c r="I1648" s="2"/>
      <c r="J1648" s="2"/>
      <c r="K1648" s="2"/>
      <c r="L1648" s="2"/>
      <c r="M1648" s="2"/>
      <c r="N1648" s="5">
        <v>21687.360000000001</v>
      </c>
      <c r="O1648" s="2" t="s">
        <v>200</v>
      </c>
      <c r="P1648" s="5">
        <v>145.6219590581795</v>
      </c>
      <c r="Q1648" s="5">
        <v>3158155.85</v>
      </c>
      <c r="R1648" s="5">
        <v>2.0510135078616831</v>
      </c>
      <c r="S1648" s="5">
        <v>44481.068309859147</v>
      </c>
      <c r="T1648" s="5">
        <v>768063.6</v>
      </c>
      <c r="U1648" s="5">
        <v>3648</v>
      </c>
      <c r="V1648" s="2"/>
      <c r="W1648" s="2" t="s">
        <v>26</v>
      </c>
      <c r="X1648" s="2" t="s">
        <v>2942</v>
      </c>
      <c r="Y1648" s="2" t="s">
        <v>172</v>
      </c>
      <c r="Z1648" s="2" t="s">
        <v>173</v>
      </c>
      <c r="AA1648" s="2" t="s">
        <v>2942</v>
      </c>
      <c r="AB1648" s="2">
        <f>IF(INPUT_RAW!B1648="","",YEAR(INPUT_RAW!B1648))</f>
        <v>2019</v>
      </c>
      <c r="AC1648" s="2">
        <f>IF(OR(INPUT_RAW!Q1648="",INPUT_RAW!T1648=""),"",INPUT_RAW!Q1648+INPUT_RAW!T1648)</f>
        <v>3926219.45</v>
      </c>
      <c r="AD1648" s="2">
        <f>IF(INPUT_RAW!Q1648="","",IF(INPUT_RAW!Q1648=0,0,INPUT_RAW!T1648/INPUT_RAW!Q1648))</f>
        <v>0.24320003080278638</v>
      </c>
    </row>
    <row r="1649" spans="1:30" ht="57.6" x14ac:dyDescent="0.3">
      <c r="A1649" s="7" t="s">
        <v>196</v>
      </c>
      <c r="B1649" s="2" t="s">
        <v>2364</v>
      </c>
      <c r="C1649" s="5" t="s">
        <v>198</v>
      </c>
      <c r="D1649" s="5" t="s">
        <v>163</v>
      </c>
      <c r="E1649" s="2" t="s">
        <v>2365</v>
      </c>
      <c r="F1649" s="2"/>
      <c r="G1649" s="2"/>
      <c r="H1649" s="2"/>
      <c r="I1649" s="2"/>
      <c r="J1649" s="2"/>
      <c r="K1649" s="2"/>
      <c r="L1649" s="2"/>
      <c r="M1649" s="2"/>
      <c r="N1649" s="5">
        <v>6520</v>
      </c>
      <c r="O1649" s="2" t="s">
        <v>200</v>
      </c>
      <c r="P1649" s="5">
        <v>201.81367940000001</v>
      </c>
      <c r="Q1649" s="5">
        <v>1315825.19</v>
      </c>
      <c r="R1649" s="5">
        <v>2.80296777</v>
      </c>
      <c r="S1649" s="5">
        <v>18275.349859999998</v>
      </c>
      <c r="T1649" s="5">
        <v>407642.7</v>
      </c>
      <c r="U1649" s="5">
        <v>273456</v>
      </c>
      <c r="V1649" s="2"/>
      <c r="W1649" s="2" t="s">
        <v>23</v>
      </c>
      <c r="X1649" s="2" t="s">
        <v>166</v>
      </c>
      <c r="Y1649" s="2" t="s">
        <v>164</v>
      </c>
      <c r="Z1649" s="2" t="s">
        <v>165</v>
      </c>
      <c r="AA1649" s="2" t="s">
        <v>166</v>
      </c>
      <c r="AB1649" s="2">
        <f>IF(INPUT_RAW!B1649="","",YEAR(INPUT_RAW!B1649))</f>
        <v>2019</v>
      </c>
      <c r="AC1649" s="2">
        <f>IF(OR(INPUT_RAW!Q1649="",INPUT_RAW!T1649=""),"",INPUT_RAW!Q1649+INPUT_RAW!T1649)</f>
        <v>1723467.89</v>
      </c>
      <c r="AD1649" s="2">
        <f>IF(INPUT_RAW!Q1649="","",IF(INPUT_RAW!Q1649=0,0,INPUT_RAW!T1649/INPUT_RAW!Q1649))</f>
        <v>0.30980004266372196</v>
      </c>
    </row>
    <row r="1650" spans="1:30" ht="43.2" x14ac:dyDescent="0.3">
      <c r="A1650" s="7" t="s">
        <v>196</v>
      </c>
      <c r="B1650" s="2" t="s">
        <v>2366</v>
      </c>
      <c r="C1650" s="5" t="s">
        <v>198</v>
      </c>
      <c r="D1650" s="5" t="s">
        <v>163</v>
      </c>
      <c r="E1650" s="2" t="s">
        <v>2367</v>
      </c>
      <c r="F1650" s="2"/>
      <c r="G1650" s="2"/>
      <c r="H1650" s="2"/>
      <c r="I1650" s="2"/>
      <c r="J1650" s="2"/>
      <c r="K1650" s="2"/>
      <c r="L1650" s="2"/>
      <c r="M1650" s="2"/>
      <c r="N1650" s="5">
        <v>96000</v>
      </c>
      <c r="O1650" s="2" t="s">
        <v>2368</v>
      </c>
      <c r="P1650" s="5">
        <v>12.58783938</v>
      </c>
      <c r="Q1650" s="5">
        <v>1208432.58</v>
      </c>
      <c r="R1650" s="5">
        <v>0.17326688700000001</v>
      </c>
      <c r="S1650" s="5">
        <v>16633.621200000001</v>
      </c>
      <c r="T1650" s="5">
        <v>374372.4</v>
      </c>
      <c r="U1650" s="5">
        <v>2</v>
      </c>
      <c r="V1650" s="2"/>
      <c r="W1650" s="2" t="s">
        <v>23</v>
      </c>
      <c r="X1650" s="2" t="s">
        <v>166</v>
      </c>
      <c r="Y1650" s="2" t="s">
        <v>164</v>
      </c>
      <c r="Z1650" s="2" t="s">
        <v>165</v>
      </c>
      <c r="AA1650" s="2" t="s">
        <v>166</v>
      </c>
      <c r="AB1650" s="2">
        <f>IF(INPUT_RAW!B1650="","",YEAR(INPUT_RAW!B1650))</f>
        <v>2019</v>
      </c>
      <c r="AC1650" s="2">
        <f>IF(OR(INPUT_RAW!Q1650="",INPUT_RAW!T1650=""),"",INPUT_RAW!Q1650+INPUT_RAW!T1650)</f>
        <v>1582804.98</v>
      </c>
      <c r="AD1650" s="2">
        <f>IF(INPUT_RAW!Q1650="","",IF(INPUT_RAW!Q1650=0,0,INPUT_RAW!T1650/INPUT_RAW!Q1650))</f>
        <v>0.3097999890072477</v>
      </c>
    </row>
    <row r="1651" spans="1:30" ht="100.8" x14ac:dyDescent="0.3">
      <c r="A1651" s="7" t="s">
        <v>196</v>
      </c>
      <c r="B1651" s="2" t="s">
        <v>2369</v>
      </c>
      <c r="C1651" s="5" t="s">
        <v>198</v>
      </c>
      <c r="D1651" s="5" t="s">
        <v>171</v>
      </c>
      <c r="E1651" s="2" t="s">
        <v>2370</v>
      </c>
      <c r="F1651" s="2"/>
      <c r="G1651" s="2"/>
      <c r="H1651" s="2"/>
      <c r="I1651" s="2"/>
      <c r="J1651" s="2"/>
      <c r="K1651" s="2"/>
      <c r="L1651" s="2"/>
      <c r="M1651" s="2"/>
      <c r="N1651" s="5">
        <v>720</v>
      </c>
      <c r="O1651" s="2" t="s">
        <v>1250</v>
      </c>
      <c r="P1651" s="5">
        <v>95.157666669999998</v>
      </c>
      <c r="Q1651" s="5">
        <v>68513.52</v>
      </c>
      <c r="R1651" s="5">
        <v>1.3098095890000001</v>
      </c>
      <c r="S1651" s="5">
        <v>943.06290430000001</v>
      </c>
      <c r="T1651" s="5">
        <v>16662.5</v>
      </c>
      <c r="U1651" s="5">
        <v>6</v>
      </c>
      <c r="V1651" s="2"/>
      <c r="W1651" s="2" t="s">
        <v>22</v>
      </c>
      <c r="X1651" s="2" t="s">
        <v>2940</v>
      </c>
      <c r="Y1651" s="2" t="s">
        <v>172</v>
      </c>
      <c r="Z1651" s="2" t="s">
        <v>173</v>
      </c>
      <c r="AA1651" s="2" t="s">
        <v>2940</v>
      </c>
      <c r="AB1651" s="2">
        <f>IF(INPUT_RAW!B1651="","",YEAR(INPUT_RAW!B1651))</f>
        <v>2019</v>
      </c>
      <c r="AC1651" s="2">
        <f>IF(OR(INPUT_RAW!Q1651="",INPUT_RAW!T1651=""),"",INPUT_RAW!Q1651+INPUT_RAW!T1651)</f>
        <v>85176.02</v>
      </c>
      <c r="AD1651" s="2">
        <f>IF(INPUT_RAW!Q1651="","",IF(INPUT_RAW!Q1651=0,0,INPUT_RAW!T1651/INPUT_RAW!Q1651))</f>
        <v>0.2432001742137902</v>
      </c>
    </row>
    <row r="1652" spans="1:30" ht="100.8" x14ac:dyDescent="0.3">
      <c r="A1652" s="7" t="s">
        <v>196</v>
      </c>
      <c r="B1652" s="2" t="s">
        <v>2369</v>
      </c>
      <c r="C1652" s="5" t="s">
        <v>198</v>
      </c>
      <c r="D1652" s="5" t="s">
        <v>171</v>
      </c>
      <c r="E1652" s="2" t="s">
        <v>2371</v>
      </c>
      <c r="F1652" s="2"/>
      <c r="G1652" s="2"/>
      <c r="H1652" s="2"/>
      <c r="I1652" s="2"/>
      <c r="J1652" s="2"/>
      <c r="K1652" s="2"/>
      <c r="L1652" s="2"/>
      <c r="M1652" s="2"/>
      <c r="N1652" s="5">
        <v>9432</v>
      </c>
      <c r="O1652" s="2" t="s">
        <v>1250</v>
      </c>
      <c r="P1652" s="5">
        <v>94.033752120000003</v>
      </c>
      <c r="Q1652" s="5">
        <v>886926.35</v>
      </c>
      <c r="R1652" s="5">
        <v>1.2943393270000001</v>
      </c>
      <c r="S1652" s="5">
        <v>12208.20853</v>
      </c>
      <c r="T1652" s="5">
        <v>215700.5</v>
      </c>
      <c r="U1652" s="5">
        <v>81</v>
      </c>
      <c r="V1652" s="2"/>
      <c r="W1652" s="2" t="s">
        <v>22</v>
      </c>
      <c r="X1652" s="2" t="s">
        <v>2940</v>
      </c>
      <c r="Y1652" s="2" t="s">
        <v>172</v>
      </c>
      <c r="Z1652" s="2" t="s">
        <v>173</v>
      </c>
      <c r="AA1652" s="2" t="s">
        <v>2940</v>
      </c>
      <c r="AB1652" s="2">
        <f>IF(INPUT_RAW!B1652="","",YEAR(INPUT_RAW!B1652))</f>
        <v>2019</v>
      </c>
      <c r="AC1652" s="2">
        <f>IF(OR(INPUT_RAW!Q1652="",INPUT_RAW!T1652=""),"",INPUT_RAW!Q1652+INPUT_RAW!T1652)</f>
        <v>1102626.8500000001</v>
      </c>
      <c r="AD1652" s="2">
        <f>IF(INPUT_RAW!Q1652="","",IF(INPUT_RAW!Q1652=0,0,INPUT_RAW!T1652/INPUT_RAW!Q1652))</f>
        <v>0.24320001316907544</v>
      </c>
    </row>
    <row r="1653" spans="1:30" ht="115.2" x14ac:dyDescent="0.3">
      <c r="A1653" s="7" t="s">
        <v>196</v>
      </c>
      <c r="B1653" s="2" t="s">
        <v>2369</v>
      </c>
      <c r="C1653" s="5" t="s">
        <v>198</v>
      </c>
      <c r="D1653" s="5" t="s">
        <v>171</v>
      </c>
      <c r="E1653" s="2" t="s">
        <v>2372</v>
      </c>
      <c r="F1653" s="2"/>
      <c r="G1653" s="2"/>
      <c r="H1653" s="2"/>
      <c r="I1653" s="2"/>
      <c r="J1653" s="2"/>
      <c r="K1653" s="2"/>
      <c r="L1653" s="2"/>
      <c r="M1653" s="2"/>
      <c r="N1653" s="5">
        <v>16128</v>
      </c>
      <c r="O1653" s="2" t="s">
        <v>1250</v>
      </c>
      <c r="P1653" s="5">
        <v>76.575693200000003</v>
      </c>
      <c r="Q1653" s="5">
        <v>1235012.78</v>
      </c>
      <c r="R1653" s="5">
        <v>1.054035694</v>
      </c>
      <c r="S1653" s="5">
        <v>16999.487679999998</v>
      </c>
      <c r="T1653" s="5">
        <v>300355.09999999998</v>
      </c>
      <c r="U1653" s="5">
        <v>14</v>
      </c>
      <c r="V1653" s="2"/>
      <c r="W1653" s="2" t="s">
        <v>22</v>
      </c>
      <c r="X1653" s="2" t="s">
        <v>2940</v>
      </c>
      <c r="Y1653" s="2" t="s">
        <v>172</v>
      </c>
      <c r="Z1653" s="2" t="s">
        <v>173</v>
      </c>
      <c r="AA1653" s="2" t="s">
        <v>2940</v>
      </c>
      <c r="AB1653" s="2">
        <f>IF(INPUT_RAW!B1653="","",YEAR(INPUT_RAW!B1653))</f>
        <v>2019</v>
      </c>
      <c r="AC1653" s="2">
        <f>IF(OR(INPUT_RAW!Q1653="",INPUT_RAW!T1653=""),"",INPUT_RAW!Q1653+INPUT_RAW!T1653)</f>
        <v>1535367.88</v>
      </c>
      <c r="AD1653" s="2">
        <f>IF(INPUT_RAW!Q1653="","",IF(INPUT_RAW!Q1653=0,0,INPUT_RAW!T1653/INPUT_RAW!Q1653))</f>
        <v>0.24319999344460222</v>
      </c>
    </row>
    <row r="1654" spans="1:30" ht="57.6" x14ac:dyDescent="0.3">
      <c r="A1654" s="7" t="s">
        <v>196</v>
      </c>
      <c r="B1654" s="2" t="s">
        <v>2369</v>
      </c>
      <c r="C1654" s="5" t="s">
        <v>198</v>
      </c>
      <c r="D1654" s="5" t="s">
        <v>171</v>
      </c>
      <c r="E1654" s="2" t="s">
        <v>2373</v>
      </c>
      <c r="F1654" s="2"/>
      <c r="G1654" s="2"/>
      <c r="H1654" s="2"/>
      <c r="I1654" s="2"/>
      <c r="J1654" s="2"/>
      <c r="K1654" s="2"/>
      <c r="L1654" s="2"/>
      <c r="M1654" s="2"/>
      <c r="N1654" s="5">
        <v>21240</v>
      </c>
      <c r="O1654" s="2" t="s">
        <v>1250</v>
      </c>
      <c r="P1654" s="5">
        <v>24.256274479999998</v>
      </c>
      <c r="Q1654" s="5">
        <v>515203.27</v>
      </c>
      <c r="R1654" s="5">
        <v>0.33387852000000001</v>
      </c>
      <c r="S1654" s="5">
        <v>7091.5797659999998</v>
      </c>
      <c r="T1654" s="5">
        <v>125297.4</v>
      </c>
      <c r="U1654" s="5">
        <v>2</v>
      </c>
      <c r="V1654" s="2"/>
      <c r="W1654" s="2" t="s">
        <v>23</v>
      </c>
      <c r="X1654" s="2" t="s">
        <v>2936</v>
      </c>
      <c r="Y1654" s="2" t="s">
        <v>172</v>
      </c>
      <c r="Z1654" s="2" t="s">
        <v>173</v>
      </c>
      <c r="AA1654" s="2" t="s">
        <v>2936</v>
      </c>
      <c r="AB1654" s="2">
        <f>IF(INPUT_RAW!B1654="","",YEAR(INPUT_RAW!B1654))</f>
        <v>2019</v>
      </c>
      <c r="AC1654" s="2">
        <f>IF(OR(INPUT_RAW!Q1654="",INPUT_RAW!T1654=""),"",INPUT_RAW!Q1654+INPUT_RAW!T1654)</f>
        <v>640500.67000000004</v>
      </c>
      <c r="AD1654" s="2">
        <f>IF(INPUT_RAW!Q1654="","",IF(INPUT_RAW!Q1654=0,0,INPUT_RAW!T1654/INPUT_RAW!Q1654))</f>
        <v>0.24319993155322944</v>
      </c>
    </row>
    <row r="1655" spans="1:30" ht="72" x14ac:dyDescent="0.3">
      <c r="A1655" s="7" t="s">
        <v>196</v>
      </c>
      <c r="B1655" s="2" t="s">
        <v>2369</v>
      </c>
      <c r="C1655" s="5" t="s">
        <v>198</v>
      </c>
      <c r="D1655" s="5" t="s">
        <v>171</v>
      </c>
      <c r="E1655" s="2" t="s">
        <v>2374</v>
      </c>
      <c r="F1655" s="2"/>
      <c r="G1655" s="2"/>
      <c r="H1655" s="2"/>
      <c r="I1655" s="2"/>
      <c r="J1655" s="2"/>
      <c r="K1655" s="2"/>
      <c r="L1655" s="2"/>
      <c r="M1655" s="2"/>
      <c r="N1655" s="5">
        <v>1968</v>
      </c>
      <c r="O1655" s="2" t="s">
        <v>1250</v>
      </c>
      <c r="P1655" s="5">
        <v>39.27252541</v>
      </c>
      <c r="Q1655" s="5">
        <v>77288.33</v>
      </c>
      <c r="R1655" s="5">
        <v>0.54057158199999999</v>
      </c>
      <c r="S1655" s="5">
        <v>1063.844873</v>
      </c>
      <c r="T1655" s="5">
        <v>18796.5</v>
      </c>
      <c r="U1655" s="5">
        <v>28</v>
      </c>
      <c r="V1655" s="2"/>
      <c r="W1655" s="2" t="s">
        <v>23</v>
      </c>
      <c r="X1655" s="2"/>
      <c r="Y1655" s="2" t="s">
        <v>172</v>
      </c>
      <c r="Z1655" s="2" t="s">
        <v>173</v>
      </c>
      <c r="AA1655" s="2" t="s">
        <v>174</v>
      </c>
      <c r="AB1655" s="2">
        <f>IF(INPUT_RAW!B1655="","",YEAR(INPUT_RAW!B1655))</f>
        <v>2019</v>
      </c>
      <c r="AC1655" s="2">
        <f>IF(OR(INPUT_RAW!Q1655="",INPUT_RAW!T1655=""),"",INPUT_RAW!Q1655+INPUT_RAW!T1655)</f>
        <v>96084.83</v>
      </c>
      <c r="AD1655" s="2">
        <f>IF(INPUT_RAW!Q1655="","",IF(INPUT_RAW!Q1655=0,0,INPUT_RAW!T1655/INPUT_RAW!Q1655))</f>
        <v>0.2431997172147464</v>
      </c>
    </row>
    <row r="1656" spans="1:30" ht="100.8" x14ac:dyDescent="0.3">
      <c r="A1656" s="7" t="s">
        <v>196</v>
      </c>
      <c r="B1656" s="2" t="s">
        <v>2369</v>
      </c>
      <c r="C1656" s="5" t="s">
        <v>198</v>
      </c>
      <c r="D1656" s="5" t="s">
        <v>171</v>
      </c>
      <c r="E1656" s="2" t="s">
        <v>2375</v>
      </c>
      <c r="F1656" s="2"/>
      <c r="G1656" s="2"/>
      <c r="H1656" s="2"/>
      <c r="I1656" s="2"/>
      <c r="J1656" s="2"/>
      <c r="K1656" s="2"/>
      <c r="L1656" s="2"/>
      <c r="M1656" s="2"/>
      <c r="N1656" s="5">
        <v>15588</v>
      </c>
      <c r="O1656" s="2" t="s">
        <v>1250</v>
      </c>
      <c r="P1656" s="5">
        <v>85.117404410000006</v>
      </c>
      <c r="Q1656" s="5">
        <v>1326810.1000000001</v>
      </c>
      <c r="R1656" s="5">
        <v>1.1716091449999999</v>
      </c>
      <c r="S1656" s="5">
        <v>18263.04336</v>
      </c>
      <c r="T1656" s="5">
        <v>322680.2</v>
      </c>
      <c r="U1656" s="5">
        <v>72</v>
      </c>
      <c r="V1656" s="2"/>
      <c r="W1656" s="2" t="s">
        <v>22</v>
      </c>
      <c r="X1656" s="2" t="s">
        <v>2940</v>
      </c>
      <c r="Y1656" s="2" t="s">
        <v>172</v>
      </c>
      <c r="Z1656" s="2" t="s">
        <v>173</v>
      </c>
      <c r="AA1656" s="2" t="s">
        <v>2940</v>
      </c>
      <c r="AB1656" s="2">
        <f>IF(INPUT_RAW!B1656="","",YEAR(INPUT_RAW!B1656))</f>
        <v>2019</v>
      </c>
      <c r="AC1656" s="2">
        <f>IF(OR(INPUT_RAW!Q1656="",INPUT_RAW!T1656=""),"",INPUT_RAW!Q1656+INPUT_RAW!T1656)</f>
        <v>1649490.3</v>
      </c>
      <c r="AD1656" s="2">
        <f>IF(INPUT_RAW!Q1656="","",IF(INPUT_RAW!Q1656=0,0,INPUT_RAW!T1656/INPUT_RAW!Q1656))</f>
        <v>0.24319998769982229</v>
      </c>
    </row>
    <row r="1657" spans="1:30" ht="100.8" x14ac:dyDescent="0.3">
      <c r="A1657" s="7" t="s">
        <v>196</v>
      </c>
      <c r="B1657" s="2" t="s">
        <v>2376</v>
      </c>
      <c r="C1657" s="5" t="s">
        <v>198</v>
      </c>
      <c r="D1657" s="5" t="s">
        <v>171</v>
      </c>
      <c r="E1657" s="2" t="s">
        <v>2377</v>
      </c>
      <c r="F1657" s="2"/>
      <c r="G1657" s="2"/>
      <c r="H1657" s="2"/>
      <c r="I1657" s="2"/>
      <c r="J1657" s="2"/>
      <c r="K1657" s="2"/>
      <c r="L1657" s="2"/>
      <c r="M1657" s="2"/>
      <c r="N1657" s="5">
        <v>19044</v>
      </c>
      <c r="O1657" s="2" t="s">
        <v>1250</v>
      </c>
      <c r="P1657" s="5">
        <v>83.549800989999994</v>
      </c>
      <c r="Q1657" s="5">
        <v>1591122.41</v>
      </c>
      <c r="R1657" s="5">
        <v>1.1500316719999999</v>
      </c>
      <c r="S1657" s="5">
        <v>21901.203170000001</v>
      </c>
      <c r="T1657" s="5">
        <v>386960.9</v>
      </c>
      <c r="U1657" s="5">
        <v>99</v>
      </c>
      <c r="V1657" s="2"/>
      <c r="W1657" s="2" t="s">
        <v>22</v>
      </c>
      <c r="X1657" s="2" t="s">
        <v>2940</v>
      </c>
      <c r="Y1657" s="2" t="s">
        <v>172</v>
      </c>
      <c r="Z1657" s="2" t="s">
        <v>173</v>
      </c>
      <c r="AA1657" s="2" t="s">
        <v>2940</v>
      </c>
      <c r="AB1657" s="2">
        <f>IF(INPUT_RAW!B1657="","",YEAR(INPUT_RAW!B1657))</f>
        <v>2019</v>
      </c>
      <c r="AC1657" s="2">
        <f>IF(OR(INPUT_RAW!Q1657="",INPUT_RAW!T1657=""),"",INPUT_RAW!Q1657+INPUT_RAW!T1657)</f>
        <v>1978083.31</v>
      </c>
      <c r="AD1657" s="2">
        <f>IF(INPUT_RAW!Q1657="","",IF(INPUT_RAW!Q1657=0,0,INPUT_RAW!T1657/INPUT_RAW!Q1657))</f>
        <v>0.24319995593550847</v>
      </c>
    </row>
    <row r="1658" spans="1:30" ht="100.8" x14ac:dyDescent="0.3">
      <c r="A1658" s="7" t="s">
        <v>196</v>
      </c>
      <c r="B1658" s="2" t="s">
        <v>2376</v>
      </c>
      <c r="C1658" s="5" t="s">
        <v>198</v>
      </c>
      <c r="D1658" s="5" t="s">
        <v>171</v>
      </c>
      <c r="E1658" s="2" t="s">
        <v>2378</v>
      </c>
      <c r="F1658" s="2"/>
      <c r="G1658" s="2"/>
      <c r="H1658" s="2"/>
      <c r="I1658" s="2"/>
      <c r="J1658" s="2"/>
      <c r="K1658" s="2"/>
      <c r="L1658" s="2"/>
      <c r="M1658" s="2"/>
      <c r="N1658" s="5">
        <v>28800</v>
      </c>
      <c r="O1658" s="2" t="s">
        <v>1250</v>
      </c>
      <c r="P1658" s="5">
        <v>92.301937150000001</v>
      </c>
      <c r="Q1658" s="5">
        <v>2658295.79</v>
      </c>
      <c r="R1658" s="5">
        <v>1.270501544</v>
      </c>
      <c r="S1658" s="5">
        <v>36590.444459999999</v>
      </c>
      <c r="T1658" s="5">
        <v>646497.6</v>
      </c>
      <c r="U1658" s="5">
        <v>529</v>
      </c>
      <c r="V1658" s="2"/>
      <c r="W1658" s="2" t="s">
        <v>22</v>
      </c>
      <c r="X1658" s="2" t="s">
        <v>2940</v>
      </c>
      <c r="Y1658" s="2" t="s">
        <v>172</v>
      </c>
      <c r="Z1658" s="2" t="s">
        <v>173</v>
      </c>
      <c r="AA1658" s="2" t="s">
        <v>2940</v>
      </c>
      <c r="AB1658" s="2">
        <f>IF(INPUT_RAW!B1658="","",YEAR(INPUT_RAW!B1658))</f>
        <v>2019</v>
      </c>
      <c r="AC1658" s="2">
        <f>IF(OR(INPUT_RAW!Q1658="",INPUT_RAW!T1658=""),"",INPUT_RAW!Q1658+INPUT_RAW!T1658)</f>
        <v>3304793.39</v>
      </c>
      <c r="AD1658" s="2">
        <f>IF(INPUT_RAW!Q1658="","",IF(INPUT_RAW!Q1658=0,0,INPUT_RAW!T1658/INPUT_RAW!Q1658))</f>
        <v>0.24320002402742397</v>
      </c>
    </row>
    <row r="1659" spans="1:30" ht="100.8" x14ac:dyDescent="0.3">
      <c r="A1659" s="7" t="s">
        <v>196</v>
      </c>
      <c r="B1659" s="2" t="s">
        <v>2376</v>
      </c>
      <c r="C1659" s="5" t="s">
        <v>198</v>
      </c>
      <c r="D1659" s="5" t="s">
        <v>171</v>
      </c>
      <c r="E1659" s="2" t="s">
        <v>2379</v>
      </c>
      <c r="F1659" s="2"/>
      <c r="G1659" s="2"/>
      <c r="H1659" s="2"/>
      <c r="I1659" s="2"/>
      <c r="J1659" s="2"/>
      <c r="K1659" s="2"/>
      <c r="L1659" s="2"/>
      <c r="M1659" s="2"/>
      <c r="N1659" s="5">
        <v>11772</v>
      </c>
      <c r="O1659" s="2" t="s">
        <v>1250</v>
      </c>
      <c r="P1659" s="5">
        <v>75.202175499999996</v>
      </c>
      <c r="Q1659" s="5">
        <v>885280.01</v>
      </c>
      <c r="R1659" s="5">
        <v>1.035129738</v>
      </c>
      <c r="S1659" s="5">
        <v>12185.547280000001</v>
      </c>
      <c r="T1659" s="5">
        <v>215300.1</v>
      </c>
      <c r="U1659" s="5">
        <v>49</v>
      </c>
      <c r="V1659" s="2"/>
      <c r="W1659" s="2" t="s">
        <v>22</v>
      </c>
      <c r="X1659" s="2" t="s">
        <v>2940</v>
      </c>
      <c r="Y1659" s="2" t="s">
        <v>172</v>
      </c>
      <c r="Z1659" s="2" t="s">
        <v>173</v>
      </c>
      <c r="AA1659" s="2" t="s">
        <v>2940</v>
      </c>
      <c r="AB1659" s="2">
        <f>IF(INPUT_RAW!B1659="","",YEAR(INPUT_RAW!B1659))</f>
        <v>2019</v>
      </c>
      <c r="AC1659" s="2">
        <f>IF(OR(INPUT_RAW!Q1659="",INPUT_RAW!T1659=""),"",INPUT_RAW!Q1659+INPUT_RAW!T1659)</f>
        <v>1100580.1100000001</v>
      </c>
      <c r="AD1659" s="2">
        <f>IF(INPUT_RAW!Q1659="","",IF(INPUT_RAW!Q1659=0,0,INPUT_RAW!T1659/INPUT_RAW!Q1659))</f>
        <v>0.24320000177119103</v>
      </c>
    </row>
    <row r="1660" spans="1:30" ht="57.6" x14ac:dyDescent="0.3">
      <c r="A1660" s="7" t="s">
        <v>196</v>
      </c>
      <c r="B1660" s="2" t="s">
        <v>2380</v>
      </c>
      <c r="C1660" s="5" t="s">
        <v>198</v>
      </c>
      <c r="D1660" s="5" t="s">
        <v>171</v>
      </c>
      <c r="E1660" s="2" t="s">
        <v>2381</v>
      </c>
      <c r="F1660" s="2"/>
      <c r="G1660" s="2"/>
      <c r="H1660" s="2"/>
      <c r="I1660" s="2"/>
      <c r="J1660" s="2"/>
      <c r="K1660" s="2"/>
      <c r="L1660" s="2"/>
      <c r="M1660" s="2"/>
      <c r="N1660" s="5">
        <v>1200</v>
      </c>
      <c r="O1660" s="2" t="s">
        <v>1250</v>
      </c>
      <c r="P1660" s="5">
        <v>184.46974169999999</v>
      </c>
      <c r="Q1660" s="5">
        <v>221363.69</v>
      </c>
      <c r="R1660" s="5">
        <v>2.5391568019999999</v>
      </c>
      <c r="S1660" s="5">
        <v>3046.9881620000001</v>
      </c>
      <c r="T1660" s="5">
        <v>53835.6</v>
      </c>
      <c r="U1660" s="5">
        <v>0</v>
      </c>
      <c r="V1660" s="2"/>
      <c r="W1660" s="2" t="s">
        <v>23</v>
      </c>
      <c r="X1660" s="2"/>
      <c r="Y1660" s="2" t="s">
        <v>172</v>
      </c>
      <c r="Z1660" s="2" t="s">
        <v>173</v>
      </c>
      <c r="AA1660" s="2" t="s">
        <v>174</v>
      </c>
      <c r="AB1660" s="2">
        <f>IF(INPUT_RAW!B1660="","",YEAR(INPUT_RAW!B1660))</f>
        <v>2019</v>
      </c>
      <c r="AC1660" s="2">
        <f>IF(OR(INPUT_RAW!Q1660="",INPUT_RAW!T1660=""),"",INPUT_RAW!Q1660+INPUT_RAW!T1660)</f>
        <v>275199.28999999998</v>
      </c>
      <c r="AD1660" s="2">
        <f>IF(INPUT_RAW!Q1660="","",IF(INPUT_RAW!Q1660=0,0,INPUT_RAW!T1660/INPUT_RAW!Q1660))</f>
        <v>0.24319977680169677</v>
      </c>
    </row>
    <row r="1661" spans="1:30" ht="57.6" x14ac:dyDescent="0.3">
      <c r="A1661" s="7" t="s">
        <v>196</v>
      </c>
      <c r="B1661" s="2" t="s">
        <v>2380</v>
      </c>
      <c r="C1661" s="5" t="s">
        <v>198</v>
      </c>
      <c r="D1661" s="5" t="s">
        <v>171</v>
      </c>
      <c r="E1661" s="2" t="s">
        <v>2382</v>
      </c>
      <c r="F1661" s="2"/>
      <c r="G1661" s="2"/>
      <c r="H1661" s="2"/>
      <c r="I1661" s="2"/>
      <c r="J1661" s="2"/>
      <c r="K1661" s="2"/>
      <c r="L1661" s="2"/>
      <c r="M1661" s="2"/>
      <c r="N1661" s="5">
        <v>38400</v>
      </c>
      <c r="O1661" s="2" t="s">
        <v>1250</v>
      </c>
      <c r="P1661" s="5">
        <v>58.29243906</v>
      </c>
      <c r="Q1661" s="5">
        <v>2238429.66</v>
      </c>
      <c r="R1661" s="5">
        <v>0.80237355899999996</v>
      </c>
      <c r="S1661" s="5">
        <v>30811.144670000001</v>
      </c>
      <c r="T1661" s="5">
        <v>544386.1</v>
      </c>
      <c r="U1661" s="5">
        <v>0</v>
      </c>
      <c r="V1661" s="2"/>
      <c r="W1661" s="2" t="s">
        <v>23</v>
      </c>
      <c r="X1661" s="2"/>
      <c r="Y1661" s="2" t="s">
        <v>172</v>
      </c>
      <c r="Z1661" s="2" t="s">
        <v>173</v>
      </c>
      <c r="AA1661" s="2" t="s">
        <v>174</v>
      </c>
      <c r="AB1661" s="2">
        <f>IF(INPUT_RAW!B1661="","",YEAR(INPUT_RAW!B1661))</f>
        <v>2019</v>
      </c>
      <c r="AC1661" s="2">
        <f>IF(OR(INPUT_RAW!Q1661="",INPUT_RAW!T1661=""),"",INPUT_RAW!Q1661+INPUT_RAW!T1661)</f>
        <v>2782815.7600000002</v>
      </c>
      <c r="AD1661" s="2">
        <f>IF(INPUT_RAW!Q1661="","",IF(INPUT_RAW!Q1661=0,0,INPUT_RAW!T1661/INPUT_RAW!Q1661))</f>
        <v>0.24320000298780883</v>
      </c>
    </row>
    <row r="1662" spans="1:30" ht="57.6" x14ac:dyDescent="0.3">
      <c r="A1662" s="7" t="s">
        <v>196</v>
      </c>
      <c r="B1662" s="2" t="s">
        <v>2380</v>
      </c>
      <c r="C1662" s="5" t="s">
        <v>198</v>
      </c>
      <c r="D1662" s="5" t="s">
        <v>171</v>
      </c>
      <c r="E1662" s="2" t="s">
        <v>2383</v>
      </c>
      <c r="F1662" s="2"/>
      <c r="G1662" s="2"/>
      <c r="H1662" s="2"/>
      <c r="I1662" s="2"/>
      <c r="J1662" s="2"/>
      <c r="K1662" s="2"/>
      <c r="L1662" s="2"/>
      <c r="M1662" s="2"/>
      <c r="N1662" s="5">
        <v>16800</v>
      </c>
      <c r="O1662" s="2" t="s">
        <v>1250</v>
      </c>
      <c r="P1662" s="5">
        <v>256.04400479999998</v>
      </c>
      <c r="Q1662" s="5">
        <v>4301539.28</v>
      </c>
      <c r="R1662" s="5">
        <v>3.524349687</v>
      </c>
      <c r="S1662" s="5">
        <v>59209.074739999996</v>
      </c>
      <c r="T1662" s="5">
        <v>1046134.3</v>
      </c>
      <c r="U1662" s="5">
        <v>0</v>
      </c>
      <c r="V1662" s="2"/>
      <c r="W1662" s="2" t="s">
        <v>23</v>
      </c>
      <c r="X1662" s="2"/>
      <c r="Y1662" s="2" t="s">
        <v>172</v>
      </c>
      <c r="Z1662" s="2" t="s">
        <v>173</v>
      </c>
      <c r="AA1662" s="2" t="s">
        <v>174</v>
      </c>
      <c r="AB1662" s="2">
        <f>IF(INPUT_RAW!B1662="","",YEAR(INPUT_RAW!B1662))</f>
        <v>2019</v>
      </c>
      <c r="AC1662" s="2">
        <f>IF(OR(INPUT_RAW!Q1662="",INPUT_RAW!T1662=""),"",INPUT_RAW!Q1662+INPUT_RAW!T1662)</f>
        <v>5347673.58</v>
      </c>
      <c r="AD1662" s="2">
        <f>IF(INPUT_RAW!Q1662="","",IF(INPUT_RAW!Q1662=0,0,INPUT_RAW!T1662/INPUT_RAW!Q1662))</f>
        <v>0.24319998770300663</v>
      </c>
    </row>
    <row r="1663" spans="1:30" ht="57.6" x14ac:dyDescent="0.3">
      <c r="A1663" s="7" t="s">
        <v>196</v>
      </c>
      <c r="B1663" s="2" t="s">
        <v>2380</v>
      </c>
      <c r="C1663" s="5" t="s">
        <v>198</v>
      </c>
      <c r="D1663" s="5" t="s">
        <v>171</v>
      </c>
      <c r="E1663" s="2" t="s">
        <v>2384</v>
      </c>
      <c r="F1663" s="2"/>
      <c r="G1663" s="2"/>
      <c r="H1663" s="2"/>
      <c r="I1663" s="2"/>
      <c r="J1663" s="2"/>
      <c r="K1663" s="2"/>
      <c r="L1663" s="2"/>
      <c r="M1663" s="2"/>
      <c r="N1663" s="5">
        <v>25860</v>
      </c>
      <c r="O1663" s="2" t="s">
        <v>1250</v>
      </c>
      <c r="P1663" s="5">
        <v>154.9545851</v>
      </c>
      <c r="Q1663" s="5">
        <v>4007125.57</v>
      </c>
      <c r="R1663" s="5">
        <v>2.132891742</v>
      </c>
      <c r="S1663" s="5">
        <v>55156.580450000001</v>
      </c>
      <c r="T1663" s="5">
        <v>974533</v>
      </c>
      <c r="U1663" s="5">
        <v>90</v>
      </c>
      <c r="V1663" s="2"/>
      <c r="W1663" s="2" t="s">
        <v>23</v>
      </c>
      <c r="X1663" s="2"/>
      <c r="Y1663" s="2" t="s">
        <v>172</v>
      </c>
      <c r="Z1663" s="2" t="s">
        <v>173</v>
      </c>
      <c r="AA1663" s="2" t="s">
        <v>174</v>
      </c>
      <c r="AB1663" s="2">
        <f>IF(INPUT_RAW!B1663="","",YEAR(INPUT_RAW!B1663))</f>
        <v>2019</v>
      </c>
      <c r="AC1663" s="2">
        <f>IF(OR(INPUT_RAW!Q1663="",INPUT_RAW!T1663=""),"",INPUT_RAW!Q1663+INPUT_RAW!T1663)</f>
        <v>4981658.57</v>
      </c>
      <c r="AD1663" s="2">
        <f>IF(INPUT_RAW!Q1663="","",IF(INPUT_RAW!Q1663=0,0,INPUT_RAW!T1663/INPUT_RAW!Q1663))</f>
        <v>0.24320001531671492</v>
      </c>
    </row>
    <row r="1664" spans="1:30" ht="57.6" x14ac:dyDescent="0.3">
      <c r="A1664" s="7" t="s">
        <v>196</v>
      </c>
      <c r="B1664" s="2" t="s">
        <v>2385</v>
      </c>
      <c r="C1664" s="5" t="s">
        <v>198</v>
      </c>
      <c r="D1664" s="5" t="s">
        <v>163</v>
      </c>
      <c r="E1664" s="2" t="s">
        <v>2386</v>
      </c>
      <c r="F1664" s="2"/>
      <c r="G1664" s="2"/>
      <c r="H1664" s="2"/>
      <c r="I1664" s="2"/>
      <c r="J1664" s="2"/>
      <c r="K1664" s="2"/>
      <c r="L1664" s="2"/>
      <c r="M1664" s="2"/>
      <c r="N1664" s="5">
        <v>235800</v>
      </c>
      <c r="O1664" s="2" t="s">
        <v>1250</v>
      </c>
      <c r="P1664" s="5">
        <v>4.938705895</v>
      </c>
      <c r="Q1664" s="5">
        <v>1164546.8500000001</v>
      </c>
      <c r="R1664" s="5">
        <v>6.8498001000000003E-2</v>
      </c>
      <c r="S1664" s="5">
        <v>16151.82871</v>
      </c>
      <c r="T1664" s="5">
        <v>360776.7</v>
      </c>
      <c r="U1664" s="5">
        <v>80</v>
      </c>
      <c r="V1664" s="2"/>
      <c r="W1664" s="2" t="s">
        <v>23</v>
      </c>
      <c r="X1664" s="2" t="s">
        <v>166</v>
      </c>
      <c r="Y1664" s="2" t="s">
        <v>164</v>
      </c>
      <c r="Z1664" s="2" t="s">
        <v>165</v>
      </c>
      <c r="AA1664" s="2" t="s">
        <v>166</v>
      </c>
      <c r="AB1664" s="2">
        <f>IF(INPUT_RAW!B1664="","",YEAR(INPUT_RAW!B1664))</f>
        <v>2019</v>
      </c>
      <c r="AC1664" s="2">
        <f>IF(OR(INPUT_RAW!Q1664="",INPUT_RAW!T1664=""),"",INPUT_RAW!Q1664+INPUT_RAW!T1664)</f>
        <v>1525323.55</v>
      </c>
      <c r="AD1664" s="2">
        <f>IF(INPUT_RAW!Q1664="","",IF(INPUT_RAW!Q1664=0,0,INPUT_RAW!T1664/INPUT_RAW!Q1664))</f>
        <v>0.30980007373683588</v>
      </c>
    </row>
    <row r="1665" spans="1:30" ht="57.6" x14ac:dyDescent="0.3">
      <c r="A1665" s="7" t="s">
        <v>196</v>
      </c>
      <c r="B1665" s="2" t="s">
        <v>2387</v>
      </c>
      <c r="C1665" s="5" t="s">
        <v>198</v>
      </c>
      <c r="D1665" s="5" t="s">
        <v>171</v>
      </c>
      <c r="E1665" s="2" t="s">
        <v>2388</v>
      </c>
      <c r="F1665" s="2"/>
      <c r="G1665" s="2"/>
      <c r="H1665" s="2"/>
      <c r="I1665" s="2"/>
      <c r="J1665" s="2"/>
      <c r="K1665" s="2"/>
      <c r="L1665" s="2"/>
      <c r="M1665" s="2"/>
      <c r="N1665" s="5">
        <v>50400</v>
      </c>
      <c r="O1665" s="2" t="s">
        <v>1250</v>
      </c>
      <c r="P1665" s="5">
        <v>77.081099210000005</v>
      </c>
      <c r="Q1665" s="5">
        <v>3884887.4</v>
      </c>
      <c r="R1665" s="5">
        <v>1.069085981</v>
      </c>
      <c r="S1665" s="5">
        <v>53881.933429999997</v>
      </c>
      <c r="T1665" s="5">
        <v>944804.6</v>
      </c>
      <c r="U1665" s="2"/>
      <c r="V1665" s="2"/>
      <c r="W1665" s="2" t="s">
        <v>14</v>
      </c>
      <c r="X1665" s="2" t="s">
        <v>2940</v>
      </c>
      <c r="Y1665" s="2" t="s">
        <v>172</v>
      </c>
      <c r="Z1665" s="2" t="s">
        <v>173</v>
      </c>
      <c r="AA1665" s="2" t="s">
        <v>2940</v>
      </c>
      <c r="AB1665" s="2">
        <f>IF(INPUT_RAW!B1665="","",YEAR(INPUT_RAW!B1665))</f>
        <v>2019</v>
      </c>
      <c r="AC1665" s="2">
        <f>IF(OR(INPUT_RAW!Q1665="",INPUT_RAW!T1665=""),"",INPUT_RAW!Q1665+INPUT_RAW!T1665)</f>
        <v>4829692</v>
      </c>
      <c r="AD1665" s="2">
        <f>IF(INPUT_RAW!Q1665="","",IF(INPUT_RAW!Q1665=0,0,INPUT_RAW!T1665/INPUT_RAW!Q1665))</f>
        <v>0.24319999596384698</v>
      </c>
    </row>
    <row r="1666" spans="1:30" ht="57.6" x14ac:dyDescent="0.3">
      <c r="A1666" s="7" t="s">
        <v>196</v>
      </c>
      <c r="B1666" s="2" t="s">
        <v>2387</v>
      </c>
      <c r="C1666" s="5" t="s">
        <v>198</v>
      </c>
      <c r="D1666" s="5" t="s">
        <v>171</v>
      </c>
      <c r="E1666" s="2" t="s">
        <v>2389</v>
      </c>
      <c r="F1666" s="2"/>
      <c r="G1666" s="2"/>
      <c r="H1666" s="2"/>
      <c r="I1666" s="2"/>
      <c r="J1666" s="2"/>
      <c r="K1666" s="2"/>
      <c r="L1666" s="2"/>
      <c r="M1666" s="2"/>
      <c r="N1666" s="5">
        <v>48000</v>
      </c>
      <c r="O1666" s="2" t="s">
        <v>200</v>
      </c>
      <c r="P1666" s="5">
        <v>33.513490210000001</v>
      </c>
      <c r="Q1666" s="5">
        <v>1608647.53</v>
      </c>
      <c r="R1666" s="5">
        <v>0.46481955899999999</v>
      </c>
      <c r="S1666" s="5">
        <v>22311.338830000001</v>
      </c>
      <c r="T1666" s="5">
        <v>391223.2</v>
      </c>
      <c r="U1666" s="5">
        <v>4368</v>
      </c>
      <c r="V1666" s="2"/>
      <c r="W1666" s="2" t="s">
        <v>23</v>
      </c>
      <c r="X1666" s="2"/>
      <c r="Y1666" s="2" t="s">
        <v>172</v>
      </c>
      <c r="Z1666" s="2" t="s">
        <v>173</v>
      </c>
      <c r="AA1666" s="2" t="s">
        <v>174</v>
      </c>
      <c r="AB1666" s="2">
        <f>IF(INPUT_RAW!B1666="","",YEAR(INPUT_RAW!B1666))</f>
        <v>2019</v>
      </c>
      <c r="AC1666" s="2">
        <f>IF(OR(INPUT_RAW!Q1666="",INPUT_RAW!T1666=""),"",INPUT_RAW!Q1666+INPUT_RAW!T1666)</f>
        <v>1999870.73</v>
      </c>
      <c r="AD1666" s="2">
        <f>IF(INPUT_RAW!Q1666="","",IF(INPUT_RAW!Q1666=0,0,INPUT_RAW!T1666/INPUT_RAW!Q1666))</f>
        <v>0.24320007503446078</v>
      </c>
    </row>
    <row r="1667" spans="1:30" ht="115.2" x14ac:dyDescent="0.3">
      <c r="A1667" s="7" t="s">
        <v>196</v>
      </c>
      <c r="B1667" s="2" t="s">
        <v>2387</v>
      </c>
      <c r="C1667" s="5" t="s">
        <v>198</v>
      </c>
      <c r="D1667" s="5" t="s">
        <v>171</v>
      </c>
      <c r="E1667" s="2" t="s">
        <v>2390</v>
      </c>
      <c r="F1667" s="2"/>
      <c r="G1667" s="2"/>
      <c r="H1667" s="2"/>
      <c r="I1667" s="2"/>
      <c r="J1667" s="2"/>
      <c r="K1667" s="2"/>
      <c r="L1667" s="2"/>
      <c r="M1667" s="2"/>
      <c r="N1667" s="5">
        <v>27000</v>
      </c>
      <c r="O1667" s="2" t="s">
        <v>1250</v>
      </c>
      <c r="P1667" s="5">
        <v>76.097529629999997</v>
      </c>
      <c r="Q1667" s="5">
        <v>2054633.3</v>
      </c>
      <c r="R1667" s="5">
        <v>1.0554442390000001</v>
      </c>
      <c r="S1667" s="5">
        <v>28496.994449999998</v>
      </c>
      <c r="T1667" s="5">
        <v>499686.8</v>
      </c>
      <c r="U1667" s="5">
        <v>4671</v>
      </c>
      <c r="V1667" s="2"/>
      <c r="W1667" s="2" t="s">
        <v>22</v>
      </c>
      <c r="X1667" s="2" t="s">
        <v>2940</v>
      </c>
      <c r="Y1667" s="2" t="s">
        <v>172</v>
      </c>
      <c r="Z1667" s="2" t="s">
        <v>173</v>
      </c>
      <c r="AA1667" s="2" t="s">
        <v>2940</v>
      </c>
      <c r="AB1667" s="2">
        <f>IF(INPUT_RAW!B1667="","",YEAR(INPUT_RAW!B1667))</f>
        <v>2019</v>
      </c>
      <c r="AC1667" s="2">
        <f>IF(OR(INPUT_RAW!Q1667="",INPUT_RAW!T1667=""),"",INPUT_RAW!Q1667+INPUT_RAW!T1667)</f>
        <v>2554320.1</v>
      </c>
      <c r="AD1667" s="2">
        <f>IF(INPUT_RAW!Q1667="","",IF(INPUT_RAW!Q1667=0,0,INPUT_RAW!T1667/INPUT_RAW!Q1667))</f>
        <v>0.2431999909667579</v>
      </c>
    </row>
    <row r="1668" spans="1:30" ht="100.8" x14ac:dyDescent="0.3">
      <c r="A1668" s="7" t="s">
        <v>196</v>
      </c>
      <c r="B1668" s="2" t="s">
        <v>2387</v>
      </c>
      <c r="C1668" s="5" t="s">
        <v>198</v>
      </c>
      <c r="D1668" s="5" t="s">
        <v>171</v>
      </c>
      <c r="E1668" s="2" t="s">
        <v>2391</v>
      </c>
      <c r="F1668" s="2"/>
      <c r="G1668" s="2"/>
      <c r="H1668" s="2"/>
      <c r="I1668" s="2"/>
      <c r="J1668" s="2"/>
      <c r="K1668" s="2"/>
      <c r="L1668" s="2"/>
      <c r="M1668" s="2"/>
      <c r="N1668" s="5">
        <v>14796</v>
      </c>
      <c r="O1668" s="2" t="s">
        <v>1250</v>
      </c>
      <c r="P1668" s="5">
        <v>84.585903619999996</v>
      </c>
      <c r="Q1668" s="5">
        <v>1251533.03</v>
      </c>
      <c r="R1668" s="5">
        <v>1.173174808</v>
      </c>
      <c r="S1668" s="5">
        <v>17358.294450000001</v>
      </c>
      <c r="T1668" s="5">
        <v>304372.8</v>
      </c>
      <c r="U1668" s="5">
        <v>71</v>
      </c>
      <c r="V1668" s="2"/>
      <c r="W1668" s="2" t="s">
        <v>22</v>
      </c>
      <c r="X1668" s="2" t="s">
        <v>2940</v>
      </c>
      <c r="Y1668" s="2" t="s">
        <v>172</v>
      </c>
      <c r="Z1668" s="2" t="s">
        <v>173</v>
      </c>
      <c r="AA1668" s="2" t="s">
        <v>2940</v>
      </c>
      <c r="AB1668" s="2">
        <f>IF(INPUT_RAW!B1668="","",YEAR(INPUT_RAW!B1668))</f>
        <v>2019</v>
      </c>
      <c r="AC1668" s="2">
        <f>IF(OR(INPUT_RAW!Q1668="",INPUT_RAW!T1668=""),"",INPUT_RAW!Q1668+INPUT_RAW!T1668)</f>
        <v>1555905.83</v>
      </c>
      <c r="AD1668" s="2">
        <f>IF(INPUT_RAW!Q1668="","",IF(INPUT_RAW!Q1668=0,0,INPUT_RAW!T1668/INPUT_RAW!Q1668))</f>
        <v>0.243199973715436</v>
      </c>
    </row>
    <row r="1669" spans="1:30" ht="57.6" x14ac:dyDescent="0.3">
      <c r="A1669" s="7" t="s">
        <v>196</v>
      </c>
      <c r="B1669" s="2" t="s">
        <v>2387</v>
      </c>
      <c r="C1669" s="5" t="s">
        <v>198</v>
      </c>
      <c r="D1669" s="5" t="s">
        <v>171</v>
      </c>
      <c r="E1669" s="2" t="s">
        <v>2392</v>
      </c>
      <c r="F1669" s="2"/>
      <c r="G1669" s="2"/>
      <c r="H1669" s="2"/>
      <c r="I1669" s="2"/>
      <c r="J1669" s="2"/>
      <c r="K1669" s="2"/>
      <c r="L1669" s="2"/>
      <c r="M1669" s="2"/>
      <c r="N1669" s="5">
        <v>18432</v>
      </c>
      <c r="O1669" s="2" t="s">
        <v>1250</v>
      </c>
      <c r="P1669" s="5">
        <v>38.002539059999997</v>
      </c>
      <c r="Q1669" s="5">
        <v>700462.8</v>
      </c>
      <c r="R1669" s="5">
        <v>0.52708098599999997</v>
      </c>
      <c r="S1669" s="5">
        <v>9715.1567269999996</v>
      </c>
      <c r="T1669" s="5">
        <v>170352.6</v>
      </c>
      <c r="U1669" s="5">
        <v>72</v>
      </c>
      <c r="V1669" s="2"/>
      <c r="W1669" s="2" t="s">
        <v>23</v>
      </c>
      <c r="X1669" s="2"/>
      <c r="Y1669" s="2" t="s">
        <v>172</v>
      </c>
      <c r="Z1669" s="2" t="s">
        <v>173</v>
      </c>
      <c r="AA1669" s="2" t="s">
        <v>174</v>
      </c>
      <c r="AB1669" s="2">
        <f>IF(INPUT_RAW!B1669="","",YEAR(INPUT_RAW!B1669))</f>
        <v>2019</v>
      </c>
      <c r="AC1669" s="2">
        <f>IF(OR(INPUT_RAW!Q1669="",INPUT_RAW!T1669=""),"",INPUT_RAW!Q1669+INPUT_RAW!T1669)</f>
        <v>870815.4</v>
      </c>
      <c r="AD1669" s="2">
        <f>IF(INPUT_RAW!Q1669="","",IF(INPUT_RAW!Q1669=0,0,INPUT_RAW!T1669/INPUT_RAW!Q1669))</f>
        <v>0.24320006715560055</v>
      </c>
    </row>
    <row r="1670" spans="1:30" ht="57.6" x14ac:dyDescent="0.3">
      <c r="A1670" s="7" t="s">
        <v>196</v>
      </c>
      <c r="B1670" s="2" t="s">
        <v>2387</v>
      </c>
      <c r="C1670" s="5" t="s">
        <v>198</v>
      </c>
      <c r="D1670" s="5" t="s">
        <v>171</v>
      </c>
      <c r="E1670" s="2" t="s">
        <v>2393</v>
      </c>
      <c r="F1670" s="2"/>
      <c r="G1670" s="2"/>
      <c r="H1670" s="2"/>
      <c r="I1670" s="2"/>
      <c r="J1670" s="2"/>
      <c r="K1670" s="2"/>
      <c r="L1670" s="2"/>
      <c r="M1670" s="2"/>
      <c r="N1670" s="5">
        <v>29160</v>
      </c>
      <c r="O1670" s="2" t="s">
        <v>1250</v>
      </c>
      <c r="P1670" s="5">
        <v>23.474539440000001</v>
      </c>
      <c r="Q1670" s="5">
        <v>684517.57</v>
      </c>
      <c r="R1670" s="5">
        <v>0.325583071</v>
      </c>
      <c r="S1670" s="5">
        <v>9494.0023579999997</v>
      </c>
      <c r="T1670" s="5">
        <v>166474.70000000001</v>
      </c>
      <c r="U1670" s="5">
        <v>20</v>
      </c>
      <c r="V1670" s="2"/>
      <c r="W1670" s="2" t="s">
        <v>23</v>
      </c>
      <c r="X1670" s="2" t="s">
        <v>2936</v>
      </c>
      <c r="Y1670" s="2" t="s">
        <v>172</v>
      </c>
      <c r="Z1670" s="2" t="s">
        <v>173</v>
      </c>
      <c r="AA1670" s="2" t="s">
        <v>2936</v>
      </c>
      <c r="AB1670" s="2">
        <f>IF(INPUT_RAW!B1670="","",YEAR(INPUT_RAW!B1670))</f>
        <v>2019</v>
      </c>
      <c r="AC1670" s="2">
        <f>IF(OR(INPUT_RAW!Q1670="",INPUT_RAW!T1670=""),"",INPUT_RAW!Q1670+INPUT_RAW!T1670)</f>
        <v>850992.27</v>
      </c>
      <c r="AD1670" s="2">
        <f>IF(INPUT_RAW!Q1670="","",IF(INPUT_RAW!Q1670=0,0,INPUT_RAW!T1670/INPUT_RAW!Q1670))</f>
        <v>0.24320003940877663</v>
      </c>
    </row>
    <row r="1671" spans="1:30" ht="57.6" x14ac:dyDescent="0.3">
      <c r="A1671" s="7" t="s">
        <v>196</v>
      </c>
      <c r="B1671" s="2" t="s">
        <v>2394</v>
      </c>
      <c r="C1671" s="5" t="s">
        <v>198</v>
      </c>
      <c r="D1671" s="5" t="s">
        <v>171</v>
      </c>
      <c r="E1671" s="2" t="s">
        <v>2395</v>
      </c>
      <c r="F1671" s="2"/>
      <c r="G1671" s="2"/>
      <c r="H1671" s="2"/>
      <c r="I1671" s="2"/>
      <c r="J1671" s="2"/>
      <c r="K1671" s="2"/>
      <c r="L1671" s="2"/>
      <c r="M1671" s="2"/>
      <c r="N1671" s="5">
        <v>6800</v>
      </c>
      <c r="O1671" s="2" t="s">
        <v>1250</v>
      </c>
      <c r="P1671" s="5">
        <v>91.549698530000001</v>
      </c>
      <c r="Q1671" s="5">
        <v>622537.94999999995</v>
      </c>
      <c r="R1671" s="5">
        <v>1.269760035</v>
      </c>
      <c r="S1671" s="5">
        <v>8634.3682389999994</v>
      </c>
      <c r="T1671" s="5">
        <v>151401.29999999999</v>
      </c>
      <c r="U1671" s="2"/>
      <c r="V1671" s="2"/>
      <c r="W1671" s="2" t="s">
        <v>18</v>
      </c>
      <c r="X1671" s="2"/>
      <c r="Y1671" s="2" t="s">
        <v>172</v>
      </c>
      <c r="Z1671" s="2" t="s">
        <v>173</v>
      </c>
      <c r="AA1671" s="2" t="s">
        <v>174</v>
      </c>
      <c r="AB1671" s="2">
        <f>IF(INPUT_RAW!B1671="","",YEAR(INPUT_RAW!B1671))</f>
        <v>2019</v>
      </c>
      <c r="AC1671" s="2">
        <f>IF(OR(INPUT_RAW!Q1671="",INPUT_RAW!T1671=""),"",INPUT_RAW!Q1671+INPUT_RAW!T1671)</f>
        <v>773939.25</v>
      </c>
      <c r="AD1671" s="2">
        <f>IF(INPUT_RAW!Q1671="","",IF(INPUT_RAW!Q1671=0,0,INPUT_RAW!T1671/INPUT_RAW!Q1671))</f>
        <v>0.24320011334248778</v>
      </c>
    </row>
    <row r="1672" spans="1:30" ht="57.6" x14ac:dyDescent="0.3">
      <c r="A1672" s="7" t="s">
        <v>196</v>
      </c>
      <c r="B1672" s="2" t="s">
        <v>2394</v>
      </c>
      <c r="C1672" s="5" t="s">
        <v>198</v>
      </c>
      <c r="D1672" s="5" t="s">
        <v>171</v>
      </c>
      <c r="E1672" s="2" t="s">
        <v>2396</v>
      </c>
      <c r="F1672" s="2"/>
      <c r="G1672" s="2"/>
      <c r="H1672" s="2"/>
      <c r="I1672" s="2"/>
      <c r="J1672" s="2"/>
      <c r="K1672" s="2"/>
      <c r="L1672" s="2"/>
      <c r="M1672" s="2"/>
      <c r="N1672" s="5">
        <v>11100</v>
      </c>
      <c r="O1672" s="2" t="s">
        <v>1250</v>
      </c>
      <c r="P1672" s="5">
        <v>111.16749009999999</v>
      </c>
      <c r="Q1672" s="5">
        <v>1233959.1399999999</v>
      </c>
      <c r="R1672" s="5">
        <v>1.541851458</v>
      </c>
      <c r="S1672" s="5">
        <v>17114.551179999999</v>
      </c>
      <c r="T1672" s="5">
        <v>300098.90000000002</v>
      </c>
      <c r="U1672" s="2"/>
      <c r="V1672" s="2"/>
      <c r="W1672" s="2" t="s">
        <v>16</v>
      </c>
      <c r="X1672" s="2"/>
      <c r="Y1672" s="2" t="s">
        <v>172</v>
      </c>
      <c r="Z1672" s="2" t="s">
        <v>173</v>
      </c>
      <c r="AA1672" s="2" t="s">
        <v>174</v>
      </c>
      <c r="AB1672" s="2">
        <f>IF(INPUT_RAW!B1672="","",YEAR(INPUT_RAW!B1672))</f>
        <v>2019</v>
      </c>
      <c r="AC1672" s="2">
        <f>IF(OR(INPUT_RAW!Q1672="",INPUT_RAW!T1672=""),"",INPUT_RAW!Q1672+INPUT_RAW!T1672)</f>
        <v>1534058.04</v>
      </c>
      <c r="AD1672" s="2">
        <f>IF(INPUT_RAW!Q1672="","",IF(INPUT_RAW!Q1672=0,0,INPUT_RAW!T1672/INPUT_RAW!Q1672))</f>
        <v>0.24320003010796618</v>
      </c>
    </row>
    <row r="1673" spans="1:30" ht="72" x14ac:dyDescent="0.3">
      <c r="A1673" s="7" t="s">
        <v>196</v>
      </c>
      <c r="B1673" s="2" t="s">
        <v>2397</v>
      </c>
      <c r="C1673" s="5" t="s">
        <v>198</v>
      </c>
      <c r="D1673" s="5" t="s">
        <v>163</v>
      </c>
      <c r="E1673" s="2" t="s">
        <v>2398</v>
      </c>
      <c r="F1673" s="2"/>
      <c r="G1673" s="2"/>
      <c r="H1673" s="2"/>
      <c r="I1673" s="2"/>
      <c r="J1673" s="2"/>
      <c r="K1673" s="2"/>
      <c r="L1673" s="2"/>
      <c r="M1673" s="2"/>
      <c r="N1673" s="5">
        <v>10000</v>
      </c>
      <c r="O1673" s="2" t="s">
        <v>2368</v>
      </c>
      <c r="P1673" s="5">
        <v>15.529305000000001</v>
      </c>
      <c r="Q1673" s="5">
        <v>155293.04999999999</v>
      </c>
      <c r="R1673" s="5">
        <v>0.21538564499999999</v>
      </c>
      <c r="S1673" s="5">
        <v>2153.8564489999999</v>
      </c>
      <c r="T1673" s="5">
        <v>48109.8</v>
      </c>
      <c r="U1673" s="5">
        <v>3</v>
      </c>
      <c r="V1673" s="2"/>
      <c r="W1673" s="2" t="s">
        <v>23</v>
      </c>
      <c r="X1673" s="2" t="s">
        <v>166</v>
      </c>
      <c r="Y1673" s="2" t="s">
        <v>164</v>
      </c>
      <c r="Z1673" s="2" t="s">
        <v>165</v>
      </c>
      <c r="AA1673" s="2" t="s">
        <v>166</v>
      </c>
      <c r="AB1673" s="2">
        <f>IF(INPUT_RAW!B1673="","",YEAR(INPUT_RAW!B1673))</f>
        <v>2019</v>
      </c>
      <c r="AC1673" s="2">
        <f>IF(OR(INPUT_RAW!Q1673="",INPUT_RAW!T1673=""),"",INPUT_RAW!Q1673+INPUT_RAW!T1673)</f>
        <v>203402.84999999998</v>
      </c>
      <c r="AD1673" s="2">
        <f>IF(INPUT_RAW!Q1673="","",IF(INPUT_RAW!Q1673=0,0,INPUT_RAW!T1673/INPUT_RAW!Q1673))</f>
        <v>0.30980008442103496</v>
      </c>
    </row>
    <row r="1674" spans="1:30" ht="57.6" x14ac:dyDescent="0.3">
      <c r="A1674" s="7" t="s">
        <v>196</v>
      </c>
      <c r="B1674" s="2" t="s">
        <v>2399</v>
      </c>
      <c r="C1674" s="5" t="s">
        <v>198</v>
      </c>
      <c r="D1674" s="5" t="s">
        <v>171</v>
      </c>
      <c r="E1674" s="2" t="s">
        <v>2400</v>
      </c>
      <c r="F1674" s="2"/>
      <c r="G1674" s="2"/>
      <c r="H1674" s="2"/>
      <c r="I1674" s="2"/>
      <c r="J1674" s="2"/>
      <c r="K1674" s="2"/>
      <c r="L1674" s="2"/>
      <c r="M1674" s="2"/>
      <c r="N1674" s="5">
        <v>1800</v>
      </c>
      <c r="O1674" s="2" t="s">
        <v>1250</v>
      </c>
      <c r="P1674" s="5">
        <v>99.891361110000005</v>
      </c>
      <c r="Q1674" s="5">
        <v>179804.45</v>
      </c>
      <c r="R1674" s="5">
        <v>1.3854557709999999</v>
      </c>
      <c r="S1674" s="5">
        <v>2493.8203880000001</v>
      </c>
      <c r="T1674" s="5">
        <v>43728.4</v>
      </c>
      <c r="U1674" s="2"/>
      <c r="V1674" s="2"/>
      <c r="W1674" s="2" t="s">
        <v>47</v>
      </c>
      <c r="X1674" s="2" t="s">
        <v>2937</v>
      </c>
      <c r="Y1674" s="2" t="s">
        <v>172</v>
      </c>
      <c r="Z1674" s="2" t="s">
        <v>173</v>
      </c>
      <c r="AA1674" s="2" t="s">
        <v>2937</v>
      </c>
      <c r="AB1674" s="2">
        <f>IF(INPUT_RAW!B1674="","",YEAR(INPUT_RAW!B1674))</f>
        <v>2019</v>
      </c>
      <c r="AC1674" s="2">
        <f>IF(OR(INPUT_RAW!Q1674="",INPUT_RAW!T1674=""),"",INPUT_RAW!Q1674+INPUT_RAW!T1674)</f>
        <v>223532.85</v>
      </c>
      <c r="AD1674" s="2">
        <f>IF(INPUT_RAW!Q1674="","",IF(INPUT_RAW!Q1674=0,0,INPUT_RAW!T1674/INPUT_RAW!Q1674))</f>
        <v>0.2431997650781168</v>
      </c>
    </row>
    <row r="1675" spans="1:30" ht="57.6" x14ac:dyDescent="0.3">
      <c r="A1675" s="7" t="s">
        <v>196</v>
      </c>
      <c r="B1675" s="2" t="s">
        <v>2399</v>
      </c>
      <c r="C1675" s="5" t="s">
        <v>198</v>
      </c>
      <c r="D1675" s="5" t="s">
        <v>171</v>
      </c>
      <c r="E1675" s="2" t="s">
        <v>2396</v>
      </c>
      <c r="F1675" s="2"/>
      <c r="G1675" s="2"/>
      <c r="H1675" s="2"/>
      <c r="I1675" s="2"/>
      <c r="J1675" s="2"/>
      <c r="K1675" s="2"/>
      <c r="L1675" s="2"/>
      <c r="M1675" s="2"/>
      <c r="N1675" s="5">
        <v>11100</v>
      </c>
      <c r="O1675" s="2" t="s">
        <v>1250</v>
      </c>
      <c r="P1675" s="5">
        <v>111.380709</v>
      </c>
      <c r="Q1675" s="5">
        <v>1236325.8700000001</v>
      </c>
      <c r="R1675" s="5">
        <v>1.5448087239999999</v>
      </c>
      <c r="S1675" s="5">
        <v>17147.376840000001</v>
      </c>
      <c r="T1675" s="5">
        <v>300674.5</v>
      </c>
      <c r="U1675" s="2"/>
      <c r="V1675" s="2"/>
      <c r="W1675" s="2" t="s">
        <v>16</v>
      </c>
      <c r="X1675" s="2"/>
      <c r="Y1675" s="2" t="s">
        <v>172</v>
      </c>
      <c r="Z1675" s="2" t="s">
        <v>173</v>
      </c>
      <c r="AA1675" s="2" t="s">
        <v>174</v>
      </c>
      <c r="AB1675" s="2">
        <f>IF(INPUT_RAW!B1675="","",YEAR(INPUT_RAW!B1675))</f>
        <v>2019</v>
      </c>
      <c r="AC1675" s="2">
        <f>IF(OR(INPUT_RAW!Q1675="",INPUT_RAW!T1675=""),"",INPUT_RAW!Q1675+INPUT_RAW!T1675)</f>
        <v>1537000.37</v>
      </c>
      <c r="AD1675" s="2">
        <f>IF(INPUT_RAW!Q1675="","",IF(INPUT_RAW!Q1675=0,0,INPUT_RAW!T1675/INPUT_RAW!Q1675))</f>
        <v>0.2432000391611962</v>
      </c>
    </row>
    <row r="1676" spans="1:30" ht="57.6" x14ac:dyDescent="0.3">
      <c r="A1676" s="7" t="s">
        <v>196</v>
      </c>
      <c r="B1676" s="2" t="s">
        <v>2399</v>
      </c>
      <c r="C1676" s="5" t="s">
        <v>198</v>
      </c>
      <c r="D1676" s="5" t="s">
        <v>171</v>
      </c>
      <c r="E1676" s="2" t="s">
        <v>2395</v>
      </c>
      <c r="F1676" s="2"/>
      <c r="G1676" s="2"/>
      <c r="H1676" s="2"/>
      <c r="I1676" s="2"/>
      <c r="J1676" s="2"/>
      <c r="K1676" s="2"/>
      <c r="L1676" s="2"/>
      <c r="M1676" s="2"/>
      <c r="N1676" s="5">
        <v>6800</v>
      </c>
      <c r="O1676" s="2" t="s">
        <v>1250</v>
      </c>
      <c r="P1676" s="5">
        <v>91.725289709999998</v>
      </c>
      <c r="Q1676" s="5">
        <v>623731.97</v>
      </c>
      <c r="R1676" s="5">
        <v>1.272195419</v>
      </c>
      <c r="S1676" s="5">
        <v>8650.9288489999999</v>
      </c>
      <c r="T1676" s="5">
        <v>151691.6</v>
      </c>
      <c r="U1676" s="2"/>
      <c r="V1676" s="2"/>
      <c r="W1676" s="2" t="s">
        <v>18</v>
      </c>
      <c r="X1676" s="2"/>
      <c r="Y1676" s="2" t="s">
        <v>172</v>
      </c>
      <c r="Z1676" s="2" t="s">
        <v>173</v>
      </c>
      <c r="AA1676" s="2" t="s">
        <v>174</v>
      </c>
      <c r="AB1676" s="2">
        <f>IF(INPUT_RAW!B1676="","",YEAR(INPUT_RAW!B1676))</f>
        <v>2019</v>
      </c>
      <c r="AC1676" s="2">
        <f>IF(OR(INPUT_RAW!Q1676="",INPUT_RAW!T1676=""),"",INPUT_RAW!Q1676+INPUT_RAW!T1676)</f>
        <v>775423.57</v>
      </c>
      <c r="AD1676" s="2">
        <f>IF(INPUT_RAW!Q1676="","",IF(INPUT_RAW!Q1676=0,0,INPUT_RAW!T1676/INPUT_RAW!Q1676))</f>
        <v>0.24319997578447039</v>
      </c>
    </row>
    <row r="1677" spans="1:30" ht="57.6" x14ac:dyDescent="0.3">
      <c r="A1677" s="7" t="s">
        <v>196</v>
      </c>
      <c r="B1677" s="2" t="s">
        <v>2401</v>
      </c>
      <c r="C1677" s="5" t="s">
        <v>198</v>
      </c>
      <c r="D1677" s="5" t="s">
        <v>171</v>
      </c>
      <c r="E1677" s="2" t="s">
        <v>2402</v>
      </c>
      <c r="F1677" s="2"/>
      <c r="G1677" s="2"/>
      <c r="H1677" s="2"/>
      <c r="I1677" s="2"/>
      <c r="J1677" s="2"/>
      <c r="K1677" s="2"/>
      <c r="L1677" s="2"/>
      <c r="M1677" s="2"/>
      <c r="N1677" s="5">
        <v>14112</v>
      </c>
      <c r="O1677" s="2" t="s">
        <v>1250</v>
      </c>
      <c r="P1677" s="5">
        <v>80.858762760000005</v>
      </c>
      <c r="Q1677" s="5">
        <v>1141078.8600000001</v>
      </c>
      <c r="R1677" s="5">
        <v>1.121480759</v>
      </c>
      <c r="S1677" s="5">
        <v>15826.33648</v>
      </c>
      <c r="T1677" s="5">
        <v>277510.40000000002</v>
      </c>
      <c r="U1677" s="5">
        <v>50</v>
      </c>
      <c r="V1677" s="2"/>
      <c r="W1677" s="2" t="s">
        <v>23</v>
      </c>
      <c r="X1677" s="2" t="s">
        <v>2937</v>
      </c>
      <c r="Y1677" s="2" t="s">
        <v>172</v>
      </c>
      <c r="Z1677" s="2" t="s">
        <v>173</v>
      </c>
      <c r="AA1677" s="2" t="s">
        <v>2937</v>
      </c>
      <c r="AB1677" s="2">
        <f>IF(INPUT_RAW!B1677="","",YEAR(INPUT_RAW!B1677))</f>
        <v>2019</v>
      </c>
      <c r="AC1677" s="2">
        <f>IF(OR(INPUT_RAW!Q1677="",INPUT_RAW!T1677=""),"",INPUT_RAW!Q1677+INPUT_RAW!T1677)</f>
        <v>1418589.2600000002</v>
      </c>
      <c r="AD1677" s="2">
        <f>IF(INPUT_RAW!Q1677="","",IF(INPUT_RAW!Q1677=0,0,INPUT_RAW!T1677/INPUT_RAW!Q1677))</f>
        <v>0.24320001862097418</v>
      </c>
    </row>
    <row r="1678" spans="1:30" ht="100.8" x14ac:dyDescent="0.3">
      <c r="A1678" s="7" t="s">
        <v>196</v>
      </c>
      <c r="B1678" s="2" t="s">
        <v>2403</v>
      </c>
      <c r="C1678" s="5" t="s">
        <v>198</v>
      </c>
      <c r="D1678" s="5" t="s">
        <v>171</v>
      </c>
      <c r="E1678" s="2" t="s">
        <v>2404</v>
      </c>
      <c r="F1678" s="2"/>
      <c r="G1678" s="2"/>
      <c r="H1678" s="2"/>
      <c r="I1678" s="2"/>
      <c r="J1678" s="2"/>
      <c r="K1678" s="2"/>
      <c r="L1678" s="2"/>
      <c r="M1678" s="2"/>
      <c r="N1678" s="5">
        <v>18000</v>
      </c>
      <c r="O1678" s="2" t="s">
        <v>1250</v>
      </c>
      <c r="P1678" s="5">
        <v>76.15621333</v>
      </c>
      <c r="Q1678" s="5">
        <v>1370811.84</v>
      </c>
      <c r="R1678" s="5">
        <v>1.0562581600000001</v>
      </c>
      <c r="S1678" s="5">
        <v>19012.64688</v>
      </c>
      <c r="T1678" s="5">
        <v>333381.40000000002</v>
      </c>
      <c r="U1678" s="5">
        <v>20</v>
      </c>
      <c r="V1678" s="2"/>
      <c r="W1678" s="2" t="s">
        <v>22</v>
      </c>
      <c r="X1678" s="2" t="s">
        <v>2940</v>
      </c>
      <c r="Y1678" s="2" t="s">
        <v>172</v>
      </c>
      <c r="Z1678" s="2" t="s">
        <v>173</v>
      </c>
      <c r="AA1678" s="2" t="s">
        <v>2940</v>
      </c>
      <c r="AB1678" s="2">
        <f>IF(INPUT_RAW!B1678="","",YEAR(INPUT_RAW!B1678))</f>
        <v>2019</v>
      </c>
      <c r="AC1678" s="2">
        <f>IF(OR(INPUT_RAW!Q1678="",INPUT_RAW!T1678=""),"",INPUT_RAW!Q1678+INPUT_RAW!T1678)</f>
        <v>1704193.2400000002</v>
      </c>
      <c r="AD1678" s="2">
        <f>IF(INPUT_RAW!Q1678="","",IF(INPUT_RAW!Q1678=0,0,INPUT_RAW!T1678/INPUT_RAW!Q1678))</f>
        <v>0.24319997119371248</v>
      </c>
    </row>
    <row r="1679" spans="1:30" ht="57.6" x14ac:dyDescent="0.3">
      <c r="A1679" s="7" t="s">
        <v>196</v>
      </c>
      <c r="B1679" s="2" t="s">
        <v>2403</v>
      </c>
      <c r="C1679" s="5" t="s">
        <v>198</v>
      </c>
      <c r="D1679" s="5" t="s">
        <v>171</v>
      </c>
      <c r="E1679" s="2" t="s">
        <v>2405</v>
      </c>
      <c r="F1679" s="2"/>
      <c r="G1679" s="2"/>
      <c r="H1679" s="2"/>
      <c r="I1679" s="2"/>
      <c r="J1679" s="2"/>
      <c r="K1679" s="2"/>
      <c r="L1679" s="2"/>
      <c r="M1679" s="2"/>
      <c r="N1679" s="5">
        <v>6048</v>
      </c>
      <c r="O1679" s="2" t="s">
        <v>1250</v>
      </c>
      <c r="P1679" s="5">
        <v>80.964553570000007</v>
      </c>
      <c r="Q1679" s="5">
        <v>489673.62</v>
      </c>
      <c r="R1679" s="5">
        <v>1.1229480380000001</v>
      </c>
      <c r="S1679" s="5">
        <v>6791.5897359999999</v>
      </c>
      <c r="T1679" s="5">
        <v>119088.6</v>
      </c>
      <c r="U1679" s="5">
        <v>22</v>
      </c>
      <c r="V1679" s="2"/>
      <c r="W1679" s="2" t="s">
        <v>23</v>
      </c>
      <c r="X1679" s="2" t="s">
        <v>2937</v>
      </c>
      <c r="Y1679" s="2" t="s">
        <v>172</v>
      </c>
      <c r="Z1679" s="2" t="s">
        <v>173</v>
      </c>
      <c r="AA1679" s="2" t="s">
        <v>2937</v>
      </c>
      <c r="AB1679" s="2">
        <f>IF(INPUT_RAW!B1679="","",YEAR(INPUT_RAW!B1679))</f>
        <v>2019</v>
      </c>
      <c r="AC1679" s="2">
        <f>IF(OR(INPUT_RAW!Q1679="",INPUT_RAW!T1679=""),"",INPUT_RAW!Q1679+INPUT_RAW!T1679)</f>
        <v>608762.22</v>
      </c>
      <c r="AD1679" s="2">
        <f>IF(INPUT_RAW!Q1679="","",IF(INPUT_RAW!Q1679=0,0,INPUT_RAW!T1679/INPUT_RAW!Q1679))</f>
        <v>0.24319995020356622</v>
      </c>
    </row>
    <row r="1680" spans="1:30" ht="100.8" x14ac:dyDescent="0.3">
      <c r="A1680" s="7" t="s">
        <v>196</v>
      </c>
      <c r="B1680" s="2" t="s">
        <v>2403</v>
      </c>
      <c r="C1680" s="5" t="s">
        <v>198</v>
      </c>
      <c r="D1680" s="5" t="s">
        <v>171</v>
      </c>
      <c r="E1680" s="2" t="s">
        <v>2406</v>
      </c>
      <c r="F1680" s="2"/>
      <c r="G1680" s="2"/>
      <c r="H1680" s="2"/>
      <c r="I1680" s="2"/>
      <c r="J1680" s="2"/>
      <c r="K1680" s="2"/>
      <c r="L1680" s="2"/>
      <c r="M1680" s="2"/>
      <c r="N1680" s="5">
        <v>21420</v>
      </c>
      <c r="O1680" s="2" t="s">
        <v>1250</v>
      </c>
      <c r="P1680" s="5">
        <v>84.651133520000002</v>
      </c>
      <c r="Q1680" s="5">
        <v>1813227.28</v>
      </c>
      <c r="R1680" s="5">
        <v>1.174079522</v>
      </c>
      <c r="S1680" s="5">
        <v>25148.783360000001</v>
      </c>
      <c r="T1680" s="5">
        <v>440976.9</v>
      </c>
      <c r="U1680" s="5">
        <v>9</v>
      </c>
      <c r="V1680" s="2"/>
      <c r="W1680" s="2" t="s">
        <v>22</v>
      </c>
      <c r="X1680" s="2" t="s">
        <v>2940</v>
      </c>
      <c r="Y1680" s="2" t="s">
        <v>172</v>
      </c>
      <c r="Z1680" s="2" t="s">
        <v>173</v>
      </c>
      <c r="AA1680" s="2" t="s">
        <v>2940</v>
      </c>
      <c r="AB1680" s="2">
        <f>IF(INPUT_RAW!B1680="","",YEAR(INPUT_RAW!B1680))</f>
        <v>2019</v>
      </c>
      <c r="AC1680" s="2">
        <f>IF(OR(INPUT_RAW!Q1680="",INPUT_RAW!T1680=""),"",INPUT_RAW!Q1680+INPUT_RAW!T1680)</f>
        <v>2254204.1800000002</v>
      </c>
      <c r="AD1680" s="2">
        <f>IF(INPUT_RAW!Q1680="","",IF(INPUT_RAW!Q1680=0,0,INPUT_RAW!T1680/INPUT_RAW!Q1680))</f>
        <v>0.24320001406552852</v>
      </c>
    </row>
    <row r="1681" spans="1:30" ht="57.6" x14ac:dyDescent="0.3">
      <c r="A1681" s="7" t="s">
        <v>196</v>
      </c>
      <c r="B1681" s="2" t="s">
        <v>2407</v>
      </c>
      <c r="C1681" s="5" t="s">
        <v>198</v>
      </c>
      <c r="D1681" s="5" t="s">
        <v>171</v>
      </c>
      <c r="E1681" s="2" t="s">
        <v>2408</v>
      </c>
      <c r="F1681" s="2"/>
      <c r="G1681" s="2"/>
      <c r="H1681" s="2"/>
      <c r="I1681" s="2"/>
      <c r="J1681" s="2"/>
      <c r="K1681" s="2"/>
      <c r="L1681" s="2"/>
      <c r="M1681" s="2"/>
      <c r="N1681" s="5">
        <v>19188</v>
      </c>
      <c r="O1681" s="2" t="s">
        <v>1250</v>
      </c>
      <c r="P1681" s="5">
        <v>71.997569839999997</v>
      </c>
      <c r="Q1681" s="5">
        <v>1381489.37</v>
      </c>
      <c r="R1681" s="5">
        <v>1.0104922080000001</v>
      </c>
      <c r="S1681" s="5">
        <v>19389.324489999999</v>
      </c>
      <c r="T1681" s="5">
        <v>335978.2</v>
      </c>
      <c r="U1681" s="2"/>
      <c r="V1681" s="2"/>
      <c r="W1681" s="2" t="s">
        <v>43</v>
      </c>
      <c r="X1681" s="2" t="s">
        <v>2940</v>
      </c>
      <c r="Y1681" s="2" t="s">
        <v>172</v>
      </c>
      <c r="Z1681" s="2" t="s">
        <v>173</v>
      </c>
      <c r="AA1681" s="2" t="s">
        <v>2940</v>
      </c>
      <c r="AB1681" s="2">
        <f>IF(INPUT_RAW!B1681="","",YEAR(INPUT_RAW!B1681))</f>
        <v>2019</v>
      </c>
      <c r="AC1681" s="2">
        <f>IF(OR(INPUT_RAW!Q1681="",INPUT_RAW!T1681=""),"",INPUT_RAW!Q1681+INPUT_RAW!T1681)</f>
        <v>1717467.57</v>
      </c>
      <c r="AD1681" s="2">
        <f>IF(INPUT_RAW!Q1681="","",IF(INPUT_RAW!Q1681=0,0,INPUT_RAW!T1681/INPUT_RAW!Q1681))</f>
        <v>0.24319998929850614</v>
      </c>
    </row>
    <row r="1682" spans="1:30" ht="57.6" x14ac:dyDescent="0.3">
      <c r="A1682" s="7" t="s">
        <v>196</v>
      </c>
      <c r="B1682" s="2" t="s">
        <v>2407</v>
      </c>
      <c r="C1682" s="5" t="s">
        <v>198</v>
      </c>
      <c r="D1682" s="5" t="s">
        <v>171</v>
      </c>
      <c r="E1682" s="2" t="s">
        <v>2409</v>
      </c>
      <c r="F1682" s="2"/>
      <c r="G1682" s="2"/>
      <c r="H1682" s="2"/>
      <c r="I1682" s="2"/>
      <c r="J1682" s="2"/>
      <c r="K1682" s="2"/>
      <c r="L1682" s="2"/>
      <c r="M1682" s="2"/>
      <c r="N1682" s="5">
        <v>14040</v>
      </c>
      <c r="O1682" s="2" t="s">
        <v>1250</v>
      </c>
      <c r="P1682" s="5">
        <v>75.516626070000001</v>
      </c>
      <c r="Q1682" s="5">
        <v>1060253.43</v>
      </c>
      <c r="R1682" s="5">
        <v>1.0598824710000001</v>
      </c>
      <c r="S1682" s="5">
        <v>14880.749889999999</v>
      </c>
      <c r="T1682" s="5">
        <v>257853.6</v>
      </c>
      <c r="U1682" s="2"/>
      <c r="V1682" s="2"/>
      <c r="W1682" s="2" t="s">
        <v>40</v>
      </c>
      <c r="X1682" s="2" t="s">
        <v>2940</v>
      </c>
      <c r="Y1682" s="2" t="s">
        <v>172</v>
      </c>
      <c r="Z1682" s="2" t="s">
        <v>173</v>
      </c>
      <c r="AA1682" s="2" t="s">
        <v>2940</v>
      </c>
      <c r="AB1682" s="2">
        <f>IF(INPUT_RAW!B1682="","",YEAR(INPUT_RAW!B1682))</f>
        <v>2019</v>
      </c>
      <c r="AC1682" s="2">
        <f>IF(OR(INPUT_RAW!Q1682="",INPUT_RAW!T1682=""),"",INPUT_RAW!Q1682+INPUT_RAW!T1682)</f>
        <v>1318107.03</v>
      </c>
      <c r="AD1682" s="2">
        <f>IF(INPUT_RAW!Q1682="","",IF(INPUT_RAW!Q1682=0,0,INPUT_RAW!T1682/INPUT_RAW!Q1682))</f>
        <v>0.24319996776619721</v>
      </c>
    </row>
    <row r="1683" spans="1:30" ht="57.6" x14ac:dyDescent="0.3">
      <c r="A1683" s="7" t="s">
        <v>196</v>
      </c>
      <c r="B1683" s="2" t="s">
        <v>2407</v>
      </c>
      <c r="C1683" s="5" t="s">
        <v>198</v>
      </c>
      <c r="D1683" s="5" t="s">
        <v>171</v>
      </c>
      <c r="E1683" s="2" t="s">
        <v>2410</v>
      </c>
      <c r="F1683" s="2"/>
      <c r="G1683" s="2"/>
      <c r="H1683" s="2"/>
      <c r="I1683" s="2"/>
      <c r="J1683" s="2"/>
      <c r="K1683" s="2"/>
      <c r="L1683" s="2"/>
      <c r="M1683" s="2"/>
      <c r="N1683" s="5">
        <v>19476</v>
      </c>
      <c r="O1683" s="2" t="s">
        <v>1250</v>
      </c>
      <c r="P1683" s="5">
        <v>79.197326450000006</v>
      </c>
      <c r="Q1683" s="5">
        <v>1542447.13</v>
      </c>
      <c r="R1683" s="5">
        <v>1.1115414239999999</v>
      </c>
      <c r="S1683" s="5">
        <v>21648.38077</v>
      </c>
      <c r="T1683" s="5">
        <v>375123.20000000001</v>
      </c>
      <c r="U1683" s="2"/>
      <c r="V1683" s="2"/>
      <c r="W1683" s="2" t="s">
        <v>44</v>
      </c>
      <c r="X1683" s="2" t="s">
        <v>2940</v>
      </c>
      <c r="Y1683" s="2" t="s">
        <v>172</v>
      </c>
      <c r="Z1683" s="2" t="s">
        <v>173</v>
      </c>
      <c r="AA1683" s="2" t="s">
        <v>2940</v>
      </c>
      <c r="AB1683" s="2">
        <f>IF(INPUT_RAW!B1683="","",YEAR(INPUT_RAW!B1683))</f>
        <v>2019</v>
      </c>
      <c r="AC1683" s="2">
        <f>IF(OR(INPUT_RAW!Q1683="",INPUT_RAW!T1683=""),"",INPUT_RAW!Q1683+INPUT_RAW!T1683)</f>
        <v>1917570.3299999998</v>
      </c>
      <c r="AD1683" s="2">
        <f>IF(INPUT_RAW!Q1683="","",IF(INPUT_RAW!Q1683=0,0,INPUT_RAW!T1683/INPUT_RAW!Q1683))</f>
        <v>0.24320003759221234</v>
      </c>
    </row>
    <row r="1684" spans="1:30" ht="57.6" x14ac:dyDescent="0.3">
      <c r="A1684" s="7" t="s">
        <v>196</v>
      </c>
      <c r="B1684" s="2" t="s">
        <v>2407</v>
      </c>
      <c r="C1684" s="5" t="s">
        <v>198</v>
      </c>
      <c r="D1684" s="5" t="s">
        <v>171</v>
      </c>
      <c r="E1684" s="2" t="s">
        <v>2411</v>
      </c>
      <c r="F1684" s="2"/>
      <c r="G1684" s="2"/>
      <c r="H1684" s="2"/>
      <c r="I1684" s="2"/>
      <c r="J1684" s="2"/>
      <c r="K1684" s="2"/>
      <c r="L1684" s="2"/>
      <c r="M1684" s="2"/>
      <c r="N1684" s="5">
        <v>14040</v>
      </c>
      <c r="O1684" s="2" t="s">
        <v>1250</v>
      </c>
      <c r="P1684" s="5">
        <v>71.920596149999994</v>
      </c>
      <c r="Q1684" s="5">
        <v>1009765.17</v>
      </c>
      <c r="R1684" s="5">
        <v>1.0094118759999999</v>
      </c>
      <c r="S1684" s="5">
        <v>14172.142739999999</v>
      </c>
      <c r="T1684" s="5">
        <v>245574.9</v>
      </c>
      <c r="U1684" s="2"/>
      <c r="V1684" s="2"/>
      <c r="W1684" s="2" t="s">
        <v>37</v>
      </c>
      <c r="X1684" s="2" t="s">
        <v>2940</v>
      </c>
      <c r="Y1684" s="2" t="s">
        <v>172</v>
      </c>
      <c r="Z1684" s="2" t="s">
        <v>173</v>
      </c>
      <c r="AA1684" s="2" t="s">
        <v>2940</v>
      </c>
      <c r="AB1684" s="2">
        <f>IF(INPUT_RAW!B1684="","",YEAR(INPUT_RAW!B1684))</f>
        <v>2019</v>
      </c>
      <c r="AC1684" s="2">
        <f>IF(OR(INPUT_RAW!Q1684="",INPUT_RAW!T1684=""),"",INPUT_RAW!Q1684+INPUT_RAW!T1684)</f>
        <v>1255340.07</v>
      </c>
      <c r="AD1684" s="2">
        <f>IF(INPUT_RAW!Q1684="","",IF(INPUT_RAW!Q1684=0,0,INPUT_RAW!T1684/INPUT_RAW!Q1684))</f>
        <v>0.24320001055294865</v>
      </c>
    </row>
    <row r="1685" spans="1:30" ht="57.6" x14ac:dyDescent="0.3">
      <c r="A1685" s="7" t="s">
        <v>196</v>
      </c>
      <c r="B1685" s="2" t="s">
        <v>2407</v>
      </c>
      <c r="C1685" s="5" t="s">
        <v>198</v>
      </c>
      <c r="D1685" s="5" t="s">
        <v>171</v>
      </c>
      <c r="E1685" s="2" t="s">
        <v>2412</v>
      </c>
      <c r="F1685" s="2"/>
      <c r="G1685" s="2"/>
      <c r="H1685" s="2"/>
      <c r="I1685" s="2"/>
      <c r="J1685" s="2"/>
      <c r="K1685" s="2"/>
      <c r="L1685" s="2"/>
      <c r="M1685" s="2"/>
      <c r="N1685" s="5">
        <v>14040</v>
      </c>
      <c r="O1685" s="2" t="s">
        <v>1250</v>
      </c>
      <c r="P1685" s="5">
        <v>84.866303419999994</v>
      </c>
      <c r="Q1685" s="5">
        <v>1191522.8999999999</v>
      </c>
      <c r="R1685" s="5">
        <v>1.191106013</v>
      </c>
      <c r="S1685" s="5">
        <v>16723.128420000001</v>
      </c>
      <c r="T1685" s="5">
        <v>289778.40000000002</v>
      </c>
      <c r="U1685" s="2"/>
      <c r="V1685" s="2"/>
      <c r="W1685" s="2" t="s">
        <v>39</v>
      </c>
      <c r="X1685" s="2" t="s">
        <v>2940</v>
      </c>
      <c r="Y1685" s="2" t="s">
        <v>172</v>
      </c>
      <c r="Z1685" s="2" t="s">
        <v>173</v>
      </c>
      <c r="AA1685" s="2" t="s">
        <v>2940</v>
      </c>
      <c r="AB1685" s="2">
        <f>IF(INPUT_RAW!B1685="","",YEAR(INPUT_RAW!B1685))</f>
        <v>2019</v>
      </c>
      <c r="AC1685" s="2">
        <f>IF(OR(INPUT_RAW!Q1685="",INPUT_RAW!T1685=""),"",INPUT_RAW!Q1685+INPUT_RAW!T1685)</f>
        <v>1481301.2999999998</v>
      </c>
      <c r="AD1685" s="2">
        <f>IF(INPUT_RAW!Q1685="","",IF(INPUT_RAW!Q1685=0,0,INPUT_RAW!T1685/INPUT_RAW!Q1685))</f>
        <v>0.24320002578213146</v>
      </c>
    </row>
    <row r="1686" spans="1:30" ht="57.6" x14ac:dyDescent="0.3">
      <c r="A1686" s="7" t="s">
        <v>196</v>
      </c>
      <c r="B1686" s="2" t="s">
        <v>2413</v>
      </c>
      <c r="C1686" s="5" t="s">
        <v>198</v>
      </c>
      <c r="D1686" s="5" t="s">
        <v>171</v>
      </c>
      <c r="E1686" s="2" t="s">
        <v>2414</v>
      </c>
      <c r="F1686" s="2"/>
      <c r="G1686" s="2"/>
      <c r="H1686" s="2"/>
      <c r="I1686" s="2"/>
      <c r="J1686" s="2"/>
      <c r="K1686" s="2"/>
      <c r="L1686" s="2"/>
      <c r="M1686" s="2"/>
      <c r="N1686" s="5">
        <v>50400</v>
      </c>
      <c r="O1686" s="2" t="s">
        <v>1250</v>
      </c>
      <c r="P1686" s="5">
        <v>23.07264683</v>
      </c>
      <c r="Q1686" s="5">
        <v>1162861.3999999999</v>
      </c>
      <c r="R1686" s="5">
        <v>0.32382662200000001</v>
      </c>
      <c r="S1686" s="5">
        <v>16320.86175</v>
      </c>
      <c r="T1686" s="5">
        <v>282807.8</v>
      </c>
      <c r="U1686" s="5">
        <v>80</v>
      </c>
      <c r="V1686" s="2"/>
      <c r="W1686" s="2" t="s">
        <v>23</v>
      </c>
      <c r="X1686" s="2" t="s">
        <v>2936</v>
      </c>
      <c r="Y1686" s="2" t="s">
        <v>172</v>
      </c>
      <c r="Z1686" s="2" t="s">
        <v>173</v>
      </c>
      <c r="AA1686" s="2" t="s">
        <v>2936</v>
      </c>
      <c r="AB1686" s="2">
        <f>IF(INPUT_RAW!B1686="","",YEAR(INPUT_RAW!B1686))</f>
        <v>2019</v>
      </c>
      <c r="AC1686" s="2">
        <f>IF(OR(INPUT_RAW!Q1686="",INPUT_RAW!T1686=""),"",INPUT_RAW!Q1686+INPUT_RAW!T1686)</f>
        <v>1445669.2</v>
      </c>
      <c r="AD1686" s="2">
        <f>IF(INPUT_RAW!Q1686="","",IF(INPUT_RAW!Q1686=0,0,INPUT_RAW!T1686/INPUT_RAW!Q1686))</f>
        <v>0.24319992047203562</v>
      </c>
    </row>
    <row r="1687" spans="1:30" ht="100.8" x14ac:dyDescent="0.3">
      <c r="A1687" s="7" t="s">
        <v>196</v>
      </c>
      <c r="B1687" s="2" t="s">
        <v>2415</v>
      </c>
      <c r="C1687" s="5" t="s">
        <v>198</v>
      </c>
      <c r="D1687" s="5" t="s">
        <v>171</v>
      </c>
      <c r="E1687" s="2" t="s">
        <v>2377</v>
      </c>
      <c r="F1687" s="2"/>
      <c r="G1687" s="2"/>
      <c r="H1687" s="2"/>
      <c r="I1687" s="2"/>
      <c r="J1687" s="2"/>
      <c r="K1687" s="2"/>
      <c r="L1687" s="2"/>
      <c r="M1687" s="2"/>
      <c r="N1687" s="5">
        <v>19044</v>
      </c>
      <c r="O1687" s="2" t="s">
        <v>1250</v>
      </c>
      <c r="P1687" s="5">
        <v>83.549800989999994</v>
      </c>
      <c r="Q1687" s="5">
        <v>1591122.41</v>
      </c>
      <c r="R1687" s="5">
        <v>1.172628786</v>
      </c>
      <c r="S1687" s="5">
        <v>22331.542600000001</v>
      </c>
      <c r="T1687" s="5">
        <v>386960.9</v>
      </c>
      <c r="U1687" s="5">
        <v>99</v>
      </c>
      <c r="V1687" s="2"/>
      <c r="W1687" s="2" t="s">
        <v>22</v>
      </c>
      <c r="X1687" s="2" t="s">
        <v>2940</v>
      </c>
      <c r="Y1687" s="2" t="s">
        <v>172</v>
      </c>
      <c r="Z1687" s="2" t="s">
        <v>173</v>
      </c>
      <c r="AA1687" s="2" t="s">
        <v>2940</v>
      </c>
      <c r="AB1687" s="2">
        <f>IF(INPUT_RAW!B1687="","",YEAR(INPUT_RAW!B1687))</f>
        <v>2019</v>
      </c>
      <c r="AC1687" s="2">
        <f>IF(OR(INPUT_RAW!Q1687="",INPUT_RAW!T1687=""),"",INPUT_RAW!Q1687+INPUT_RAW!T1687)</f>
        <v>1978083.31</v>
      </c>
      <c r="AD1687" s="2">
        <f>IF(INPUT_RAW!Q1687="","",IF(INPUT_RAW!Q1687=0,0,INPUT_RAW!T1687/INPUT_RAW!Q1687))</f>
        <v>0.24319995593550847</v>
      </c>
    </row>
    <row r="1688" spans="1:30" ht="100.8" x14ac:dyDescent="0.3">
      <c r="A1688" s="7" t="s">
        <v>196</v>
      </c>
      <c r="B1688" s="2" t="s">
        <v>2415</v>
      </c>
      <c r="C1688" s="5" t="s">
        <v>198</v>
      </c>
      <c r="D1688" s="5" t="s">
        <v>171</v>
      </c>
      <c r="E1688" s="2" t="s">
        <v>2379</v>
      </c>
      <c r="F1688" s="2"/>
      <c r="G1688" s="2"/>
      <c r="H1688" s="2"/>
      <c r="I1688" s="2"/>
      <c r="J1688" s="2"/>
      <c r="K1688" s="2"/>
      <c r="L1688" s="2"/>
      <c r="M1688" s="2"/>
      <c r="N1688" s="5">
        <v>11772</v>
      </c>
      <c r="O1688" s="2" t="s">
        <v>1250</v>
      </c>
      <c r="P1688" s="5">
        <v>75.202175499999996</v>
      </c>
      <c r="Q1688" s="5">
        <v>885280.01</v>
      </c>
      <c r="R1688" s="5">
        <v>1.0554691300000001</v>
      </c>
      <c r="S1688" s="5">
        <v>12424.982599999999</v>
      </c>
      <c r="T1688" s="5">
        <v>215300.1</v>
      </c>
      <c r="U1688" s="5">
        <v>49</v>
      </c>
      <c r="V1688" s="2"/>
      <c r="W1688" s="2" t="s">
        <v>22</v>
      </c>
      <c r="X1688" s="2" t="s">
        <v>2940</v>
      </c>
      <c r="Y1688" s="2" t="s">
        <v>172</v>
      </c>
      <c r="Z1688" s="2" t="s">
        <v>173</v>
      </c>
      <c r="AA1688" s="2" t="s">
        <v>2940</v>
      </c>
      <c r="AB1688" s="2">
        <f>IF(INPUT_RAW!B1688="","",YEAR(INPUT_RAW!B1688))</f>
        <v>2019</v>
      </c>
      <c r="AC1688" s="2">
        <f>IF(OR(INPUT_RAW!Q1688="",INPUT_RAW!T1688=""),"",INPUT_RAW!Q1688+INPUT_RAW!T1688)</f>
        <v>1100580.1100000001</v>
      </c>
      <c r="AD1688" s="2">
        <f>IF(INPUT_RAW!Q1688="","",IF(INPUT_RAW!Q1688=0,0,INPUT_RAW!T1688/INPUT_RAW!Q1688))</f>
        <v>0.24320000177119103</v>
      </c>
    </row>
    <row r="1689" spans="1:30" ht="100.8" x14ac:dyDescent="0.3">
      <c r="A1689" s="7" t="s">
        <v>196</v>
      </c>
      <c r="B1689" s="2" t="s">
        <v>2415</v>
      </c>
      <c r="C1689" s="5" t="s">
        <v>198</v>
      </c>
      <c r="D1689" s="5" t="s">
        <v>171</v>
      </c>
      <c r="E1689" s="2" t="s">
        <v>2378</v>
      </c>
      <c r="F1689" s="2"/>
      <c r="G1689" s="2"/>
      <c r="H1689" s="2"/>
      <c r="I1689" s="2"/>
      <c r="J1689" s="2"/>
      <c r="K1689" s="2"/>
      <c r="L1689" s="2"/>
      <c r="M1689" s="2"/>
      <c r="N1689" s="5">
        <v>28800</v>
      </c>
      <c r="O1689" s="2" t="s">
        <v>1250</v>
      </c>
      <c r="P1689" s="5">
        <v>92.301937150000001</v>
      </c>
      <c r="Q1689" s="5">
        <v>2658295.79</v>
      </c>
      <c r="R1689" s="5">
        <v>1.295465785</v>
      </c>
      <c r="S1689" s="5">
        <v>37309.414599999996</v>
      </c>
      <c r="T1689" s="5">
        <v>646497.6</v>
      </c>
      <c r="U1689" s="5">
        <v>529</v>
      </c>
      <c r="V1689" s="2"/>
      <c r="W1689" s="2" t="s">
        <v>22</v>
      </c>
      <c r="X1689" s="2" t="s">
        <v>2940</v>
      </c>
      <c r="Y1689" s="2" t="s">
        <v>172</v>
      </c>
      <c r="Z1689" s="2" t="s">
        <v>173</v>
      </c>
      <c r="AA1689" s="2" t="s">
        <v>2940</v>
      </c>
      <c r="AB1689" s="2">
        <f>IF(INPUT_RAW!B1689="","",YEAR(INPUT_RAW!B1689))</f>
        <v>2019</v>
      </c>
      <c r="AC1689" s="2">
        <f>IF(OR(INPUT_RAW!Q1689="",INPUT_RAW!T1689=""),"",INPUT_RAW!Q1689+INPUT_RAW!T1689)</f>
        <v>3304793.39</v>
      </c>
      <c r="AD1689" s="2">
        <f>IF(INPUT_RAW!Q1689="","",IF(INPUT_RAW!Q1689=0,0,INPUT_RAW!T1689/INPUT_RAW!Q1689))</f>
        <v>0.24320002402742397</v>
      </c>
    </row>
    <row r="1690" spans="1:30" ht="100.8" x14ac:dyDescent="0.3">
      <c r="A1690" s="7" t="s">
        <v>196</v>
      </c>
      <c r="B1690" s="2" t="s">
        <v>2416</v>
      </c>
      <c r="C1690" s="5" t="s">
        <v>198</v>
      </c>
      <c r="D1690" s="5" t="s">
        <v>171</v>
      </c>
      <c r="E1690" s="2" t="s">
        <v>2417</v>
      </c>
      <c r="F1690" s="2"/>
      <c r="G1690" s="2"/>
      <c r="H1690" s="2"/>
      <c r="I1690" s="2"/>
      <c r="J1690" s="2"/>
      <c r="K1690" s="2"/>
      <c r="L1690" s="2"/>
      <c r="M1690" s="2"/>
      <c r="N1690" s="5">
        <v>2592</v>
      </c>
      <c r="O1690" s="2" t="s">
        <v>1250</v>
      </c>
      <c r="P1690" s="5">
        <v>637.83584099999996</v>
      </c>
      <c r="Q1690" s="5">
        <v>1653270.5</v>
      </c>
      <c r="R1690" s="5">
        <v>8.9520819800000009</v>
      </c>
      <c r="S1690" s="5">
        <v>23203.796490000001</v>
      </c>
      <c r="T1690" s="5">
        <v>402075.4</v>
      </c>
      <c r="U1690" s="2"/>
      <c r="V1690" s="2"/>
      <c r="W1690" s="2" t="s">
        <v>34</v>
      </c>
      <c r="X1690" s="2" t="s">
        <v>2935</v>
      </c>
      <c r="Y1690" s="2" t="s">
        <v>172</v>
      </c>
      <c r="Z1690" s="2" t="s">
        <v>173</v>
      </c>
      <c r="AA1690" s="2" t="s">
        <v>2935</v>
      </c>
      <c r="AB1690" s="2">
        <f>IF(INPUT_RAW!B1690="","",YEAR(INPUT_RAW!B1690))</f>
        <v>2019</v>
      </c>
      <c r="AC1690" s="2">
        <f>IF(OR(INPUT_RAW!Q1690="",INPUT_RAW!T1690=""),"",INPUT_RAW!Q1690+INPUT_RAW!T1690)</f>
        <v>2055345.9</v>
      </c>
      <c r="AD1690" s="2">
        <f>IF(INPUT_RAW!Q1690="","",IF(INPUT_RAW!Q1690=0,0,INPUT_RAW!T1690/INPUT_RAW!Q1690))</f>
        <v>0.24320000871000844</v>
      </c>
    </row>
    <row r="1691" spans="1:30" ht="57.6" x14ac:dyDescent="0.3">
      <c r="A1691" s="7" t="s">
        <v>196</v>
      </c>
      <c r="B1691" s="2" t="s">
        <v>2418</v>
      </c>
      <c r="C1691" s="5" t="s">
        <v>198</v>
      </c>
      <c r="D1691" s="5" t="s">
        <v>171</v>
      </c>
      <c r="E1691" s="2" t="s">
        <v>2419</v>
      </c>
      <c r="F1691" s="2"/>
      <c r="G1691" s="2"/>
      <c r="H1691" s="2"/>
      <c r="I1691" s="2"/>
      <c r="J1691" s="2"/>
      <c r="K1691" s="2"/>
      <c r="L1691" s="2"/>
      <c r="M1691" s="2"/>
      <c r="N1691" s="5">
        <v>72</v>
      </c>
      <c r="O1691" s="2" t="s">
        <v>1250</v>
      </c>
      <c r="P1691" s="5">
        <v>152.06222220000001</v>
      </c>
      <c r="Q1691" s="5">
        <v>10948.48</v>
      </c>
      <c r="R1691" s="5">
        <v>2.1342066279999998</v>
      </c>
      <c r="S1691" s="5">
        <v>153.6628772</v>
      </c>
      <c r="T1691" s="5">
        <v>2662.6</v>
      </c>
      <c r="U1691" s="5">
        <v>79</v>
      </c>
      <c r="V1691" s="2"/>
      <c r="W1691" s="2" t="s">
        <v>23</v>
      </c>
      <c r="X1691" s="2" t="s">
        <v>2941</v>
      </c>
      <c r="Y1691" s="2" t="s">
        <v>172</v>
      </c>
      <c r="Z1691" s="2" t="s">
        <v>173</v>
      </c>
      <c r="AA1691" s="2" t="s">
        <v>2941</v>
      </c>
      <c r="AB1691" s="2">
        <f>IF(INPUT_RAW!B1691="","",YEAR(INPUT_RAW!B1691))</f>
        <v>2019</v>
      </c>
      <c r="AC1691" s="2">
        <f>IF(OR(INPUT_RAW!Q1691="",INPUT_RAW!T1691=""),"",INPUT_RAW!Q1691+INPUT_RAW!T1691)</f>
        <v>13611.08</v>
      </c>
      <c r="AD1691" s="2">
        <f>IF(INPUT_RAW!Q1691="","",IF(INPUT_RAW!Q1691=0,0,INPUT_RAW!T1691/INPUT_RAW!Q1691))</f>
        <v>0.24319357572923364</v>
      </c>
    </row>
    <row r="1692" spans="1:30" ht="115.2" x14ac:dyDescent="0.3">
      <c r="A1692" s="7" t="s">
        <v>196</v>
      </c>
      <c r="B1692" s="2" t="s">
        <v>2418</v>
      </c>
      <c r="C1692" s="5" t="s">
        <v>198</v>
      </c>
      <c r="D1692" s="5" t="s">
        <v>171</v>
      </c>
      <c r="E1692" s="2" t="s">
        <v>2420</v>
      </c>
      <c r="F1692" s="2"/>
      <c r="G1692" s="2"/>
      <c r="H1692" s="2"/>
      <c r="I1692" s="2"/>
      <c r="J1692" s="2"/>
      <c r="K1692" s="2"/>
      <c r="L1692" s="2"/>
      <c r="M1692" s="2"/>
      <c r="N1692" s="5">
        <v>31680</v>
      </c>
      <c r="O1692" s="2" t="s">
        <v>1250</v>
      </c>
      <c r="P1692" s="5">
        <v>75.012458960000004</v>
      </c>
      <c r="Q1692" s="5">
        <v>2376394.7000000002</v>
      </c>
      <c r="R1692" s="5">
        <v>1.0528064420000001</v>
      </c>
      <c r="S1692" s="5">
        <v>33352.908069999998</v>
      </c>
      <c r="T1692" s="5">
        <v>577939.19999999995</v>
      </c>
      <c r="U1692" s="5">
        <v>64</v>
      </c>
      <c r="V1692" s="2"/>
      <c r="W1692" s="2" t="s">
        <v>22</v>
      </c>
      <c r="X1692" s="2" t="s">
        <v>2940</v>
      </c>
      <c r="Y1692" s="2" t="s">
        <v>172</v>
      </c>
      <c r="Z1692" s="2" t="s">
        <v>173</v>
      </c>
      <c r="AA1692" s="2" t="s">
        <v>2940</v>
      </c>
      <c r="AB1692" s="2">
        <f>IF(INPUT_RAW!B1692="","",YEAR(INPUT_RAW!B1692))</f>
        <v>2019</v>
      </c>
      <c r="AC1692" s="2">
        <f>IF(OR(INPUT_RAW!Q1692="",INPUT_RAW!T1692=""),"",INPUT_RAW!Q1692+INPUT_RAW!T1692)</f>
        <v>2954333.9000000004</v>
      </c>
      <c r="AD1692" s="2">
        <f>IF(INPUT_RAW!Q1692="","",IF(INPUT_RAW!Q1692=0,0,INPUT_RAW!T1692/INPUT_RAW!Q1692))</f>
        <v>0.24320000377041739</v>
      </c>
    </row>
    <row r="1693" spans="1:30" ht="100.8" x14ac:dyDescent="0.3">
      <c r="A1693" s="7" t="s">
        <v>196</v>
      </c>
      <c r="B1693" s="2" t="s">
        <v>2418</v>
      </c>
      <c r="C1693" s="5" t="s">
        <v>198</v>
      </c>
      <c r="D1693" s="5" t="s">
        <v>171</v>
      </c>
      <c r="E1693" s="2" t="s">
        <v>2421</v>
      </c>
      <c r="F1693" s="2"/>
      <c r="G1693" s="2"/>
      <c r="H1693" s="2"/>
      <c r="I1693" s="2"/>
      <c r="J1693" s="2"/>
      <c r="K1693" s="2"/>
      <c r="L1693" s="2"/>
      <c r="M1693" s="2"/>
      <c r="N1693" s="5">
        <v>29592</v>
      </c>
      <c r="O1693" s="2" t="s">
        <v>1250</v>
      </c>
      <c r="P1693" s="5">
        <v>83.379797580000002</v>
      </c>
      <c r="Q1693" s="5">
        <v>2467374.9700000002</v>
      </c>
      <c r="R1693" s="5">
        <v>1.170242773</v>
      </c>
      <c r="S1693" s="5">
        <v>34629.824139999997</v>
      </c>
      <c r="T1693" s="5">
        <v>600065.6</v>
      </c>
      <c r="U1693" s="5">
        <v>41</v>
      </c>
      <c r="V1693" s="2"/>
      <c r="W1693" s="2" t="s">
        <v>22</v>
      </c>
      <c r="X1693" s="2" t="s">
        <v>2940</v>
      </c>
      <c r="Y1693" s="2" t="s">
        <v>172</v>
      </c>
      <c r="Z1693" s="2" t="s">
        <v>173</v>
      </c>
      <c r="AA1693" s="2" t="s">
        <v>2940</v>
      </c>
      <c r="AB1693" s="2">
        <f>IF(INPUT_RAW!B1693="","",YEAR(INPUT_RAW!B1693))</f>
        <v>2019</v>
      </c>
      <c r="AC1693" s="2">
        <f>IF(OR(INPUT_RAW!Q1693="",INPUT_RAW!T1693=""),"",INPUT_RAW!Q1693+INPUT_RAW!T1693)</f>
        <v>3067440.5700000003</v>
      </c>
      <c r="AD1693" s="2">
        <f>IF(INPUT_RAW!Q1693="","",IF(INPUT_RAW!Q1693=0,0,INPUT_RAW!T1693/INPUT_RAW!Q1693))</f>
        <v>0.24320000295698871</v>
      </c>
    </row>
    <row r="1694" spans="1:30" ht="57.6" x14ac:dyDescent="0.3">
      <c r="A1694" s="7" t="s">
        <v>196</v>
      </c>
      <c r="B1694" s="2" t="s">
        <v>2418</v>
      </c>
      <c r="C1694" s="5" t="s">
        <v>198</v>
      </c>
      <c r="D1694" s="5" t="s">
        <v>171</v>
      </c>
      <c r="E1694" s="2" t="s">
        <v>2422</v>
      </c>
      <c r="F1694" s="2"/>
      <c r="G1694" s="2"/>
      <c r="H1694" s="2"/>
      <c r="I1694" s="2"/>
      <c r="J1694" s="2"/>
      <c r="K1694" s="2"/>
      <c r="L1694" s="2"/>
      <c r="M1694" s="2"/>
      <c r="N1694" s="5">
        <v>20400</v>
      </c>
      <c r="O1694" s="2" t="s">
        <v>1250</v>
      </c>
      <c r="P1694" s="5">
        <v>36.971992649999997</v>
      </c>
      <c r="Q1694" s="5">
        <v>754228.65</v>
      </c>
      <c r="R1694" s="5">
        <v>0.51890515999999998</v>
      </c>
      <c r="S1694" s="5">
        <v>10585.66526</v>
      </c>
      <c r="T1694" s="5">
        <v>183428.5</v>
      </c>
      <c r="U1694" s="5">
        <v>60</v>
      </c>
      <c r="V1694" s="2"/>
      <c r="W1694" s="2" t="s">
        <v>23</v>
      </c>
      <c r="X1694" s="2"/>
      <c r="Y1694" s="2" t="s">
        <v>172</v>
      </c>
      <c r="Z1694" s="2" t="s">
        <v>173</v>
      </c>
      <c r="AA1694" s="2" t="s">
        <v>174</v>
      </c>
      <c r="AB1694" s="2">
        <f>IF(INPUT_RAW!B1694="","",YEAR(INPUT_RAW!B1694))</f>
        <v>2019</v>
      </c>
      <c r="AC1694" s="2">
        <f>IF(OR(INPUT_RAW!Q1694="",INPUT_RAW!T1694=""),"",INPUT_RAW!Q1694+INPUT_RAW!T1694)</f>
        <v>937657.15</v>
      </c>
      <c r="AD1694" s="2">
        <f>IF(INPUT_RAW!Q1694="","",IF(INPUT_RAW!Q1694=0,0,INPUT_RAW!T1694/INPUT_RAW!Q1694))</f>
        <v>0.2432001224031996</v>
      </c>
    </row>
    <row r="1695" spans="1:30" ht="100.8" x14ac:dyDescent="0.3">
      <c r="A1695" s="7" t="s">
        <v>196</v>
      </c>
      <c r="B1695" s="2" t="s">
        <v>2418</v>
      </c>
      <c r="C1695" s="5" t="s">
        <v>198</v>
      </c>
      <c r="D1695" s="5" t="s">
        <v>171</v>
      </c>
      <c r="E1695" s="2" t="s">
        <v>2423</v>
      </c>
      <c r="F1695" s="2"/>
      <c r="G1695" s="2"/>
      <c r="H1695" s="2"/>
      <c r="I1695" s="2"/>
      <c r="J1695" s="2"/>
      <c r="K1695" s="2"/>
      <c r="L1695" s="2"/>
      <c r="M1695" s="2"/>
      <c r="N1695" s="5">
        <v>22068</v>
      </c>
      <c r="O1695" s="2" t="s">
        <v>1250</v>
      </c>
      <c r="P1695" s="5">
        <v>92.128804599999995</v>
      </c>
      <c r="Q1695" s="5">
        <v>2033098.46</v>
      </c>
      <c r="R1695" s="5">
        <v>1.293035854</v>
      </c>
      <c r="S1695" s="5">
        <v>28534.715230000002</v>
      </c>
      <c r="T1695" s="5">
        <v>494449.5</v>
      </c>
      <c r="U1695" s="5">
        <v>5</v>
      </c>
      <c r="V1695" s="2"/>
      <c r="W1695" s="2" t="s">
        <v>22</v>
      </c>
      <c r="X1695" s="2" t="s">
        <v>2940</v>
      </c>
      <c r="Y1695" s="2" t="s">
        <v>172</v>
      </c>
      <c r="Z1695" s="2" t="s">
        <v>173</v>
      </c>
      <c r="AA1695" s="2" t="s">
        <v>2940</v>
      </c>
      <c r="AB1695" s="2">
        <f>IF(INPUT_RAW!B1695="","",YEAR(INPUT_RAW!B1695))</f>
        <v>2019</v>
      </c>
      <c r="AC1695" s="2">
        <f>IF(OR(INPUT_RAW!Q1695="",INPUT_RAW!T1695=""),"",INPUT_RAW!Q1695+INPUT_RAW!T1695)</f>
        <v>2527547.96</v>
      </c>
      <c r="AD1695" s="2">
        <f>IF(INPUT_RAW!Q1695="","",IF(INPUT_RAW!Q1695=0,0,INPUT_RAW!T1695/INPUT_RAW!Q1695))</f>
        <v>0.24319997763413781</v>
      </c>
    </row>
    <row r="1696" spans="1:30" ht="57.6" x14ac:dyDescent="0.3">
      <c r="A1696" s="7" t="s">
        <v>196</v>
      </c>
      <c r="B1696" s="2" t="s">
        <v>2418</v>
      </c>
      <c r="C1696" s="5" t="s">
        <v>198</v>
      </c>
      <c r="D1696" s="5" t="s">
        <v>171</v>
      </c>
      <c r="E1696" s="2" t="s">
        <v>2424</v>
      </c>
      <c r="F1696" s="2"/>
      <c r="G1696" s="2"/>
      <c r="H1696" s="2"/>
      <c r="I1696" s="2"/>
      <c r="J1696" s="2"/>
      <c r="K1696" s="2"/>
      <c r="L1696" s="2"/>
      <c r="M1696" s="2"/>
      <c r="N1696" s="5">
        <v>144</v>
      </c>
      <c r="O1696" s="2" t="s">
        <v>1250</v>
      </c>
      <c r="P1696" s="5">
        <v>84.230555559999999</v>
      </c>
      <c r="Q1696" s="5">
        <v>12129.2</v>
      </c>
      <c r="R1696" s="5">
        <v>1.182183236</v>
      </c>
      <c r="S1696" s="5">
        <v>170.234386</v>
      </c>
      <c r="T1696" s="5">
        <v>2949.8</v>
      </c>
      <c r="U1696" s="5">
        <v>91</v>
      </c>
      <c r="V1696" s="2"/>
      <c r="W1696" s="2" t="s">
        <v>23</v>
      </c>
      <c r="X1696" s="2" t="s">
        <v>2941</v>
      </c>
      <c r="Y1696" s="2" t="s">
        <v>172</v>
      </c>
      <c r="Z1696" s="2" t="s">
        <v>173</v>
      </c>
      <c r="AA1696" s="2" t="s">
        <v>2941</v>
      </c>
      <c r="AB1696" s="2">
        <f>IF(INPUT_RAW!B1696="","",YEAR(INPUT_RAW!B1696))</f>
        <v>2019</v>
      </c>
      <c r="AC1696" s="2">
        <f>IF(OR(INPUT_RAW!Q1696="",INPUT_RAW!T1696=""),"",INPUT_RAW!Q1696+INPUT_RAW!T1696)</f>
        <v>15079</v>
      </c>
      <c r="AD1696" s="2">
        <f>IF(INPUT_RAW!Q1696="","",IF(INPUT_RAW!Q1696=0,0,INPUT_RAW!T1696/INPUT_RAW!Q1696))</f>
        <v>0.24319823236487156</v>
      </c>
    </row>
    <row r="1697" spans="1:30" ht="57.6" x14ac:dyDescent="0.3">
      <c r="A1697" s="7" t="s">
        <v>196</v>
      </c>
      <c r="B1697" s="2" t="s">
        <v>2425</v>
      </c>
      <c r="C1697" s="5" t="s">
        <v>198</v>
      </c>
      <c r="D1697" s="5" t="s">
        <v>171</v>
      </c>
      <c r="E1697" s="2" t="s">
        <v>2426</v>
      </c>
      <c r="F1697" s="2"/>
      <c r="G1697" s="2"/>
      <c r="H1697" s="2"/>
      <c r="I1697" s="2"/>
      <c r="J1697" s="2"/>
      <c r="K1697" s="2"/>
      <c r="L1697" s="2"/>
      <c r="M1697" s="2"/>
      <c r="N1697" s="5">
        <v>71400</v>
      </c>
      <c r="O1697" s="2" t="s">
        <v>1250</v>
      </c>
      <c r="P1697" s="5">
        <v>32.487913450000001</v>
      </c>
      <c r="Q1697" s="5">
        <v>2319637.02</v>
      </c>
      <c r="R1697" s="5">
        <v>0.45597071500000003</v>
      </c>
      <c r="S1697" s="5">
        <v>32556.30905</v>
      </c>
      <c r="T1697" s="5">
        <v>564135.80000000005</v>
      </c>
      <c r="U1697" s="5">
        <v>80</v>
      </c>
      <c r="V1697" s="2"/>
      <c r="W1697" s="2" t="s">
        <v>23</v>
      </c>
      <c r="X1697" s="2"/>
      <c r="Y1697" s="2" t="s">
        <v>172</v>
      </c>
      <c r="Z1697" s="2" t="s">
        <v>173</v>
      </c>
      <c r="AA1697" s="2" t="s">
        <v>174</v>
      </c>
      <c r="AB1697" s="2">
        <f>IF(INPUT_RAW!B1697="","",YEAR(INPUT_RAW!B1697))</f>
        <v>2019</v>
      </c>
      <c r="AC1697" s="2">
        <f>IF(OR(INPUT_RAW!Q1697="",INPUT_RAW!T1697=""),"",INPUT_RAW!Q1697+INPUT_RAW!T1697)</f>
        <v>2883772.8200000003</v>
      </c>
      <c r="AD1697" s="2">
        <f>IF(INPUT_RAW!Q1697="","",IF(INPUT_RAW!Q1697=0,0,INPUT_RAW!T1697/INPUT_RAW!Q1697))</f>
        <v>0.24320003308103785</v>
      </c>
    </row>
    <row r="1698" spans="1:30" ht="100.8" x14ac:dyDescent="0.3">
      <c r="A1698" s="7" t="s">
        <v>196</v>
      </c>
      <c r="B1698" s="2" t="s">
        <v>2427</v>
      </c>
      <c r="C1698" s="5" t="s">
        <v>198</v>
      </c>
      <c r="D1698" s="5" t="s">
        <v>171</v>
      </c>
      <c r="E1698" s="2" t="s">
        <v>2428</v>
      </c>
      <c r="F1698" s="2"/>
      <c r="G1698" s="2"/>
      <c r="H1698" s="2"/>
      <c r="I1698" s="2"/>
      <c r="J1698" s="2"/>
      <c r="K1698" s="2"/>
      <c r="L1698" s="2"/>
      <c r="M1698" s="2"/>
      <c r="N1698" s="5">
        <v>4752</v>
      </c>
      <c r="O1698" s="2" t="s">
        <v>2098</v>
      </c>
      <c r="P1698" s="5">
        <v>173.42680559999999</v>
      </c>
      <c r="Q1698" s="5">
        <v>824124.18</v>
      </c>
      <c r="R1698" s="5">
        <v>2.4272471040000001</v>
      </c>
      <c r="S1698" s="5">
        <v>11534.27824</v>
      </c>
      <c r="T1698" s="5">
        <v>200426.9</v>
      </c>
      <c r="U1698" s="5">
        <v>1296</v>
      </c>
      <c r="V1698" s="2"/>
      <c r="W1698" s="2" t="s">
        <v>34</v>
      </c>
      <c r="X1698" s="2" t="s">
        <v>2935</v>
      </c>
      <c r="Y1698" s="2" t="s">
        <v>172</v>
      </c>
      <c r="Z1698" s="2" t="s">
        <v>173</v>
      </c>
      <c r="AA1698" s="2" t="s">
        <v>2935</v>
      </c>
      <c r="AB1698" s="2">
        <f>IF(INPUT_RAW!B1698="","",YEAR(INPUT_RAW!B1698))</f>
        <v>2019</v>
      </c>
      <c r="AC1698" s="2">
        <f>IF(OR(INPUT_RAW!Q1698="",INPUT_RAW!T1698=""),"",INPUT_RAW!Q1698+INPUT_RAW!T1698)</f>
        <v>1024551.0800000001</v>
      </c>
      <c r="AD1698" s="2">
        <f>IF(INPUT_RAW!Q1698="","",IF(INPUT_RAW!Q1698=0,0,INPUT_RAW!T1698/INPUT_RAW!Q1698))</f>
        <v>0.24319987796013942</v>
      </c>
    </row>
    <row r="1699" spans="1:30" ht="100.8" x14ac:dyDescent="0.3">
      <c r="A1699" s="7" t="s">
        <v>196</v>
      </c>
      <c r="B1699" s="2" t="s">
        <v>2427</v>
      </c>
      <c r="C1699" s="5" t="s">
        <v>198</v>
      </c>
      <c r="D1699" s="5" t="s">
        <v>171</v>
      </c>
      <c r="E1699" s="2" t="s">
        <v>2429</v>
      </c>
      <c r="F1699" s="2"/>
      <c r="G1699" s="2"/>
      <c r="H1699" s="2"/>
      <c r="I1699" s="2"/>
      <c r="J1699" s="2"/>
      <c r="K1699" s="2"/>
      <c r="L1699" s="2"/>
      <c r="M1699" s="2"/>
      <c r="N1699" s="5">
        <v>4004</v>
      </c>
      <c r="O1699" s="2" t="s">
        <v>2098</v>
      </c>
      <c r="P1699" s="5">
        <v>313.95727269999998</v>
      </c>
      <c r="Q1699" s="5">
        <v>1257084.92</v>
      </c>
      <c r="R1699" s="5">
        <v>4.3940835930000004</v>
      </c>
      <c r="S1699" s="5">
        <v>17593.91071</v>
      </c>
      <c r="T1699" s="5">
        <v>305723</v>
      </c>
      <c r="U1699" s="5">
        <v>1232</v>
      </c>
      <c r="V1699" s="2"/>
      <c r="W1699" s="2" t="s">
        <v>33</v>
      </c>
      <c r="X1699" s="2" t="s">
        <v>2935</v>
      </c>
      <c r="Y1699" s="2" t="s">
        <v>172</v>
      </c>
      <c r="Z1699" s="2" t="s">
        <v>173</v>
      </c>
      <c r="AA1699" s="2" t="s">
        <v>2935</v>
      </c>
      <c r="AB1699" s="2">
        <f>IF(INPUT_RAW!B1699="","",YEAR(INPUT_RAW!B1699))</f>
        <v>2019</v>
      </c>
      <c r="AC1699" s="2">
        <f>IF(OR(INPUT_RAW!Q1699="",INPUT_RAW!T1699=""),"",INPUT_RAW!Q1699+INPUT_RAW!T1699)</f>
        <v>1562807.92</v>
      </c>
      <c r="AD1699" s="2">
        <f>IF(INPUT_RAW!Q1699="","",IF(INPUT_RAW!Q1699=0,0,INPUT_RAW!T1699/INPUT_RAW!Q1699))</f>
        <v>0.24319995820171006</v>
      </c>
    </row>
    <row r="1700" spans="1:30" ht="115.2" x14ac:dyDescent="0.3">
      <c r="A1700" s="7" t="s">
        <v>196</v>
      </c>
      <c r="B1700" s="2" t="s">
        <v>2430</v>
      </c>
      <c r="C1700" s="5" t="s">
        <v>198</v>
      </c>
      <c r="D1700" s="5" t="s">
        <v>171</v>
      </c>
      <c r="E1700" s="2" t="s">
        <v>2431</v>
      </c>
      <c r="F1700" s="2"/>
      <c r="G1700" s="2"/>
      <c r="H1700" s="2"/>
      <c r="I1700" s="2"/>
      <c r="J1700" s="2"/>
      <c r="K1700" s="2"/>
      <c r="L1700" s="2"/>
      <c r="M1700" s="2"/>
      <c r="N1700" s="5">
        <v>33588</v>
      </c>
      <c r="O1700" s="2" t="s">
        <v>1250</v>
      </c>
      <c r="P1700" s="5">
        <v>83.592436879999994</v>
      </c>
      <c r="Q1700" s="5">
        <v>2807702.77</v>
      </c>
      <c r="R1700" s="5">
        <v>1.1699431330000001</v>
      </c>
      <c r="S1700" s="5">
        <v>39296.04997</v>
      </c>
      <c r="T1700" s="5">
        <v>682833.3</v>
      </c>
      <c r="U1700" s="5">
        <v>29</v>
      </c>
      <c r="V1700" s="2"/>
      <c r="W1700" s="2" t="s">
        <v>22</v>
      </c>
      <c r="X1700" s="2" t="s">
        <v>2940</v>
      </c>
      <c r="Y1700" s="2" t="s">
        <v>172</v>
      </c>
      <c r="Z1700" s="2" t="s">
        <v>173</v>
      </c>
      <c r="AA1700" s="2" t="s">
        <v>2940</v>
      </c>
      <c r="AB1700" s="2">
        <f>IF(INPUT_RAW!B1700="","",YEAR(INPUT_RAW!B1700))</f>
        <v>2018</v>
      </c>
      <c r="AC1700" s="2">
        <f>IF(OR(INPUT_RAW!Q1700="",INPUT_RAW!T1700=""),"",INPUT_RAW!Q1700+INPUT_RAW!T1700)</f>
        <v>3490536.0700000003</v>
      </c>
      <c r="AD1700" s="2">
        <f>IF(INPUT_RAW!Q1700="","",IF(INPUT_RAW!Q1700=0,0,INPUT_RAW!T1700/INPUT_RAW!Q1700))</f>
        <v>0.24319999513338802</v>
      </c>
    </row>
    <row r="1701" spans="1:30" ht="57.6" x14ac:dyDescent="0.3">
      <c r="A1701" s="7" t="s">
        <v>196</v>
      </c>
      <c r="B1701" s="2" t="s">
        <v>2430</v>
      </c>
      <c r="C1701" s="5" t="s">
        <v>198</v>
      </c>
      <c r="D1701" s="5" t="s">
        <v>171</v>
      </c>
      <c r="E1701" s="2" t="s">
        <v>2432</v>
      </c>
      <c r="F1701" s="2"/>
      <c r="G1701" s="2"/>
      <c r="H1701" s="2"/>
      <c r="I1701" s="2"/>
      <c r="J1701" s="2"/>
      <c r="K1701" s="2"/>
      <c r="L1701" s="2"/>
      <c r="M1701" s="2"/>
      <c r="N1701" s="5">
        <v>450</v>
      </c>
      <c r="O1701" s="2" t="s">
        <v>2368</v>
      </c>
      <c r="P1701" s="5">
        <v>84.972688890000001</v>
      </c>
      <c r="Q1701" s="5">
        <v>38237.71</v>
      </c>
      <c r="R1701" s="5">
        <v>1.1892608659999999</v>
      </c>
      <c r="S1701" s="5">
        <v>535.16738980000002</v>
      </c>
      <c r="T1701" s="5">
        <v>9299.5</v>
      </c>
      <c r="U1701" s="5">
        <v>5</v>
      </c>
      <c r="V1701" s="2"/>
      <c r="W1701" s="2" t="s">
        <v>23</v>
      </c>
      <c r="X1701" s="2" t="s">
        <v>2939</v>
      </c>
      <c r="Y1701" s="2" t="s">
        <v>172</v>
      </c>
      <c r="Z1701" s="2" t="s">
        <v>173</v>
      </c>
      <c r="AA1701" s="2" t="s">
        <v>2939</v>
      </c>
      <c r="AB1701" s="2">
        <f>IF(INPUT_RAW!B1701="","",YEAR(INPUT_RAW!B1701))</f>
        <v>2018</v>
      </c>
      <c r="AC1701" s="2">
        <f>IF(OR(INPUT_RAW!Q1701="",INPUT_RAW!T1701=""),"",INPUT_RAW!Q1701+INPUT_RAW!T1701)</f>
        <v>47537.21</v>
      </c>
      <c r="AD1701" s="2">
        <f>IF(INPUT_RAW!Q1701="","",IF(INPUT_RAW!Q1701=0,0,INPUT_RAW!T1701/INPUT_RAW!Q1701))</f>
        <v>0.2432023256622847</v>
      </c>
    </row>
    <row r="1702" spans="1:30" ht="115.2" x14ac:dyDescent="0.3">
      <c r="A1702" s="7" t="s">
        <v>196</v>
      </c>
      <c r="B1702" s="2" t="s">
        <v>2430</v>
      </c>
      <c r="C1702" s="5" t="s">
        <v>198</v>
      </c>
      <c r="D1702" s="5" t="s">
        <v>171</v>
      </c>
      <c r="E1702" s="2" t="s">
        <v>2433</v>
      </c>
      <c r="F1702" s="2"/>
      <c r="G1702" s="2"/>
      <c r="H1702" s="2"/>
      <c r="I1702" s="2"/>
      <c r="J1702" s="2"/>
      <c r="K1702" s="2"/>
      <c r="L1702" s="2"/>
      <c r="M1702" s="2"/>
      <c r="N1702" s="5">
        <v>3600</v>
      </c>
      <c r="O1702" s="2" t="s">
        <v>1250</v>
      </c>
      <c r="P1702" s="5">
        <v>86.830172219999994</v>
      </c>
      <c r="Q1702" s="5">
        <v>312588.62</v>
      </c>
      <c r="R1702" s="5">
        <v>1.215257834</v>
      </c>
      <c r="S1702" s="5">
        <v>4374.9282020000001</v>
      </c>
      <c r="T1702" s="5">
        <v>76021.600000000006</v>
      </c>
      <c r="U1702" s="5">
        <v>60</v>
      </c>
      <c r="V1702" s="2"/>
      <c r="W1702" s="2" t="s">
        <v>22</v>
      </c>
      <c r="X1702" s="2" t="s">
        <v>2940</v>
      </c>
      <c r="Y1702" s="2" t="s">
        <v>172</v>
      </c>
      <c r="Z1702" s="2" t="s">
        <v>173</v>
      </c>
      <c r="AA1702" s="2" t="s">
        <v>2940</v>
      </c>
      <c r="AB1702" s="2">
        <f>IF(INPUT_RAW!B1702="","",YEAR(INPUT_RAW!B1702))</f>
        <v>2018</v>
      </c>
      <c r="AC1702" s="2">
        <f>IF(OR(INPUT_RAW!Q1702="",INPUT_RAW!T1702=""),"",INPUT_RAW!Q1702+INPUT_RAW!T1702)</f>
        <v>388610.22</v>
      </c>
      <c r="AD1702" s="2">
        <f>IF(INPUT_RAW!Q1702="","",IF(INPUT_RAW!Q1702=0,0,INPUT_RAW!T1702/INPUT_RAW!Q1702))</f>
        <v>0.24320015232800224</v>
      </c>
    </row>
    <row r="1703" spans="1:30" ht="57.6" x14ac:dyDescent="0.3">
      <c r="A1703" s="7" t="s">
        <v>196</v>
      </c>
      <c r="B1703" s="2" t="s">
        <v>2430</v>
      </c>
      <c r="C1703" s="5" t="s">
        <v>198</v>
      </c>
      <c r="D1703" s="5" t="s">
        <v>163</v>
      </c>
      <c r="E1703" s="2" t="s">
        <v>2434</v>
      </c>
      <c r="F1703" s="2"/>
      <c r="G1703" s="2"/>
      <c r="H1703" s="2"/>
      <c r="I1703" s="2"/>
      <c r="J1703" s="2"/>
      <c r="K1703" s="2"/>
      <c r="L1703" s="2"/>
      <c r="M1703" s="2"/>
      <c r="N1703" s="5">
        <v>10800</v>
      </c>
      <c r="O1703" s="2" t="s">
        <v>2368</v>
      </c>
      <c r="P1703" s="5">
        <v>17.367226850000002</v>
      </c>
      <c r="Q1703" s="5">
        <v>187566.05</v>
      </c>
      <c r="R1703" s="5">
        <v>0.24306825500000001</v>
      </c>
      <c r="S1703" s="5">
        <v>2625.1371589999999</v>
      </c>
      <c r="T1703" s="5">
        <v>58108</v>
      </c>
      <c r="U1703" s="5">
        <v>2</v>
      </c>
      <c r="V1703" s="2"/>
      <c r="W1703" s="2" t="s">
        <v>23</v>
      </c>
      <c r="X1703" s="2" t="s">
        <v>166</v>
      </c>
      <c r="Y1703" s="2" t="s">
        <v>164</v>
      </c>
      <c r="Z1703" s="2" t="s">
        <v>165</v>
      </c>
      <c r="AA1703" s="2" t="s">
        <v>166</v>
      </c>
      <c r="AB1703" s="2">
        <f>IF(INPUT_RAW!B1703="","",YEAR(INPUT_RAW!B1703))</f>
        <v>2018</v>
      </c>
      <c r="AC1703" s="2">
        <f>IF(OR(INPUT_RAW!Q1703="",INPUT_RAW!T1703=""),"",INPUT_RAW!Q1703+INPUT_RAW!T1703)</f>
        <v>245674.05</v>
      </c>
      <c r="AD1703" s="2">
        <f>IF(INPUT_RAW!Q1703="","",IF(INPUT_RAW!Q1703=0,0,INPUT_RAW!T1703/INPUT_RAW!Q1703))</f>
        <v>0.3098002010491771</v>
      </c>
    </row>
    <row r="1704" spans="1:30" ht="100.8" x14ac:dyDescent="0.3">
      <c r="A1704" s="7" t="s">
        <v>196</v>
      </c>
      <c r="B1704" s="2" t="s">
        <v>2430</v>
      </c>
      <c r="C1704" s="5" t="s">
        <v>198</v>
      </c>
      <c r="D1704" s="5" t="s">
        <v>171</v>
      </c>
      <c r="E1704" s="2" t="s">
        <v>2435</v>
      </c>
      <c r="F1704" s="2"/>
      <c r="G1704" s="2"/>
      <c r="H1704" s="2"/>
      <c r="I1704" s="2"/>
      <c r="J1704" s="2"/>
      <c r="K1704" s="2"/>
      <c r="L1704" s="2"/>
      <c r="M1704" s="2"/>
      <c r="N1704" s="5">
        <v>21600</v>
      </c>
      <c r="O1704" s="2" t="s">
        <v>1250</v>
      </c>
      <c r="P1704" s="5">
        <v>92.349038890000003</v>
      </c>
      <c r="Q1704" s="5">
        <v>1994739.24</v>
      </c>
      <c r="R1704" s="5">
        <v>1.292498795</v>
      </c>
      <c r="S1704" s="5">
        <v>27917.973969999999</v>
      </c>
      <c r="T1704" s="5">
        <v>485120.6</v>
      </c>
      <c r="U1704" s="5">
        <v>20</v>
      </c>
      <c r="V1704" s="2"/>
      <c r="W1704" s="2" t="s">
        <v>22</v>
      </c>
      <c r="X1704" s="2" t="s">
        <v>2940</v>
      </c>
      <c r="Y1704" s="2" t="s">
        <v>172</v>
      </c>
      <c r="Z1704" s="2" t="s">
        <v>173</v>
      </c>
      <c r="AA1704" s="2" t="s">
        <v>2940</v>
      </c>
      <c r="AB1704" s="2">
        <f>IF(INPUT_RAW!B1704="","",YEAR(INPUT_RAW!B1704))</f>
        <v>2018</v>
      </c>
      <c r="AC1704" s="2">
        <f>IF(OR(INPUT_RAW!Q1704="",INPUT_RAW!T1704=""),"",INPUT_RAW!Q1704+INPUT_RAW!T1704)</f>
        <v>2479859.84</v>
      </c>
      <c r="AD1704" s="2">
        <f>IF(INPUT_RAW!Q1704="","",IF(INPUT_RAW!Q1704=0,0,INPUT_RAW!T1704/INPUT_RAW!Q1704))</f>
        <v>0.24320000843819564</v>
      </c>
    </row>
    <row r="1705" spans="1:30" ht="57.6" x14ac:dyDescent="0.3">
      <c r="A1705" s="7" t="s">
        <v>196</v>
      </c>
      <c r="B1705" s="2" t="s">
        <v>2430</v>
      </c>
      <c r="C1705" s="5" t="s">
        <v>198</v>
      </c>
      <c r="D1705" s="5" t="s">
        <v>171</v>
      </c>
      <c r="E1705" s="2" t="s">
        <v>2436</v>
      </c>
      <c r="F1705" s="2"/>
      <c r="G1705" s="2"/>
      <c r="H1705" s="2"/>
      <c r="I1705" s="2"/>
      <c r="J1705" s="2"/>
      <c r="K1705" s="2"/>
      <c r="L1705" s="2"/>
      <c r="M1705" s="2"/>
      <c r="N1705" s="5">
        <v>500</v>
      </c>
      <c r="O1705" s="2" t="s">
        <v>2368</v>
      </c>
      <c r="P1705" s="5">
        <v>58.88458</v>
      </c>
      <c r="Q1705" s="5">
        <v>29442.29</v>
      </c>
      <c r="R1705" s="5">
        <v>0.82413687899999999</v>
      </c>
      <c r="S1705" s="5">
        <v>412.06843950000001</v>
      </c>
      <c r="T1705" s="5">
        <v>7160.3</v>
      </c>
      <c r="U1705" s="5">
        <v>6</v>
      </c>
      <c r="V1705" s="2"/>
      <c r="W1705" s="2" t="s">
        <v>23</v>
      </c>
      <c r="X1705" s="2" t="s">
        <v>2939</v>
      </c>
      <c r="Y1705" s="2" t="s">
        <v>172</v>
      </c>
      <c r="Z1705" s="2" t="s">
        <v>173</v>
      </c>
      <c r="AA1705" s="2" t="s">
        <v>2939</v>
      </c>
      <c r="AB1705" s="2">
        <f>IF(INPUT_RAW!B1705="","",YEAR(INPUT_RAW!B1705))</f>
        <v>2018</v>
      </c>
      <c r="AC1705" s="2">
        <f>IF(OR(INPUT_RAW!Q1705="",INPUT_RAW!T1705=""),"",INPUT_RAW!Q1705+INPUT_RAW!T1705)</f>
        <v>36602.590000000004</v>
      </c>
      <c r="AD1705" s="2">
        <f>IF(INPUT_RAW!Q1705="","",IF(INPUT_RAW!Q1705=0,0,INPUT_RAW!T1705/INPUT_RAW!Q1705))</f>
        <v>0.24319779473675451</v>
      </c>
    </row>
    <row r="1706" spans="1:30" ht="57.6" x14ac:dyDescent="0.3">
      <c r="A1706" s="7" t="s">
        <v>196</v>
      </c>
      <c r="B1706" s="2" t="s">
        <v>2430</v>
      </c>
      <c r="C1706" s="5" t="s">
        <v>198</v>
      </c>
      <c r="D1706" s="5" t="s">
        <v>163</v>
      </c>
      <c r="E1706" s="2" t="s">
        <v>2437</v>
      </c>
      <c r="F1706" s="2"/>
      <c r="G1706" s="2"/>
      <c r="H1706" s="2"/>
      <c r="I1706" s="2"/>
      <c r="J1706" s="2"/>
      <c r="K1706" s="2"/>
      <c r="L1706" s="2"/>
      <c r="M1706" s="2"/>
      <c r="N1706" s="5">
        <v>6000</v>
      </c>
      <c r="O1706" s="2" t="s">
        <v>2368</v>
      </c>
      <c r="P1706" s="5">
        <v>21.690398330000001</v>
      </c>
      <c r="Q1706" s="5">
        <v>130142.39</v>
      </c>
      <c r="R1706" s="5">
        <v>0.30357450400000002</v>
      </c>
      <c r="S1706" s="5">
        <v>1821.4470260000001</v>
      </c>
      <c r="T1706" s="5">
        <v>40318.1</v>
      </c>
      <c r="U1706" s="5">
        <v>6</v>
      </c>
      <c r="V1706" s="2"/>
      <c r="W1706" s="2" t="s">
        <v>23</v>
      </c>
      <c r="X1706" s="2" t="s">
        <v>166</v>
      </c>
      <c r="Y1706" s="2" t="s">
        <v>164</v>
      </c>
      <c r="Z1706" s="2" t="s">
        <v>165</v>
      </c>
      <c r="AA1706" s="2" t="s">
        <v>166</v>
      </c>
      <c r="AB1706" s="2">
        <f>IF(INPUT_RAW!B1706="","",YEAR(INPUT_RAW!B1706))</f>
        <v>2018</v>
      </c>
      <c r="AC1706" s="2">
        <f>IF(OR(INPUT_RAW!Q1706="",INPUT_RAW!T1706=""),"",INPUT_RAW!Q1706+INPUT_RAW!T1706)</f>
        <v>170460.49</v>
      </c>
      <c r="AD1706" s="2">
        <f>IF(INPUT_RAW!Q1706="","",IF(INPUT_RAW!Q1706=0,0,INPUT_RAW!T1706/INPUT_RAW!Q1706))</f>
        <v>0.30979990455070017</v>
      </c>
    </row>
    <row r="1707" spans="1:30" ht="100.8" x14ac:dyDescent="0.3">
      <c r="A1707" s="7" t="s">
        <v>196</v>
      </c>
      <c r="B1707" s="2" t="s">
        <v>2430</v>
      </c>
      <c r="C1707" s="5" t="s">
        <v>198</v>
      </c>
      <c r="D1707" s="5" t="s">
        <v>171</v>
      </c>
      <c r="E1707" s="2" t="s">
        <v>2438</v>
      </c>
      <c r="F1707" s="2"/>
      <c r="G1707" s="2"/>
      <c r="H1707" s="2"/>
      <c r="I1707" s="2"/>
      <c r="J1707" s="2"/>
      <c r="K1707" s="2"/>
      <c r="L1707" s="2"/>
      <c r="M1707" s="2"/>
      <c r="N1707" s="5">
        <v>21708</v>
      </c>
      <c r="O1707" s="2" t="s">
        <v>1250</v>
      </c>
      <c r="P1707" s="5">
        <v>75.203759439999999</v>
      </c>
      <c r="Q1707" s="5">
        <v>1632523.21</v>
      </c>
      <c r="R1707" s="5">
        <v>1.052536871</v>
      </c>
      <c r="S1707" s="5">
        <v>22848.470399999998</v>
      </c>
      <c r="T1707" s="5">
        <v>397029.6</v>
      </c>
      <c r="U1707" s="5">
        <v>46</v>
      </c>
      <c r="V1707" s="2"/>
      <c r="W1707" s="2" t="s">
        <v>22</v>
      </c>
      <c r="X1707" s="2" t="s">
        <v>2940</v>
      </c>
      <c r="Y1707" s="2" t="s">
        <v>172</v>
      </c>
      <c r="Z1707" s="2" t="s">
        <v>173</v>
      </c>
      <c r="AA1707" s="2" t="s">
        <v>2940</v>
      </c>
      <c r="AB1707" s="2">
        <f>IF(INPUT_RAW!B1707="","",YEAR(INPUT_RAW!B1707))</f>
        <v>2018</v>
      </c>
      <c r="AC1707" s="2">
        <f>IF(OR(INPUT_RAW!Q1707="",INPUT_RAW!T1707=""),"",INPUT_RAW!Q1707+INPUT_RAW!T1707)</f>
        <v>2029552.81</v>
      </c>
      <c r="AD1707" s="2">
        <f>IF(INPUT_RAW!Q1707="","",IF(INPUT_RAW!Q1707=0,0,INPUT_RAW!T1707/INPUT_RAW!Q1707))</f>
        <v>0.24319997263622364</v>
      </c>
    </row>
    <row r="1708" spans="1:30" ht="100.8" x14ac:dyDescent="0.3">
      <c r="A1708" s="7" t="s">
        <v>196</v>
      </c>
      <c r="B1708" s="2" t="s">
        <v>2430</v>
      </c>
      <c r="C1708" s="5" t="s">
        <v>198</v>
      </c>
      <c r="D1708" s="5" t="s">
        <v>171</v>
      </c>
      <c r="E1708" s="2" t="s">
        <v>2439</v>
      </c>
      <c r="F1708" s="2"/>
      <c r="G1708" s="2"/>
      <c r="H1708" s="2"/>
      <c r="I1708" s="2"/>
      <c r="J1708" s="2"/>
      <c r="K1708" s="2"/>
      <c r="L1708" s="2"/>
      <c r="M1708" s="2"/>
      <c r="N1708" s="5">
        <v>3600</v>
      </c>
      <c r="O1708" s="2" t="s">
        <v>1250</v>
      </c>
      <c r="P1708" s="5">
        <v>85.358474999999999</v>
      </c>
      <c r="Q1708" s="5">
        <v>307290.51</v>
      </c>
      <c r="R1708" s="5">
        <v>1.194660252</v>
      </c>
      <c r="S1708" s="5">
        <v>4300.7769070000004</v>
      </c>
      <c r="T1708" s="5">
        <v>74733.100000000006</v>
      </c>
      <c r="U1708" s="5">
        <v>0</v>
      </c>
      <c r="V1708" s="2"/>
      <c r="W1708" s="2" t="s">
        <v>22</v>
      </c>
      <c r="X1708" s="2" t="s">
        <v>2940</v>
      </c>
      <c r="Y1708" s="2" t="s">
        <v>172</v>
      </c>
      <c r="Z1708" s="2" t="s">
        <v>173</v>
      </c>
      <c r="AA1708" s="2" t="s">
        <v>2940</v>
      </c>
      <c r="AB1708" s="2">
        <f>IF(INPUT_RAW!B1708="","",YEAR(INPUT_RAW!B1708))</f>
        <v>2018</v>
      </c>
      <c r="AC1708" s="2">
        <f>IF(OR(INPUT_RAW!Q1708="",INPUT_RAW!T1708=""),"",INPUT_RAW!Q1708+INPUT_RAW!T1708)</f>
        <v>382023.61</v>
      </c>
      <c r="AD1708" s="2">
        <f>IF(INPUT_RAW!Q1708="","",IF(INPUT_RAW!Q1708=0,0,INPUT_RAW!T1708/INPUT_RAW!Q1708))</f>
        <v>0.24320015609984183</v>
      </c>
    </row>
    <row r="1709" spans="1:30" ht="57.6" x14ac:dyDescent="0.3">
      <c r="A1709" s="7" t="s">
        <v>196</v>
      </c>
      <c r="B1709" s="2" t="s">
        <v>2430</v>
      </c>
      <c r="C1709" s="5" t="s">
        <v>198</v>
      </c>
      <c r="D1709" s="5" t="s">
        <v>171</v>
      </c>
      <c r="E1709" s="2" t="s">
        <v>2440</v>
      </c>
      <c r="F1709" s="2"/>
      <c r="G1709" s="2"/>
      <c r="H1709" s="2"/>
      <c r="I1709" s="2"/>
      <c r="J1709" s="2"/>
      <c r="K1709" s="2"/>
      <c r="L1709" s="2"/>
      <c r="M1709" s="2"/>
      <c r="N1709" s="5">
        <v>20160</v>
      </c>
      <c r="O1709" s="2" t="s">
        <v>1250</v>
      </c>
      <c r="P1709" s="5">
        <v>79.307849700000006</v>
      </c>
      <c r="Q1709" s="5">
        <v>1598846.25</v>
      </c>
      <c r="R1709" s="5">
        <v>1.109976903</v>
      </c>
      <c r="S1709" s="5">
        <v>22377.13436</v>
      </c>
      <c r="T1709" s="5">
        <v>388839.4</v>
      </c>
      <c r="U1709" s="5">
        <v>28</v>
      </c>
      <c r="V1709" s="2"/>
      <c r="W1709" s="2" t="s">
        <v>23</v>
      </c>
      <c r="X1709" s="2" t="s">
        <v>2937</v>
      </c>
      <c r="Y1709" s="2" t="s">
        <v>172</v>
      </c>
      <c r="Z1709" s="2" t="s">
        <v>173</v>
      </c>
      <c r="AA1709" s="2" t="s">
        <v>2937</v>
      </c>
      <c r="AB1709" s="2">
        <f>IF(INPUT_RAW!B1709="","",YEAR(INPUT_RAW!B1709))</f>
        <v>2018</v>
      </c>
      <c r="AC1709" s="2">
        <f>IF(OR(INPUT_RAW!Q1709="",INPUT_RAW!T1709=""),"",INPUT_RAW!Q1709+INPUT_RAW!T1709)</f>
        <v>1987685.65</v>
      </c>
      <c r="AD1709" s="2">
        <f>IF(INPUT_RAW!Q1709="","",IF(INPUT_RAW!Q1709=0,0,INPUT_RAW!T1709/INPUT_RAW!Q1709))</f>
        <v>0.24319999499639194</v>
      </c>
    </row>
    <row r="1710" spans="1:30" ht="57.6" x14ac:dyDescent="0.3">
      <c r="A1710" s="7" t="s">
        <v>196</v>
      </c>
      <c r="B1710" s="2" t="s">
        <v>2430</v>
      </c>
      <c r="C1710" s="5" t="s">
        <v>198</v>
      </c>
      <c r="D1710" s="5" t="s">
        <v>171</v>
      </c>
      <c r="E1710" s="2" t="s">
        <v>2441</v>
      </c>
      <c r="F1710" s="2"/>
      <c r="G1710" s="2"/>
      <c r="H1710" s="2"/>
      <c r="I1710" s="2"/>
      <c r="J1710" s="2"/>
      <c r="K1710" s="2"/>
      <c r="L1710" s="2"/>
      <c r="M1710" s="2"/>
      <c r="N1710" s="5">
        <v>450</v>
      </c>
      <c r="O1710" s="2" t="s">
        <v>2368</v>
      </c>
      <c r="P1710" s="5">
        <v>106.58855560000001</v>
      </c>
      <c r="Q1710" s="5">
        <v>47964.85</v>
      </c>
      <c r="R1710" s="5">
        <v>1.4917922400000001</v>
      </c>
      <c r="S1710" s="5">
        <v>671.30650800000001</v>
      </c>
      <c r="T1710" s="5">
        <v>11665</v>
      </c>
      <c r="U1710" s="5">
        <v>5</v>
      </c>
      <c r="V1710" s="2"/>
      <c r="W1710" s="2" t="s">
        <v>23</v>
      </c>
      <c r="X1710" s="2" t="s">
        <v>2939</v>
      </c>
      <c r="Y1710" s="2" t="s">
        <v>172</v>
      </c>
      <c r="Z1710" s="2" t="s">
        <v>173</v>
      </c>
      <c r="AA1710" s="2" t="s">
        <v>2939</v>
      </c>
      <c r="AB1710" s="2">
        <f>IF(INPUT_RAW!B1710="","",YEAR(INPUT_RAW!B1710))</f>
        <v>2018</v>
      </c>
      <c r="AC1710" s="2">
        <f>IF(OR(INPUT_RAW!Q1710="",INPUT_RAW!T1710=""),"",INPUT_RAW!Q1710+INPUT_RAW!T1710)</f>
        <v>59629.85</v>
      </c>
      <c r="AD1710" s="2">
        <f>IF(INPUT_RAW!Q1710="","",IF(INPUT_RAW!Q1710=0,0,INPUT_RAW!T1710/INPUT_RAW!Q1710))</f>
        <v>0.24319892588009762</v>
      </c>
    </row>
    <row r="1711" spans="1:30" ht="57.6" x14ac:dyDescent="0.3">
      <c r="A1711" s="7" t="s">
        <v>196</v>
      </c>
      <c r="B1711" s="2" t="s">
        <v>2442</v>
      </c>
      <c r="C1711" s="5" t="s">
        <v>198</v>
      </c>
      <c r="D1711" s="5" t="s">
        <v>163</v>
      </c>
      <c r="E1711" s="2" t="s">
        <v>2443</v>
      </c>
      <c r="F1711" s="2"/>
      <c r="G1711" s="2"/>
      <c r="H1711" s="2"/>
      <c r="I1711" s="2"/>
      <c r="J1711" s="2"/>
      <c r="K1711" s="2"/>
      <c r="L1711" s="2"/>
      <c r="M1711" s="2"/>
      <c r="N1711" s="5">
        <v>280800</v>
      </c>
      <c r="O1711" s="2" t="s">
        <v>1250</v>
      </c>
      <c r="P1711" s="5">
        <v>4.8569876780000003</v>
      </c>
      <c r="Q1711" s="5">
        <v>1363842.14</v>
      </c>
      <c r="R1711" s="5">
        <v>6.7977434000000003E-2</v>
      </c>
      <c r="S1711" s="5">
        <v>19088.063539999999</v>
      </c>
      <c r="T1711" s="5">
        <v>422518.3</v>
      </c>
      <c r="U1711" s="5">
        <v>6045</v>
      </c>
      <c r="V1711" s="2"/>
      <c r="W1711" s="2" t="s">
        <v>23</v>
      </c>
      <c r="X1711" s="2" t="s">
        <v>166</v>
      </c>
      <c r="Y1711" s="2" t="s">
        <v>164</v>
      </c>
      <c r="Z1711" s="2" t="s">
        <v>165</v>
      </c>
      <c r="AA1711" s="2" t="s">
        <v>166</v>
      </c>
      <c r="AB1711" s="2">
        <f>IF(INPUT_RAW!B1711="","",YEAR(INPUT_RAW!B1711))</f>
        <v>2018</v>
      </c>
      <c r="AC1711" s="2">
        <f>IF(OR(INPUT_RAW!Q1711="",INPUT_RAW!T1711=""),"",INPUT_RAW!Q1711+INPUT_RAW!T1711)</f>
        <v>1786360.44</v>
      </c>
      <c r="AD1711" s="2">
        <f>IF(INPUT_RAW!Q1711="","",IF(INPUT_RAW!Q1711=0,0,INPUT_RAW!T1711/INPUT_RAW!Q1711))</f>
        <v>0.30980000368664368</v>
      </c>
    </row>
    <row r="1712" spans="1:30" ht="57.6" x14ac:dyDescent="0.3">
      <c r="A1712" s="7" t="s">
        <v>196</v>
      </c>
      <c r="B1712" s="2" t="s">
        <v>2444</v>
      </c>
      <c r="C1712" s="5" t="s">
        <v>198</v>
      </c>
      <c r="D1712" s="5" t="s">
        <v>171</v>
      </c>
      <c r="E1712" s="2" t="s">
        <v>2445</v>
      </c>
      <c r="F1712" s="2"/>
      <c r="G1712" s="2"/>
      <c r="H1712" s="2"/>
      <c r="I1712" s="2"/>
      <c r="J1712" s="2"/>
      <c r="K1712" s="2"/>
      <c r="L1712" s="2"/>
      <c r="M1712" s="2"/>
      <c r="N1712" s="5">
        <v>46044</v>
      </c>
      <c r="O1712" s="2" t="s">
        <v>1250</v>
      </c>
      <c r="P1712" s="5">
        <v>71.227149249999997</v>
      </c>
      <c r="Q1712" s="5">
        <v>3279582.86</v>
      </c>
      <c r="R1712" s="5">
        <v>0.99688102499999998</v>
      </c>
      <c r="S1712" s="5">
        <v>45900.389920000001</v>
      </c>
      <c r="T1712" s="5">
        <v>797594.5</v>
      </c>
      <c r="U1712" s="2"/>
      <c r="V1712" s="2"/>
      <c r="W1712" s="2" t="s">
        <v>31</v>
      </c>
      <c r="X1712" s="2" t="s">
        <v>2940</v>
      </c>
      <c r="Y1712" s="2" t="s">
        <v>172</v>
      </c>
      <c r="Z1712" s="2" t="s">
        <v>173</v>
      </c>
      <c r="AA1712" s="2" t="s">
        <v>2940</v>
      </c>
      <c r="AB1712" s="2">
        <f>IF(INPUT_RAW!B1712="","",YEAR(INPUT_RAW!B1712))</f>
        <v>2018</v>
      </c>
      <c r="AC1712" s="2">
        <f>IF(OR(INPUT_RAW!Q1712="",INPUT_RAW!T1712=""),"",INPUT_RAW!Q1712+INPUT_RAW!T1712)</f>
        <v>4077177.36</v>
      </c>
      <c r="AD1712" s="2">
        <f>IF(INPUT_RAW!Q1712="","",IF(INPUT_RAW!Q1712=0,0,INPUT_RAW!T1712/INPUT_RAW!Q1712))</f>
        <v>0.24319998428092773</v>
      </c>
    </row>
    <row r="1713" spans="1:30" ht="100.8" x14ac:dyDescent="0.3">
      <c r="A1713" s="7" t="s">
        <v>196</v>
      </c>
      <c r="B1713" s="2" t="s">
        <v>2446</v>
      </c>
      <c r="C1713" s="5" t="s">
        <v>198</v>
      </c>
      <c r="D1713" s="5" t="s">
        <v>171</v>
      </c>
      <c r="E1713" s="2" t="s">
        <v>2447</v>
      </c>
      <c r="F1713" s="2"/>
      <c r="G1713" s="2"/>
      <c r="H1713" s="2"/>
      <c r="I1713" s="2"/>
      <c r="J1713" s="2"/>
      <c r="K1713" s="2"/>
      <c r="L1713" s="2"/>
      <c r="M1713" s="2"/>
      <c r="N1713" s="5">
        <v>20160</v>
      </c>
      <c r="O1713" s="2" t="s">
        <v>1250</v>
      </c>
      <c r="P1713" s="5">
        <v>75.413137899999995</v>
      </c>
      <c r="Q1713" s="5">
        <v>1520328.86</v>
      </c>
      <c r="R1713" s="5">
        <v>1.0554672899999999</v>
      </c>
      <c r="S1713" s="5">
        <v>21278.220570000001</v>
      </c>
      <c r="T1713" s="5">
        <v>369744</v>
      </c>
      <c r="U1713" s="5">
        <v>4</v>
      </c>
      <c r="V1713" s="2"/>
      <c r="W1713" s="2" t="s">
        <v>22</v>
      </c>
      <c r="X1713" s="2" t="s">
        <v>2940</v>
      </c>
      <c r="Y1713" s="2" t="s">
        <v>172</v>
      </c>
      <c r="Z1713" s="2" t="s">
        <v>173</v>
      </c>
      <c r="AA1713" s="2" t="s">
        <v>2940</v>
      </c>
      <c r="AB1713" s="2">
        <f>IF(INPUT_RAW!B1713="","",YEAR(INPUT_RAW!B1713))</f>
        <v>2018</v>
      </c>
      <c r="AC1713" s="2">
        <f>IF(OR(INPUT_RAW!Q1713="",INPUT_RAW!T1713=""),"",INPUT_RAW!Q1713+INPUT_RAW!T1713)</f>
        <v>1890072.86</v>
      </c>
      <c r="AD1713" s="2">
        <f>IF(INPUT_RAW!Q1713="","",IF(INPUT_RAW!Q1713=0,0,INPUT_RAW!T1713/INPUT_RAW!Q1713))</f>
        <v>0.24320001397592358</v>
      </c>
    </row>
    <row r="1714" spans="1:30" ht="100.8" x14ac:dyDescent="0.3">
      <c r="A1714" s="7" t="s">
        <v>196</v>
      </c>
      <c r="B1714" s="2" t="s">
        <v>2446</v>
      </c>
      <c r="C1714" s="5" t="s">
        <v>198</v>
      </c>
      <c r="D1714" s="5" t="s">
        <v>171</v>
      </c>
      <c r="E1714" s="2" t="s">
        <v>2448</v>
      </c>
      <c r="F1714" s="2"/>
      <c r="G1714" s="2"/>
      <c r="H1714" s="2"/>
      <c r="I1714" s="2"/>
      <c r="J1714" s="2"/>
      <c r="K1714" s="2"/>
      <c r="L1714" s="2"/>
      <c r="M1714" s="2"/>
      <c r="N1714" s="5">
        <v>21600</v>
      </c>
      <c r="O1714" s="2" t="s">
        <v>1250</v>
      </c>
      <c r="P1714" s="5">
        <v>92.619227309999999</v>
      </c>
      <c r="Q1714" s="5">
        <v>2000575.31</v>
      </c>
      <c r="R1714" s="5">
        <v>1.2962802980000001</v>
      </c>
      <c r="S1714" s="5">
        <v>27999.654439999998</v>
      </c>
      <c r="T1714" s="5">
        <v>486539.9</v>
      </c>
      <c r="U1714" s="5">
        <v>20</v>
      </c>
      <c r="V1714" s="2"/>
      <c r="W1714" s="2" t="s">
        <v>22</v>
      </c>
      <c r="X1714" s="2" t="s">
        <v>2940</v>
      </c>
      <c r="Y1714" s="2" t="s">
        <v>172</v>
      </c>
      <c r="Z1714" s="2" t="s">
        <v>173</v>
      </c>
      <c r="AA1714" s="2" t="s">
        <v>2940</v>
      </c>
      <c r="AB1714" s="2">
        <f>IF(INPUT_RAW!B1714="","",YEAR(INPUT_RAW!B1714))</f>
        <v>2018</v>
      </c>
      <c r="AC1714" s="2">
        <f>IF(OR(INPUT_RAW!Q1714="",INPUT_RAW!T1714=""),"",INPUT_RAW!Q1714+INPUT_RAW!T1714)</f>
        <v>2487115.21</v>
      </c>
      <c r="AD1714" s="2">
        <f>IF(INPUT_RAW!Q1714="","",IF(INPUT_RAW!Q1714=0,0,INPUT_RAW!T1714/INPUT_RAW!Q1714))</f>
        <v>0.24319999230621317</v>
      </c>
    </row>
    <row r="1715" spans="1:30" ht="57.6" x14ac:dyDescent="0.3">
      <c r="A1715" s="7" t="s">
        <v>196</v>
      </c>
      <c r="B1715" s="2" t="s">
        <v>2449</v>
      </c>
      <c r="C1715" s="5" t="s">
        <v>198</v>
      </c>
      <c r="D1715" s="5" t="s">
        <v>171</v>
      </c>
      <c r="E1715" s="2" t="s">
        <v>2450</v>
      </c>
      <c r="F1715" s="2"/>
      <c r="G1715" s="2"/>
      <c r="H1715" s="2"/>
      <c r="I1715" s="2"/>
      <c r="J1715" s="2"/>
      <c r="K1715" s="2"/>
      <c r="L1715" s="2"/>
      <c r="M1715" s="2"/>
      <c r="N1715" s="5">
        <v>2330.1999999999998</v>
      </c>
      <c r="O1715" s="2" t="s">
        <v>200</v>
      </c>
      <c r="P1715" s="5">
        <v>990.76640199999997</v>
      </c>
      <c r="Q1715" s="5">
        <v>2308683.87</v>
      </c>
      <c r="R1715" s="5">
        <v>13.808590969999999</v>
      </c>
      <c r="S1715" s="5">
        <v>32176.778679999999</v>
      </c>
      <c r="T1715" s="5">
        <v>561471.9</v>
      </c>
      <c r="U1715" s="5">
        <v>3</v>
      </c>
      <c r="V1715" s="2"/>
      <c r="W1715" s="2" t="s">
        <v>23</v>
      </c>
      <c r="X1715" s="2" t="s">
        <v>2939</v>
      </c>
      <c r="Y1715" s="2" t="s">
        <v>172</v>
      </c>
      <c r="Z1715" s="2" t="s">
        <v>173</v>
      </c>
      <c r="AA1715" s="2" t="s">
        <v>2939</v>
      </c>
      <c r="AB1715" s="2">
        <f>IF(INPUT_RAW!B1715="","",YEAR(INPUT_RAW!B1715))</f>
        <v>2018</v>
      </c>
      <c r="AC1715" s="2">
        <f>IF(OR(INPUT_RAW!Q1715="",INPUT_RAW!T1715=""),"",INPUT_RAW!Q1715+INPUT_RAW!T1715)</f>
        <v>2870155.77</v>
      </c>
      <c r="AD1715" s="2">
        <f>IF(INPUT_RAW!Q1715="","",IF(INPUT_RAW!Q1715=0,0,INPUT_RAW!T1715/INPUT_RAW!Q1715))</f>
        <v>0.24319999255679817</v>
      </c>
    </row>
    <row r="1716" spans="1:30" ht="115.2" x14ac:dyDescent="0.3">
      <c r="A1716" s="7" t="s">
        <v>196</v>
      </c>
      <c r="B1716" s="2" t="s">
        <v>2449</v>
      </c>
      <c r="C1716" s="5" t="s">
        <v>198</v>
      </c>
      <c r="D1716" s="5" t="s">
        <v>171</v>
      </c>
      <c r="E1716" s="2" t="s">
        <v>2451</v>
      </c>
      <c r="F1716" s="2"/>
      <c r="G1716" s="2"/>
      <c r="H1716" s="2"/>
      <c r="I1716" s="2"/>
      <c r="J1716" s="2"/>
      <c r="K1716" s="2"/>
      <c r="L1716" s="2"/>
      <c r="M1716" s="2"/>
      <c r="N1716" s="5">
        <v>23580</v>
      </c>
      <c r="O1716" s="2" t="s">
        <v>1250</v>
      </c>
      <c r="P1716" s="5">
        <v>83.975290920000006</v>
      </c>
      <c r="Q1716" s="5">
        <v>1980137.36</v>
      </c>
      <c r="R1716" s="5">
        <v>1.1703873300000001</v>
      </c>
      <c r="S1716" s="5">
        <v>27597.733240000001</v>
      </c>
      <c r="T1716" s="5">
        <v>481569.4</v>
      </c>
      <c r="U1716" s="5">
        <v>91</v>
      </c>
      <c r="V1716" s="2"/>
      <c r="W1716" s="2" t="s">
        <v>22</v>
      </c>
      <c r="X1716" s="2" t="s">
        <v>2940</v>
      </c>
      <c r="Y1716" s="2" t="s">
        <v>172</v>
      </c>
      <c r="Z1716" s="2" t="s">
        <v>173</v>
      </c>
      <c r="AA1716" s="2" t="s">
        <v>2940</v>
      </c>
      <c r="AB1716" s="2">
        <f>IF(INPUT_RAW!B1716="","",YEAR(INPUT_RAW!B1716))</f>
        <v>2018</v>
      </c>
      <c r="AC1716" s="2">
        <f>IF(OR(INPUT_RAW!Q1716="",INPUT_RAW!T1716=""),"",INPUT_RAW!Q1716+INPUT_RAW!T1716)</f>
        <v>2461706.7600000002</v>
      </c>
      <c r="AD1716" s="2">
        <f>IF(INPUT_RAW!Q1716="","",IF(INPUT_RAW!Q1716=0,0,INPUT_RAW!T1716/INPUT_RAW!Q1716))</f>
        <v>0.24319999699414793</v>
      </c>
    </row>
    <row r="1717" spans="1:30" ht="57.6" x14ac:dyDescent="0.3">
      <c r="A1717" s="7" t="s">
        <v>196</v>
      </c>
      <c r="B1717" s="2" t="s">
        <v>2449</v>
      </c>
      <c r="C1717" s="5" t="s">
        <v>198</v>
      </c>
      <c r="D1717" s="5" t="s">
        <v>171</v>
      </c>
      <c r="E1717" s="2" t="s">
        <v>2452</v>
      </c>
      <c r="F1717" s="2"/>
      <c r="G1717" s="2"/>
      <c r="H1717" s="2"/>
      <c r="I1717" s="2"/>
      <c r="J1717" s="2"/>
      <c r="K1717" s="2"/>
      <c r="L1717" s="2"/>
      <c r="M1717" s="2"/>
      <c r="N1717" s="5">
        <v>15600</v>
      </c>
      <c r="O1717" s="2" t="s">
        <v>1250</v>
      </c>
      <c r="P1717" s="5">
        <v>33.151211539999998</v>
      </c>
      <c r="Q1717" s="5">
        <v>517158.9</v>
      </c>
      <c r="R1717" s="5">
        <v>0.46203779099999998</v>
      </c>
      <c r="S1717" s="5">
        <v>7207.7895470000003</v>
      </c>
      <c r="T1717" s="5">
        <v>125773.1</v>
      </c>
      <c r="U1717" s="5">
        <v>40</v>
      </c>
      <c r="V1717" s="2"/>
      <c r="W1717" s="2" t="s">
        <v>23</v>
      </c>
      <c r="X1717" s="2"/>
      <c r="Y1717" s="2" t="s">
        <v>172</v>
      </c>
      <c r="Z1717" s="2" t="s">
        <v>173</v>
      </c>
      <c r="AA1717" s="2" t="s">
        <v>174</v>
      </c>
      <c r="AB1717" s="2">
        <f>IF(INPUT_RAW!B1717="","",YEAR(INPUT_RAW!B1717))</f>
        <v>2018</v>
      </c>
      <c r="AC1717" s="2">
        <f>IF(OR(INPUT_RAW!Q1717="",INPUT_RAW!T1717=""),"",INPUT_RAW!Q1717+INPUT_RAW!T1717)</f>
        <v>642932</v>
      </c>
      <c r="AD1717" s="2">
        <f>IF(INPUT_RAW!Q1717="","",IF(INPUT_RAW!Q1717=0,0,INPUT_RAW!T1717/INPUT_RAW!Q1717))</f>
        <v>0.24320010735578562</v>
      </c>
    </row>
    <row r="1718" spans="1:30" ht="115.2" x14ac:dyDescent="0.3">
      <c r="A1718" s="7" t="s">
        <v>196</v>
      </c>
      <c r="B1718" s="2" t="s">
        <v>2449</v>
      </c>
      <c r="C1718" s="5" t="s">
        <v>198</v>
      </c>
      <c r="D1718" s="5" t="s">
        <v>171</v>
      </c>
      <c r="E1718" s="2" t="s">
        <v>2453</v>
      </c>
      <c r="F1718" s="2"/>
      <c r="G1718" s="2"/>
      <c r="H1718" s="2"/>
      <c r="I1718" s="2"/>
      <c r="J1718" s="2"/>
      <c r="K1718" s="2"/>
      <c r="L1718" s="2"/>
      <c r="M1718" s="2"/>
      <c r="N1718" s="5">
        <v>19080</v>
      </c>
      <c r="O1718" s="2" t="s">
        <v>1250</v>
      </c>
      <c r="P1718" s="5">
        <v>75.554843820000002</v>
      </c>
      <c r="Q1718" s="5">
        <v>1441586.42</v>
      </c>
      <c r="R1718" s="5">
        <v>1.053029182</v>
      </c>
      <c r="S1718" s="5">
        <v>20091.79679</v>
      </c>
      <c r="T1718" s="5">
        <v>350593.8</v>
      </c>
      <c r="U1718" s="5">
        <v>39</v>
      </c>
      <c r="V1718" s="2"/>
      <c r="W1718" s="2" t="s">
        <v>22</v>
      </c>
      <c r="X1718" s="2" t="s">
        <v>2940</v>
      </c>
      <c r="Y1718" s="2" t="s">
        <v>172</v>
      </c>
      <c r="Z1718" s="2" t="s">
        <v>173</v>
      </c>
      <c r="AA1718" s="2" t="s">
        <v>2940</v>
      </c>
      <c r="AB1718" s="2">
        <f>IF(INPUT_RAW!B1718="","",YEAR(INPUT_RAW!B1718))</f>
        <v>2018</v>
      </c>
      <c r="AC1718" s="2">
        <f>IF(OR(INPUT_RAW!Q1718="",INPUT_RAW!T1718=""),"",INPUT_RAW!Q1718+INPUT_RAW!T1718)</f>
        <v>1792180.22</v>
      </c>
      <c r="AD1718" s="2">
        <f>IF(INPUT_RAW!Q1718="","",IF(INPUT_RAW!Q1718=0,0,INPUT_RAW!T1718/INPUT_RAW!Q1718))</f>
        <v>0.24319998796881009</v>
      </c>
    </row>
    <row r="1719" spans="1:30" ht="57.6" x14ac:dyDescent="0.3">
      <c r="A1719" s="7" t="s">
        <v>196</v>
      </c>
      <c r="B1719" s="2" t="s">
        <v>2454</v>
      </c>
      <c r="C1719" s="5" t="s">
        <v>198</v>
      </c>
      <c r="D1719" s="5" t="s">
        <v>171</v>
      </c>
      <c r="E1719" s="2" t="s">
        <v>2455</v>
      </c>
      <c r="F1719" s="2"/>
      <c r="G1719" s="2"/>
      <c r="H1719" s="2"/>
      <c r="I1719" s="2"/>
      <c r="J1719" s="2"/>
      <c r="K1719" s="2"/>
      <c r="L1719" s="2"/>
      <c r="M1719" s="2"/>
      <c r="N1719" s="5">
        <v>7875</v>
      </c>
      <c r="O1719" s="2" t="s">
        <v>200</v>
      </c>
      <c r="P1719" s="5">
        <v>498.23111239999997</v>
      </c>
      <c r="Q1719" s="5">
        <v>3923570.01</v>
      </c>
      <c r="R1719" s="5">
        <v>6.9439876290000004</v>
      </c>
      <c r="S1719" s="5">
        <v>54683.902580000002</v>
      </c>
      <c r="T1719" s="5">
        <v>954212.2</v>
      </c>
      <c r="U1719" s="5">
        <v>50400</v>
      </c>
      <c r="V1719" s="2"/>
      <c r="W1719" s="2" t="s">
        <v>22</v>
      </c>
      <c r="X1719" s="2" t="s">
        <v>2940</v>
      </c>
      <c r="Y1719" s="2" t="s">
        <v>172</v>
      </c>
      <c r="Z1719" s="2" t="s">
        <v>173</v>
      </c>
      <c r="AA1719" s="2" t="s">
        <v>2940</v>
      </c>
      <c r="AB1719" s="2">
        <f>IF(INPUT_RAW!B1719="","",YEAR(INPUT_RAW!B1719))</f>
        <v>2018</v>
      </c>
      <c r="AC1719" s="2">
        <f>IF(OR(INPUT_RAW!Q1719="",INPUT_RAW!T1719=""),"",INPUT_RAW!Q1719+INPUT_RAW!T1719)</f>
        <v>4877782.21</v>
      </c>
      <c r="AD1719" s="2">
        <f>IF(INPUT_RAW!Q1719="","",IF(INPUT_RAW!Q1719=0,0,INPUT_RAW!T1719/INPUT_RAW!Q1719))</f>
        <v>0.2431999932632781</v>
      </c>
    </row>
    <row r="1720" spans="1:30" ht="72" x14ac:dyDescent="0.3">
      <c r="A1720" s="7" t="s">
        <v>196</v>
      </c>
      <c r="B1720" s="2" t="s">
        <v>2456</v>
      </c>
      <c r="C1720" s="5" t="s">
        <v>198</v>
      </c>
      <c r="D1720" s="5" t="s">
        <v>163</v>
      </c>
      <c r="E1720" s="2" t="s">
        <v>2457</v>
      </c>
      <c r="F1720" s="2"/>
      <c r="G1720" s="2"/>
      <c r="H1720" s="2"/>
      <c r="I1720" s="2"/>
      <c r="J1720" s="2"/>
      <c r="K1720" s="2"/>
      <c r="L1720" s="2"/>
      <c r="M1720" s="2"/>
      <c r="N1720" s="5">
        <v>274320</v>
      </c>
      <c r="O1720" s="2" t="s">
        <v>1250</v>
      </c>
      <c r="P1720" s="5">
        <v>4.8963239649999997</v>
      </c>
      <c r="Q1720" s="5">
        <v>1343159.59</v>
      </c>
      <c r="R1720" s="5">
        <v>6.8241448999999996E-2</v>
      </c>
      <c r="S1720" s="5">
        <v>18719.994289999999</v>
      </c>
      <c r="T1720" s="5">
        <v>416110.9</v>
      </c>
      <c r="U1720" s="5">
        <v>50</v>
      </c>
      <c r="V1720" s="2"/>
      <c r="W1720" s="2" t="s">
        <v>23</v>
      </c>
      <c r="X1720" s="2" t="s">
        <v>166</v>
      </c>
      <c r="Y1720" s="2" t="s">
        <v>164</v>
      </c>
      <c r="Z1720" s="2" t="s">
        <v>165</v>
      </c>
      <c r="AA1720" s="2" t="s">
        <v>166</v>
      </c>
      <c r="AB1720" s="2">
        <f>IF(INPUT_RAW!B1720="","",YEAR(INPUT_RAW!B1720))</f>
        <v>2018</v>
      </c>
      <c r="AC1720" s="2">
        <f>IF(OR(INPUT_RAW!Q1720="",INPUT_RAW!T1720=""),"",INPUT_RAW!Q1720+INPUT_RAW!T1720)</f>
        <v>1759270.4900000002</v>
      </c>
      <c r="AD1720" s="2">
        <f>IF(INPUT_RAW!Q1720="","",IF(INPUT_RAW!Q1720=0,0,INPUT_RAW!T1720/INPUT_RAW!Q1720))</f>
        <v>0.30980004393967808</v>
      </c>
    </row>
    <row r="1721" spans="1:30" ht="57.6" x14ac:dyDescent="0.3">
      <c r="A1721" s="7" t="s">
        <v>196</v>
      </c>
      <c r="B1721" s="2" t="s">
        <v>2458</v>
      </c>
      <c r="C1721" s="5" t="s">
        <v>198</v>
      </c>
      <c r="D1721" s="5" t="s">
        <v>171</v>
      </c>
      <c r="E1721" s="2" t="s">
        <v>2459</v>
      </c>
      <c r="F1721" s="2"/>
      <c r="G1721" s="2"/>
      <c r="H1721" s="2"/>
      <c r="I1721" s="2"/>
      <c r="J1721" s="2"/>
      <c r="K1721" s="2"/>
      <c r="L1721" s="2"/>
      <c r="M1721" s="2"/>
      <c r="N1721" s="5">
        <v>50400</v>
      </c>
      <c r="O1721" s="2" t="s">
        <v>1250</v>
      </c>
      <c r="P1721" s="5">
        <v>22.76209266</v>
      </c>
      <c r="Q1721" s="5">
        <v>1147209.47</v>
      </c>
      <c r="R1721" s="5">
        <v>0.31724171000000001</v>
      </c>
      <c r="S1721" s="5">
        <v>15988.98216</v>
      </c>
      <c r="T1721" s="5">
        <v>279001.3</v>
      </c>
      <c r="U1721" s="5">
        <v>40</v>
      </c>
      <c r="V1721" s="2"/>
      <c r="W1721" s="2" t="s">
        <v>23</v>
      </c>
      <c r="X1721" s="2" t="s">
        <v>2936</v>
      </c>
      <c r="Y1721" s="2" t="s">
        <v>172</v>
      </c>
      <c r="Z1721" s="2" t="s">
        <v>173</v>
      </c>
      <c r="AA1721" s="2" t="s">
        <v>2936</v>
      </c>
      <c r="AB1721" s="2">
        <f>IF(INPUT_RAW!B1721="","",YEAR(INPUT_RAW!B1721))</f>
        <v>2018</v>
      </c>
      <c r="AC1721" s="2">
        <f>IF(OR(INPUT_RAW!Q1721="",INPUT_RAW!T1721=""),"",INPUT_RAW!Q1721+INPUT_RAW!T1721)</f>
        <v>1426210.77</v>
      </c>
      <c r="AD1721" s="2">
        <f>IF(INPUT_RAW!Q1721="","",IF(INPUT_RAW!Q1721=0,0,INPUT_RAW!T1721/INPUT_RAW!Q1721))</f>
        <v>0.24319996242708841</v>
      </c>
    </row>
    <row r="1722" spans="1:30" ht="100.8" x14ac:dyDescent="0.3">
      <c r="A1722" s="7" t="s">
        <v>196</v>
      </c>
      <c r="B1722" s="2" t="s">
        <v>2458</v>
      </c>
      <c r="C1722" s="5" t="s">
        <v>198</v>
      </c>
      <c r="D1722" s="5" t="s">
        <v>171</v>
      </c>
      <c r="E1722" s="2" t="s">
        <v>2460</v>
      </c>
      <c r="F1722" s="2"/>
      <c r="G1722" s="2"/>
      <c r="H1722" s="2"/>
      <c r="I1722" s="2"/>
      <c r="J1722" s="2"/>
      <c r="K1722" s="2"/>
      <c r="L1722" s="2"/>
      <c r="M1722" s="2"/>
      <c r="N1722" s="5">
        <v>26028</v>
      </c>
      <c r="O1722" s="2" t="s">
        <v>1250</v>
      </c>
      <c r="P1722" s="5">
        <v>95.152162290000007</v>
      </c>
      <c r="Q1722" s="5">
        <v>2476620.48</v>
      </c>
      <c r="R1722" s="5">
        <v>1.326162541</v>
      </c>
      <c r="S1722" s="5">
        <v>34517.358610000003</v>
      </c>
      <c r="T1722" s="5">
        <v>602314.1</v>
      </c>
      <c r="U1722" s="5">
        <v>46</v>
      </c>
      <c r="V1722" s="2"/>
      <c r="W1722" s="2" t="s">
        <v>22</v>
      </c>
      <c r="X1722" s="2" t="s">
        <v>2940</v>
      </c>
      <c r="Y1722" s="2" t="s">
        <v>172</v>
      </c>
      <c r="Z1722" s="2" t="s">
        <v>173</v>
      </c>
      <c r="AA1722" s="2" t="s">
        <v>2940</v>
      </c>
      <c r="AB1722" s="2">
        <f>IF(INPUT_RAW!B1722="","",YEAR(INPUT_RAW!B1722))</f>
        <v>2018</v>
      </c>
      <c r="AC1722" s="2">
        <f>IF(OR(INPUT_RAW!Q1722="",INPUT_RAW!T1722=""),"",INPUT_RAW!Q1722+INPUT_RAW!T1722)</f>
        <v>3078934.58</v>
      </c>
      <c r="AD1722" s="2">
        <f>IF(INPUT_RAW!Q1722="","",IF(INPUT_RAW!Q1722=0,0,INPUT_RAW!T1722/INPUT_RAW!Q1722))</f>
        <v>0.24319999970282083</v>
      </c>
    </row>
    <row r="1723" spans="1:30" ht="57.6" x14ac:dyDescent="0.3">
      <c r="A1723" s="7" t="s">
        <v>196</v>
      </c>
      <c r="B1723" s="2" t="s">
        <v>2458</v>
      </c>
      <c r="C1723" s="5" t="s">
        <v>198</v>
      </c>
      <c r="D1723" s="5" t="s">
        <v>171</v>
      </c>
      <c r="E1723" s="2" t="s">
        <v>2461</v>
      </c>
      <c r="F1723" s="2"/>
      <c r="G1723" s="2"/>
      <c r="H1723" s="2"/>
      <c r="I1723" s="2"/>
      <c r="J1723" s="2"/>
      <c r="K1723" s="2"/>
      <c r="L1723" s="2"/>
      <c r="M1723" s="2"/>
      <c r="N1723" s="5">
        <v>62280</v>
      </c>
      <c r="O1723" s="2" t="s">
        <v>1250</v>
      </c>
      <c r="P1723" s="5">
        <v>32.49588215</v>
      </c>
      <c r="Q1723" s="5">
        <v>2023843.54</v>
      </c>
      <c r="R1723" s="5">
        <v>0.45290428100000002</v>
      </c>
      <c r="S1723" s="5">
        <v>28206.87861</v>
      </c>
      <c r="T1723" s="5">
        <v>492198.8</v>
      </c>
      <c r="U1723" s="5">
        <v>32</v>
      </c>
      <c r="V1723" s="2"/>
      <c r="W1723" s="2" t="s">
        <v>23</v>
      </c>
      <c r="X1723" s="2"/>
      <c r="Y1723" s="2" t="s">
        <v>172</v>
      </c>
      <c r="Z1723" s="2" t="s">
        <v>173</v>
      </c>
      <c r="AA1723" s="2" t="s">
        <v>174</v>
      </c>
      <c r="AB1723" s="2">
        <f>IF(INPUT_RAW!B1723="","",YEAR(INPUT_RAW!B1723))</f>
        <v>2018</v>
      </c>
      <c r="AC1723" s="2">
        <f>IF(OR(INPUT_RAW!Q1723="",INPUT_RAW!T1723=""),"",INPUT_RAW!Q1723+INPUT_RAW!T1723)</f>
        <v>2516042.34</v>
      </c>
      <c r="AD1723" s="2">
        <f>IF(INPUT_RAW!Q1723="","",IF(INPUT_RAW!Q1723=0,0,INPUT_RAW!T1723/INPUT_RAW!Q1723))</f>
        <v>0.2432000252351523</v>
      </c>
    </row>
    <row r="1724" spans="1:30" ht="115.2" x14ac:dyDescent="0.3">
      <c r="A1724" s="7" t="s">
        <v>196</v>
      </c>
      <c r="B1724" s="2" t="s">
        <v>2458</v>
      </c>
      <c r="C1724" s="5" t="s">
        <v>198</v>
      </c>
      <c r="D1724" s="5" t="s">
        <v>171</v>
      </c>
      <c r="E1724" s="2" t="s">
        <v>2462</v>
      </c>
      <c r="F1724" s="2"/>
      <c r="G1724" s="2"/>
      <c r="H1724" s="2"/>
      <c r="I1724" s="2"/>
      <c r="J1724" s="2"/>
      <c r="K1724" s="2"/>
      <c r="L1724" s="2"/>
      <c r="M1724" s="2"/>
      <c r="N1724" s="5">
        <v>15156</v>
      </c>
      <c r="O1724" s="2" t="s">
        <v>1250</v>
      </c>
      <c r="P1724" s="5">
        <v>85.28289126</v>
      </c>
      <c r="Q1724" s="5">
        <v>1292547.5</v>
      </c>
      <c r="R1724" s="5">
        <v>1.1886117249999999</v>
      </c>
      <c r="S1724" s="5">
        <v>18014.599300000002</v>
      </c>
      <c r="T1724" s="5">
        <v>314347.59999999998</v>
      </c>
      <c r="U1724" s="5">
        <v>832</v>
      </c>
      <c r="V1724" s="2"/>
      <c r="W1724" s="2" t="s">
        <v>22</v>
      </c>
      <c r="X1724" s="2" t="s">
        <v>2940</v>
      </c>
      <c r="Y1724" s="2" t="s">
        <v>172</v>
      </c>
      <c r="Z1724" s="2" t="s">
        <v>173</v>
      </c>
      <c r="AA1724" s="2" t="s">
        <v>2940</v>
      </c>
      <c r="AB1724" s="2">
        <f>IF(INPUT_RAW!B1724="","",YEAR(INPUT_RAW!B1724))</f>
        <v>2018</v>
      </c>
      <c r="AC1724" s="2">
        <f>IF(OR(INPUT_RAW!Q1724="",INPUT_RAW!T1724=""),"",INPUT_RAW!Q1724+INPUT_RAW!T1724)</f>
        <v>1606895.1</v>
      </c>
      <c r="AD1724" s="2">
        <f>IF(INPUT_RAW!Q1724="","",IF(INPUT_RAW!Q1724=0,0,INPUT_RAW!T1724/INPUT_RAW!Q1724))</f>
        <v>0.24320003713596597</v>
      </c>
    </row>
    <row r="1725" spans="1:30" ht="57.6" x14ac:dyDescent="0.3">
      <c r="A1725" s="7" t="s">
        <v>196</v>
      </c>
      <c r="B1725" s="2" t="s">
        <v>2463</v>
      </c>
      <c r="C1725" s="5" t="s">
        <v>198</v>
      </c>
      <c r="D1725" s="5" t="s">
        <v>163</v>
      </c>
      <c r="E1725" s="2" t="s">
        <v>2464</v>
      </c>
      <c r="F1725" s="2"/>
      <c r="G1725" s="2"/>
      <c r="H1725" s="2"/>
      <c r="I1725" s="2"/>
      <c r="J1725" s="2"/>
      <c r="K1725" s="2"/>
      <c r="L1725" s="2"/>
      <c r="M1725" s="2"/>
      <c r="N1725" s="5">
        <v>83000</v>
      </c>
      <c r="O1725" s="2" t="s">
        <v>2368</v>
      </c>
      <c r="P1725" s="5">
        <v>7.2763420480000001</v>
      </c>
      <c r="Q1725" s="5">
        <v>603936.39</v>
      </c>
      <c r="R1725" s="5">
        <v>0.101412433</v>
      </c>
      <c r="S1725" s="5">
        <v>8417.2319160000006</v>
      </c>
      <c r="T1725" s="5">
        <v>187099.5</v>
      </c>
      <c r="U1725" s="5">
        <v>1</v>
      </c>
      <c r="V1725" s="2"/>
      <c r="W1725" s="2" t="s">
        <v>28</v>
      </c>
      <c r="X1725" s="2" t="s">
        <v>166</v>
      </c>
      <c r="Y1725" s="2" t="s">
        <v>164</v>
      </c>
      <c r="Z1725" s="2" t="s">
        <v>165</v>
      </c>
      <c r="AA1725" s="2" t="s">
        <v>166</v>
      </c>
      <c r="AB1725" s="2">
        <f>IF(INPUT_RAW!B1725="","",YEAR(INPUT_RAW!B1725))</f>
        <v>2018</v>
      </c>
      <c r="AC1725" s="2">
        <f>IF(OR(INPUT_RAW!Q1725="",INPUT_RAW!T1725=""),"",INPUT_RAW!Q1725+INPUT_RAW!T1725)</f>
        <v>791035.89</v>
      </c>
      <c r="AD1725" s="2">
        <f>IF(INPUT_RAW!Q1725="","",IF(INPUT_RAW!Q1725=0,0,INPUT_RAW!T1725/INPUT_RAW!Q1725))</f>
        <v>0.30980001056071482</v>
      </c>
    </row>
    <row r="1726" spans="1:30" ht="72" x14ac:dyDescent="0.3">
      <c r="A1726" s="7" t="s">
        <v>196</v>
      </c>
      <c r="B1726" s="2" t="s">
        <v>2465</v>
      </c>
      <c r="C1726" s="5" t="s">
        <v>198</v>
      </c>
      <c r="D1726" s="5" t="s">
        <v>171</v>
      </c>
      <c r="E1726" s="2" t="s">
        <v>2466</v>
      </c>
      <c r="F1726" s="2"/>
      <c r="G1726" s="2"/>
      <c r="H1726" s="2"/>
      <c r="I1726" s="2"/>
      <c r="J1726" s="2"/>
      <c r="K1726" s="2"/>
      <c r="L1726" s="2"/>
      <c r="M1726" s="2"/>
      <c r="N1726" s="5">
        <v>52800</v>
      </c>
      <c r="O1726" s="2" t="s">
        <v>1250</v>
      </c>
      <c r="P1726" s="5">
        <v>44.5127661</v>
      </c>
      <c r="Q1726" s="5">
        <v>2350274.0499999998</v>
      </c>
      <c r="R1726" s="5">
        <v>0.61018185199999997</v>
      </c>
      <c r="S1726" s="5">
        <v>32217.601780000001</v>
      </c>
      <c r="T1726" s="5">
        <v>571586.6</v>
      </c>
      <c r="U1726" s="5">
        <v>4400</v>
      </c>
      <c r="V1726" s="2"/>
      <c r="W1726" s="2" t="s">
        <v>23</v>
      </c>
      <c r="X1726" s="2" t="s">
        <v>2941</v>
      </c>
      <c r="Y1726" s="2" t="s">
        <v>172</v>
      </c>
      <c r="Z1726" s="2" t="s">
        <v>173</v>
      </c>
      <c r="AA1726" s="2" t="s">
        <v>2941</v>
      </c>
      <c r="AB1726" s="2">
        <f>IF(INPUT_RAW!B1726="","",YEAR(INPUT_RAW!B1726))</f>
        <v>2018</v>
      </c>
      <c r="AC1726" s="2">
        <f>IF(OR(INPUT_RAW!Q1726="",INPUT_RAW!T1726=""),"",INPUT_RAW!Q1726+INPUT_RAW!T1726)</f>
        <v>2921860.65</v>
      </c>
      <c r="AD1726" s="2">
        <f>IF(INPUT_RAW!Q1726="","",IF(INPUT_RAW!Q1726=0,0,INPUT_RAW!T1726/INPUT_RAW!Q1726))</f>
        <v>0.24319997916838679</v>
      </c>
    </row>
    <row r="1727" spans="1:30" ht="100.8" x14ac:dyDescent="0.3">
      <c r="A1727" s="7" t="s">
        <v>196</v>
      </c>
      <c r="B1727" s="2" t="s">
        <v>2467</v>
      </c>
      <c r="C1727" s="5" t="s">
        <v>198</v>
      </c>
      <c r="D1727" s="5" t="s">
        <v>171</v>
      </c>
      <c r="E1727" s="2" t="s">
        <v>2468</v>
      </c>
      <c r="F1727" s="2"/>
      <c r="G1727" s="2"/>
      <c r="H1727" s="2"/>
      <c r="I1727" s="2"/>
      <c r="J1727" s="2"/>
      <c r="K1727" s="2"/>
      <c r="L1727" s="2"/>
      <c r="M1727" s="2"/>
      <c r="N1727" s="5">
        <v>2592</v>
      </c>
      <c r="O1727" s="2" t="s">
        <v>1250</v>
      </c>
      <c r="P1727" s="5">
        <v>693.18043980000004</v>
      </c>
      <c r="Q1727" s="5">
        <v>1796723.7</v>
      </c>
      <c r="R1727" s="5">
        <v>9.5021307719999992</v>
      </c>
      <c r="S1727" s="5">
        <v>24629.522959999998</v>
      </c>
      <c r="T1727" s="5">
        <v>436963.2</v>
      </c>
      <c r="U1727" s="2"/>
      <c r="V1727" s="2"/>
      <c r="W1727" s="2" t="s">
        <v>34</v>
      </c>
      <c r="X1727" s="2" t="s">
        <v>2935</v>
      </c>
      <c r="Y1727" s="2" t="s">
        <v>172</v>
      </c>
      <c r="Z1727" s="2" t="s">
        <v>173</v>
      </c>
      <c r="AA1727" s="2" t="s">
        <v>2935</v>
      </c>
      <c r="AB1727" s="2">
        <f>IF(INPUT_RAW!B1727="","",YEAR(INPUT_RAW!B1727))</f>
        <v>2018</v>
      </c>
      <c r="AC1727" s="2">
        <f>IF(OR(INPUT_RAW!Q1727="",INPUT_RAW!T1727=""),"",INPUT_RAW!Q1727+INPUT_RAW!T1727)</f>
        <v>2233686.9</v>
      </c>
      <c r="AD1727" s="2">
        <f>IF(INPUT_RAW!Q1727="","",IF(INPUT_RAW!Q1727=0,0,INPUT_RAW!T1727/INPUT_RAW!Q1727))</f>
        <v>0.24319999786277657</v>
      </c>
    </row>
    <row r="1728" spans="1:30" ht="57.6" x14ac:dyDescent="0.3">
      <c r="A1728" s="7" t="s">
        <v>196</v>
      </c>
      <c r="B1728" s="2" t="s">
        <v>2469</v>
      </c>
      <c r="C1728" s="5" t="s">
        <v>198</v>
      </c>
      <c r="D1728" s="5" t="s">
        <v>171</v>
      </c>
      <c r="E1728" s="2" t="s">
        <v>2470</v>
      </c>
      <c r="F1728" s="2"/>
      <c r="G1728" s="2"/>
      <c r="H1728" s="2"/>
      <c r="I1728" s="2"/>
      <c r="J1728" s="2"/>
      <c r="K1728" s="2"/>
      <c r="L1728" s="2"/>
      <c r="M1728" s="2"/>
      <c r="N1728" s="5">
        <v>50400</v>
      </c>
      <c r="O1728" s="2" t="s">
        <v>1250</v>
      </c>
      <c r="P1728" s="5">
        <v>23.080388289999998</v>
      </c>
      <c r="Q1728" s="5">
        <v>1163251.57</v>
      </c>
      <c r="R1728" s="5">
        <v>0.31638640600000001</v>
      </c>
      <c r="S1728" s="5">
        <v>15945.87485</v>
      </c>
      <c r="T1728" s="5">
        <v>282902.8</v>
      </c>
      <c r="U1728" s="5">
        <v>2268</v>
      </c>
      <c r="V1728" s="2"/>
      <c r="W1728" s="2" t="s">
        <v>23</v>
      </c>
      <c r="X1728" s="2" t="s">
        <v>2936</v>
      </c>
      <c r="Y1728" s="2" t="s">
        <v>172</v>
      </c>
      <c r="Z1728" s="2" t="s">
        <v>173</v>
      </c>
      <c r="AA1728" s="2" t="s">
        <v>2936</v>
      </c>
      <c r="AB1728" s="2">
        <f>IF(INPUT_RAW!B1728="","",YEAR(INPUT_RAW!B1728))</f>
        <v>2018</v>
      </c>
      <c r="AC1728" s="2">
        <f>IF(OR(INPUT_RAW!Q1728="",INPUT_RAW!T1728=""),"",INPUT_RAW!Q1728+INPUT_RAW!T1728)</f>
        <v>1446154.37</v>
      </c>
      <c r="AD1728" s="2">
        <f>IF(INPUT_RAW!Q1728="","",IF(INPUT_RAW!Q1728=0,0,INPUT_RAW!T1728/INPUT_RAW!Q1728))</f>
        <v>0.24320001562516694</v>
      </c>
    </row>
    <row r="1729" spans="1:30" ht="57.6" x14ac:dyDescent="0.3">
      <c r="A1729" s="7" t="s">
        <v>196</v>
      </c>
      <c r="B1729" s="2" t="s">
        <v>2469</v>
      </c>
      <c r="C1729" s="5" t="s">
        <v>198</v>
      </c>
      <c r="D1729" s="5" t="s">
        <v>171</v>
      </c>
      <c r="E1729" s="2" t="s">
        <v>2471</v>
      </c>
      <c r="F1729" s="2"/>
      <c r="G1729" s="2"/>
      <c r="H1729" s="2"/>
      <c r="I1729" s="2"/>
      <c r="J1729" s="2"/>
      <c r="K1729" s="2"/>
      <c r="L1729" s="2"/>
      <c r="M1729" s="2"/>
      <c r="N1729" s="5">
        <v>1000</v>
      </c>
      <c r="O1729" s="2" t="s">
        <v>2368</v>
      </c>
      <c r="P1729" s="5">
        <v>28.183969999999999</v>
      </c>
      <c r="Q1729" s="5">
        <v>28183.97</v>
      </c>
      <c r="R1729" s="5">
        <v>0.38634640199999998</v>
      </c>
      <c r="S1729" s="5">
        <v>386.34640159999998</v>
      </c>
      <c r="T1729" s="5">
        <v>6854.3</v>
      </c>
      <c r="U1729" s="5">
        <v>3</v>
      </c>
      <c r="V1729" s="2"/>
      <c r="W1729" s="2" t="s">
        <v>23</v>
      </c>
      <c r="X1729" s="2"/>
      <c r="Y1729" s="2" t="s">
        <v>172</v>
      </c>
      <c r="Z1729" s="2" t="s">
        <v>173</v>
      </c>
      <c r="AA1729" s="2" t="s">
        <v>174</v>
      </c>
      <c r="AB1729" s="2">
        <f>IF(INPUT_RAW!B1729="","",YEAR(INPUT_RAW!B1729))</f>
        <v>2018</v>
      </c>
      <c r="AC1729" s="2">
        <f>IF(OR(INPUT_RAW!Q1729="",INPUT_RAW!T1729=""),"",INPUT_RAW!Q1729+INPUT_RAW!T1729)</f>
        <v>35038.270000000004</v>
      </c>
      <c r="AD1729" s="2">
        <f>IF(INPUT_RAW!Q1729="","",IF(INPUT_RAW!Q1729=0,0,INPUT_RAW!T1729/INPUT_RAW!Q1729))</f>
        <v>0.24319852738986025</v>
      </c>
    </row>
    <row r="1730" spans="1:30" ht="57.6" x14ac:dyDescent="0.3">
      <c r="A1730" s="7" t="s">
        <v>196</v>
      </c>
      <c r="B1730" s="2" t="s">
        <v>2469</v>
      </c>
      <c r="C1730" s="5" t="s">
        <v>198</v>
      </c>
      <c r="D1730" s="5" t="s">
        <v>171</v>
      </c>
      <c r="E1730" s="2" t="s">
        <v>2472</v>
      </c>
      <c r="F1730" s="2"/>
      <c r="G1730" s="2"/>
      <c r="H1730" s="2"/>
      <c r="I1730" s="2"/>
      <c r="J1730" s="2"/>
      <c r="K1730" s="2"/>
      <c r="L1730" s="2"/>
      <c r="M1730" s="2"/>
      <c r="N1730" s="5">
        <v>30360</v>
      </c>
      <c r="O1730" s="2" t="s">
        <v>1250</v>
      </c>
      <c r="P1730" s="5">
        <v>33.059038209999997</v>
      </c>
      <c r="Q1730" s="5">
        <v>1003672.4</v>
      </c>
      <c r="R1730" s="5">
        <v>0.45317393</v>
      </c>
      <c r="S1730" s="5">
        <v>13758.36052</v>
      </c>
      <c r="T1730" s="5">
        <v>244093.1</v>
      </c>
      <c r="U1730" s="5">
        <v>48</v>
      </c>
      <c r="V1730" s="2"/>
      <c r="W1730" s="2" t="s">
        <v>23</v>
      </c>
      <c r="X1730" s="2"/>
      <c r="Y1730" s="2" t="s">
        <v>172</v>
      </c>
      <c r="Z1730" s="2" t="s">
        <v>173</v>
      </c>
      <c r="AA1730" s="2" t="s">
        <v>174</v>
      </c>
      <c r="AB1730" s="2">
        <f>IF(INPUT_RAW!B1730="","",YEAR(INPUT_RAW!B1730))</f>
        <v>2018</v>
      </c>
      <c r="AC1730" s="2">
        <f>IF(OR(INPUT_RAW!Q1730="",INPUT_RAW!T1730=""),"",INPUT_RAW!Q1730+INPUT_RAW!T1730)</f>
        <v>1247765.5</v>
      </c>
      <c r="AD1730" s="2">
        <f>IF(INPUT_RAW!Q1730="","",IF(INPUT_RAW!Q1730=0,0,INPUT_RAW!T1730/INPUT_RAW!Q1730))</f>
        <v>0.24319997242128008</v>
      </c>
    </row>
    <row r="1731" spans="1:30" ht="115.2" x14ac:dyDescent="0.3">
      <c r="A1731" s="7" t="s">
        <v>196</v>
      </c>
      <c r="B1731" s="2" t="s">
        <v>2473</v>
      </c>
      <c r="C1731" s="5" t="s">
        <v>198</v>
      </c>
      <c r="D1731" s="5" t="s">
        <v>171</v>
      </c>
      <c r="E1731" s="2" t="s">
        <v>2474</v>
      </c>
      <c r="F1731" s="2"/>
      <c r="G1731" s="2"/>
      <c r="H1731" s="2"/>
      <c r="I1731" s="2"/>
      <c r="J1731" s="2"/>
      <c r="K1731" s="2"/>
      <c r="L1731" s="2"/>
      <c r="M1731" s="2"/>
      <c r="N1731" s="5">
        <v>1692</v>
      </c>
      <c r="O1731" s="2" t="s">
        <v>1250</v>
      </c>
      <c r="P1731" s="5">
        <v>91.005531910000002</v>
      </c>
      <c r="Q1731" s="5">
        <v>153981.35999999999</v>
      </c>
      <c r="R1731" s="5">
        <v>1.2475055779999999</v>
      </c>
      <c r="S1731" s="5">
        <v>2110.779438</v>
      </c>
      <c r="T1731" s="5">
        <v>37448.199999999997</v>
      </c>
      <c r="U1731" s="5">
        <v>41</v>
      </c>
      <c r="V1731" s="2"/>
      <c r="W1731" s="2" t="s">
        <v>22</v>
      </c>
      <c r="X1731" s="2" t="s">
        <v>2940</v>
      </c>
      <c r="Y1731" s="2" t="s">
        <v>172</v>
      </c>
      <c r="Z1731" s="2" t="s">
        <v>173</v>
      </c>
      <c r="AA1731" s="2" t="s">
        <v>2940</v>
      </c>
      <c r="AB1731" s="2">
        <f>IF(INPUT_RAW!B1731="","",YEAR(INPUT_RAW!B1731))</f>
        <v>2018</v>
      </c>
      <c r="AC1731" s="2">
        <f>IF(OR(INPUT_RAW!Q1731="",INPUT_RAW!T1731=""),"",INPUT_RAW!Q1731+INPUT_RAW!T1731)</f>
        <v>191429.56</v>
      </c>
      <c r="AD1731" s="2">
        <f>IF(INPUT_RAW!Q1731="","",IF(INPUT_RAW!Q1731=0,0,INPUT_RAW!T1731/INPUT_RAW!Q1731))</f>
        <v>0.2431995664929833</v>
      </c>
    </row>
    <row r="1732" spans="1:30" ht="100.8" x14ac:dyDescent="0.3">
      <c r="A1732" s="7" t="s">
        <v>196</v>
      </c>
      <c r="B1732" s="2" t="s">
        <v>2473</v>
      </c>
      <c r="C1732" s="5" t="s">
        <v>198</v>
      </c>
      <c r="D1732" s="5" t="s">
        <v>171</v>
      </c>
      <c r="E1732" s="2" t="s">
        <v>2475</v>
      </c>
      <c r="F1732" s="2"/>
      <c r="G1732" s="2"/>
      <c r="H1732" s="2"/>
      <c r="I1732" s="2"/>
      <c r="J1732" s="2"/>
      <c r="K1732" s="2"/>
      <c r="L1732" s="2"/>
      <c r="M1732" s="2"/>
      <c r="N1732" s="5">
        <v>20448</v>
      </c>
      <c r="O1732" s="2" t="s">
        <v>1250</v>
      </c>
      <c r="P1732" s="5">
        <v>79.648643879999995</v>
      </c>
      <c r="Q1732" s="5">
        <v>1628655.47</v>
      </c>
      <c r="R1732" s="5">
        <v>1.091825139</v>
      </c>
      <c r="S1732" s="5">
        <v>22325.640439999999</v>
      </c>
      <c r="T1732" s="5">
        <v>396089</v>
      </c>
      <c r="U1732" s="5">
        <v>16</v>
      </c>
      <c r="V1732" s="2"/>
      <c r="W1732" s="2" t="s">
        <v>22</v>
      </c>
      <c r="X1732" s="2" t="s">
        <v>2940</v>
      </c>
      <c r="Y1732" s="2" t="s">
        <v>172</v>
      </c>
      <c r="Z1732" s="2" t="s">
        <v>173</v>
      </c>
      <c r="AA1732" s="2" t="s">
        <v>2940</v>
      </c>
      <c r="AB1732" s="2">
        <f>IF(INPUT_RAW!B1732="","",YEAR(INPUT_RAW!B1732))</f>
        <v>2018</v>
      </c>
      <c r="AC1732" s="2">
        <f>IF(OR(INPUT_RAW!Q1732="",INPUT_RAW!T1732=""),"",INPUT_RAW!Q1732+INPUT_RAW!T1732)</f>
        <v>2024744.47</v>
      </c>
      <c r="AD1732" s="2">
        <f>IF(INPUT_RAW!Q1732="","",IF(INPUT_RAW!Q1732=0,0,INPUT_RAW!T1732/INPUT_RAW!Q1732))</f>
        <v>0.24319999367330894</v>
      </c>
    </row>
    <row r="1733" spans="1:30" ht="100.8" x14ac:dyDescent="0.3">
      <c r="A1733" s="7" t="s">
        <v>196</v>
      </c>
      <c r="B1733" s="2" t="s">
        <v>2473</v>
      </c>
      <c r="C1733" s="5" t="s">
        <v>198</v>
      </c>
      <c r="D1733" s="5" t="s">
        <v>171</v>
      </c>
      <c r="E1733" s="2" t="s">
        <v>2476</v>
      </c>
      <c r="F1733" s="2"/>
      <c r="G1733" s="2"/>
      <c r="H1733" s="2"/>
      <c r="I1733" s="2"/>
      <c r="J1733" s="2"/>
      <c r="K1733" s="2"/>
      <c r="L1733" s="2"/>
      <c r="M1733" s="2"/>
      <c r="N1733" s="5">
        <v>1800</v>
      </c>
      <c r="O1733" s="2" t="s">
        <v>1250</v>
      </c>
      <c r="P1733" s="5">
        <v>92.509755560000002</v>
      </c>
      <c r="Q1733" s="5">
        <v>166517.56</v>
      </c>
      <c r="R1733" s="5">
        <v>1.268125505</v>
      </c>
      <c r="S1733" s="5">
        <v>2282.625908</v>
      </c>
      <c r="T1733" s="5">
        <v>40497.1</v>
      </c>
      <c r="U1733" s="5">
        <v>20</v>
      </c>
      <c r="V1733" s="2"/>
      <c r="W1733" s="2" t="s">
        <v>22</v>
      </c>
      <c r="X1733" s="2" t="s">
        <v>2940</v>
      </c>
      <c r="Y1733" s="2" t="s">
        <v>172</v>
      </c>
      <c r="Z1733" s="2" t="s">
        <v>173</v>
      </c>
      <c r="AA1733" s="2" t="s">
        <v>2940</v>
      </c>
      <c r="AB1733" s="2">
        <f>IF(INPUT_RAW!B1733="","",YEAR(INPUT_RAW!B1733))</f>
        <v>2018</v>
      </c>
      <c r="AC1733" s="2">
        <f>IF(OR(INPUT_RAW!Q1733="",INPUT_RAW!T1733=""),"",INPUT_RAW!Q1733+INPUT_RAW!T1733)</f>
        <v>207014.66</v>
      </c>
      <c r="AD1733" s="2">
        <f>IF(INPUT_RAW!Q1733="","",IF(INPUT_RAW!Q1733=0,0,INPUT_RAW!T1733/INPUT_RAW!Q1733))</f>
        <v>0.2432001766059988</v>
      </c>
    </row>
    <row r="1734" spans="1:30" ht="100.8" x14ac:dyDescent="0.3">
      <c r="A1734" s="7" t="s">
        <v>196</v>
      </c>
      <c r="B1734" s="2" t="s">
        <v>2473</v>
      </c>
      <c r="C1734" s="5" t="s">
        <v>198</v>
      </c>
      <c r="D1734" s="5" t="s">
        <v>171</v>
      </c>
      <c r="E1734" s="2" t="s">
        <v>2477</v>
      </c>
      <c r="F1734" s="2"/>
      <c r="G1734" s="2"/>
      <c r="H1734" s="2"/>
      <c r="I1734" s="2"/>
      <c r="J1734" s="2"/>
      <c r="K1734" s="2"/>
      <c r="L1734" s="2"/>
      <c r="M1734" s="2"/>
      <c r="N1734" s="5">
        <v>15732</v>
      </c>
      <c r="O1734" s="2" t="s">
        <v>1250</v>
      </c>
      <c r="P1734" s="5">
        <v>97.022427539999995</v>
      </c>
      <c r="Q1734" s="5">
        <v>1526356.83</v>
      </c>
      <c r="R1734" s="5">
        <v>1.3299852990000001</v>
      </c>
      <c r="S1734" s="5">
        <v>20923.328720000001</v>
      </c>
      <c r="T1734" s="5">
        <v>371210</v>
      </c>
      <c r="U1734" s="5">
        <v>74</v>
      </c>
      <c r="V1734" s="2"/>
      <c r="W1734" s="2" t="s">
        <v>22</v>
      </c>
      <c r="X1734" s="2" t="s">
        <v>2940</v>
      </c>
      <c r="Y1734" s="2" t="s">
        <v>172</v>
      </c>
      <c r="Z1734" s="2" t="s">
        <v>173</v>
      </c>
      <c r="AA1734" s="2" t="s">
        <v>2940</v>
      </c>
      <c r="AB1734" s="2">
        <f>IF(INPUT_RAW!B1734="","",YEAR(INPUT_RAW!B1734))</f>
        <v>2018</v>
      </c>
      <c r="AC1734" s="2">
        <f>IF(OR(INPUT_RAW!Q1734="",INPUT_RAW!T1734=""),"",INPUT_RAW!Q1734+INPUT_RAW!T1734)</f>
        <v>1897566.83</v>
      </c>
      <c r="AD1734" s="2">
        <f>IF(INPUT_RAW!Q1734="","",IF(INPUT_RAW!Q1734=0,0,INPUT_RAW!T1734/INPUT_RAW!Q1734))</f>
        <v>0.24320001241125247</v>
      </c>
    </row>
    <row r="1735" spans="1:30" ht="57.6" x14ac:dyDescent="0.3">
      <c r="A1735" s="7" t="s">
        <v>196</v>
      </c>
      <c r="B1735" s="2" t="s">
        <v>2478</v>
      </c>
      <c r="C1735" s="5" t="s">
        <v>198</v>
      </c>
      <c r="D1735" s="5" t="s">
        <v>171</v>
      </c>
      <c r="E1735" s="2" t="s">
        <v>2479</v>
      </c>
      <c r="F1735" s="2"/>
      <c r="G1735" s="2"/>
      <c r="H1735" s="2"/>
      <c r="I1735" s="2"/>
      <c r="J1735" s="2"/>
      <c r="K1735" s="2"/>
      <c r="L1735" s="2"/>
      <c r="M1735" s="2"/>
      <c r="N1735" s="5">
        <v>252</v>
      </c>
      <c r="O1735" s="2" t="s">
        <v>1250</v>
      </c>
      <c r="P1735" s="5">
        <v>192.85273810000001</v>
      </c>
      <c r="Q1735" s="5">
        <v>48598.89</v>
      </c>
      <c r="R1735" s="5">
        <v>2.643629035</v>
      </c>
      <c r="S1735" s="5">
        <v>666.19451679999997</v>
      </c>
      <c r="T1735" s="5">
        <v>11819.3</v>
      </c>
      <c r="U1735" s="5">
        <v>92</v>
      </c>
      <c r="V1735" s="2"/>
      <c r="W1735" s="2" t="s">
        <v>23</v>
      </c>
      <c r="X1735" s="2"/>
      <c r="Y1735" s="2" t="s">
        <v>172</v>
      </c>
      <c r="Z1735" s="2" t="s">
        <v>173</v>
      </c>
      <c r="AA1735" s="2" t="s">
        <v>174</v>
      </c>
      <c r="AB1735" s="2">
        <f>IF(INPUT_RAW!B1735="","",YEAR(INPUT_RAW!B1735))</f>
        <v>2018</v>
      </c>
      <c r="AC1735" s="2">
        <f>IF(OR(INPUT_RAW!Q1735="",INPUT_RAW!T1735=""),"",INPUT_RAW!Q1735+INPUT_RAW!T1735)</f>
        <v>60418.19</v>
      </c>
      <c r="AD1735" s="2">
        <f>IF(INPUT_RAW!Q1735="","",IF(INPUT_RAW!Q1735=0,0,INPUT_RAW!T1735/INPUT_RAW!Q1735))</f>
        <v>0.24320102784240544</v>
      </c>
    </row>
    <row r="1736" spans="1:30" ht="57.6" x14ac:dyDescent="0.3">
      <c r="A1736" s="7" t="s">
        <v>196</v>
      </c>
      <c r="B1736" s="2" t="s">
        <v>2478</v>
      </c>
      <c r="C1736" s="5" t="s">
        <v>198</v>
      </c>
      <c r="D1736" s="5" t="s">
        <v>171</v>
      </c>
      <c r="E1736" s="2" t="s">
        <v>2480</v>
      </c>
      <c r="F1736" s="2"/>
      <c r="G1736" s="2"/>
      <c r="H1736" s="2"/>
      <c r="I1736" s="2"/>
      <c r="J1736" s="2"/>
      <c r="K1736" s="2"/>
      <c r="L1736" s="2"/>
      <c r="M1736" s="2"/>
      <c r="N1736" s="5">
        <v>144</v>
      </c>
      <c r="O1736" s="2" t="s">
        <v>1250</v>
      </c>
      <c r="P1736" s="5">
        <v>327.54354169999999</v>
      </c>
      <c r="Q1736" s="5">
        <v>47166.27</v>
      </c>
      <c r="R1736" s="5">
        <v>4.4899731550000004</v>
      </c>
      <c r="S1736" s="5">
        <v>646.55613430000005</v>
      </c>
      <c r="T1736" s="5">
        <v>11470.9</v>
      </c>
      <c r="U1736" s="5">
        <v>29</v>
      </c>
      <c r="V1736" s="2"/>
      <c r="W1736" s="2" t="s">
        <v>23</v>
      </c>
      <c r="X1736" s="2"/>
      <c r="Y1736" s="2" t="s">
        <v>172</v>
      </c>
      <c r="Z1736" s="2" t="s">
        <v>173</v>
      </c>
      <c r="AA1736" s="2" t="s">
        <v>174</v>
      </c>
      <c r="AB1736" s="2">
        <f>IF(INPUT_RAW!B1736="","",YEAR(INPUT_RAW!B1736))</f>
        <v>2018</v>
      </c>
      <c r="AC1736" s="2">
        <f>IF(OR(INPUT_RAW!Q1736="",INPUT_RAW!T1736=""),"",INPUT_RAW!Q1736+INPUT_RAW!T1736)</f>
        <v>58637.17</v>
      </c>
      <c r="AD1736" s="2">
        <f>IF(INPUT_RAW!Q1736="","",IF(INPUT_RAW!Q1736=0,0,INPUT_RAW!T1736/INPUT_RAW!Q1736))</f>
        <v>0.24320133858369553</v>
      </c>
    </row>
    <row r="1737" spans="1:30" ht="72" x14ac:dyDescent="0.3">
      <c r="A1737" s="7" t="s">
        <v>196</v>
      </c>
      <c r="B1737" s="2" t="s">
        <v>2481</v>
      </c>
      <c r="C1737" s="5" t="s">
        <v>198</v>
      </c>
      <c r="D1737" s="5" t="s">
        <v>163</v>
      </c>
      <c r="E1737" s="2" t="s">
        <v>2457</v>
      </c>
      <c r="F1737" s="2"/>
      <c r="G1737" s="2"/>
      <c r="H1737" s="2"/>
      <c r="I1737" s="2"/>
      <c r="J1737" s="2"/>
      <c r="K1737" s="2"/>
      <c r="L1737" s="2"/>
      <c r="M1737" s="2"/>
      <c r="N1737" s="5">
        <v>274320</v>
      </c>
      <c r="O1737" s="2" t="s">
        <v>1250</v>
      </c>
      <c r="P1737" s="5">
        <v>5.1178780990000003</v>
      </c>
      <c r="Q1737" s="5">
        <v>1403936.32</v>
      </c>
      <c r="R1737" s="5">
        <v>6.8512424000000002E-2</v>
      </c>
      <c r="S1737" s="5">
        <v>18794.328249999999</v>
      </c>
      <c r="T1737" s="5">
        <v>434939.5</v>
      </c>
      <c r="U1737" s="5">
        <v>50</v>
      </c>
      <c r="V1737" s="2"/>
      <c r="W1737" s="2" t="s">
        <v>23</v>
      </c>
      <c r="X1737" s="2" t="s">
        <v>166</v>
      </c>
      <c r="Y1737" s="2" t="s">
        <v>164</v>
      </c>
      <c r="Z1737" s="2" t="s">
        <v>165</v>
      </c>
      <c r="AA1737" s="2" t="s">
        <v>166</v>
      </c>
      <c r="AB1737" s="2">
        <f>IF(INPUT_RAW!B1737="","",YEAR(INPUT_RAW!B1737))</f>
        <v>2018</v>
      </c>
      <c r="AC1737" s="2">
        <f>IF(OR(INPUT_RAW!Q1737="",INPUT_RAW!T1737=""),"",INPUT_RAW!Q1737+INPUT_RAW!T1737)</f>
        <v>1838875.82</v>
      </c>
      <c r="AD1737" s="2">
        <f>IF(INPUT_RAW!Q1737="","",IF(INPUT_RAW!Q1737=0,0,INPUT_RAW!T1737/INPUT_RAW!Q1737))</f>
        <v>0.30980001998951062</v>
      </c>
    </row>
    <row r="1738" spans="1:30" ht="86.4" x14ac:dyDescent="0.3">
      <c r="A1738" s="7" t="s">
        <v>196</v>
      </c>
      <c r="B1738" s="2" t="s">
        <v>2482</v>
      </c>
      <c r="C1738" s="5" t="s">
        <v>198</v>
      </c>
      <c r="D1738" s="5" t="s">
        <v>171</v>
      </c>
      <c r="E1738" s="2" t="s">
        <v>2483</v>
      </c>
      <c r="F1738" s="2"/>
      <c r="G1738" s="2"/>
      <c r="H1738" s="2"/>
      <c r="I1738" s="2"/>
      <c r="J1738" s="2"/>
      <c r="K1738" s="2"/>
      <c r="L1738" s="2"/>
      <c r="M1738" s="2"/>
      <c r="N1738" s="5">
        <v>52800</v>
      </c>
      <c r="O1738" s="2" t="s">
        <v>1250</v>
      </c>
      <c r="P1738" s="5">
        <v>45.540462689999998</v>
      </c>
      <c r="Q1738" s="5">
        <v>2404536.4300000002</v>
      </c>
      <c r="R1738" s="5">
        <v>0.60964474800000001</v>
      </c>
      <c r="S1738" s="5">
        <v>32189.242699999999</v>
      </c>
      <c r="T1738" s="5">
        <v>584783.30000000005</v>
      </c>
      <c r="U1738" s="5">
        <v>0</v>
      </c>
      <c r="V1738" s="2"/>
      <c r="W1738" s="2" t="s">
        <v>23</v>
      </c>
      <c r="X1738" s="2" t="s">
        <v>2941</v>
      </c>
      <c r="Y1738" s="2" t="s">
        <v>172</v>
      </c>
      <c r="Z1738" s="2" t="s">
        <v>173</v>
      </c>
      <c r="AA1738" s="2" t="s">
        <v>2941</v>
      </c>
      <c r="AB1738" s="2">
        <f>IF(INPUT_RAW!B1738="","",YEAR(INPUT_RAW!B1738))</f>
        <v>2018</v>
      </c>
      <c r="AC1738" s="2">
        <f>IF(OR(INPUT_RAW!Q1738="",INPUT_RAW!T1738=""),"",INPUT_RAW!Q1738+INPUT_RAW!T1738)</f>
        <v>2989319.7300000004</v>
      </c>
      <c r="AD1738" s="2">
        <f>IF(INPUT_RAW!Q1738="","",IF(INPUT_RAW!Q1738=0,0,INPUT_RAW!T1738/INPUT_RAW!Q1738))</f>
        <v>0.24320001672838037</v>
      </c>
    </row>
    <row r="1739" spans="1:30" ht="100.8" x14ac:dyDescent="0.3">
      <c r="A1739" s="7" t="s">
        <v>196</v>
      </c>
      <c r="B1739" s="2" t="s">
        <v>2482</v>
      </c>
      <c r="C1739" s="5" t="s">
        <v>198</v>
      </c>
      <c r="D1739" s="5" t="s">
        <v>171</v>
      </c>
      <c r="E1739" s="2" t="s">
        <v>2468</v>
      </c>
      <c r="F1739" s="2"/>
      <c r="G1739" s="2"/>
      <c r="H1739" s="2"/>
      <c r="I1739" s="2"/>
      <c r="J1739" s="2"/>
      <c r="K1739" s="2"/>
      <c r="L1739" s="2"/>
      <c r="M1739" s="2"/>
      <c r="N1739" s="5">
        <v>2592</v>
      </c>
      <c r="O1739" s="2" t="s">
        <v>1250</v>
      </c>
      <c r="P1739" s="5">
        <v>715.28248459999998</v>
      </c>
      <c r="Q1739" s="5">
        <v>1854012.2</v>
      </c>
      <c r="R1739" s="5">
        <v>9.5754014000000005</v>
      </c>
      <c r="S1739" s="5">
        <v>24819.440429999999</v>
      </c>
      <c r="T1739" s="5">
        <v>450895.7</v>
      </c>
      <c r="U1739" s="2"/>
      <c r="V1739" s="2"/>
      <c r="W1739" s="2" t="s">
        <v>34</v>
      </c>
      <c r="X1739" s="2" t="s">
        <v>2935</v>
      </c>
      <c r="Y1739" s="2" t="s">
        <v>172</v>
      </c>
      <c r="Z1739" s="2" t="s">
        <v>173</v>
      </c>
      <c r="AA1739" s="2" t="s">
        <v>2935</v>
      </c>
      <c r="AB1739" s="2">
        <f>IF(INPUT_RAW!B1739="","",YEAR(INPUT_RAW!B1739))</f>
        <v>2018</v>
      </c>
      <c r="AC1739" s="2">
        <f>IF(OR(INPUT_RAW!Q1739="",INPUT_RAW!T1739=""),"",INPUT_RAW!Q1739+INPUT_RAW!T1739)</f>
        <v>2304907.9</v>
      </c>
      <c r="AD1739" s="2">
        <f>IF(INPUT_RAW!Q1739="","",IF(INPUT_RAW!Q1739=0,0,INPUT_RAW!T1739/INPUT_RAW!Q1739))</f>
        <v>0.24319996384058315</v>
      </c>
    </row>
    <row r="1740" spans="1:30" ht="57.6" x14ac:dyDescent="0.3">
      <c r="A1740" s="7" t="s">
        <v>196</v>
      </c>
      <c r="B1740" s="2" t="s">
        <v>2482</v>
      </c>
      <c r="C1740" s="5" t="s">
        <v>198</v>
      </c>
      <c r="D1740" s="5" t="s">
        <v>171</v>
      </c>
      <c r="E1740" s="2" t="s">
        <v>2484</v>
      </c>
      <c r="F1740" s="2"/>
      <c r="G1740" s="2"/>
      <c r="H1740" s="2"/>
      <c r="I1740" s="2"/>
      <c r="J1740" s="2"/>
      <c r="K1740" s="2"/>
      <c r="L1740" s="2"/>
      <c r="M1740" s="2"/>
      <c r="N1740" s="5">
        <v>576</v>
      </c>
      <c r="O1740" s="2" t="s">
        <v>1250</v>
      </c>
      <c r="P1740" s="5">
        <v>38.907065969999998</v>
      </c>
      <c r="Q1740" s="5">
        <v>22410.47</v>
      </c>
      <c r="R1740" s="5">
        <v>0.52084425700000003</v>
      </c>
      <c r="S1740" s="5">
        <v>300.00629179999999</v>
      </c>
      <c r="T1740" s="5">
        <v>5450.2</v>
      </c>
      <c r="U1740" s="5">
        <v>2</v>
      </c>
      <c r="V1740" s="2"/>
      <c r="W1740" s="2" t="s">
        <v>23</v>
      </c>
      <c r="X1740" s="2"/>
      <c r="Y1740" s="2" t="s">
        <v>172</v>
      </c>
      <c r="Z1740" s="2" t="s">
        <v>173</v>
      </c>
      <c r="AA1740" s="2" t="s">
        <v>174</v>
      </c>
      <c r="AB1740" s="2">
        <f>IF(INPUT_RAW!B1740="","",YEAR(INPUT_RAW!B1740))</f>
        <v>2018</v>
      </c>
      <c r="AC1740" s="2">
        <f>IF(OR(INPUT_RAW!Q1740="",INPUT_RAW!T1740=""),"",INPUT_RAW!Q1740+INPUT_RAW!T1740)</f>
        <v>27860.670000000002</v>
      </c>
      <c r="AD1740" s="2">
        <f>IF(INPUT_RAW!Q1740="","",IF(INPUT_RAW!Q1740=0,0,INPUT_RAW!T1740/INPUT_RAW!Q1740))</f>
        <v>0.24319882626290298</v>
      </c>
    </row>
    <row r="1741" spans="1:30" ht="57.6" x14ac:dyDescent="0.3">
      <c r="A1741" s="7" t="s">
        <v>196</v>
      </c>
      <c r="B1741" s="2" t="s">
        <v>2482</v>
      </c>
      <c r="C1741" s="5" t="s">
        <v>198</v>
      </c>
      <c r="D1741" s="5" t="s">
        <v>171</v>
      </c>
      <c r="E1741" s="2" t="s">
        <v>2485</v>
      </c>
      <c r="F1741" s="2"/>
      <c r="G1741" s="2"/>
      <c r="H1741" s="2"/>
      <c r="I1741" s="2"/>
      <c r="J1741" s="2"/>
      <c r="K1741" s="2"/>
      <c r="L1741" s="2"/>
      <c r="M1741" s="2"/>
      <c r="N1741" s="5">
        <v>20160</v>
      </c>
      <c r="O1741" s="2" t="s">
        <v>1250</v>
      </c>
      <c r="P1741" s="5">
        <v>36.875774309999997</v>
      </c>
      <c r="Q1741" s="5">
        <v>743415.61</v>
      </c>
      <c r="R1741" s="5">
        <v>0.493651597</v>
      </c>
      <c r="S1741" s="5">
        <v>9952.0161979999993</v>
      </c>
      <c r="T1741" s="5">
        <v>180798.8</v>
      </c>
      <c r="U1741" s="5">
        <v>20</v>
      </c>
      <c r="V1741" s="2"/>
      <c r="W1741" s="2" t="s">
        <v>23</v>
      </c>
      <c r="X1741" s="2"/>
      <c r="Y1741" s="2" t="s">
        <v>172</v>
      </c>
      <c r="Z1741" s="2" t="s">
        <v>173</v>
      </c>
      <c r="AA1741" s="2" t="s">
        <v>174</v>
      </c>
      <c r="AB1741" s="2">
        <f>IF(INPUT_RAW!B1741="","",YEAR(INPUT_RAW!B1741))</f>
        <v>2018</v>
      </c>
      <c r="AC1741" s="2">
        <f>IF(OR(INPUT_RAW!Q1741="",INPUT_RAW!T1741=""),"",INPUT_RAW!Q1741+INPUT_RAW!T1741)</f>
        <v>924214.40999999992</v>
      </c>
      <c r="AD1741" s="2">
        <f>IF(INPUT_RAW!Q1741="","",IF(INPUT_RAW!Q1741=0,0,INPUT_RAW!T1741/INPUT_RAW!Q1741))</f>
        <v>0.24320016632419111</v>
      </c>
    </row>
    <row r="1742" spans="1:30" ht="57.6" x14ac:dyDescent="0.3">
      <c r="A1742" s="7" t="s">
        <v>196</v>
      </c>
      <c r="B1742" s="2" t="s">
        <v>2482</v>
      </c>
      <c r="C1742" s="5" t="s">
        <v>198</v>
      </c>
      <c r="D1742" s="5" t="s">
        <v>171</v>
      </c>
      <c r="E1742" s="2" t="s">
        <v>2486</v>
      </c>
      <c r="F1742" s="2"/>
      <c r="G1742" s="2"/>
      <c r="H1742" s="2"/>
      <c r="I1742" s="2"/>
      <c r="J1742" s="2"/>
      <c r="K1742" s="2"/>
      <c r="L1742" s="2"/>
      <c r="M1742" s="2"/>
      <c r="N1742" s="5">
        <v>396</v>
      </c>
      <c r="O1742" s="2" t="s">
        <v>1250</v>
      </c>
      <c r="P1742" s="5">
        <v>189.7519192</v>
      </c>
      <c r="Q1742" s="5">
        <v>75141.759999999995</v>
      </c>
      <c r="R1742" s="5">
        <v>2.540186335</v>
      </c>
      <c r="S1742" s="5">
        <v>1005.913788</v>
      </c>
      <c r="T1742" s="5">
        <v>18274.5</v>
      </c>
      <c r="U1742" s="5">
        <v>42</v>
      </c>
      <c r="V1742" s="2"/>
      <c r="W1742" s="2" t="s">
        <v>23</v>
      </c>
      <c r="X1742" s="2"/>
      <c r="Y1742" s="2" t="s">
        <v>172</v>
      </c>
      <c r="Z1742" s="2" t="s">
        <v>173</v>
      </c>
      <c r="AA1742" s="2" t="s">
        <v>174</v>
      </c>
      <c r="AB1742" s="2">
        <f>IF(INPUT_RAW!B1742="","",YEAR(INPUT_RAW!B1742))</f>
        <v>2018</v>
      </c>
      <c r="AC1742" s="2">
        <f>IF(OR(INPUT_RAW!Q1742="",INPUT_RAW!T1742=""),"",INPUT_RAW!Q1742+INPUT_RAW!T1742)</f>
        <v>93416.26</v>
      </c>
      <c r="AD1742" s="2">
        <f>IF(INPUT_RAW!Q1742="","",IF(INPUT_RAW!Q1742=0,0,INPUT_RAW!T1742/INPUT_RAW!Q1742))</f>
        <v>0.2432003189704367</v>
      </c>
    </row>
    <row r="1743" spans="1:30" ht="57.6" x14ac:dyDescent="0.3">
      <c r="A1743" s="7" t="s">
        <v>196</v>
      </c>
      <c r="B1743" s="2" t="s">
        <v>2487</v>
      </c>
      <c r="C1743" s="5" t="s">
        <v>198</v>
      </c>
      <c r="D1743" s="5" t="s">
        <v>171</v>
      </c>
      <c r="E1743" s="2" t="s">
        <v>2488</v>
      </c>
      <c r="F1743" s="2"/>
      <c r="G1743" s="2"/>
      <c r="H1743" s="2"/>
      <c r="I1743" s="2"/>
      <c r="J1743" s="2"/>
      <c r="K1743" s="2"/>
      <c r="L1743" s="2"/>
      <c r="M1743" s="2"/>
      <c r="N1743" s="5">
        <v>180</v>
      </c>
      <c r="O1743" s="2" t="s">
        <v>1250</v>
      </c>
      <c r="P1743" s="5">
        <v>189.1106667</v>
      </c>
      <c r="Q1743" s="5">
        <v>34039.919999999998</v>
      </c>
      <c r="R1743" s="5">
        <v>2.531601963</v>
      </c>
      <c r="S1743" s="5">
        <v>455.68835339999998</v>
      </c>
      <c r="T1743" s="5">
        <v>8278.5</v>
      </c>
      <c r="U1743" s="5">
        <v>10</v>
      </c>
      <c r="V1743" s="2"/>
      <c r="W1743" s="2" t="s">
        <v>23</v>
      </c>
      <c r="X1743" s="2"/>
      <c r="Y1743" s="2" t="s">
        <v>172</v>
      </c>
      <c r="Z1743" s="2" t="s">
        <v>173</v>
      </c>
      <c r="AA1743" s="2" t="s">
        <v>174</v>
      </c>
      <c r="AB1743" s="2">
        <f>IF(INPUT_RAW!B1743="","",YEAR(INPUT_RAW!B1743))</f>
        <v>2018</v>
      </c>
      <c r="AC1743" s="2">
        <f>IF(OR(INPUT_RAW!Q1743="",INPUT_RAW!T1743=""),"",INPUT_RAW!Q1743+INPUT_RAW!T1743)</f>
        <v>42318.42</v>
      </c>
      <c r="AD1743" s="2">
        <f>IF(INPUT_RAW!Q1743="","",IF(INPUT_RAW!Q1743=0,0,INPUT_RAW!T1743/INPUT_RAW!Q1743))</f>
        <v>0.24319974900058522</v>
      </c>
    </row>
    <row r="1744" spans="1:30" ht="72" x14ac:dyDescent="0.3">
      <c r="A1744" s="7" t="s">
        <v>196</v>
      </c>
      <c r="B1744" s="2" t="s">
        <v>2487</v>
      </c>
      <c r="C1744" s="5" t="s">
        <v>198</v>
      </c>
      <c r="D1744" s="5" t="s">
        <v>171</v>
      </c>
      <c r="E1744" s="2" t="s">
        <v>2489</v>
      </c>
      <c r="F1744" s="2"/>
      <c r="G1744" s="2"/>
      <c r="H1744" s="2"/>
      <c r="I1744" s="2"/>
      <c r="J1744" s="2"/>
      <c r="K1744" s="2"/>
      <c r="L1744" s="2"/>
      <c r="M1744" s="2"/>
      <c r="N1744" s="5">
        <v>39504</v>
      </c>
      <c r="O1744" s="2" t="s">
        <v>1250</v>
      </c>
      <c r="P1744" s="5">
        <v>60.28848395</v>
      </c>
      <c r="Q1744" s="5">
        <v>2381636.27</v>
      </c>
      <c r="R1744" s="5">
        <v>0.80707475200000001</v>
      </c>
      <c r="S1744" s="5">
        <v>31882.680990000001</v>
      </c>
      <c r="T1744" s="5">
        <v>579214</v>
      </c>
      <c r="U1744" s="5">
        <v>26</v>
      </c>
      <c r="V1744" s="2"/>
      <c r="W1744" s="2" t="s">
        <v>23</v>
      </c>
      <c r="X1744" s="2"/>
      <c r="Y1744" s="2" t="s">
        <v>172</v>
      </c>
      <c r="Z1744" s="2" t="s">
        <v>173</v>
      </c>
      <c r="AA1744" s="2" t="s">
        <v>174</v>
      </c>
      <c r="AB1744" s="2">
        <f>IF(INPUT_RAW!B1744="","",YEAR(INPUT_RAW!B1744))</f>
        <v>2018</v>
      </c>
      <c r="AC1744" s="2">
        <f>IF(OR(INPUT_RAW!Q1744="",INPUT_RAW!T1744=""),"",INPUT_RAW!Q1744+INPUT_RAW!T1744)</f>
        <v>2960850.27</v>
      </c>
      <c r="AD1744" s="2">
        <f>IF(INPUT_RAW!Q1744="","",IF(INPUT_RAW!Q1744=0,0,INPUT_RAW!T1744/INPUT_RAW!Q1744))</f>
        <v>0.24320002482998801</v>
      </c>
    </row>
    <row r="1745" spans="1:30" ht="57.6" x14ac:dyDescent="0.3">
      <c r="A1745" s="7" t="s">
        <v>196</v>
      </c>
      <c r="B1745" s="2" t="s">
        <v>2487</v>
      </c>
      <c r="C1745" s="5" t="s">
        <v>198</v>
      </c>
      <c r="D1745" s="5" t="s">
        <v>171</v>
      </c>
      <c r="E1745" s="2" t="s">
        <v>2490</v>
      </c>
      <c r="F1745" s="2"/>
      <c r="G1745" s="2"/>
      <c r="H1745" s="2"/>
      <c r="I1745" s="2"/>
      <c r="J1745" s="2"/>
      <c r="K1745" s="2"/>
      <c r="L1745" s="2"/>
      <c r="M1745" s="2"/>
      <c r="N1745" s="5">
        <v>59640</v>
      </c>
      <c r="O1745" s="2" t="s">
        <v>1250</v>
      </c>
      <c r="P1745" s="5">
        <v>34.062949869999997</v>
      </c>
      <c r="Q1745" s="5">
        <v>2031514.33</v>
      </c>
      <c r="R1745" s="5">
        <v>0.45599665099999998</v>
      </c>
      <c r="S1745" s="5">
        <v>27195.640289999999</v>
      </c>
      <c r="T1745" s="5">
        <v>494064.2</v>
      </c>
      <c r="U1745" s="5">
        <v>52</v>
      </c>
      <c r="V1745" s="2"/>
      <c r="W1745" s="2" t="s">
        <v>23</v>
      </c>
      <c r="X1745" s="2"/>
      <c r="Y1745" s="2" t="s">
        <v>172</v>
      </c>
      <c r="Z1745" s="2" t="s">
        <v>173</v>
      </c>
      <c r="AA1745" s="2" t="s">
        <v>174</v>
      </c>
      <c r="AB1745" s="2">
        <f>IF(INPUT_RAW!B1745="","",YEAR(INPUT_RAW!B1745))</f>
        <v>2018</v>
      </c>
      <c r="AC1745" s="2">
        <f>IF(OR(INPUT_RAW!Q1745="",INPUT_RAW!T1745=""),"",INPUT_RAW!Q1745+INPUT_RAW!T1745)</f>
        <v>2525578.5300000003</v>
      </c>
      <c r="AD1745" s="2">
        <f>IF(INPUT_RAW!Q1745="","",IF(INPUT_RAW!Q1745=0,0,INPUT_RAW!T1745/INPUT_RAW!Q1745))</f>
        <v>0.24319995813172532</v>
      </c>
    </row>
    <row r="1746" spans="1:30" ht="100.8" x14ac:dyDescent="0.3">
      <c r="A1746" s="7" t="s">
        <v>196</v>
      </c>
      <c r="B1746" s="2" t="s">
        <v>2491</v>
      </c>
      <c r="C1746" s="5" t="s">
        <v>198</v>
      </c>
      <c r="D1746" s="5" t="s">
        <v>171</v>
      </c>
      <c r="E1746" s="2" t="s">
        <v>2492</v>
      </c>
      <c r="F1746" s="2"/>
      <c r="G1746" s="2"/>
      <c r="H1746" s="2"/>
      <c r="I1746" s="2"/>
      <c r="J1746" s="2"/>
      <c r="K1746" s="2"/>
      <c r="L1746" s="2"/>
      <c r="M1746" s="2"/>
      <c r="N1746" s="5">
        <v>26784</v>
      </c>
      <c r="O1746" s="2" t="s">
        <v>1250</v>
      </c>
      <c r="P1746" s="5">
        <v>93.161866040000007</v>
      </c>
      <c r="Q1746" s="5">
        <v>2495247.42</v>
      </c>
      <c r="R1746" s="5">
        <v>1.247146801</v>
      </c>
      <c r="S1746" s="5">
        <v>33403.579919999996</v>
      </c>
      <c r="T1746" s="5">
        <v>606844.19999999995</v>
      </c>
      <c r="U1746" s="5">
        <v>42</v>
      </c>
      <c r="V1746" s="2"/>
      <c r="W1746" s="2" t="s">
        <v>22</v>
      </c>
      <c r="X1746" s="2" t="s">
        <v>2940</v>
      </c>
      <c r="Y1746" s="2" t="s">
        <v>172</v>
      </c>
      <c r="Z1746" s="2" t="s">
        <v>173</v>
      </c>
      <c r="AA1746" s="2" t="s">
        <v>2940</v>
      </c>
      <c r="AB1746" s="2">
        <f>IF(INPUT_RAW!B1746="","",YEAR(INPUT_RAW!B1746))</f>
        <v>2018</v>
      </c>
      <c r="AC1746" s="2">
        <f>IF(OR(INPUT_RAW!Q1746="",INPUT_RAW!T1746=""),"",INPUT_RAW!Q1746+INPUT_RAW!T1746)</f>
        <v>3102091.62</v>
      </c>
      <c r="AD1746" s="2">
        <f>IF(INPUT_RAW!Q1746="","",IF(INPUT_RAW!Q1746=0,0,INPUT_RAW!T1746/INPUT_RAW!Q1746))</f>
        <v>0.24320001100331765</v>
      </c>
    </row>
    <row r="1747" spans="1:30" ht="100.8" x14ac:dyDescent="0.3">
      <c r="A1747" s="7" t="s">
        <v>196</v>
      </c>
      <c r="B1747" s="2" t="s">
        <v>2491</v>
      </c>
      <c r="C1747" s="5" t="s">
        <v>198</v>
      </c>
      <c r="D1747" s="5" t="s">
        <v>171</v>
      </c>
      <c r="E1747" s="2" t="s">
        <v>2493</v>
      </c>
      <c r="F1747" s="2"/>
      <c r="G1747" s="2"/>
      <c r="H1747" s="2"/>
      <c r="I1747" s="2"/>
      <c r="J1747" s="2"/>
      <c r="K1747" s="2"/>
      <c r="L1747" s="2"/>
      <c r="M1747" s="2"/>
      <c r="N1747" s="5">
        <v>7164</v>
      </c>
      <c r="O1747" s="2" t="s">
        <v>1250</v>
      </c>
      <c r="P1747" s="5">
        <v>93.255475989999994</v>
      </c>
      <c r="Q1747" s="5">
        <v>668082.23</v>
      </c>
      <c r="R1747" s="5">
        <v>1.2483999459999999</v>
      </c>
      <c r="S1747" s="5">
        <v>8943.5372160000006</v>
      </c>
      <c r="T1747" s="5">
        <v>162477.6</v>
      </c>
      <c r="U1747" s="5">
        <v>18</v>
      </c>
      <c r="V1747" s="2"/>
      <c r="W1747" s="2" t="s">
        <v>22</v>
      </c>
      <c r="X1747" s="2" t="s">
        <v>2940</v>
      </c>
      <c r="Y1747" s="2" t="s">
        <v>172</v>
      </c>
      <c r="Z1747" s="2" t="s">
        <v>173</v>
      </c>
      <c r="AA1747" s="2" t="s">
        <v>2940</v>
      </c>
      <c r="AB1747" s="2">
        <f>IF(INPUT_RAW!B1747="","",YEAR(INPUT_RAW!B1747))</f>
        <v>2018</v>
      </c>
      <c r="AC1747" s="2">
        <f>IF(OR(INPUT_RAW!Q1747="",INPUT_RAW!T1747=""),"",INPUT_RAW!Q1747+INPUT_RAW!T1747)</f>
        <v>830559.83</v>
      </c>
      <c r="AD1747" s="2">
        <f>IF(INPUT_RAW!Q1747="","",IF(INPUT_RAW!Q1747=0,0,INPUT_RAW!T1747/INPUT_RAW!Q1747))</f>
        <v>0.24320000249071139</v>
      </c>
    </row>
    <row r="1748" spans="1:30" ht="100.8" x14ac:dyDescent="0.3">
      <c r="A1748" s="7" t="s">
        <v>196</v>
      </c>
      <c r="B1748" s="2" t="s">
        <v>2491</v>
      </c>
      <c r="C1748" s="5" t="s">
        <v>198</v>
      </c>
      <c r="D1748" s="5" t="s">
        <v>171</v>
      </c>
      <c r="E1748" s="2" t="s">
        <v>2494</v>
      </c>
      <c r="F1748" s="2"/>
      <c r="G1748" s="2"/>
      <c r="H1748" s="2"/>
      <c r="I1748" s="2"/>
      <c r="J1748" s="2"/>
      <c r="K1748" s="2"/>
      <c r="L1748" s="2"/>
      <c r="M1748" s="2"/>
      <c r="N1748" s="5">
        <v>21240</v>
      </c>
      <c r="O1748" s="2" t="s">
        <v>1250</v>
      </c>
      <c r="P1748" s="5">
        <v>81.617809320000006</v>
      </c>
      <c r="Q1748" s="5">
        <v>1733562.27</v>
      </c>
      <c r="R1748" s="5">
        <v>1.0926078889999999</v>
      </c>
      <c r="S1748" s="5">
        <v>23206.991569999998</v>
      </c>
      <c r="T1748" s="5">
        <v>421602.3</v>
      </c>
      <c r="U1748" s="5">
        <v>52</v>
      </c>
      <c r="V1748" s="2"/>
      <c r="W1748" s="2" t="s">
        <v>22</v>
      </c>
      <c r="X1748" s="2" t="s">
        <v>2940</v>
      </c>
      <c r="Y1748" s="2" t="s">
        <v>172</v>
      </c>
      <c r="Z1748" s="2" t="s">
        <v>173</v>
      </c>
      <c r="AA1748" s="2" t="s">
        <v>2940</v>
      </c>
      <c r="AB1748" s="2">
        <f>IF(INPUT_RAW!B1748="","",YEAR(INPUT_RAW!B1748))</f>
        <v>2018</v>
      </c>
      <c r="AC1748" s="2">
        <f>IF(OR(INPUT_RAW!Q1748="",INPUT_RAW!T1748=""),"",INPUT_RAW!Q1748+INPUT_RAW!T1748)</f>
        <v>2155164.5699999998</v>
      </c>
      <c r="AD1748" s="2">
        <f>IF(INPUT_RAW!Q1748="","",IF(INPUT_RAW!Q1748=0,0,INPUT_RAW!T1748/INPUT_RAW!Q1748))</f>
        <v>0.24319997458181875</v>
      </c>
    </row>
    <row r="1749" spans="1:30" ht="57.6" x14ac:dyDescent="0.3">
      <c r="A1749" s="7" t="s">
        <v>196</v>
      </c>
      <c r="B1749" s="2" t="s">
        <v>2495</v>
      </c>
      <c r="C1749" s="5" t="s">
        <v>198</v>
      </c>
      <c r="D1749" s="5" t="s">
        <v>171</v>
      </c>
      <c r="E1749" s="2" t="s">
        <v>2388</v>
      </c>
      <c r="F1749" s="2"/>
      <c r="G1749" s="2"/>
      <c r="H1749" s="2"/>
      <c r="I1749" s="2"/>
      <c r="J1749" s="2"/>
      <c r="K1749" s="2"/>
      <c r="L1749" s="2"/>
      <c r="M1749" s="2"/>
      <c r="N1749" s="5">
        <v>50400</v>
      </c>
      <c r="O1749" s="2" t="s">
        <v>1250</v>
      </c>
      <c r="P1749" s="5">
        <v>80.868873809999997</v>
      </c>
      <c r="Q1749" s="5">
        <v>4075791.24</v>
      </c>
      <c r="R1749" s="5">
        <v>1.0884101450000001</v>
      </c>
      <c r="S1749" s="5">
        <v>54855.871330000002</v>
      </c>
      <c r="T1749" s="5">
        <v>991232.4</v>
      </c>
      <c r="U1749" s="2"/>
      <c r="V1749" s="2"/>
      <c r="W1749" s="2" t="s">
        <v>14</v>
      </c>
      <c r="X1749" s="2" t="s">
        <v>2940</v>
      </c>
      <c r="Y1749" s="2" t="s">
        <v>172</v>
      </c>
      <c r="Z1749" s="2" t="s">
        <v>173</v>
      </c>
      <c r="AA1749" s="2" t="s">
        <v>2940</v>
      </c>
      <c r="AB1749" s="2">
        <f>IF(INPUT_RAW!B1749="","",YEAR(INPUT_RAW!B1749))</f>
        <v>2018</v>
      </c>
      <c r="AC1749" s="2">
        <f>IF(OR(INPUT_RAW!Q1749="",INPUT_RAW!T1749=""),"",INPUT_RAW!Q1749+INPUT_RAW!T1749)</f>
        <v>5067023.6400000006</v>
      </c>
      <c r="AD1749" s="2">
        <f>IF(INPUT_RAW!Q1749="","",IF(INPUT_RAW!Q1749=0,0,INPUT_RAW!T1749/INPUT_RAW!Q1749))</f>
        <v>0.24319999274545767</v>
      </c>
    </row>
    <row r="1750" spans="1:30" ht="57.6" x14ac:dyDescent="0.3">
      <c r="A1750" s="7" t="s">
        <v>196</v>
      </c>
      <c r="B1750" s="2" t="s">
        <v>2495</v>
      </c>
      <c r="C1750" s="5" t="s">
        <v>198</v>
      </c>
      <c r="D1750" s="5" t="s">
        <v>171</v>
      </c>
      <c r="E1750" s="2" t="s">
        <v>2396</v>
      </c>
      <c r="F1750" s="2"/>
      <c r="G1750" s="2"/>
      <c r="H1750" s="2"/>
      <c r="I1750" s="2"/>
      <c r="J1750" s="2"/>
      <c r="K1750" s="2"/>
      <c r="L1750" s="2"/>
      <c r="M1750" s="2"/>
      <c r="N1750" s="5">
        <v>27000</v>
      </c>
      <c r="O1750" s="2" t="s">
        <v>1250</v>
      </c>
      <c r="P1750" s="5">
        <v>116.8105956</v>
      </c>
      <c r="Q1750" s="5">
        <v>3153886.08</v>
      </c>
      <c r="R1750" s="5">
        <v>1.5721479890000001</v>
      </c>
      <c r="S1750" s="5">
        <v>42447.995690000003</v>
      </c>
      <c r="T1750" s="5">
        <v>767025.1</v>
      </c>
      <c r="U1750" s="2"/>
      <c r="V1750" s="2"/>
      <c r="W1750" s="2" t="s">
        <v>16</v>
      </c>
      <c r="X1750" s="2"/>
      <c r="Y1750" s="2" t="s">
        <v>172</v>
      </c>
      <c r="Z1750" s="2" t="s">
        <v>173</v>
      </c>
      <c r="AA1750" s="2" t="s">
        <v>174</v>
      </c>
      <c r="AB1750" s="2">
        <f>IF(INPUT_RAW!B1750="","",YEAR(INPUT_RAW!B1750))</f>
        <v>2018</v>
      </c>
      <c r="AC1750" s="2">
        <f>IF(OR(INPUT_RAW!Q1750="",INPUT_RAW!T1750=""),"",INPUT_RAW!Q1750+INPUT_RAW!T1750)</f>
        <v>3920911.18</v>
      </c>
      <c r="AD1750" s="2">
        <f>IF(INPUT_RAW!Q1750="","",IF(INPUT_RAW!Q1750=0,0,INPUT_RAW!T1750/INPUT_RAW!Q1750))</f>
        <v>0.24320000169441755</v>
      </c>
    </row>
    <row r="1751" spans="1:30" ht="72" x14ac:dyDescent="0.3">
      <c r="A1751" s="7" t="s">
        <v>196</v>
      </c>
      <c r="B1751" s="2" t="s">
        <v>2496</v>
      </c>
      <c r="C1751" s="5" t="s">
        <v>198</v>
      </c>
      <c r="D1751" s="5" t="s">
        <v>171</v>
      </c>
      <c r="E1751" s="2" t="s">
        <v>2497</v>
      </c>
      <c r="F1751" s="2"/>
      <c r="G1751" s="2"/>
      <c r="H1751" s="2"/>
      <c r="I1751" s="2"/>
      <c r="J1751" s="2"/>
      <c r="K1751" s="2"/>
      <c r="L1751" s="2"/>
      <c r="M1751" s="2"/>
      <c r="N1751" s="5">
        <v>29400</v>
      </c>
      <c r="O1751" s="2" t="s">
        <v>1250</v>
      </c>
      <c r="P1751" s="5">
        <v>37.834777549999998</v>
      </c>
      <c r="Q1751" s="5">
        <v>1112342.46</v>
      </c>
      <c r="R1751" s="5">
        <v>0.50921638700000005</v>
      </c>
      <c r="S1751" s="5">
        <v>14970.96178</v>
      </c>
      <c r="T1751" s="5">
        <v>270521.59999999998</v>
      </c>
      <c r="U1751" s="5">
        <v>40</v>
      </c>
      <c r="V1751" s="2"/>
      <c r="W1751" s="2" t="s">
        <v>23</v>
      </c>
      <c r="X1751" s="2"/>
      <c r="Y1751" s="2" t="s">
        <v>172</v>
      </c>
      <c r="Z1751" s="2" t="s">
        <v>173</v>
      </c>
      <c r="AA1751" s="2" t="s">
        <v>174</v>
      </c>
      <c r="AB1751" s="2">
        <f>IF(INPUT_RAW!B1751="","",YEAR(INPUT_RAW!B1751))</f>
        <v>2018</v>
      </c>
      <c r="AC1751" s="2">
        <f>IF(OR(INPUT_RAW!Q1751="",INPUT_RAW!T1751=""),"",INPUT_RAW!Q1751+INPUT_RAW!T1751)</f>
        <v>1382864.06</v>
      </c>
      <c r="AD1751" s="2">
        <f>IF(INPUT_RAW!Q1751="","",IF(INPUT_RAW!Q1751=0,0,INPUT_RAW!T1751/INPUT_RAW!Q1751))</f>
        <v>0.24319992244115179</v>
      </c>
    </row>
    <row r="1752" spans="1:30" ht="57.6" x14ac:dyDescent="0.3">
      <c r="A1752" s="7" t="s">
        <v>196</v>
      </c>
      <c r="B1752" s="2" t="s">
        <v>2496</v>
      </c>
      <c r="C1752" s="5" t="s">
        <v>198</v>
      </c>
      <c r="D1752" s="5" t="s">
        <v>171</v>
      </c>
      <c r="E1752" s="2" t="s">
        <v>2498</v>
      </c>
      <c r="F1752" s="2"/>
      <c r="G1752" s="2"/>
      <c r="H1752" s="2"/>
      <c r="I1752" s="2"/>
      <c r="J1752" s="2"/>
      <c r="K1752" s="2"/>
      <c r="L1752" s="2"/>
      <c r="M1752" s="2"/>
      <c r="N1752" s="5">
        <v>21024</v>
      </c>
      <c r="O1752" s="2" t="s">
        <v>1250</v>
      </c>
      <c r="P1752" s="5">
        <v>38.878294330000003</v>
      </c>
      <c r="Q1752" s="5">
        <v>817377.26</v>
      </c>
      <c r="R1752" s="5">
        <v>0.52326102699999999</v>
      </c>
      <c r="S1752" s="5">
        <v>11001.039839999999</v>
      </c>
      <c r="T1752" s="5">
        <v>198786.2</v>
      </c>
      <c r="U1752" s="5">
        <v>58</v>
      </c>
      <c r="V1752" s="2"/>
      <c r="W1752" s="2" t="s">
        <v>23</v>
      </c>
      <c r="X1752" s="2"/>
      <c r="Y1752" s="2" t="s">
        <v>172</v>
      </c>
      <c r="Z1752" s="2" t="s">
        <v>173</v>
      </c>
      <c r="AA1752" s="2" t="s">
        <v>174</v>
      </c>
      <c r="AB1752" s="2">
        <f>IF(INPUT_RAW!B1752="","",YEAR(INPUT_RAW!B1752))</f>
        <v>2018</v>
      </c>
      <c r="AC1752" s="2">
        <f>IF(OR(INPUT_RAW!Q1752="",INPUT_RAW!T1752=""),"",INPUT_RAW!Q1752+INPUT_RAW!T1752)</f>
        <v>1016163.46</v>
      </c>
      <c r="AD1752" s="2">
        <f>IF(INPUT_RAW!Q1752="","",IF(INPUT_RAW!Q1752=0,0,INPUT_RAW!T1752/INPUT_RAW!Q1752))</f>
        <v>0.24320006162148433</v>
      </c>
    </row>
    <row r="1753" spans="1:30" ht="57.6" x14ac:dyDescent="0.3">
      <c r="A1753" s="7" t="s">
        <v>196</v>
      </c>
      <c r="B1753" s="2" t="s">
        <v>2496</v>
      </c>
      <c r="C1753" s="5" t="s">
        <v>198</v>
      </c>
      <c r="D1753" s="5" t="s">
        <v>171</v>
      </c>
      <c r="E1753" s="2" t="s">
        <v>2499</v>
      </c>
      <c r="F1753" s="2"/>
      <c r="G1753" s="2"/>
      <c r="H1753" s="2"/>
      <c r="I1753" s="2"/>
      <c r="J1753" s="2"/>
      <c r="K1753" s="2"/>
      <c r="L1753" s="2"/>
      <c r="M1753" s="2"/>
      <c r="N1753" s="5">
        <v>25200</v>
      </c>
      <c r="O1753" s="2" t="s">
        <v>1250</v>
      </c>
      <c r="P1753" s="5">
        <v>36.595965479999997</v>
      </c>
      <c r="Q1753" s="5">
        <v>922218.33</v>
      </c>
      <c r="R1753" s="5">
        <v>0.492543277</v>
      </c>
      <c r="S1753" s="5">
        <v>12412.09058</v>
      </c>
      <c r="T1753" s="5">
        <v>224283.5</v>
      </c>
      <c r="U1753" s="5">
        <v>20</v>
      </c>
      <c r="V1753" s="2"/>
      <c r="W1753" s="2" t="s">
        <v>23</v>
      </c>
      <c r="X1753" s="2"/>
      <c r="Y1753" s="2" t="s">
        <v>172</v>
      </c>
      <c r="Z1753" s="2" t="s">
        <v>173</v>
      </c>
      <c r="AA1753" s="2" t="s">
        <v>174</v>
      </c>
      <c r="AB1753" s="2">
        <f>IF(INPUT_RAW!B1753="","",YEAR(INPUT_RAW!B1753))</f>
        <v>2018</v>
      </c>
      <c r="AC1753" s="2">
        <f>IF(OR(INPUT_RAW!Q1753="",INPUT_RAW!T1753=""),"",INPUT_RAW!Q1753+INPUT_RAW!T1753)</f>
        <v>1146501.83</v>
      </c>
      <c r="AD1753" s="2">
        <f>IF(INPUT_RAW!Q1753="","",IF(INPUT_RAW!Q1753=0,0,INPUT_RAW!T1753/INPUT_RAW!Q1753))</f>
        <v>0.24320000232482911</v>
      </c>
    </row>
    <row r="1754" spans="1:30" ht="57.6" x14ac:dyDescent="0.3">
      <c r="A1754" s="7" t="s">
        <v>196</v>
      </c>
      <c r="B1754" s="2" t="s">
        <v>2496</v>
      </c>
      <c r="C1754" s="5" t="s">
        <v>198</v>
      </c>
      <c r="D1754" s="5" t="s">
        <v>171</v>
      </c>
      <c r="E1754" s="2" t="s">
        <v>2500</v>
      </c>
      <c r="F1754" s="2"/>
      <c r="G1754" s="2"/>
      <c r="H1754" s="2"/>
      <c r="I1754" s="2"/>
      <c r="J1754" s="2"/>
      <c r="K1754" s="2"/>
      <c r="L1754" s="2"/>
      <c r="M1754" s="2"/>
      <c r="N1754" s="5">
        <v>50400</v>
      </c>
      <c r="O1754" s="2" t="s">
        <v>1250</v>
      </c>
      <c r="P1754" s="5">
        <v>24.003805159999999</v>
      </c>
      <c r="Q1754" s="5">
        <v>1209791.78</v>
      </c>
      <c r="R1754" s="5">
        <v>0.32306601800000001</v>
      </c>
      <c r="S1754" s="5">
        <v>16282.527319999999</v>
      </c>
      <c r="T1754" s="5">
        <v>294221.40000000002</v>
      </c>
      <c r="U1754" s="5">
        <v>80</v>
      </c>
      <c r="V1754" s="2"/>
      <c r="W1754" s="2" t="s">
        <v>23</v>
      </c>
      <c r="X1754" s="2" t="s">
        <v>2936</v>
      </c>
      <c r="Y1754" s="2" t="s">
        <v>172</v>
      </c>
      <c r="Z1754" s="2" t="s">
        <v>173</v>
      </c>
      <c r="AA1754" s="2" t="s">
        <v>2936</v>
      </c>
      <c r="AB1754" s="2">
        <f>IF(INPUT_RAW!B1754="","",YEAR(INPUT_RAW!B1754))</f>
        <v>2018</v>
      </c>
      <c r="AC1754" s="2">
        <f>IF(OR(INPUT_RAW!Q1754="",INPUT_RAW!T1754=""),"",INPUT_RAW!Q1754+INPUT_RAW!T1754)</f>
        <v>1504013.1800000002</v>
      </c>
      <c r="AD1754" s="2">
        <f>IF(INPUT_RAW!Q1754="","",IF(INPUT_RAW!Q1754=0,0,INPUT_RAW!T1754/INPUT_RAW!Q1754))</f>
        <v>0.24320003232291759</v>
      </c>
    </row>
    <row r="1755" spans="1:30" ht="86.4" x14ac:dyDescent="0.3">
      <c r="A1755" s="7" t="s">
        <v>196</v>
      </c>
      <c r="B1755" s="2" t="s">
        <v>2496</v>
      </c>
      <c r="C1755" s="5" t="s">
        <v>198</v>
      </c>
      <c r="D1755" s="5" t="s">
        <v>171</v>
      </c>
      <c r="E1755" s="2" t="s">
        <v>2501</v>
      </c>
      <c r="F1755" s="2"/>
      <c r="G1755" s="2"/>
      <c r="H1755" s="2"/>
      <c r="I1755" s="2"/>
      <c r="J1755" s="2"/>
      <c r="K1755" s="2"/>
      <c r="L1755" s="2"/>
      <c r="M1755" s="2"/>
      <c r="N1755" s="5">
        <v>22164</v>
      </c>
      <c r="O1755" s="2" t="s">
        <v>1250</v>
      </c>
      <c r="P1755" s="5">
        <v>187.88043669999999</v>
      </c>
      <c r="Q1755" s="5">
        <v>4164182</v>
      </c>
      <c r="R1755" s="5">
        <v>2.5286734420000001</v>
      </c>
      <c r="S1755" s="5">
        <v>56045.518170000003</v>
      </c>
      <c r="T1755" s="5">
        <v>1012729</v>
      </c>
      <c r="U1755" s="5">
        <v>78</v>
      </c>
      <c r="V1755" s="2"/>
      <c r="W1755" s="2" t="s">
        <v>23</v>
      </c>
      <c r="X1755" s="2"/>
      <c r="Y1755" s="2" t="s">
        <v>172</v>
      </c>
      <c r="Z1755" s="2" t="s">
        <v>173</v>
      </c>
      <c r="AA1755" s="2" t="s">
        <v>174</v>
      </c>
      <c r="AB1755" s="2">
        <f>IF(INPUT_RAW!B1755="","",YEAR(INPUT_RAW!B1755))</f>
        <v>2018</v>
      </c>
      <c r="AC1755" s="2">
        <f>IF(OR(INPUT_RAW!Q1755="",INPUT_RAW!T1755=""),"",INPUT_RAW!Q1755+INPUT_RAW!T1755)</f>
        <v>5176911</v>
      </c>
      <c r="AD1755" s="2">
        <f>IF(INPUT_RAW!Q1755="","",IF(INPUT_RAW!Q1755=0,0,INPUT_RAW!T1755/INPUT_RAW!Q1755))</f>
        <v>0.24319998501506418</v>
      </c>
    </row>
    <row r="1756" spans="1:30" ht="57.6" x14ac:dyDescent="0.3">
      <c r="A1756" s="7" t="s">
        <v>196</v>
      </c>
      <c r="B1756" s="2" t="s">
        <v>2502</v>
      </c>
      <c r="C1756" s="5" t="s">
        <v>198</v>
      </c>
      <c r="D1756" s="5" t="s">
        <v>171</v>
      </c>
      <c r="E1756" s="2" t="s">
        <v>2503</v>
      </c>
      <c r="F1756" s="2"/>
      <c r="G1756" s="2"/>
      <c r="H1756" s="2"/>
      <c r="I1756" s="2"/>
      <c r="J1756" s="2"/>
      <c r="K1756" s="2"/>
      <c r="L1756" s="2"/>
      <c r="M1756" s="2"/>
      <c r="N1756" s="5">
        <v>2330.1999999999998</v>
      </c>
      <c r="O1756" s="2" t="s">
        <v>200</v>
      </c>
      <c r="P1756" s="5">
        <v>1039.764866</v>
      </c>
      <c r="Q1756" s="5">
        <v>2422860.09</v>
      </c>
      <c r="R1756" s="5">
        <v>13.937866830000001</v>
      </c>
      <c r="S1756" s="5">
        <v>32478.01729</v>
      </c>
      <c r="T1756" s="5">
        <v>589239.6</v>
      </c>
      <c r="U1756" s="5">
        <v>3</v>
      </c>
      <c r="V1756" s="2"/>
      <c r="W1756" s="2" t="s">
        <v>23</v>
      </c>
      <c r="X1756" s="2" t="s">
        <v>2939</v>
      </c>
      <c r="Y1756" s="2" t="s">
        <v>172</v>
      </c>
      <c r="Z1756" s="2" t="s">
        <v>173</v>
      </c>
      <c r="AA1756" s="2" t="s">
        <v>2939</v>
      </c>
      <c r="AB1756" s="2">
        <f>IF(INPUT_RAW!B1756="","",YEAR(INPUT_RAW!B1756))</f>
        <v>2018</v>
      </c>
      <c r="AC1756" s="2">
        <f>IF(OR(INPUT_RAW!Q1756="",INPUT_RAW!T1756=""),"",INPUT_RAW!Q1756+INPUT_RAW!T1756)</f>
        <v>3012099.69</v>
      </c>
      <c r="AD1756" s="2">
        <f>IF(INPUT_RAW!Q1756="","",IF(INPUT_RAW!Q1756=0,0,INPUT_RAW!T1756/INPUT_RAW!Q1756))</f>
        <v>0.24320001077734538</v>
      </c>
    </row>
    <row r="1757" spans="1:30" ht="57.6" x14ac:dyDescent="0.3">
      <c r="A1757" s="7" t="s">
        <v>196</v>
      </c>
      <c r="B1757" s="2" t="s">
        <v>2504</v>
      </c>
      <c r="C1757" s="5" t="s">
        <v>198</v>
      </c>
      <c r="D1757" s="5" t="s">
        <v>171</v>
      </c>
      <c r="E1757" s="2" t="s">
        <v>2505</v>
      </c>
      <c r="F1757" s="2"/>
      <c r="G1757" s="2"/>
      <c r="H1757" s="2"/>
      <c r="I1757" s="2"/>
      <c r="J1757" s="2"/>
      <c r="K1757" s="2"/>
      <c r="L1757" s="2"/>
      <c r="M1757" s="2"/>
      <c r="N1757" s="5">
        <v>47400</v>
      </c>
      <c r="O1757" s="2" t="s">
        <v>1250</v>
      </c>
      <c r="P1757" s="5">
        <v>36.588924679999998</v>
      </c>
      <c r="Q1757" s="5">
        <v>1734315.03</v>
      </c>
      <c r="R1757" s="5">
        <v>0.49046815900000001</v>
      </c>
      <c r="S1757" s="5">
        <v>23248.190750000002</v>
      </c>
      <c r="T1757" s="5">
        <v>421785.5</v>
      </c>
      <c r="U1757" s="5">
        <v>20</v>
      </c>
      <c r="V1757" s="2"/>
      <c r="W1757" s="2" t="s">
        <v>23</v>
      </c>
      <c r="X1757" s="2"/>
      <c r="Y1757" s="2" t="s">
        <v>172</v>
      </c>
      <c r="Z1757" s="2" t="s">
        <v>173</v>
      </c>
      <c r="AA1757" s="2" t="s">
        <v>174</v>
      </c>
      <c r="AB1757" s="2">
        <f>IF(INPUT_RAW!B1757="","",YEAR(INPUT_RAW!B1757))</f>
        <v>2018</v>
      </c>
      <c r="AC1757" s="2">
        <f>IF(OR(INPUT_RAW!Q1757="",INPUT_RAW!T1757=""),"",INPUT_RAW!Q1757+INPUT_RAW!T1757)</f>
        <v>2156100.5300000003</v>
      </c>
      <c r="AD1757" s="2">
        <f>IF(INPUT_RAW!Q1757="","",IF(INPUT_RAW!Q1757=0,0,INPUT_RAW!T1757/INPUT_RAW!Q1757))</f>
        <v>0.2432000488400311</v>
      </c>
    </row>
    <row r="1758" spans="1:30" ht="100.8" x14ac:dyDescent="0.3">
      <c r="A1758" s="7" t="s">
        <v>196</v>
      </c>
      <c r="B1758" s="2" t="s">
        <v>2506</v>
      </c>
      <c r="C1758" s="5" t="s">
        <v>198</v>
      </c>
      <c r="D1758" s="5" t="s">
        <v>171</v>
      </c>
      <c r="E1758" s="2" t="s">
        <v>2417</v>
      </c>
      <c r="F1758" s="2"/>
      <c r="G1758" s="2"/>
      <c r="H1758" s="2"/>
      <c r="I1758" s="2"/>
      <c r="J1758" s="2"/>
      <c r="K1758" s="2"/>
      <c r="L1758" s="2"/>
      <c r="M1758" s="2"/>
      <c r="N1758" s="5">
        <v>2592</v>
      </c>
      <c r="O1758" s="2" t="s">
        <v>1250</v>
      </c>
      <c r="P1758" s="5">
        <v>708.85671300000001</v>
      </c>
      <c r="Q1758" s="5">
        <v>1837356.6</v>
      </c>
      <c r="R1758" s="5">
        <v>9.5021007100000006</v>
      </c>
      <c r="S1758" s="5">
        <v>24629.445039999999</v>
      </c>
      <c r="T1758" s="5">
        <v>446845.2</v>
      </c>
      <c r="U1758" s="2"/>
      <c r="V1758" s="2"/>
      <c r="W1758" s="2" t="s">
        <v>34</v>
      </c>
      <c r="X1758" s="2" t="s">
        <v>2935</v>
      </c>
      <c r="Y1758" s="2" t="s">
        <v>172</v>
      </c>
      <c r="Z1758" s="2" t="s">
        <v>173</v>
      </c>
      <c r="AA1758" s="2" t="s">
        <v>2935</v>
      </c>
      <c r="AB1758" s="2">
        <f>IF(INPUT_RAW!B1758="","",YEAR(INPUT_RAW!B1758))</f>
        <v>2018</v>
      </c>
      <c r="AC1758" s="2">
        <f>IF(OR(INPUT_RAW!Q1758="",INPUT_RAW!T1758=""),"",INPUT_RAW!Q1758+INPUT_RAW!T1758)</f>
        <v>2284201.8000000003</v>
      </c>
      <c r="AD1758" s="2">
        <f>IF(INPUT_RAW!Q1758="","",IF(INPUT_RAW!Q1758=0,0,INPUT_RAW!T1758/INPUT_RAW!Q1758))</f>
        <v>0.2432000407542009</v>
      </c>
    </row>
    <row r="1759" spans="1:30" ht="57.6" x14ac:dyDescent="0.3">
      <c r="A1759" s="7" t="s">
        <v>196</v>
      </c>
      <c r="B1759" s="2" t="s">
        <v>2507</v>
      </c>
      <c r="C1759" s="5" t="s">
        <v>198</v>
      </c>
      <c r="D1759" s="5" t="s">
        <v>171</v>
      </c>
      <c r="E1759" s="2" t="s">
        <v>2508</v>
      </c>
      <c r="F1759" s="2"/>
      <c r="G1759" s="2"/>
      <c r="H1759" s="2"/>
      <c r="I1759" s="2"/>
      <c r="J1759" s="2"/>
      <c r="K1759" s="2"/>
      <c r="L1759" s="2"/>
      <c r="M1759" s="2"/>
      <c r="N1759" s="5">
        <v>30960</v>
      </c>
      <c r="O1759" s="2" t="s">
        <v>1250</v>
      </c>
      <c r="P1759" s="5">
        <v>39.147382110000002</v>
      </c>
      <c r="Q1759" s="5">
        <v>1212002.95</v>
      </c>
      <c r="R1759" s="5">
        <v>0.52476383500000001</v>
      </c>
      <c r="S1759" s="5">
        <v>16246.688340000001</v>
      </c>
      <c r="T1759" s="5">
        <v>294759.09999999998</v>
      </c>
      <c r="U1759" s="5">
        <v>88</v>
      </c>
      <c r="V1759" s="2"/>
      <c r="W1759" s="2" t="s">
        <v>23</v>
      </c>
      <c r="X1759" s="2"/>
      <c r="Y1759" s="2" t="s">
        <v>172</v>
      </c>
      <c r="Z1759" s="2" t="s">
        <v>173</v>
      </c>
      <c r="AA1759" s="2" t="s">
        <v>174</v>
      </c>
      <c r="AB1759" s="2">
        <f>IF(INPUT_RAW!B1759="","",YEAR(INPUT_RAW!B1759))</f>
        <v>2018</v>
      </c>
      <c r="AC1759" s="2">
        <f>IF(OR(INPUT_RAW!Q1759="",INPUT_RAW!T1759=""),"",INPUT_RAW!Q1759+INPUT_RAW!T1759)</f>
        <v>1506762.0499999998</v>
      </c>
      <c r="AD1759" s="2">
        <f>IF(INPUT_RAW!Q1759="","",IF(INPUT_RAW!Q1759=0,0,INPUT_RAW!T1759/INPUT_RAW!Q1759))</f>
        <v>0.24319998561059608</v>
      </c>
    </row>
    <row r="1760" spans="1:30" ht="100.8" x14ac:dyDescent="0.3">
      <c r="A1760" s="7" t="s">
        <v>196</v>
      </c>
      <c r="B1760" s="2" t="s">
        <v>2507</v>
      </c>
      <c r="C1760" s="5" t="s">
        <v>198</v>
      </c>
      <c r="D1760" s="5" t="s">
        <v>171</v>
      </c>
      <c r="E1760" s="2" t="s">
        <v>2509</v>
      </c>
      <c r="F1760" s="2"/>
      <c r="G1760" s="2"/>
      <c r="H1760" s="2"/>
      <c r="I1760" s="2"/>
      <c r="J1760" s="2"/>
      <c r="K1760" s="2"/>
      <c r="L1760" s="2"/>
      <c r="M1760" s="2"/>
      <c r="N1760" s="5">
        <v>36360</v>
      </c>
      <c r="O1760" s="2" t="s">
        <v>1250</v>
      </c>
      <c r="P1760" s="5">
        <v>92.933786299999994</v>
      </c>
      <c r="Q1760" s="5">
        <v>3379072.47</v>
      </c>
      <c r="R1760" s="5">
        <v>1.245761211</v>
      </c>
      <c r="S1760" s="5">
        <v>45295.877610000003</v>
      </c>
      <c r="T1760" s="5">
        <v>821790.4</v>
      </c>
      <c r="U1760" s="5">
        <v>64</v>
      </c>
      <c r="V1760" s="2"/>
      <c r="W1760" s="2" t="s">
        <v>22</v>
      </c>
      <c r="X1760" s="2" t="s">
        <v>2940</v>
      </c>
      <c r="Y1760" s="2" t="s">
        <v>172</v>
      </c>
      <c r="Z1760" s="2" t="s">
        <v>173</v>
      </c>
      <c r="AA1760" s="2" t="s">
        <v>2940</v>
      </c>
      <c r="AB1760" s="2">
        <f>IF(INPUT_RAW!B1760="","",YEAR(INPUT_RAW!B1760))</f>
        <v>2018</v>
      </c>
      <c r="AC1760" s="2">
        <f>IF(OR(INPUT_RAW!Q1760="",INPUT_RAW!T1760=""),"",INPUT_RAW!Q1760+INPUT_RAW!T1760)</f>
        <v>4200862.87</v>
      </c>
      <c r="AD1760" s="2">
        <f>IF(INPUT_RAW!Q1760="","",IF(INPUT_RAW!Q1760=0,0,INPUT_RAW!T1760/INPUT_RAW!Q1760))</f>
        <v>0.24319999268911802</v>
      </c>
    </row>
    <row r="1761" spans="1:30" ht="100.8" x14ac:dyDescent="0.3">
      <c r="A1761" s="7" t="s">
        <v>196</v>
      </c>
      <c r="B1761" s="2" t="s">
        <v>2510</v>
      </c>
      <c r="C1761" s="5" t="s">
        <v>198</v>
      </c>
      <c r="D1761" s="5" t="s">
        <v>171</v>
      </c>
      <c r="E1761" s="2" t="s">
        <v>2417</v>
      </c>
      <c r="F1761" s="2"/>
      <c r="G1761" s="2"/>
      <c r="H1761" s="2"/>
      <c r="I1761" s="2"/>
      <c r="J1761" s="2"/>
      <c r="K1761" s="2"/>
      <c r="L1761" s="2"/>
      <c r="M1761" s="2"/>
      <c r="N1761" s="5">
        <v>2592</v>
      </c>
      <c r="O1761" s="2" t="s">
        <v>1250</v>
      </c>
      <c r="P1761" s="5">
        <v>699.83097989999999</v>
      </c>
      <c r="Q1761" s="5">
        <v>1813961.9</v>
      </c>
      <c r="R1761" s="5">
        <v>9.5021178539999998</v>
      </c>
      <c r="S1761" s="5">
        <v>24629.48948</v>
      </c>
      <c r="T1761" s="5">
        <v>441155.5</v>
      </c>
      <c r="U1761" s="2"/>
      <c r="V1761" s="2"/>
      <c r="W1761" s="2" t="s">
        <v>34</v>
      </c>
      <c r="X1761" s="2" t="s">
        <v>2935</v>
      </c>
      <c r="Y1761" s="2" t="s">
        <v>172</v>
      </c>
      <c r="Z1761" s="2" t="s">
        <v>173</v>
      </c>
      <c r="AA1761" s="2" t="s">
        <v>2935</v>
      </c>
      <c r="AB1761" s="2">
        <f>IF(INPUT_RAW!B1761="","",YEAR(INPUT_RAW!B1761))</f>
        <v>2018</v>
      </c>
      <c r="AC1761" s="2">
        <f>IF(OR(INPUT_RAW!Q1761="",INPUT_RAW!T1761=""),"",INPUT_RAW!Q1761+INPUT_RAW!T1761)</f>
        <v>2255117.4</v>
      </c>
      <c r="AD1761" s="2">
        <f>IF(INPUT_RAW!Q1761="","",IF(INPUT_RAW!Q1761=0,0,INPUT_RAW!T1761/INPUT_RAW!Q1761))</f>
        <v>0.24319998121239483</v>
      </c>
    </row>
    <row r="1762" spans="1:30" ht="57.6" x14ac:dyDescent="0.3">
      <c r="A1762" s="7" t="s">
        <v>196</v>
      </c>
      <c r="B1762" s="2" t="s">
        <v>2510</v>
      </c>
      <c r="C1762" s="5" t="s">
        <v>198</v>
      </c>
      <c r="D1762" s="5" t="s">
        <v>171</v>
      </c>
      <c r="E1762" s="2" t="s">
        <v>2511</v>
      </c>
      <c r="F1762" s="2"/>
      <c r="G1762" s="2"/>
      <c r="H1762" s="2"/>
      <c r="I1762" s="2"/>
      <c r="J1762" s="2"/>
      <c r="K1762" s="2"/>
      <c r="L1762" s="2"/>
      <c r="M1762" s="2"/>
      <c r="N1762" s="5">
        <v>7440</v>
      </c>
      <c r="O1762" s="2" t="s">
        <v>1250</v>
      </c>
      <c r="P1762" s="5">
        <v>38.390108869999999</v>
      </c>
      <c r="Q1762" s="5">
        <v>285622.40999999997</v>
      </c>
      <c r="R1762" s="5">
        <v>0.52125063000000005</v>
      </c>
      <c r="S1762" s="5">
        <v>3878.1046839999999</v>
      </c>
      <c r="T1762" s="5">
        <v>69463.3</v>
      </c>
      <c r="U1762" s="5">
        <v>32</v>
      </c>
      <c r="V1762" s="2"/>
      <c r="W1762" s="2" t="s">
        <v>23</v>
      </c>
      <c r="X1762" s="2"/>
      <c r="Y1762" s="2" t="s">
        <v>172</v>
      </c>
      <c r="Z1762" s="2" t="s">
        <v>173</v>
      </c>
      <c r="AA1762" s="2" t="s">
        <v>174</v>
      </c>
      <c r="AB1762" s="2">
        <f>IF(INPUT_RAW!B1762="","",YEAR(INPUT_RAW!B1762))</f>
        <v>2018</v>
      </c>
      <c r="AC1762" s="2">
        <f>IF(OR(INPUT_RAW!Q1762="",INPUT_RAW!T1762=""),"",INPUT_RAW!Q1762+INPUT_RAW!T1762)</f>
        <v>355085.70999999996</v>
      </c>
      <c r="AD1762" s="2">
        <f>IF(INPUT_RAW!Q1762="","",IF(INPUT_RAW!Q1762=0,0,INPUT_RAW!T1762/INPUT_RAW!Q1762))</f>
        <v>0.24319975452906517</v>
      </c>
    </row>
    <row r="1763" spans="1:30" ht="86.4" x14ac:dyDescent="0.3">
      <c r="A1763" s="7" t="s">
        <v>196</v>
      </c>
      <c r="B1763" s="2" t="s">
        <v>2510</v>
      </c>
      <c r="C1763" s="5" t="s">
        <v>198</v>
      </c>
      <c r="D1763" s="5" t="s">
        <v>171</v>
      </c>
      <c r="E1763" s="2" t="s">
        <v>2512</v>
      </c>
      <c r="F1763" s="2"/>
      <c r="G1763" s="2"/>
      <c r="H1763" s="2"/>
      <c r="I1763" s="2"/>
      <c r="J1763" s="2"/>
      <c r="K1763" s="2"/>
      <c r="L1763" s="2"/>
      <c r="M1763" s="2"/>
      <c r="N1763" s="5">
        <v>1232</v>
      </c>
      <c r="O1763" s="2" t="s">
        <v>1250</v>
      </c>
      <c r="P1763" s="5">
        <v>1113.2911770000001</v>
      </c>
      <c r="Q1763" s="5">
        <v>1371574.73</v>
      </c>
      <c r="R1763" s="5">
        <v>15.11596982</v>
      </c>
      <c r="S1763" s="5">
        <v>18622.874810000001</v>
      </c>
      <c r="T1763" s="5">
        <v>333567</v>
      </c>
      <c r="U1763" s="2"/>
      <c r="V1763" s="2"/>
      <c r="W1763" s="2" t="s">
        <v>33</v>
      </c>
      <c r="X1763" s="2" t="s">
        <v>2935</v>
      </c>
      <c r="Y1763" s="2" t="s">
        <v>172</v>
      </c>
      <c r="Z1763" s="2" t="s">
        <v>173</v>
      </c>
      <c r="AA1763" s="2" t="s">
        <v>2935</v>
      </c>
      <c r="AB1763" s="2">
        <f>IF(INPUT_RAW!B1763="","",YEAR(INPUT_RAW!B1763))</f>
        <v>2018</v>
      </c>
      <c r="AC1763" s="2">
        <f>IF(OR(INPUT_RAW!Q1763="",INPUT_RAW!T1763=""),"",INPUT_RAW!Q1763+INPUT_RAW!T1763)</f>
        <v>1705141.73</v>
      </c>
      <c r="AD1763" s="2">
        <f>IF(INPUT_RAW!Q1763="","",IF(INPUT_RAW!Q1763=0,0,INPUT_RAW!T1763/INPUT_RAW!Q1763))</f>
        <v>0.2432000187113392</v>
      </c>
    </row>
    <row r="1764" spans="1:30" ht="72" x14ac:dyDescent="0.3">
      <c r="A1764" s="7" t="s">
        <v>196</v>
      </c>
      <c r="B1764" s="2" t="s">
        <v>2513</v>
      </c>
      <c r="C1764" s="5" t="s">
        <v>198</v>
      </c>
      <c r="D1764" s="5" t="s">
        <v>171</v>
      </c>
      <c r="E1764" s="2" t="s">
        <v>2514</v>
      </c>
      <c r="F1764" s="2"/>
      <c r="G1764" s="2"/>
      <c r="H1764" s="2"/>
      <c r="I1764" s="2"/>
      <c r="J1764" s="2"/>
      <c r="K1764" s="2"/>
      <c r="L1764" s="2"/>
      <c r="M1764" s="2"/>
      <c r="N1764" s="5">
        <v>51000</v>
      </c>
      <c r="O1764" s="2" t="s">
        <v>1250</v>
      </c>
      <c r="P1764" s="5">
        <v>16.134915490000001</v>
      </c>
      <c r="Q1764" s="5">
        <v>822880.69</v>
      </c>
      <c r="R1764" s="5">
        <v>0.219075567</v>
      </c>
      <c r="S1764" s="5">
        <v>11172.8539</v>
      </c>
      <c r="T1764" s="5">
        <v>200124.6</v>
      </c>
      <c r="U1764" s="2"/>
      <c r="V1764" s="2"/>
      <c r="W1764" s="2" t="s">
        <v>22</v>
      </c>
      <c r="X1764" s="2"/>
      <c r="Y1764" s="2" t="s">
        <v>172</v>
      </c>
      <c r="Z1764" s="2" t="s">
        <v>173</v>
      </c>
      <c r="AA1764" s="2" t="s">
        <v>174</v>
      </c>
      <c r="AB1764" s="2">
        <f>IF(INPUT_RAW!B1764="","",YEAR(INPUT_RAW!B1764))</f>
        <v>2018</v>
      </c>
      <c r="AC1764" s="2">
        <f>IF(OR(INPUT_RAW!Q1764="",INPUT_RAW!T1764=""),"",INPUT_RAW!Q1764+INPUT_RAW!T1764)</f>
        <v>1023005.2899999999</v>
      </c>
      <c r="AD1764" s="2">
        <f>IF(INPUT_RAW!Q1764="","",IF(INPUT_RAW!Q1764=0,0,INPUT_RAW!T1764/INPUT_RAW!Q1764))</f>
        <v>0.24320001967721472</v>
      </c>
    </row>
    <row r="1765" spans="1:30" ht="100.8" x14ac:dyDescent="0.3">
      <c r="A1765" s="7" t="s">
        <v>196</v>
      </c>
      <c r="B1765" s="2" t="s">
        <v>2513</v>
      </c>
      <c r="C1765" s="5" t="s">
        <v>198</v>
      </c>
      <c r="D1765" s="5" t="s">
        <v>171</v>
      </c>
      <c r="E1765" s="2" t="s">
        <v>2515</v>
      </c>
      <c r="F1765" s="2"/>
      <c r="G1765" s="2"/>
      <c r="H1765" s="2"/>
      <c r="I1765" s="2"/>
      <c r="J1765" s="2"/>
      <c r="K1765" s="2"/>
      <c r="L1765" s="2"/>
      <c r="M1765" s="2"/>
      <c r="N1765" s="5">
        <v>31824</v>
      </c>
      <c r="O1765" s="2" t="s">
        <v>1250</v>
      </c>
      <c r="P1765" s="5">
        <v>93.201846410000002</v>
      </c>
      <c r="Q1765" s="5">
        <v>2966055.56</v>
      </c>
      <c r="R1765" s="5">
        <v>1.265469741</v>
      </c>
      <c r="S1765" s="5">
        <v>40272.309029999997</v>
      </c>
      <c r="T1765" s="5">
        <v>721344.8</v>
      </c>
      <c r="U1765" s="5">
        <v>38</v>
      </c>
      <c r="V1765" s="2"/>
      <c r="W1765" s="2" t="s">
        <v>22</v>
      </c>
      <c r="X1765" s="2" t="s">
        <v>2940</v>
      </c>
      <c r="Y1765" s="2" t="s">
        <v>172</v>
      </c>
      <c r="Z1765" s="2" t="s">
        <v>173</v>
      </c>
      <c r="AA1765" s="2" t="s">
        <v>2940</v>
      </c>
      <c r="AB1765" s="2">
        <f>IF(INPUT_RAW!B1765="","",YEAR(INPUT_RAW!B1765))</f>
        <v>2018</v>
      </c>
      <c r="AC1765" s="2">
        <f>IF(OR(INPUT_RAW!Q1765="",INPUT_RAW!T1765=""),"",INPUT_RAW!Q1765+INPUT_RAW!T1765)</f>
        <v>3687400.3600000003</v>
      </c>
      <c r="AD1765" s="2">
        <f>IF(INPUT_RAW!Q1765="","",IF(INPUT_RAW!Q1765=0,0,INPUT_RAW!T1765/INPUT_RAW!Q1765))</f>
        <v>0.24320002960430048</v>
      </c>
    </row>
    <row r="1766" spans="1:30" ht="57.6" x14ac:dyDescent="0.3">
      <c r="A1766" s="7" t="s">
        <v>196</v>
      </c>
      <c r="B1766" s="2" t="s">
        <v>2513</v>
      </c>
      <c r="C1766" s="5" t="s">
        <v>198</v>
      </c>
      <c r="D1766" s="5" t="s">
        <v>171</v>
      </c>
      <c r="E1766" s="2" t="s">
        <v>2516</v>
      </c>
      <c r="F1766" s="2"/>
      <c r="G1766" s="2"/>
      <c r="H1766" s="2"/>
      <c r="I1766" s="2"/>
      <c r="J1766" s="2"/>
      <c r="K1766" s="2"/>
      <c r="L1766" s="2"/>
      <c r="M1766" s="2"/>
      <c r="N1766" s="5">
        <v>1200</v>
      </c>
      <c r="O1766" s="2" t="s">
        <v>2368</v>
      </c>
      <c r="P1766" s="5">
        <v>20.844149999999999</v>
      </c>
      <c r="Q1766" s="5">
        <v>25012.98</v>
      </c>
      <c r="R1766" s="5">
        <v>0.28301629299999997</v>
      </c>
      <c r="S1766" s="5">
        <v>339.61955189999998</v>
      </c>
      <c r="T1766" s="5">
        <v>6083.1</v>
      </c>
      <c r="U1766" s="5">
        <v>4</v>
      </c>
      <c r="V1766" s="2"/>
      <c r="W1766" s="2" t="s">
        <v>23</v>
      </c>
      <c r="X1766" s="2" t="s">
        <v>2939</v>
      </c>
      <c r="Y1766" s="2" t="s">
        <v>172</v>
      </c>
      <c r="Z1766" s="2" t="s">
        <v>173</v>
      </c>
      <c r="AA1766" s="2" t="s">
        <v>2939</v>
      </c>
      <c r="AB1766" s="2">
        <f>IF(INPUT_RAW!B1766="","",YEAR(INPUT_RAW!B1766))</f>
        <v>2018</v>
      </c>
      <c r="AC1766" s="2">
        <f>IF(OR(INPUT_RAW!Q1766="",INPUT_RAW!T1766=""),"",INPUT_RAW!Q1766+INPUT_RAW!T1766)</f>
        <v>31096.080000000002</v>
      </c>
      <c r="AD1766" s="2">
        <f>IF(INPUT_RAW!Q1766="","",IF(INPUT_RAW!Q1766=0,0,INPUT_RAW!T1766/INPUT_RAW!Q1766))</f>
        <v>0.2431977317376818</v>
      </c>
    </row>
    <row r="1767" spans="1:30" ht="100.8" x14ac:dyDescent="0.3">
      <c r="A1767" s="7" t="s">
        <v>196</v>
      </c>
      <c r="B1767" s="2" t="s">
        <v>2513</v>
      </c>
      <c r="C1767" s="5" t="s">
        <v>198</v>
      </c>
      <c r="D1767" s="5" t="s">
        <v>171</v>
      </c>
      <c r="E1767" s="2" t="s">
        <v>2517</v>
      </c>
      <c r="F1767" s="2"/>
      <c r="G1767" s="2"/>
      <c r="H1767" s="2"/>
      <c r="I1767" s="2"/>
      <c r="J1767" s="2"/>
      <c r="K1767" s="2"/>
      <c r="L1767" s="2"/>
      <c r="M1767" s="2"/>
      <c r="N1767" s="5">
        <v>36</v>
      </c>
      <c r="O1767" s="2" t="s">
        <v>1250</v>
      </c>
      <c r="P1767" s="5">
        <v>86.03833333</v>
      </c>
      <c r="Q1767" s="5">
        <v>3097.38</v>
      </c>
      <c r="R1767" s="5">
        <v>1.168205476</v>
      </c>
      <c r="S1767" s="5">
        <v>42.055397149999997</v>
      </c>
      <c r="T1767" s="5">
        <v>753.3</v>
      </c>
      <c r="U1767" s="5">
        <v>98</v>
      </c>
      <c r="V1767" s="2"/>
      <c r="W1767" s="2" t="s">
        <v>22</v>
      </c>
      <c r="X1767" s="2" t="s">
        <v>2940</v>
      </c>
      <c r="Y1767" s="2" t="s">
        <v>172</v>
      </c>
      <c r="Z1767" s="2" t="s">
        <v>173</v>
      </c>
      <c r="AA1767" s="2" t="s">
        <v>2940</v>
      </c>
      <c r="AB1767" s="2">
        <f>IF(INPUT_RAW!B1767="","",YEAR(INPUT_RAW!B1767))</f>
        <v>2018</v>
      </c>
      <c r="AC1767" s="2">
        <f>IF(OR(INPUT_RAW!Q1767="",INPUT_RAW!T1767=""),"",INPUT_RAW!Q1767+INPUT_RAW!T1767)</f>
        <v>3850.6800000000003</v>
      </c>
      <c r="AD1767" s="2">
        <f>IF(INPUT_RAW!Q1767="","",IF(INPUT_RAW!Q1767=0,0,INPUT_RAW!T1767/INPUT_RAW!Q1767))</f>
        <v>0.24320554791468915</v>
      </c>
    </row>
    <row r="1768" spans="1:30" ht="72" x14ac:dyDescent="0.3">
      <c r="A1768" s="7" t="s">
        <v>196</v>
      </c>
      <c r="B1768" s="2" t="s">
        <v>2513</v>
      </c>
      <c r="C1768" s="5" t="s">
        <v>198</v>
      </c>
      <c r="D1768" s="5" t="s">
        <v>171</v>
      </c>
      <c r="E1768" s="2" t="s">
        <v>2518</v>
      </c>
      <c r="F1768" s="2"/>
      <c r="G1768" s="2"/>
      <c r="H1768" s="2"/>
      <c r="I1768" s="2"/>
      <c r="J1768" s="2"/>
      <c r="K1768" s="2"/>
      <c r="L1768" s="2"/>
      <c r="M1768" s="2"/>
      <c r="N1768" s="5">
        <v>17760</v>
      </c>
      <c r="O1768" s="2" t="s">
        <v>1250</v>
      </c>
      <c r="P1768" s="5">
        <v>82.864927929999993</v>
      </c>
      <c r="Q1768" s="5">
        <v>1471681.12</v>
      </c>
      <c r="R1768" s="5">
        <v>1.125117827</v>
      </c>
      <c r="S1768" s="5">
        <v>19982.0926</v>
      </c>
      <c r="T1768" s="5">
        <v>357912.8</v>
      </c>
      <c r="U1768" s="5">
        <v>60</v>
      </c>
      <c r="V1768" s="2"/>
      <c r="W1768" s="2" t="s">
        <v>23</v>
      </c>
      <c r="X1768" s="2" t="s">
        <v>2941</v>
      </c>
      <c r="Y1768" s="2" t="s">
        <v>172</v>
      </c>
      <c r="Z1768" s="2" t="s">
        <v>173</v>
      </c>
      <c r="AA1768" s="2" t="s">
        <v>2941</v>
      </c>
      <c r="AB1768" s="2">
        <f>IF(INPUT_RAW!B1768="","",YEAR(INPUT_RAW!B1768))</f>
        <v>2018</v>
      </c>
      <c r="AC1768" s="2">
        <f>IF(OR(INPUT_RAW!Q1768="",INPUT_RAW!T1768=""),"",INPUT_RAW!Q1768+INPUT_RAW!T1768)</f>
        <v>1829593.9200000002</v>
      </c>
      <c r="AD1768" s="2">
        <f>IF(INPUT_RAW!Q1768="","",IF(INPUT_RAW!Q1768=0,0,INPUT_RAW!T1768/INPUT_RAW!Q1768))</f>
        <v>0.24319996712331265</v>
      </c>
    </row>
    <row r="1769" spans="1:30" ht="57.6" x14ac:dyDescent="0.3">
      <c r="A1769" s="7" t="s">
        <v>196</v>
      </c>
      <c r="B1769" s="2" t="s">
        <v>2519</v>
      </c>
      <c r="C1769" s="5" t="s">
        <v>198</v>
      </c>
      <c r="D1769" s="5" t="s">
        <v>171</v>
      </c>
      <c r="E1769" s="2" t="s">
        <v>2520</v>
      </c>
      <c r="F1769" s="2"/>
      <c r="G1769" s="2"/>
      <c r="H1769" s="2"/>
      <c r="I1769" s="2"/>
      <c r="J1769" s="2"/>
      <c r="K1769" s="2"/>
      <c r="L1769" s="2"/>
      <c r="M1769" s="2"/>
      <c r="N1769" s="5">
        <v>27600</v>
      </c>
      <c r="O1769" s="2" t="s">
        <v>1250</v>
      </c>
      <c r="P1769" s="5">
        <v>33.511519569999997</v>
      </c>
      <c r="Q1769" s="5">
        <v>924917.94</v>
      </c>
      <c r="R1769" s="5">
        <v>0.45501044899999998</v>
      </c>
      <c r="S1769" s="5">
        <v>12558.28839</v>
      </c>
      <c r="T1769" s="5">
        <v>224940.1</v>
      </c>
      <c r="U1769" s="5">
        <v>80</v>
      </c>
      <c r="V1769" s="2"/>
      <c r="W1769" s="2" t="s">
        <v>23</v>
      </c>
      <c r="X1769" s="2"/>
      <c r="Y1769" s="2" t="s">
        <v>172</v>
      </c>
      <c r="Z1769" s="2" t="s">
        <v>173</v>
      </c>
      <c r="AA1769" s="2" t="s">
        <v>174</v>
      </c>
      <c r="AB1769" s="2">
        <f>IF(INPUT_RAW!B1769="","",YEAR(INPUT_RAW!B1769))</f>
        <v>2018</v>
      </c>
      <c r="AC1769" s="2">
        <f>IF(OR(INPUT_RAW!Q1769="",INPUT_RAW!T1769=""),"",INPUT_RAW!Q1769+INPUT_RAW!T1769)</f>
        <v>1149858.04</v>
      </c>
      <c r="AD1769" s="2">
        <f>IF(INPUT_RAW!Q1769="","",IF(INPUT_RAW!Q1769=0,0,INPUT_RAW!T1769/INPUT_RAW!Q1769))</f>
        <v>0.24320006161843938</v>
      </c>
    </row>
    <row r="1770" spans="1:30" ht="57.6" x14ac:dyDescent="0.3">
      <c r="A1770" s="7" t="s">
        <v>196</v>
      </c>
      <c r="B1770" s="2" t="s">
        <v>2521</v>
      </c>
      <c r="C1770" s="5" t="s">
        <v>198</v>
      </c>
      <c r="D1770" s="5" t="s">
        <v>171</v>
      </c>
      <c r="E1770" s="2" t="s">
        <v>2522</v>
      </c>
      <c r="F1770" s="2"/>
      <c r="G1770" s="2"/>
      <c r="H1770" s="2"/>
      <c r="I1770" s="2"/>
      <c r="J1770" s="2"/>
      <c r="K1770" s="2"/>
      <c r="L1770" s="2"/>
      <c r="M1770" s="2"/>
      <c r="N1770" s="5">
        <v>50400</v>
      </c>
      <c r="O1770" s="2" t="s">
        <v>1250</v>
      </c>
      <c r="P1770" s="5">
        <v>23.591961900000001</v>
      </c>
      <c r="Q1770" s="5">
        <v>1189034.8799999999</v>
      </c>
      <c r="R1770" s="5">
        <v>0.32032534800000001</v>
      </c>
      <c r="S1770" s="5">
        <v>16144.397559999999</v>
      </c>
      <c r="T1770" s="5">
        <v>289173.3</v>
      </c>
      <c r="U1770" s="5">
        <v>40</v>
      </c>
      <c r="V1770" s="2"/>
      <c r="W1770" s="2" t="s">
        <v>23</v>
      </c>
      <c r="X1770" s="2" t="s">
        <v>2936</v>
      </c>
      <c r="Y1770" s="2" t="s">
        <v>172</v>
      </c>
      <c r="Z1770" s="2" t="s">
        <v>173</v>
      </c>
      <c r="AA1770" s="2" t="s">
        <v>2936</v>
      </c>
      <c r="AB1770" s="2">
        <f>IF(INPUT_RAW!B1770="","",YEAR(INPUT_RAW!B1770))</f>
        <v>2018</v>
      </c>
      <c r="AC1770" s="2">
        <f>IF(OR(INPUT_RAW!Q1770="",INPUT_RAW!T1770=""),"",INPUT_RAW!Q1770+INPUT_RAW!T1770)</f>
        <v>1478208.18</v>
      </c>
      <c r="AD1770" s="2">
        <f>IF(INPUT_RAW!Q1770="","",IF(INPUT_RAW!Q1770=0,0,INPUT_RAW!T1770/INPUT_RAW!Q1770))</f>
        <v>0.24320001445205713</v>
      </c>
    </row>
    <row r="1771" spans="1:30" ht="57.6" x14ac:dyDescent="0.3">
      <c r="A1771" s="7" t="s">
        <v>196</v>
      </c>
      <c r="B1771" s="2" t="s">
        <v>2521</v>
      </c>
      <c r="C1771" s="5" t="s">
        <v>198</v>
      </c>
      <c r="D1771" s="5" t="s">
        <v>171</v>
      </c>
      <c r="E1771" s="2" t="s">
        <v>2523</v>
      </c>
      <c r="F1771" s="2"/>
      <c r="G1771" s="2"/>
      <c r="H1771" s="2"/>
      <c r="I1771" s="2"/>
      <c r="J1771" s="2"/>
      <c r="K1771" s="2"/>
      <c r="L1771" s="2"/>
      <c r="M1771" s="2"/>
      <c r="N1771" s="5">
        <v>39960</v>
      </c>
      <c r="O1771" s="2" t="s">
        <v>1250</v>
      </c>
      <c r="P1771" s="5">
        <v>82.571866619999994</v>
      </c>
      <c r="Q1771" s="5">
        <v>3299571.79</v>
      </c>
      <c r="R1771" s="5">
        <v>1.1211387180000001</v>
      </c>
      <c r="S1771" s="5">
        <v>44800.70319</v>
      </c>
      <c r="T1771" s="5">
        <v>802455.9</v>
      </c>
      <c r="U1771" s="5">
        <v>60</v>
      </c>
      <c r="V1771" s="2"/>
      <c r="W1771" s="2" t="s">
        <v>23</v>
      </c>
      <c r="X1771" s="2" t="s">
        <v>2937</v>
      </c>
      <c r="Y1771" s="2" t="s">
        <v>172</v>
      </c>
      <c r="Z1771" s="2" t="s">
        <v>173</v>
      </c>
      <c r="AA1771" s="2" t="s">
        <v>2937</v>
      </c>
      <c r="AB1771" s="2">
        <f>IF(INPUT_RAW!B1771="","",YEAR(INPUT_RAW!B1771))</f>
        <v>2018</v>
      </c>
      <c r="AC1771" s="2">
        <f>IF(OR(INPUT_RAW!Q1771="",INPUT_RAW!T1771=""),"",INPUT_RAW!Q1771+INPUT_RAW!T1771)</f>
        <v>4102027.69</v>
      </c>
      <c r="AD1771" s="2">
        <f>IF(INPUT_RAW!Q1771="","",IF(INPUT_RAW!Q1771=0,0,INPUT_RAW!T1771/INPUT_RAW!Q1771))</f>
        <v>0.24320001232644797</v>
      </c>
    </row>
    <row r="1772" spans="1:30" ht="115.2" x14ac:dyDescent="0.3">
      <c r="A1772" s="7" t="s">
        <v>196</v>
      </c>
      <c r="B1772" s="2" t="s">
        <v>2524</v>
      </c>
      <c r="C1772" s="5" t="s">
        <v>198</v>
      </c>
      <c r="D1772" s="5" t="s">
        <v>171</v>
      </c>
      <c r="E1772" s="2" t="s">
        <v>2525</v>
      </c>
      <c r="F1772" s="2"/>
      <c r="G1772" s="2"/>
      <c r="H1772" s="2"/>
      <c r="I1772" s="2"/>
      <c r="J1772" s="2"/>
      <c r="K1772" s="2"/>
      <c r="L1772" s="2"/>
      <c r="M1772" s="2"/>
      <c r="N1772" s="5">
        <v>9036</v>
      </c>
      <c r="O1772" s="2" t="s">
        <v>1250</v>
      </c>
      <c r="P1772" s="5">
        <v>85.809154489999997</v>
      </c>
      <c r="Q1772" s="5">
        <v>775371.52</v>
      </c>
      <c r="R1772" s="5">
        <v>1.165093747</v>
      </c>
      <c r="S1772" s="5">
        <v>10527.7871</v>
      </c>
      <c r="T1772" s="5">
        <v>188570.4</v>
      </c>
      <c r="U1772" s="5">
        <v>1</v>
      </c>
      <c r="V1772" s="2"/>
      <c r="W1772" s="2" t="s">
        <v>22</v>
      </c>
      <c r="X1772" s="2" t="s">
        <v>2940</v>
      </c>
      <c r="Y1772" s="2" t="s">
        <v>172</v>
      </c>
      <c r="Z1772" s="2" t="s">
        <v>173</v>
      </c>
      <c r="AA1772" s="2" t="s">
        <v>2940</v>
      </c>
      <c r="AB1772" s="2">
        <f>IF(INPUT_RAW!B1772="","",YEAR(INPUT_RAW!B1772))</f>
        <v>2018</v>
      </c>
      <c r="AC1772" s="2">
        <f>IF(OR(INPUT_RAW!Q1772="",INPUT_RAW!T1772=""),"",INPUT_RAW!Q1772+INPUT_RAW!T1772)</f>
        <v>963941.92</v>
      </c>
      <c r="AD1772" s="2">
        <f>IF(INPUT_RAW!Q1772="","",IF(INPUT_RAW!Q1772=0,0,INPUT_RAW!T1772/INPUT_RAW!Q1772))</f>
        <v>0.24320005975973943</v>
      </c>
    </row>
    <row r="1773" spans="1:30" ht="86.4" x14ac:dyDescent="0.3">
      <c r="A1773" s="7" t="s">
        <v>196</v>
      </c>
      <c r="B1773" s="2" t="s">
        <v>2524</v>
      </c>
      <c r="C1773" s="5" t="s">
        <v>198</v>
      </c>
      <c r="D1773" s="5" t="s">
        <v>171</v>
      </c>
      <c r="E1773" s="2" t="s">
        <v>2526</v>
      </c>
      <c r="F1773" s="2"/>
      <c r="G1773" s="2"/>
      <c r="H1773" s="2"/>
      <c r="I1773" s="2"/>
      <c r="J1773" s="2"/>
      <c r="K1773" s="2"/>
      <c r="L1773" s="2"/>
      <c r="M1773" s="2"/>
      <c r="N1773" s="5">
        <v>30600</v>
      </c>
      <c r="O1773" s="2" t="s">
        <v>1250</v>
      </c>
      <c r="P1773" s="5">
        <v>99.795667969999997</v>
      </c>
      <c r="Q1773" s="5">
        <v>3053747.44</v>
      </c>
      <c r="R1773" s="5">
        <v>1.354998886</v>
      </c>
      <c r="S1773" s="5">
        <v>41462.965920000002</v>
      </c>
      <c r="T1773" s="5">
        <v>742671.4</v>
      </c>
      <c r="U1773" s="5">
        <v>60</v>
      </c>
      <c r="V1773" s="2"/>
      <c r="W1773" s="2" t="s">
        <v>22</v>
      </c>
      <c r="X1773" s="2" t="s">
        <v>2940</v>
      </c>
      <c r="Y1773" s="2" t="s">
        <v>172</v>
      </c>
      <c r="Z1773" s="2" t="s">
        <v>173</v>
      </c>
      <c r="AA1773" s="2" t="s">
        <v>2940</v>
      </c>
      <c r="AB1773" s="2">
        <f>IF(INPUT_RAW!B1773="","",YEAR(INPUT_RAW!B1773))</f>
        <v>2018</v>
      </c>
      <c r="AC1773" s="2">
        <f>IF(OR(INPUT_RAW!Q1773="",INPUT_RAW!T1773=""),"",INPUT_RAW!Q1773+INPUT_RAW!T1773)</f>
        <v>3796418.84</v>
      </c>
      <c r="AD1773" s="2">
        <f>IF(INPUT_RAW!Q1773="","",IF(INPUT_RAW!Q1773=0,0,INPUT_RAW!T1773/INPUT_RAW!Q1773))</f>
        <v>0.24320000739812328</v>
      </c>
    </row>
    <row r="1774" spans="1:30" ht="100.8" x14ac:dyDescent="0.3">
      <c r="A1774" s="7" t="s">
        <v>196</v>
      </c>
      <c r="B1774" s="2" t="s">
        <v>2524</v>
      </c>
      <c r="C1774" s="5" t="s">
        <v>198</v>
      </c>
      <c r="D1774" s="5" t="s">
        <v>171</v>
      </c>
      <c r="E1774" s="2" t="s">
        <v>2468</v>
      </c>
      <c r="F1774" s="2"/>
      <c r="G1774" s="2"/>
      <c r="H1774" s="2"/>
      <c r="I1774" s="2"/>
      <c r="J1774" s="2"/>
      <c r="K1774" s="2"/>
      <c r="L1774" s="2"/>
      <c r="M1774" s="2"/>
      <c r="N1774" s="5">
        <v>2592</v>
      </c>
      <c r="O1774" s="2" t="s">
        <v>1250</v>
      </c>
      <c r="P1774" s="5">
        <v>699.82133490000001</v>
      </c>
      <c r="Q1774" s="5">
        <v>1813936.9</v>
      </c>
      <c r="R1774" s="5">
        <v>9.501986896</v>
      </c>
      <c r="S1774" s="5">
        <v>24629.150030000001</v>
      </c>
      <c r="T1774" s="5">
        <v>441149.5</v>
      </c>
      <c r="U1774" s="2"/>
      <c r="V1774" s="2"/>
      <c r="W1774" s="2" t="s">
        <v>34</v>
      </c>
      <c r="X1774" s="2" t="s">
        <v>2935</v>
      </c>
      <c r="Y1774" s="2" t="s">
        <v>172</v>
      </c>
      <c r="Z1774" s="2" t="s">
        <v>173</v>
      </c>
      <c r="AA1774" s="2" t="s">
        <v>2935</v>
      </c>
      <c r="AB1774" s="2">
        <f>IF(INPUT_RAW!B1774="","",YEAR(INPUT_RAW!B1774))</f>
        <v>2018</v>
      </c>
      <c r="AC1774" s="2">
        <f>IF(OR(INPUT_RAW!Q1774="",INPUT_RAW!T1774=""),"",INPUT_RAW!Q1774+INPUT_RAW!T1774)</f>
        <v>2255086.4</v>
      </c>
      <c r="AD1774" s="2">
        <f>IF(INPUT_RAW!Q1774="","",IF(INPUT_RAW!Q1774=0,0,INPUT_RAW!T1774/INPUT_RAW!Q1774))</f>
        <v>0.24320002531510332</v>
      </c>
    </row>
    <row r="1775" spans="1:30" ht="57.6" x14ac:dyDescent="0.3">
      <c r="A1775" s="7" t="s">
        <v>196</v>
      </c>
      <c r="B1775" s="2" t="s">
        <v>2524</v>
      </c>
      <c r="C1775" s="5" t="s">
        <v>198</v>
      </c>
      <c r="D1775" s="5" t="s">
        <v>171</v>
      </c>
      <c r="E1775" s="2" t="s">
        <v>2527</v>
      </c>
      <c r="F1775" s="2"/>
      <c r="G1775" s="2"/>
      <c r="H1775" s="2"/>
      <c r="I1775" s="2"/>
      <c r="J1775" s="2"/>
      <c r="K1775" s="2"/>
      <c r="L1775" s="2"/>
      <c r="M1775" s="2"/>
      <c r="N1775" s="5">
        <v>15840</v>
      </c>
      <c r="O1775" s="2" t="s">
        <v>1250</v>
      </c>
      <c r="P1775" s="5">
        <v>59.450976009999998</v>
      </c>
      <c r="Q1775" s="5">
        <v>941703.46</v>
      </c>
      <c r="R1775" s="5">
        <v>0.80720945</v>
      </c>
      <c r="S1775" s="5">
        <v>12786.197690000001</v>
      </c>
      <c r="T1775" s="5">
        <v>229022.2</v>
      </c>
      <c r="U1775" s="5">
        <v>60</v>
      </c>
      <c r="V1775" s="2"/>
      <c r="W1775" s="2" t="s">
        <v>23</v>
      </c>
      <c r="X1775" s="2"/>
      <c r="Y1775" s="2" t="s">
        <v>172</v>
      </c>
      <c r="Z1775" s="2" t="s">
        <v>173</v>
      </c>
      <c r="AA1775" s="2" t="s">
        <v>174</v>
      </c>
      <c r="AB1775" s="2">
        <f>IF(INPUT_RAW!B1775="","",YEAR(INPUT_RAW!B1775))</f>
        <v>2018</v>
      </c>
      <c r="AC1775" s="2">
        <f>IF(OR(INPUT_RAW!Q1775="",INPUT_RAW!T1775=""),"",INPUT_RAW!Q1775+INPUT_RAW!T1775)</f>
        <v>1170725.6599999999</v>
      </c>
      <c r="AD1775" s="2">
        <f>IF(INPUT_RAW!Q1775="","",IF(INPUT_RAW!Q1775=0,0,INPUT_RAW!T1775/INPUT_RAW!Q1775))</f>
        <v>0.24319991348444236</v>
      </c>
    </row>
    <row r="1776" spans="1:30" ht="100.8" x14ac:dyDescent="0.3">
      <c r="A1776" s="7" t="s">
        <v>196</v>
      </c>
      <c r="B1776" s="2" t="s">
        <v>2524</v>
      </c>
      <c r="C1776" s="5" t="s">
        <v>198</v>
      </c>
      <c r="D1776" s="5" t="s">
        <v>171</v>
      </c>
      <c r="E1776" s="2" t="s">
        <v>2528</v>
      </c>
      <c r="F1776" s="2"/>
      <c r="G1776" s="2"/>
      <c r="H1776" s="2"/>
      <c r="I1776" s="2"/>
      <c r="J1776" s="2"/>
      <c r="K1776" s="2"/>
      <c r="L1776" s="2"/>
      <c r="M1776" s="2"/>
      <c r="N1776" s="5">
        <v>540</v>
      </c>
      <c r="O1776" s="2" t="s">
        <v>1250</v>
      </c>
      <c r="P1776" s="5">
        <v>94.881481480000005</v>
      </c>
      <c r="Q1776" s="5">
        <v>51236</v>
      </c>
      <c r="R1776" s="5">
        <v>1.2882753769999999</v>
      </c>
      <c r="S1776" s="5">
        <v>695.66870329999995</v>
      </c>
      <c r="T1776" s="5">
        <v>12460.6</v>
      </c>
      <c r="U1776" s="5">
        <v>88</v>
      </c>
      <c r="V1776" s="2"/>
      <c r="W1776" s="2" t="s">
        <v>22</v>
      </c>
      <c r="X1776" s="2" t="s">
        <v>2940</v>
      </c>
      <c r="Y1776" s="2" t="s">
        <v>172</v>
      </c>
      <c r="Z1776" s="2" t="s">
        <v>173</v>
      </c>
      <c r="AA1776" s="2" t="s">
        <v>2940</v>
      </c>
      <c r="AB1776" s="2">
        <f>IF(INPUT_RAW!B1776="","",YEAR(INPUT_RAW!B1776))</f>
        <v>2018</v>
      </c>
      <c r="AC1776" s="2">
        <f>IF(OR(INPUT_RAW!Q1776="",INPUT_RAW!T1776=""),"",INPUT_RAW!Q1776+INPUT_RAW!T1776)</f>
        <v>63696.6</v>
      </c>
      <c r="AD1776" s="2">
        <f>IF(INPUT_RAW!Q1776="","",IF(INPUT_RAW!Q1776=0,0,INPUT_RAW!T1776/INPUT_RAW!Q1776))</f>
        <v>0.24320009368412834</v>
      </c>
    </row>
    <row r="1777" spans="1:30" ht="72" x14ac:dyDescent="0.3">
      <c r="A1777" s="7" t="s">
        <v>196</v>
      </c>
      <c r="B1777" s="2" t="s">
        <v>2529</v>
      </c>
      <c r="C1777" s="5" t="s">
        <v>198</v>
      </c>
      <c r="D1777" s="5" t="s">
        <v>171</v>
      </c>
      <c r="E1777" s="2" t="s">
        <v>2530</v>
      </c>
      <c r="F1777" s="2"/>
      <c r="G1777" s="2"/>
      <c r="H1777" s="2"/>
      <c r="I1777" s="2"/>
      <c r="J1777" s="2"/>
      <c r="K1777" s="2"/>
      <c r="L1777" s="2"/>
      <c r="M1777" s="2"/>
      <c r="N1777" s="5">
        <v>22020</v>
      </c>
      <c r="O1777" s="2" t="s">
        <v>1250</v>
      </c>
      <c r="P1777" s="5">
        <v>182.93979110000001</v>
      </c>
      <c r="Q1777" s="5">
        <v>4028334.2</v>
      </c>
      <c r="R1777" s="5">
        <v>2.5215684509999998</v>
      </c>
      <c r="S1777" s="5">
        <v>55524.937279999998</v>
      </c>
      <c r="T1777" s="5">
        <v>979690.8</v>
      </c>
      <c r="U1777" s="5">
        <v>90</v>
      </c>
      <c r="V1777" s="2"/>
      <c r="W1777" s="2" t="s">
        <v>23</v>
      </c>
      <c r="X1777" s="2"/>
      <c r="Y1777" s="2" t="s">
        <v>172</v>
      </c>
      <c r="Z1777" s="2" t="s">
        <v>173</v>
      </c>
      <c r="AA1777" s="2" t="s">
        <v>174</v>
      </c>
      <c r="AB1777" s="2">
        <f>IF(INPUT_RAW!B1777="","",YEAR(INPUT_RAW!B1777))</f>
        <v>2018</v>
      </c>
      <c r="AC1777" s="2">
        <f>IF(OR(INPUT_RAW!Q1777="",INPUT_RAW!T1777=""),"",INPUT_RAW!Q1777+INPUT_RAW!T1777)</f>
        <v>5008025</v>
      </c>
      <c r="AD1777" s="2">
        <f>IF(INPUT_RAW!Q1777="","",IF(INPUT_RAW!Q1777=0,0,INPUT_RAW!T1777/INPUT_RAW!Q1777))</f>
        <v>0.24319998077617294</v>
      </c>
    </row>
    <row r="1778" spans="1:30" ht="57.6" x14ac:dyDescent="0.3">
      <c r="A1778" s="7" t="s">
        <v>196</v>
      </c>
      <c r="B1778" s="2" t="s">
        <v>2529</v>
      </c>
      <c r="C1778" s="5" t="s">
        <v>198</v>
      </c>
      <c r="D1778" s="5" t="s">
        <v>171</v>
      </c>
      <c r="E1778" s="2" t="s">
        <v>2531</v>
      </c>
      <c r="F1778" s="2"/>
      <c r="G1778" s="2"/>
      <c r="H1778" s="2"/>
      <c r="I1778" s="2"/>
      <c r="J1778" s="2"/>
      <c r="K1778" s="2"/>
      <c r="L1778" s="2"/>
      <c r="M1778" s="2"/>
      <c r="N1778" s="5">
        <v>14820</v>
      </c>
      <c r="O1778" s="2" t="s">
        <v>1250</v>
      </c>
      <c r="P1778" s="5">
        <v>253.92042979999999</v>
      </c>
      <c r="Q1778" s="5">
        <v>3763100.77</v>
      </c>
      <c r="R1778" s="5">
        <v>3.4999370070000002</v>
      </c>
      <c r="S1778" s="5">
        <v>51869.066440000002</v>
      </c>
      <c r="T1778" s="5">
        <v>915186.1</v>
      </c>
      <c r="U1778" s="5">
        <v>30</v>
      </c>
      <c r="V1778" s="2"/>
      <c r="W1778" s="2" t="s">
        <v>23</v>
      </c>
      <c r="X1778" s="2"/>
      <c r="Y1778" s="2" t="s">
        <v>172</v>
      </c>
      <c r="Z1778" s="2" t="s">
        <v>173</v>
      </c>
      <c r="AA1778" s="2" t="s">
        <v>174</v>
      </c>
      <c r="AB1778" s="2">
        <f>IF(INPUT_RAW!B1778="","",YEAR(INPUT_RAW!B1778))</f>
        <v>2018</v>
      </c>
      <c r="AC1778" s="2">
        <f>IF(OR(INPUT_RAW!Q1778="",INPUT_RAW!T1778=""),"",INPUT_RAW!Q1778+INPUT_RAW!T1778)</f>
        <v>4678286.87</v>
      </c>
      <c r="AD1778" s="2">
        <f>IF(INPUT_RAW!Q1778="","",IF(INPUT_RAW!Q1778=0,0,INPUT_RAW!T1778/INPUT_RAW!Q1778))</f>
        <v>0.24319999806967699</v>
      </c>
    </row>
    <row r="1779" spans="1:30" ht="86.4" x14ac:dyDescent="0.3">
      <c r="A1779" s="7" t="s">
        <v>196</v>
      </c>
      <c r="B1779" s="2" t="s">
        <v>2532</v>
      </c>
      <c r="C1779" s="5" t="s">
        <v>198</v>
      </c>
      <c r="D1779" s="5" t="s">
        <v>171</v>
      </c>
      <c r="E1779" s="2" t="s">
        <v>2533</v>
      </c>
      <c r="F1779" s="2"/>
      <c r="G1779" s="2"/>
      <c r="H1779" s="2"/>
      <c r="I1779" s="2"/>
      <c r="J1779" s="2"/>
      <c r="K1779" s="2"/>
      <c r="L1779" s="2"/>
      <c r="M1779" s="2"/>
      <c r="N1779" s="5">
        <v>10548</v>
      </c>
      <c r="O1779" s="2" t="s">
        <v>1250</v>
      </c>
      <c r="P1779" s="5">
        <v>53.729027299999998</v>
      </c>
      <c r="Q1779" s="5">
        <v>566733.78</v>
      </c>
      <c r="R1779" s="5">
        <v>0.74057928699999998</v>
      </c>
      <c r="S1779" s="5">
        <v>7811.6303239999997</v>
      </c>
      <c r="T1779" s="5">
        <v>137829.6</v>
      </c>
      <c r="U1779" s="5">
        <v>18</v>
      </c>
      <c r="V1779" s="2"/>
      <c r="W1779" s="2" t="s">
        <v>23</v>
      </c>
      <c r="X1779" s="2" t="s">
        <v>2934</v>
      </c>
      <c r="Y1779" s="2" t="s">
        <v>172</v>
      </c>
      <c r="Z1779" s="2" t="s">
        <v>173</v>
      </c>
      <c r="AA1779" s="2" t="s">
        <v>2934</v>
      </c>
      <c r="AB1779" s="2">
        <f>IF(INPUT_RAW!B1779="","",YEAR(INPUT_RAW!B1779))</f>
        <v>2018</v>
      </c>
      <c r="AC1779" s="2">
        <f>IF(OR(INPUT_RAW!Q1779="",INPUT_RAW!T1779=""),"",INPUT_RAW!Q1779+INPUT_RAW!T1779)</f>
        <v>704563.38</v>
      </c>
      <c r="AD1779" s="2">
        <f>IF(INPUT_RAW!Q1779="","",IF(INPUT_RAW!Q1779=0,0,INPUT_RAW!T1779/INPUT_RAW!Q1779))</f>
        <v>0.24319990243037923</v>
      </c>
    </row>
    <row r="1780" spans="1:30" ht="57.6" x14ac:dyDescent="0.3">
      <c r="A1780" s="7" t="s">
        <v>196</v>
      </c>
      <c r="B1780" s="2" t="s">
        <v>2532</v>
      </c>
      <c r="C1780" s="5" t="s">
        <v>198</v>
      </c>
      <c r="D1780" s="5" t="s">
        <v>171</v>
      </c>
      <c r="E1780" s="2" t="s">
        <v>2534</v>
      </c>
      <c r="F1780" s="2"/>
      <c r="G1780" s="2"/>
      <c r="H1780" s="2"/>
      <c r="I1780" s="2"/>
      <c r="J1780" s="2"/>
      <c r="K1780" s="2"/>
      <c r="L1780" s="2"/>
      <c r="M1780" s="2"/>
      <c r="N1780" s="5">
        <v>18000</v>
      </c>
      <c r="O1780" s="2" t="s">
        <v>1250</v>
      </c>
      <c r="P1780" s="5">
        <v>32.72447889</v>
      </c>
      <c r="Q1780" s="5">
        <v>589040.62</v>
      </c>
      <c r="R1780" s="5">
        <v>0.45106104600000002</v>
      </c>
      <c r="S1780" s="5">
        <v>8119.0988280000001</v>
      </c>
      <c r="T1780" s="5">
        <v>143254.70000000001</v>
      </c>
      <c r="U1780" s="5">
        <v>1692</v>
      </c>
      <c r="V1780" s="2"/>
      <c r="W1780" s="2" t="s">
        <v>23</v>
      </c>
      <c r="X1780" s="2"/>
      <c r="Y1780" s="2" t="s">
        <v>172</v>
      </c>
      <c r="Z1780" s="2" t="s">
        <v>173</v>
      </c>
      <c r="AA1780" s="2" t="s">
        <v>174</v>
      </c>
      <c r="AB1780" s="2">
        <f>IF(INPUT_RAW!B1780="","",YEAR(INPUT_RAW!B1780))</f>
        <v>2018</v>
      </c>
      <c r="AC1780" s="2">
        <f>IF(OR(INPUT_RAW!Q1780="",INPUT_RAW!T1780=""),"",INPUT_RAW!Q1780+INPUT_RAW!T1780)</f>
        <v>732295.32000000007</v>
      </c>
      <c r="AD1780" s="2">
        <f>IF(INPUT_RAW!Q1780="","",IF(INPUT_RAW!Q1780=0,0,INPUT_RAW!T1780/INPUT_RAW!Q1780))</f>
        <v>0.24320003601788959</v>
      </c>
    </row>
    <row r="1781" spans="1:30" ht="72" x14ac:dyDescent="0.3">
      <c r="A1781" s="7" t="s">
        <v>196</v>
      </c>
      <c r="B1781" s="2" t="s">
        <v>2532</v>
      </c>
      <c r="C1781" s="5" t="s">
        <v>198</v>
      </c>
      <c r="D1781" s="5" t="s">
        <v>163</v>
      </c>
      <c r="E1781" s="2" t="s">
        <v>2535</v>
      </c>
      <c r="F1781" s="2"/>
      <c r="G1781" s="2"/>
      <c r="H1781" s="2"/>
      <c r="I1781" s="2"/>
      <c r="J1781" s="2"/>
      <c r="K1781" s="2"/>
      <c r="L1781" s="2"/>
      <c r="M1781" s="2"/>
      <c r="N1781" s="5">
        <v>270864</v>
      </c>
      <c r="O1781" s="2" t="s">
        <v>1250</v>
      </c>
      <c r="P1781" s="5">
        <v>4.9197371009999999</v>
      </c>
      <c r="Q1781" s="5">
        <v>1332579.67</v>
      </c>
      <c r="R1781" s="5">
        <v>6.7811676000000001E-2</v>
      </c>
      <c r="S1781" s="5">
        <v>18367.741829999999</v>
      </c>
      <c r="T1781" s="5">
        <v>412833.2</v>
      </c>
      <c r="U1781" s="5">
        <v>10</v>
      </c>
      <c r="V1781" s="2"/>
      <c r="W1781" s="2" t="s">
        <v>23</v>
      </c>
      <c r="X1781" s="2" t="s">
        <v>166</v>
      </c>
      <c r="Y1781" s="2" t="s">
        <v>164</v>
      </c>
      <c r="Z1781" s="2" t="s">
        <v>165</v>
      </c>
      <c r="AA1781" s="2" t="s">
        <v>166</v>
      </c>
      <c r="AB1781" s="2">
        <f>IF(INPUT_RAW!B1781="","",YEAR(INPUT_RAW!B1781))</f>
        <v>2018</v>
      </c>
      <c r="AC1781" s="2">
        <f>IF(OR(INPUT_RAW!Q1781="",INPUT_RAW!T1781=""),"",INPUT_RAW!Q1781+INPUT_RAW!T1781)</f>
        <v>1745412.8699999999</v>
      </c>
      <c r="AD1781" s="2">
        <f>IF(INPUT_RAW!Q1781="","",IF(INPUT_RAW!Q1781=0,0,INPUT_RAW!T1781/INPUT_RAW!Q1781))</f>
        <v>0.30980001368323445</v>
      </c>
    </row>
    <row r="1782" spans="1:30" ht="57.6" x14ac:dyDescent="0.3">
      <c r="A1782" s="7" t="s">
        <v>196</v>
      </c>
      <c r="B1782" s="2" t="s">
        <v>2532</v>
      </c>
      <c r="C1782" s="5" t="s">
        <v>198</v>
      </c>
      <c r="D1782" s="5" t="s">
        <v>171</v>
      </c>
      <c r="E1782" s="2" t="s">
        <v>2536</v>
      </c>
      <c r="F1782" s="2"/>
      <c r="G1782" s="2"/>
      <c r="H1782" s="2"/>
      <c r="I1782" s="2"/>
      <c r="J1782" s="2"/>
      <c r="K1782" s="2"/>
      <c r="L1782" s="2"/>
      <c r="M1782" s="2"/>
      <c r="N1782" s="5">
        <v>1812</v>
      </c>
      <c r="O1782" s="2" t="s">
        <v>1250</v>
      </c>
      <c r="P1782" s="5">
        <v>253.72213020000001</v>
      </c>
      <c r="Q1782" s="5">
        <v>459744.5</v>
      </c>
      <c r="R1782" s="5">
        <v>3.4972037249999999</v>
      </c>
      <c r="S1782" s="5">
        <v>6336.9331499999998</v>
      </c>
      <c r="T1782" s="5">
        <v>111809.8</v>
      </c>
      <c r="U1782" s="5">
        <v>78</v>
      </c>
      <c r="V1782" s="2"/>
      <c r="W1782" s="2" t="s">
        <v>23</v>
      </c>
      <c r="X1782" s="2"/>
      <c r="Y1782" s="2" t="s">
        <v>172</v>
      </c>
      <c r="Z1782" s="2" t="s">
        <v>173</v>
      </c>
      <c r="AA1782" s="2" t="s">
        <v>174</v>
      </c>
      <c r="AB1782" s="2">
        <f>IF(INPUT_RAW!B1782="","",YEAR(INPUT_RAW!B1782))</f>
        <v>2018</v>
      </c>
      <c r="AC1782" s="2">
        <f>IF(OR(INPUT_RAW!Q1782="",INPUT_RAW!T1782=""),"",INPUT_RAW!Q1782+INPUT_RAW!T1782)</f>
        <v>571554.30000000005</v>
      </c>
      <c r="AD1782" s="2">
        <f>IF(INPUT_RAW!Q1782="","",IF(INPUT_RAW!Q1782=0,0,INPUT_RAW!T1782/INPUT_RAW!Q1782))</f>
        <v>0.24319986427243828</v>
      </c>
    </row>
    <row r="1783" spans="1:30" ht="57.6" x14ac:dyDescent="0.3">
      <c r="A1783" s="7" t="s">
        <v>196</v>
      </c>
      <c r="B1783" s="2" t="s">
        <v>2532</v>
      </c>
      <c r="C1783" s="5" t="s">
        <v>198</v>
      </c>
      <c r="D1783" s="5" t="s">
        <v>171</v>
      </c>
      <c r="E1783" s="2" t="s">
        <v>2537</v>
      </c>
      <c r="F1783" s="2"/>
      <c r="G1783" s="2"/>
      <c r="H1783" s="2"/>
      <c r="I1783" s="2"/>
      <c r="J1783" s="2"/>
      <c r="K1783" s="2"/>
      <c r="L1783" s="2"/>
      <c r="M1783" s="2"/>
      <c r="N1783" s="5">
        <v>6480</v>
      </c>
      <c r="O1783" s="2" t="s">
        <v>1250</v>
      </c>
      <c r="P1783" s="5">
        <v>191.57117589999999</v>
      </c>
      <c r="Q1783" s="5">
        <v>1241381.22</v>
      </c>
      <c r="R1783" s="5">
        <v>2.6405399850000002</v>
      </c>
      <c r="S1783" s="5">
        <v>17110.699100000002</v>
      </c>
      <c r="T1783" s="5">
        <v>301903.90000000002</v>
      </c>
      <c r="U1783" s="5">
        <v>60</v>
      </c>
      <c r="V1783" s="2"/>
      <c r="W1783" s="2" t="s">
        <v>23</v>
      </c>
      <c r="X1783" s="2"/>
      <c r="Y1783" s="2" t="s">
        <v>172</v>
      </c>
      <c r="Z1783" s="2" t="s">
        <v>173</v>
      </c>
      <c r="AA1783" s="2" t="s">
        <v>174</v>
      </c>
      <c r="AB1783" s="2">
        <f>IF(INPUT_RAW!B1783="","",YEAR(INPUT_RAW!B1783))</f>
        <v>2018</v>
      </c>
      <c r="AC1783" s="2">
        <f>IF(OR(INPUT_RAW!Q1783="",INPUT_RAW!T1783=""),"",INPUT_RAW!Q1783+INPUT_RAW!T1783)</f>
        <v>1543285.12</v>
      </c>
      <c r="AD1783" s="2">
        <f>IF(INPUT_RAW!Q1783="","",IF(INPUT_RAW!Q1783=0,0,INPUT_RAW!T1783/INPUT_RAW!Q1783))</f>
        <v>0.243199989766238</v>
      </c>
    </row>
    <row r="1784" spans="1:30" ht="72" x14ac:dyDescent="0.3">
      <c r="A1784" s="7" t="s">
        <v>196</v>
      </c>
      <c r="B1784" s="2" t="s">
        <v>2532</v>
      </c>
      <c r="C1784" s="5" t="s">
        <v>198</v>
      </c>
      <c r="D1784" s="5" t="s">
        <v>171</v>
      </c>
      <c r="E1784" s="2" t="s">
        <v>2538</v>
      </c>
      <c r="F1784" s="2"/>
      <c r="G1784" s="2"/>
      <c r="H1784" s="2"/>
      <c r="I1784" s="2"/>
      <c r="J1784" s="2"/>
      <c r="K1784" s="2"/>
      <c r="L1784" s="2"/>
      <c r="M1784" s="2"/>
      <c r="N1784" s="5">
        <v>23760</v>
      </c>
      <c r="O1784" s="2" t="s">
        <v>1250</v>
      </c>
      <c r="P1784" s="5">
        <v>61.419765990000002</v>
      </c>
      <c r="Q1784" s="5">
        <v>1459333.64</v>
      </c>
      <c r="R1784" s="5">
        <v>0.84658533400000002</v>
      </c>
      <c r="S1784" s="5">
        <v>20114.867539999999</v>
      </c>
      <c r="T1784" s="5">
        <v>354909.9</v>
      </c>
      <c r="U1784" s="5">
        <v>40</v>
      </c>
      <c r="V1784" s="2"/>
      <c r="W1784" s="2" t="s">
        <v>23</v>
      </c>
      <c r="X1784" s="2" t="s">
        <v>2941</v>
      </c>
      <c r="Y1784" s="2" t="s">
        <v>172</v>
      </c>
      <c r="Z1784" s="2" t="s">
        <v>173</v>
      </c>
      <c r="AA1784" s="2" t="s">
        <v>2941</v>
      </c>
      <c r="AB1784" s="2">
        <f>IF(INPUT_RAW!B1784="","",YEAR(INPUT_RAW!B1784))</f>
        <v>2018</v>
      </c>
      <c r="AC1784" s="2">
        <f>IF(OR(INPUT_RAW!Q1784="",INPUT_RAW!T1784=""),"",INPUT_RAW!Q1784+INPUT_RAW!T1784)</f>
        <v>1814243.54</v>
      </c>
      <c r="AD1784" s="2">
        <f>IF(INPUT_RAW!Q1784="","",IF(INPUT_RAW!Q1784=0,0,INPUT_RAW!T1784/INPUT_RAW!Q1784))</f>
        <v>0.24319997173504479</v>
      </c>
    </row>
    <row r="1785" spans="1:30" ht="57.6" x14ac:dyDescent="0.3">
      <c r="A1785" s="7" t="s">
        <v>196</v>
      </c>
      <c r="B1785" s="2" t="s">
        <v>2532</v>
      </c>
      <c r="C1785" s="5" t="s">
        <v>198</v>
      </c>
      <c r="D1785" s="5" t="s">
        <v>171</v>
      </c>
      <c r="E1785" s="2" t="s">
        <v>2539</v>
      </c>
      <c r="F1785" s="2"/>
      <c r="G1785" s="2"/>
      <c r="H1785" s="2"/>
      <c r="I1785" s="2"/>
      <c r="J1785" s="2"/>
      <c r="K1785" s="2"/>
      <c r="L1785" s="2"/>
      <c r="M1785" s="2"/>
      <c r="N1785" s="5">
        <v>22944</v>
      </c>
      <c r="O1785" s="2" t="s">
        <v>1250</v>
      </c>
      <c r="P1785" s="5">
        <v>58.275658999999997</v>
      </c>
      <c r="Q1785" s="5">
        <v>1337076.72</v>
      </c>
      <c r="R1785" s="5">
        <v>0.80324822900000004</v>
      </c>
      <c r="S1785" s="5">
        <v>18429.727360000001</v>
      </c>
      <c r="T1785" s="5">
        <v>325177.09999999998</v>
      </c>
      <c r="U1785" s="5">
        <v>36</v>
      </c>
      <c r="V1785" s="2"/>
      <c r="W1785" s="2" t="s">
        <v>23</v>
      </c>
      <c r="X1785" s="2"/>
      <c r="Y1785" s="2" t="s">
        <v>172</v>
      </c>
      <c r="Z1785" s="2" t="s">
        <v>173</v>
      </c>
      <c r="AA1785" s="2" t="s">
        <v>174</v>
      </c>
      <c r="AB1785" s="2">
        <f>IF(INPUT_RAW!B1785="","",YEAR(INPUT_RAW!B1785))</f>
        <v>2018</v>
      </c>
      <c r="AC1785" s="2">
        <f>IF(OR(INPUT_RAW!Q1785="",INPUT_RAW!T1785=""),"",INPUT_RAW!Q1785+INPUT_RAW!T1785)</f>
        <v>1662253.8199999998</v>
      </c>
      <c r="AD1785" s="2">
        <f>IF(INPUT_RAW!Q1785="","",IF(INPUT_RAW!Q1785=0,0,INPUT_RAW!T1785/INPUT_RAW!Q1785))</f>
        <v>0.24320003118444841</v>
      </c>
    </row>
    <row r="1786" spans="1:30" ht="115.2" x14ac:dyDescent="0.3">
      <c r="A1786" s="7" t="s">
        <v>196</v>
      </c>
      <c r="B1786" s="2" t="s">
        <v>2540</v>
      </c>
      <c r="C1786" s="5" t="s">
        <v>198</v>
      </c>
      <c r="D1786" s="5" t="s">
        <v>171</v>
      </c>
      <c r="E1786" s="2" t="s">
        <v>2541</v>
      </c>
      <c r="F1786" s="2"/>
      <c r="G1786" s="2"/>
      <c r="H1786" s="2"/>
      <c r="I1786" s="2"/>
      <c r="J1786" s="2"/>
      <c r="K1786" s="2"/>
      <c r="L1786" s="2"/>
      <c r="M1786" s="2"/>
      <c r="N1786" s="5">
        <v>21600</v>
      </c>
      <c r="O1786" s="2" t="s">
        <v>1250</v>
      </c>
      <c r="P1786" s="5">
        <v>84.625753700000004</v>
      </c>
      <c r="Q1786" s="5">
        <v>1827916.28</v>
      </c>
      <c r="R1786" s="5">
        <v>1.1664473289999999</v>
      </c>
      <c r="S1786" s="5">
        <v>25195.262299999999</v>
      </c>
      <c r="T1786" s="5">
        <v>444549.3</v>
      </c>
      <c r="U1786" s="5">
        <v>60</v>
      </c>
      <c r="V1786" s="2"/>
      <c r="W1786" s="2" t="s">
        <v>22</v>
      </c>
      <c r="X1786" s="2" t="s">
        <v>2940</v>
      </c>
      <c r="Y1786" s="2" t="s">
        <v>172</v>
      </c>
      <c r="Z1786" s="2" t="s">
        <v>173</v>
      </c>
      <c r="AA1786" s="2" t="s">
        <v>2940</v>
      </c>
      <c r="AB1786" s="2">
        <f>IF(INPUT_RAW!B1786="","",YEAR(INPUT_RAW!B1786))</f>
        <v>2018</v>
      </c>
      <c r="AC1786" s="2">
        <f>IF(OR(INPUT_RAW!Q1786="",INPUT_RAW!T1786=""),"",INPUT_RAW!Q1786+INPUT_RAW!T1786)</f>
        <v>2272465.58</v>
      </c>
      <c r="AD1786" s="2">
        <f>IF(INPUT_RAW!Q1786="","",IF(INPUT_RAW!Q1786=0,0,INPUT_RAW!T1786/INPUT_RAW!Q1786))</f>
        <v>0.2432000332093984</v>
      </c>
    </row>
    <row r="1787" spans="1:30" ht="100.8" x14ac:dyDescent="0.3">
      <c r="A1787" s="7" t="s">
        <v>196</v>
      </c>
      <c r="B1787" s="2" t="s">
        <v>2540</v>
      </c>
      <c r="C1787" s="5" t="s">
        <v>198</v>
      </c>
      <c r="D1787" s="5" t="s">
        <v>171</v>
      </c>
      <c r="E1787" s="2" t="s">
        <v>2542</v>
      </c>
      <c r="F1787" s="2"/>
      <c r="G1787" s="2"/>
      <c r="H1787" s="2"/>
      <c r="I1787" s="2"/>
      <c r="J1787" s="2"/>
      <c r="K1787" s="2"/>
      <c r="L1787" s="2"/>
      <c r="M1787" s="2"/>
      <c r="N1787" s="5">
        <v>20988</v>
      </c>
      <c r="O1787" s="2" t="s">
        <v>1250</v>
      </c>
      <c r="P1787" s="5">
        <v>93.572970269999999</v>
      </c>
      <c r="Q1787" s="5">
        <v>1963909.5</v>
      </c>
      <c r="R1787" s="5">
        <v>1.2897721609999999</v>
      </c>
      <c r="S1787" s="5">
        <v>27069.738109999998</v>
      </c>
      <c r="T1787" s="5">
        <v>477622.7</v>
      </c>
      <c r="U1787" s="5">
        <v>94</v>
      </c>
      <c r="V1787" s="2"/>
      <c r="W1787" s="2" t="s">
        <v>22</v>
      </c>
      <c r="X1787" s="2" t="s">
        <v>2940</v>
      </c>
      <c r="Y1787" s="2" t="s">
        <v>172</v>
      </c>
      <c r="Z1787" s="2" t="s">
        <v>173</v>
      </c>
      <c r="AA1787" s="2" t="s">
        <v>2940</v>
      </c>
      <c r="AB1787" s="2">
        <f>IF(INPUT_RAW!B1787="","",YEAR(INPUT_RAW!B1787))</f>
        <v>2018</v>
      </c>
      <c r="AC1787" s="2">
        <f>IF(OR(INPUT_RAW!Q1787="",INPUT_RAW!T1787=""),"",INPUT_RAW!Q1787+INPUT_RAW!T1787)</f>
        <v>2441532.2000000002</v>
      </c>
      <c r="AD1787" s="2">
        <f>IF(INPUT_RAW!Q1787="","",IF(INPUT_RAW!Q1787=0,0,INPUT_RAW!T1787/INPUT_RAW!Q1787))</f>
        <v>0.2431999539693657</v>
      </c>
    </row>
    <row r="1788" spans="1:30" ht="72" x14ac:dyDescent="0.3">
      <c r="A1788" s="7" t="s">
        <v>196</v>
      </c>
      <c r="B1788" s="2" t="s">
        <v>2543</v>
      </c>
      <c r="C1788" s="5" t="s">
        <v>198</v>
      </c>
      <c r="D1788" s="5" t="s">
        <v>171</v>
      </c>
      <c r="E1788" s="2" t="s">
        <v>2544</v>
      </c>
      <c r="F1788" s="2"/>
      <c r="G1788" s="2"/>
      <c r="H1788" s="2"/>
      <c r="I1788" s="2"/>
      <c r="J1788" s="2"/>
      <c r="K1788" s="2"/>
      <c r="L1788" s="2"/>
      <c r="M1788" s="2"/>
      <c r="N1788" s="5">
        <v>4788</v>
      </c>
      <c r="O1788" s="2" t="s">
        <v>1250</v>
      </c>
      <c r="P1788" s="5">
        <v>54.642571009999998</v>
      </c>
      <c r="Q1788" s="5">
        <v>261628.63</v>
      </c>
      <c r="R1788" s="5">
        <v>0.75317120599999998</v>
      </c>
      <c r="S1788" s="5">
        <v>3606.1837350000001</v>
      </c>
      <c r="T1788" s="5">
        <v>63628.1</v>
      </c>
      <c r="U1788" s="5">
        <v>21</v>
      </c>
      <c r="V1788" s="2"/>
      <c r="W1788" s="2" t="s">
        <v>23</v>
      </c>
      <c r="X1788" s="2" t="s">
        <v>2934</v>
      </c>
      <c r="Y1788" s="2" t="s">
        <v>172</v>
      </c>
      <c r="Z1788" s="2" t="s">
        <v>173</v>
      </c>
      <c r="AA1788" s="2" t="s">
        <v>2934</v>
      </c>
      <c r="AB1788" s="2">
        <f>IF(INPUT_RAW!B1788="","",YEAR(INPUT_RAW!B1788))</f>
        <v>2018</v>
      </c>
      <c r="AC1788" s="2">
        <f>IF(OR(INPUT_RAW!Q1788="",INPUT_RAW!T1788=""),"",INPUT_RAW!Q1788+INPUT_RAW!T1788)</f>
        <v>325256.73</v>
      </c>
      <c r="AD1788" s="2">
        <f>IF(INPUT_RAW!Q1788="","",IF(INPUT_RAW!Q1788=0,0,INPUT_RAW!T1788/INPUT_RAW!Q1788))</f>
        <v>0.24320006568088515</v>
      </c>
    </row>
    <row r="1789" spans="1:30" ht="115.2" x14ac:dyDescent="0.3">
      <c r="A1789" s="7" t="s">
        <v>196</v>
      </c>
      <c r="B1789" s="2" t="s">
        <v>2545</v>
      </c>
      <c r="C1789" s="5" t="s">
        <v>198</v>
      </c>
      <c r="D1789" s="5" t="s">
        <v>171</v>
      </c>
      <c r="E1789" s="2" t="s">
        <v>2546</v>
      </c>
      <c r="F1789" s="2"/>
      <c r="G1789" s="2"/>
      <c r="H1789" s="2"/>
      <c r="I1789" s="2"/>
      <c r="J1789" s="2"/>
      <c r="K1789" s="2"/>
      <c r="L1789" s="2"/>
      <c r="M1789" s="2"/>
      <c r="N1789" s="5">
        <v>12600</v>
      </c>
      <c r="O1789" s="2" t="s">
        <v>1250</v>
      </c>
      <c r="P1789" s="5">
        <v>97.227065080000003</v>
      </c>
      <c r="Q1789" s="5">
        <v>1225061.02</v>
      </c>
      <c r="R1789" s="5">
        <v>1.36746927</v>
      </c>
      <c r="S1789" s="5">
        <v>17230.112799999999</v>
      </c>
      <c r="T1789" s="5">
        <v>297934.8</v>
      </c>
      <c r="U1789" s="5">
        <v>2016</v>
      </c>
      <c r="V1789" s="2"/>
      <c r="W1789" s="2" t="s">
        <v>22</v>
      </c>
      <c r="X1789" s="2" t="s">
        <v>2940</v>
      </c>
      <c r="Y1789" s="2" t="s">
        <v>172</v>
      </c>
      <c r="Z1789" s="2" t="s">
        <v>173</v>
      </c>
      <c r="AA1789" s="2" t="s">
        <v>2940</v>
      </c>
      <c r="AB1789" s="2">
        <f>IF(INPUT_RAW!B1789="","",YEAR(INPUT_RAW!B1789))</f>
        <v>2018</v>
      </c>
      <c r="AC1789" s="2">
        <f>IF(OR(INPUT_RAW!Q1789="",INPUT_RAW!T1789=""),"",INPUT_RAW!Q1789+INPUT_RAW!T1789)</f>
        <v>1522995.82</v>
      </c>
      <c r="AD1789" s="2">
        <f>IF(INPUT_RAW!Q1789="","",IF(INPUT_RAW!Q1789=0,0,INPUT_RAW!T1789/INPUT_RAW!Q1789))</f>
        <v>0.2431999672963229</v>
      </c>
    </row>
    <row r="1790" spans="1:30" ht="57.6" x14ac:dyDescent="0.3">
      <c r="A1790" s="7" t="s">
        <v>196</v>
      </c>
      <c r="B1790" s="2" t="s">
        <v>2545</v>
      </c>
      <c r="C1790" s="5" t="s">
        <v>198</v>
      </c>
      <c r="D1790" s="5" t="s">
        <v>171</v>
      </c>
      <c r="E1790" s="2" t="s">
        <v>2547</v>
      </c>
      <c r="F1790" s="2"/>
      <c r="G1790" s="2"/>
      <c r="H1790" s="2"/>
      <c r="I1790" s="2"/>
      <c r="J1790" s="2"/>
      <c r="K1790" s="2"/>
      <c r="L1790" s="2"/>
      <c r="M1790" s="2"/>
      <c r="N1790" s="5">
        <v>24000</v>
      </c>
      <c r="O1790" s="2" t="s">
        <v>1250</v>
      </c>
      <c r="P1790" s="5">
        <v>32.170043329999999</v>
      </c>
      <c r="Q1790" s="5">
        <v>772081.04</v>
      </c>
      <c r="R1790" s="5">
        <v>0.45246193200000001</v>
      </c>
      <c r="S1790" s="5">
        <v>10859.086359999999</v>
      </c>
      <c r="T1790" s="5">
        <v>187770.1</v>
      </c>
      <c r="U1790" s="5">
        <v>2256</v>
      </c>
      <c r="V1790" s="2"/>
      <c r="W1790" s="2" t="s">
        <v>23</v>
      </c>
      <c r="X1790" s="2"/>
      <c r="Y1790" s="2" t="s">
        <v>172</v>
      </c>
      <c r="Z1790" s="2" t="s">
        <v>173</v>
      </c>
      <c r="AA1790" s="2" t="s">
        <v>174</v>
      </c>
      <c r="AB1790" s="2">
        <f>IF(INPUT_RAW!B1790="","",YEAR(INPUT_RAW!B1790))</f>
        <v>2018</v>
      </c>
      <c r="AC1790" s="2">
        <f>IF(OR(INPUT_RAW!Q1790="",INPUT_RAW!T1790=""),"",INPUT_RAW!Q1790+INPUT_RAW!T1790)</f>
        <v>959851.14</v>
      </c>
      <c r="AD1790" s="2">
        <f>IF(INPUT_RAW!Q1790="","",IF(INPUT_RAW!Q1790=0,0,INPUT_RAW!T1790/INPUT_RAW!Q1790))</f>
        <v>0.24319998843644702</v>
      </c>
    </row>
    <row r="1791" spans="1:30" ht="57.6" x14ac:dyDescent="0.3">
      <c r="A1791" s="7" t="s">
        <v>196</v>
      </c>
      <c r="B1791" s="2" t="s">
        <v>2545</v>
      </c>
      <c r="C1791" s="5" t="s">
        <v>198</v>
      </c>
      <c r="D1791" s="5" t="s">
        <v>171</v>
      </c>
      <c r="E1791" s="2" t="s">
        <v>2548</v>
      </c>
      <c r="F1791" s="2"/>
      <c r="G1791" s="2"/>
      <c r="H1791" s="2"/>
      <c r="I1791" s="2"/>
      <c r="J1791" s="2"/>
      <c r="K1791" s="2"/>
      <c r="L1791" s="2"/>
      <c r="M1791" s="2"/>
      <c r="N1791" s="5">
        <v>50400</v>
      </c>
      <c r="O1791" s="2" t="s">
        <v>1250</v>
      </c>
      <c r="P1791" s="5">
        <v>23.036852580000001</v>
      </c>
      <c r="Q1791" s="5">
        <v>1161057.3700000001</v>
      </c>
      <c r="R1791" s="5">
        <v>0.32400636500000002</v>
      </c>
      <c r="S1791" s="5">
        <v>16329.920819999999</v>
      </c>
      <c r="T1791" s="5">
        <v>282369.09999999998</v>
      </c>
      <c r="U1791" s="5">
        <v>80</v>
      </c>
      <c r="V1791" s="2"/>
      <c r="W1791" s="2" t="s">
        <v>23</v>
      </c>
      <c r="X1791" s="2" t="s">
        <v>2936</v>
      </c>
      <c r="Y1791" s="2" t="s">
        <v>172</v>
      </c>
      <c r="Z1791" s="2" t="s">
        <v>173</v>
      </c>
      <c r="AA1791" s="2" t="s">
        <v>2936</v>
      </c>
      <c r="AB1791" s="2">
        <f>IF(INPUT_RAW!B1791="","",YEAR(INPUT_RAW!B1791))</f>
        <v>2018</v>
      </c>
      <c r="AC1791" s="2">
        <f>IF(OR(INPUT_RAW!Q1791="",INPUT_RAW!T1791=""),"",INPUT_RAW!Q1791+INPUT_RAW!T1791)</f>
        <v>1443426.4700000002</v>
      </c>
      <c r="AD1791" s="2">
        <f>IF(INPUT_RAW!Q1791="","",IF(INPUT_RAW!Q1791=0,0,INPUT_RAW!T1791/INPUT_RAW!Q1791))</f>
        <v>0.24319995488250504</v>
      </c>
    </row>
    <row r="1792" spans="1:30" ht="100.8" x14ac:dyDescent="0.3">
      <c r="A1792" s="7" t="s">
        <v>196</v>
      </c>
      <c r="B1792" s="2" t="s">
        <v>2545</v>
      </c>
      <c r="C1792" s="5" t="s">
        <v>198</v>
      </c>
      <c r="D1792" s="5" t="s">
        <v>171</v>
      </c>
      <c r="E1792" s="2" t="s">
        <v>2549</v>
      </c>
      <c r="F1792" s="2"/>
      <c r="G1792" s="2"/>
      <c r="H1792" s="2"/>
      <c r="I1792" s="2"/>
      <c r="J1792" s="2"/>
      <c r="K1792" s="2"/>
      <c r="L1792" s="2"/>
      <c r="M1792" s="2"/>
      <c r="N1792" s="5">
        <v>24336</v>
      </c>
      <c r="O1792" s="2" t="s">
        <v>1250</v>
      </c>
      <c r="P1792" s="5">
        <v>91.744335550000002</v>
      </c>
      <c r="Q1792" s="5">
        <v>2232690.15</v>
      </c>
      <c r="R1792" s="5">
        <v>1.290356337</v>
      </c>
      <c r="S1792" s="5">
        <v>31402.111809999999</v>
      </c>
      <c r="T1792" s="5">
        <v>542990.19999999995</v>
      </c>
      <c r="U1792" s="5">
        <v>79</v>
      </c>
      <c r="V1792" s="2"/>
      <c r="W1792" s="2" t="s">
        <v>22</v>
      </c>
      <c r="X1792" s="2" t="s">
        <v>2940</v>
      </c>
      <c r="Y1792" s="2" t="s">
        <v>172</v>
      </c>
      <c r="Z1792" s="2" t="s">
        <v>173</v>
      </c>
      <c r="AA1792" s="2" t="s">
        <v>2940</v>
      </c>
      <c r="AB1792" s="2">
        <f>IF(INPUT_RAW!B1792="","",YEAR(INPUT_RAW!B1792))</f>
        <v>2018</v>
      </c>
      <c r="AC1792" s="2">
        <f>IF(OR(INPUT_RAW!Q1792="",INPUT_RAW!T1792=""),"",INPUT_RAW!Q1792+INPUT_RAW!T1792)</f>
        <v>2775680.3499999996</v>
      </c>
      <c r="AD1792" s="2">
        <f>IF(INPUT_RAW!Q1792="","",IF(INPUT_RAW!Q1792=0,0,INPUT_RAW!T1792/INPUT_RAW!Q1792))</f>
        <v>0.24319998007784466</v>
      </c>
    </row>
    <row r="1793" spans="1:30" ht="100.8" x14ac:dyDescent="0.3">
      <c r="A1793" s="7" t="s">
        <v>196</v>
      </c>
      <c r="B1793" s="2" t="s">
        <v>2545</v>
      </c>
      <c r="C1793" s="5" t="s">
        <v>198</v>
      </c>
      <c r="D1793" s="5" t="s">
        <v>171</v>
      </c>
      <c r="E1793" s="2" t="s">
        <v>2550</v>
      </c>
      <c r="F1793" s="2"/>
      <c r="G1793" s="2"/>
      <c r="H1793" s="2"/>
      <c r="I1793" s="2"/>
      <c r="J1793" s="2"/>
      <c r="K1793" s="2"/>
      <c r="L1793" s="2"/>
      <c r="M1793" s="2"/>
      <c r="N1793" s="5">
        <v>7020</v>
      </c>
      <c r="O1793" s="2" t="s">
        <v>1250</v>
      </c>
      <c r="P1793" s="5">
        <v>82.971968660000002</v>
      </c>
      <c r="Q1793" s="5">
        <v>582463.22</v>
      </c>
      <c r="R1793" s="5">
        <v>1.1669756490000001</v>
      </c>
      <c r="S1793" s="5">
        <v>8192.1690579999995</v>
      </c>
      <c r="T1793" s="5">
        <v>141655</v>
      </c>
      <c r="U1793" s="5">
        <v>32</v>
      </c>
      <c r="V1793" s="2"/>
      <c r="W1793" s="2" t="s">
        <v>22</v>
      </c>
      <c r="X1793" s="2" t="s">
        <v>2940</v>
      </c>
      <c r="Y1793" s="2" t="s">
        <v>172</v>
      </c>
      <c r="Z1793" s="2" t="s">
        <v>173</v>
      </c>
      <c r="AA1793" s="2" t="s">
        <v>2940</v>
      </c>
      <c r="AB1793" s="2">
        <f>IF(INPUT_RAW!B1793="","",YEAR(INPUT_RAW!B1793))</f>
        <v>2018</v>
      </c>
      <c r="AC1793" s="2">
        <f>IF(OR(INPUT_RAW!Q1793="",INPUT_RAW!T1793=""),"",INPUT_RAW!Q1793+INPUT_RAW!T1793)</f>
        <v>724118.22</v>
      </c>
      <c r="AD1793" s="2">
        <f>IF(INPUT_RAW!Q1793="","",IF(INPUT_RAW!Q1793=0,0,INPUT_RAW!T1793/INPUT_RAW!Q1793))</f>
        <v>0.24319990539488487</v>
      </c>
    </row>
    <row r="1794" spans="1:30" ht="100.8" x14ac:dyDescent="0.3">
      <c r="A1794" s="7" t="s">
        <v>196</v>
      </c>
      <c r="B1794" s="2" t="s">
        <v>2551</v>
      </c>
      <c r="C1794" s="5" t="s">
        <v>198</v>
      </c>
      <c r="D1794" s="5" t="s">
        <v>171</v>
      </c>
      <c r="E1794" s="2" t="s">
        <v>2552</v>
      </c>
      <c r="F1794" s="2"/>
      <c r="G1794" s="2"/>
      <c r="H1794" s="2"/>
      <c r="I1794" s="2"/>
      <c r="J1794" s="2"/>
      <c r="K1794" s="2"/>
      <c r="L1794" s="2"/>
      <c r="M1794" s="2"/>
      <c r="N1794" s="5">
        <v>1232</v>
      </c>
      <c r="O1794" s="2" t="s">
        <v>1250</v>
      </c>
      <c r="P1794" s="5">
        <v>1076.1783439999999</v>
      </c>
      <c r="Q1794" s="5">
        <v>1325851.72</v>
      </c>
      <c r="R1794" s="5">
        <v>15.13612298</v>
      </c>
      <c r="S1794" s="5">
        <v>18647.703519999999</v>
      </c>
      <c r="T1794" s="5">
        <v>322447.2</v>
      </c>
      <c r="U1794" s="2"/>
      <c r="V1794" s="2"/>
      <c r="W1794" s="2" t="s">
        <v>33</v>
      </c>
      <c r="X1794" s="2" t="s">
        <v>2935</v>
      </c>
      <c r="Y1794" s="2" t="s">
        <v>172</v>
      </c>
      <c r="Z1794" s="2" t="s">
        <v>173</v>
      </c>
      <c r="AA1794" s="2" t="s">
        <v>2935</v>
      </c>
      <c r="AB1794" s="2">
        <f>IF(INPUT_RAW!B1794="","",YEAR(INPUT_RAW!B1794))</f>
        <v>2018</v>
      </c>
      <c r="AC1794" s="2">
        <f>IF(OR(INPUT_RAW!Q1794="",INPUT_RAW!T1794=""),"",INPUT_RAW!Q1794+INPUT_RAW!T1794)</f>
        <v>1648298.92</v>
      </c>
      <c r="AD1794" s="2">
        <f>IF(INPUT_RAW!Q1794="","",IF(INPUT_RAW!Q1794=0,0,INPUT_RAW!T1794/INPUT_RAW!Q1794))</f>
        <v>0.24320004653310706</v>
      </c>
    </row>
    <row r="1795" spans="1:30" ht="57.6" x14ac:dyDescent="0.3">
      <c r="A1795" s="7" t="s">
        <v>196</v>
      </c>
      <c r="B1795" s="2" t="s">
        <v>2553</v>
      </c>
      <c r="C1795" s="5" t="s">
        <v>198</v>
      </c>
      <c r="D1795" s="5" t="s">
        <v>171</v>
      </c>
      <c r="E1795" s="2" t="s">
        <v>2554</v>
      </c>
      <c r="F1795" s="2"/>
      <c r="G1795" s="2"/>
      <c r="H1795" s="2"/>
      <c r="I1795" s="2"/>
      <c r="J1795" s="2"/>
      <c r="K1795" s="2"/>
      <c r="L1795" s="2"/>
      <c r="M1795" s="2"/>
      <c r="N1795" s="5">
        <v>50544</v>
      </c>
      <c r="O1795" s="2" t="s">
        <v>1250</v>
      </c>
      <c r="P1795" s="5">
        <v>82.373984250000007</v>
      </c>
      <c r="Q1795" s="5">
        <v>4163510.66</v>
      </c>
      <c r="R1795" s="5">
        <v>1.158565179</v>
      </c>
      <c r="S1795" s="5">
        <v>58558.51842</v>
      </c>
      <c r="T1795" s="5">
        <v>1012565.8</v>
      </c>
      <c r="U1795" s="2"/>
      <c r="V1795" s="2"/>
      <c r="W1795" s="2" t="s">
        <v>14</v>
      </c>
      <c r="X1795" s="2" t="s">
        <v>2940</v>
      </c>
      <c r="Y1795" s="2" t="s">
        <v>172</v>
      </c>
      <c r="Z1795" s="2" t="s">
        <v>173</v>
      </c>
      <c r="AA1795" s="2" t="s">
        <v>2940</v>
      </c>
      <c r="AB1795" s="2">
        <f>IF(INPUT_RAW!B1795="","",YEAR(INPUT_RAW!B1795))</f>
        <v>2018</v>
      </c>
      <c r="AC1795" s="2">
        <f>IF(OR(INPUT_RAW!Q1795="",INPUT_RAW!T1795=""),"",INPUT_RAW!Q1795+INPUT_RAW!T1795)</f>
        <v>5176076.46</v>
      </c>
      <c r="AD1795" s="2">
        <f>IF(INPUT_RAW!Q1795="","",IF(INPUT_RAW!Q1795=0,0,INPUT_RAW!T1795/INPUT_RAW!Q1795))</f>
        <v>0.24320000179848225</v>
      </c>
    </row>
    <row r="1796" spans="1:30" ht="57.6" x14ac:dyDescent="0.3">
      <c r="A1796" s="7" t="s">
        <v>196</v>
      </c>
      <c r="B1796" s="2" t="s">
        <v>2555</v>
      </c>
      <c r="C1796" s="5" t="s">
        <v>198</v>
      </c>
      <c r="D1796" s="5" t="s">
        <v>171</v>
      </c>
      <c r="E1796" s="2" t="s">
        <v>2556</v>
      </c>
      <c r="F1796" s="2"/>
      <c r="G1796" s="2"/>
      <c r="H1796" s="2"/>
      <c r="I1796" s="2"/>
      <c r="J1796" s="2"/>
      <c r="K1796" s="2"/>
      <c r="L1796" s="2"/>
      <c r="M1796" s="2"/>
      <c r="N1796" s="5">
        <v>2184</v>
      </c>
      <c r="O1796" s="2" t="s">
        <v>1250</v>
      </c>
      <c r="P1796" s="5">
        <v>57.882202380000003</v>
      </c>
      <c r="Q1796" s="5">
        <v>126414.73</v>
      </c>
      <c r="R1796" s="5">
        <v>0.81409567299999996</v>
      </c>
      <c r="S1796" s="5">
        <v>1777.9849509999999</v>
      </c>
      <c r="T1796" s="5">
        <v>30744</v>
      </c>
      <c r="U1796" s="5">
        <v>71</v>
      </c>
      <c r="V1796" s="2"/>
      <c r="W1796" s="2" t="s">
        <v>23</v>
      </c>
      <c r="X1796" s="2"/>
      <c r="Y1796" s="2" t="s">
        <v>172</v>
      </c>
      <c r="Z1796" s="2" t="s">
        <v>173</v>
      </c>
      <c r="AA1796" s="2" t="s">
        <v>174</v>
      </c>
      <c r="AB1796" s="2">
        <f>IF(INPUT_RAW!B1796="","",YEAR(INPUT_RAW!B1796))</f>
        <v>2018</v>
      </c>
      <c r="AC1796" s="2">
        <f>IF(OR(INPUT_RAW!Q1796="",INPUT_RAW!T1796=""),"",INPUT_RAW!Q1796+INPUT_RAW!T1796)</f>
        <v>157158.72999999998</v>
      </c>
      <c r="AD1796" s="2">
        <f>IF(INPUT_RAW!Q1796="","",IF(INPUT_RAW!Q1796=0,0,INPUT_RAW!T1796/INPUT_RAW!Q1796))</f>
        <v>0.24319950689290717</v>
      </c>
    </row>
    <row r="1797" spans="1:30" ht="57.6" x14ac:dyDescent="0.3">
      <c r="A1797" s="7" t="s">
        <v>196</v>
      </c>
      <c r="B1797" s="2" t="s">
        <v>2555</v>
      </c>
      <c r="C1797" s="5" t="s">
        <v>198</v>
      </c>
      <c r="D1797" s="5" t="s">
        <v>171</v>
      </c>
      <c r="E1797" s="2" t="s">
        <v>2557</v>
      </c>
      <c r="F1797" s="2"/>
      <c r="G1797" s="2"/>
      <c r="H1797" s="2"/>
      <c r="I1797" s="2"/>
      <c r="J1797" s="2"/>
      <c r="K1797" s="2"/>
      <c r="L1797" s="2"/>
      <c r="M1797" s="2"/>
      <c r="N1797" s="5">
        <v>26112</v>
      </c>
      <c r="O1797" s="2" t="s">
        <v>1250</v>
      </c>
      <c r="P1797" s="5">
        <v>57.2273809</v>
      </c>
      <c r="Q1797" s="5">
        <v>1494321.37</v>
      </c>
      <c r="R1797" s="5">
        <v>0.80488580700000001</v>
      </c>
      <c r="S1797" s="5">
        <v>21017.178199999998</v>
      </c>
      <c r="T1797" s="5">
        <v>363418.9</v>
      </c>
      <c r="U1797" s="5">
        <v>28</v>
      </c>
      <c r="V1797" s="2"/>
      <c r="W1797" s="2" t="s">
        <v>23</v>
      </c>
      <c r="X1797" s="2"/>
      <c r="Y1797" s="2" t="s">
        <v>172</v>
      </c>
      <c r="Z1797" s="2" t="s">
        <v>173</v>
      </c>
      <c r="AA1797" s="2" t="s">
        <v>174</v>
      </c>
      <c r="AB1797" s="2">
        <f>IF(INPUT_RAW!B1797="","",YEAR(INPUT_RAW!B1797))</f>
        <v>2018</v>
      </c>
      <c r="AC1797" s="2">
        <f>IF(OR(INPUT_RAW!Q1797="",INPUT_RAW!T1797=""),"",INPUT_RAW!Q1797+INPUT_RAW!T1797)</f>
        <v>1857740.27</v>
      </c>
      <c r="AD1797" s="2">
        <f>IF(INPUT_RAW!Q1797="","",IF(INPUT_RAW!Q1797=0,0,INPUT_RAW!T1797/INPUT_RAW!Q1797))</f>
        <v>0.24319996173246186</v>
      </c>
    </row>
    <row r="1798" spans="1:30" ht="57.6" x14ac:dyDescent="0.3">
      <c r="A1798" s="7" t="s">
        <v>196</v>
      </c>
      <c r="B1798" s="2" t="s">
        <v>2555</v>
      </c>
      <c r="C1798" s="5" t="s">
        <v>198</v>
      </c>
      <c r="D1798" s="5" t="s">
        <v>171</v>
      </c>
      <c r="E1798" s="2" t="s">
        <v>2558</v>
      </c>
      <c r="F1798" s="2"/>
      <c r="G1798" s="2"/>
      <c r="H1798" s="2"/>
      <c r="I1798" s="2"/>
      <c r="J1798" s="2"/>
      <c r="K1798" s="2"/>
      <c r="L1798" s="2"/>
      <c r="M1798" s="2"/>
      <c r="N1798" s="5">
        <v>6720</v>
      </c>
      <c r="O1798" s="2" t="s">
        <v>1250</v>
      </c>
      <c r="P1798" s="5">
        <v>85.446151790000002</v>
      </c>
      <c r="Q1798" s="5">
        <v>574198.14</v>
      </c>
      <c r="R1798" s="5">
        <v>1.2017742870000001</v>
      </c>
      <c r="S1798" s="5">
        <v>8075.9232069999998</v>
      </c>
      <c r="T1798" s="5">
        <v>139645</v>
      </c>
      <c r="U1798" s="5">
        <v>0</v>
      </c>
      <c r="V1798" s="2"/>
      <c r="W1798" s="2" t="s">
        <v>23</v>
      </c>
      <c r="X1798" s="2"/>
      <c r="Y1798" s="2" t="s">
        <v>172</v>
      </c>
      <c r="Z1798" s="2" t="s">
        <v>173</v>
      </c>
      <c r="AA1798" s="2" t="s">
        <v>174</v>
      </c>
      <c r="AB1798" s="2">
        <f>IF(INPUT_RAW!B1798="","",YEAR(INPUT_RAW!B1798))</f>
        <v>2018</v>
      </c>
      <c r="AC1798" s="2">
        <f>IF(OR(INPUT_RAW!Q1798="",INPUT_RAW!T1798=""),"",INPUT_RAW!Q1798+INPUT_RAW!T1798)</f>
        <v>713843.14</v>
      </c>
      <c r="AD1798" s="2">
        <f>IF(INPUT_RAW!Q1798="","",IF(INPUT_RAW!Q1798=0,0,INPUT_RAW!T1798/INPUT_RAW!Q1798))</f>
        <v>0.24320002151173808</v>
      </c>
    </row>
    <row r="1799" spans="1:30" ht="57.6" x14ac:dyDescent="0.3">
      <c r="A1799" s="7" t="s">
        <v>196</v>
      </c>
      <c r="B1799" s="2" t="s">
        <v>2555</v>
      </c>
      <c r="C1799" s="5" t="s">
        <v>198</v>
      </c>
      <c r="D1799" s="5" t="s">
        <v>171</v>
      </c>
      <c r="E1799" s="2" t="s">
        <v>2559</v>
      </c>
      <c r="F1799" s="2"/>
      <c r="G1799" s="2"/>
      <c r="H1799" s="2"/>
      <c r="I1799" s="2"/>
      <c r="J1799" s="2"/>
      <c r="K1799" s="2"/>
      <c r="L1799" s="2"/>
      <c r="M1799" s="2"/>
      <c r="N1799" s="5">
        <v>6480</v>
      </c>
      <c r="O1799" s="2" t="s">
        <v>1250</v>
      </c>
      <c r="P1799" s="5">
        <v>172.32837499999999</v>
      </c>
      <c r="Q1799" s="5">
        <v>1116687.8700000001</v>
      </c>
      <c r="R1799" s="5">
        <v>2.423746484</v>
      </c>
      <c r="S1799" s="5">
        <v>15705.87722</v>
      </c>
      <c r="T1799" s="5">
        <v>271578.5</v>
      </c>
      <c r="U1799" s="5">
        <v>20</v>
      </c>
      <c r="V1799" s="2"/>
      <c r="W1799" s="2" t="s">
        <v>23</v>
      </c>
      <c r="X1799" s="2"/>
      <c r="Y1799" s="2" t="s">
        <v>172</v>
      </c>
      <c r="Z1799" s="2" t="s">
        <v>173</v>
      </c>
      <c r="AA1799" s="2" t="s">
        <v>174</v>
      </c>
      <c r="AB1799" s="2">
        <f>IF(INPUT_RAW!B1799="","",YEAR(INPUT_RAW!B1799))</f>
        <v>2018</v>
      </c>
      <c r="AC1799" s="2">
        <f>IF(OR(INPUT_RAW!Q1799="",INPUT_RAW!T1799=""),"",INPUT_RAW!Q1799+INPUT_RAW!T1799)</f>
        <v>1388266.37</v>
      </c>
      <c r="AD1799" s="2">
        <f>IF(INPUT_RAW!Q1799="","",IF(INPUT_RAW!Q1799=0,0,INPUT_RAW!T1799/INPUT_RAW!Q1799))</f>
        <v>0.2432000089693819</v>
      </c>
    </row>
    <row r="1800" spans="1:30" ht="72" x14ac:dyDescent="0.3">
      <c r="A1800" s="7" t="s">
        <v>196</v>
      </c>
      <c r="B1800" s="2" t="s">
        <v>2555</v>
      </c>
      <c r="C1800" s="5" t="s">
        <v>198</v>
      </c>
      <c r="D1800" s="5" t="s">
        <v>171</v>
      </c>
      <c r="E1800" s="2" t="s">
        <v>2560</v>
      </c>
      <c r="F1800" s="2"/>
      <c r="G1800" s="2"/>
      <c r="H1800" s="2"/>
      <c r="I1800" s="2"/>
      <c r="J1800" s="2"/>
      <c r="K1800" s="2"/>
      <c r="L1800" s="2"/>
      <c r="M1800" s="2"/>
      <c r="N1800" s="5">
        <v>24240</v>
      </c>
      <c r="O1800" s="2" t="s">
        <v>1250</v>
      </c>
      <c r="P1800" s="5">
        <v>60.314931110000003</v>
      </c>
      <c r="Q1800" s="5">
        <v>1462033.93</v>
      </c>
      <c r="R1800" s="5">
        <v>0.84831126700000004</v>
      </c>
      <c r="S1800" s="5">
        <v>20563.065119999999</v>
      </c>
      <c r="T1800" s="5">
        <v>355566.6</v>
      </c>
      <c r="U1800" s="5">
        <v>60</v>
      </c>
      <c r="V1800" s="2"/>
      <c r="W1800" s="2" t="s">
        <v>23</v>
      </c>
      <c r="X1800" s="2" t="s">
        <v>2941</v>
      </c>
      <c r="Y1800" s="2" t="s">
        <v>172</v>
      </c>
      <c r="Z1800" s="2" t="s">
        <v>173</v>
      </c>
      <c r="AA1800" s="2" t="s">
        <v>2941</v>
      </c>
      <c r="AB1800" s="2">
        <f>IF(INPUT_RAW!B1800="","",YEAR(INPUT_RAW!B1800))</f>
        <v>2018</v>
      </c>
      <c r="AC1800" s="2">
        <f>IF(OR(INPUT_RAW!Q1800="",INPUT_RAW!T1800=""),"",INPUT_RAW!Q1800+INPUT_RAW!T1800)</f>
        <v>1817600.5299999998</v>
      </c>
      <c r="AD1800" s="2">
        <f>IF(INPUT_RAW!Q1800="","",IF(INPUT_RAW!Q1800=0,0,INPUT_RAW!T1800/INPUT_RAW!Q1800))</f>
        <v>0.24319996458632118</v>
      </c>
    </row>
    <row r="1801" spans="1:30" ht="57.6" x14ac:dyDescent="0.3">
      <c r="A1801" s="7" t="s">
        <v>196</v>
      </c>
      <c r="B1801" s="2" t="s">
        <v>2555</v>
      </c>
      <c r="C1801" s="5" t="s">
        <v>198</v>
      </c>
      <c r="D1801" s="5" t="s">
        <v>171</v>
      </c>
      <c r="E1801" s="2" t="s">
        <v>2561</v>
      </c>
      <c r="F1801" s="2"/>
      <c r="G1801" s="2"/>
      <c r="H1801" s="2"/>
      <c r="I1801" s="2"/>
      <c r="J1801" s="2"/>
      <c r="K1801" s="2"/>
      <c r="L1801" s="2"/>
      <c r="M1801" s="2"/>
      <c r="N1801" s="5">
        <v>1656</v>
      </c>
      <c r="O1801" s="2" t="s">
        <v>1250</v>
      </c>
      <c r="P1801" s="5">
        <v>57.861515699999998</v>
      </c>
      <c r="Q1801" s="5">
        <v>95818.67</v>
      </c>
      <c r="R1801" s="5">
        <v>0.81380472199999998</v>
      </c>
      <c r="S1801" s="5">
        <v>1347.660619</v>
      </c>
      <c r="T1801" s="5">
        <v>23303.200000000001</v>
      </c>
      <c r="U1801" s="5">
        <v>89</v>
      </c>
      <c r="V1801" s="2"/>
      <c r="W1801" s="2" t="s">
        <v>23</v>
      </c>
      <c r="X1801" s="2"/>
      <c r="Y1801" s="2" t="s">
        <v>172</v>
      </c>
      <c r="Z1801" s="2" t="s">
        <v>173</v>
      </c>
      <c r="AA1801" s="2" t="s">
        <v>174</v>
      </c>
      <c r="AB1801" s="2">
        <f>IF(INPUT_RAW!B1801="","",YEAR(INPUT_RAW!B1801))</f>
        <v>2018</v>
      </c>
      <c r="AC1801" s="2">
        <f>IF(OR(INPUT_RAW!Q1801="",INPUT_RAW!T1801=""),"",INPUT_RAW!Q1801+INPUT_RAW!T1801)</f>
        <v>119121.87</v>
      </c>
      <c r="AD1801" s="2">
        <f>IF(INPUT_RAW!Q1801="","",IF(INPUT_RAW!Q1801=0,0,INPUT_RAW!T1801/INPUT_RAW!Q1801))</f>
        <v>0.24320103796055614</v>
      </c>
    </row>
    <row r="1802" spans="1:30" ht="57.6" x14ac:dyDescent="0.3">
      <c r="A1802" s="7" t="s">
        <v>196</v>
      </c>
      <c r="B1802" s="2" t="s">
        <v>2555</v>
      </c>
      <c r="C1802" s="5" t="s">
        <v>198</v>
      </c>
      <c r="D1802" s="5" t="s">
        <v>171</v>
      </c>
      <c r="E1802" s="2" t="s">
        <v>2562</v>
      </c>
      <c r="F1802" s="2"/>
      <c r="G1802" s="2"/>
      <c r="H1802" s="2"/>
      <c r="I1802" s="2"/>
      <c r="J1802" s="2"/>
      <c r="K1802" s="2"/>
      <c r="L1802" s="2"/>
      <c r="M1802" s="2"/>
      <c r="N1802" s="5">
        <v>10500</v>
      </c>
      <c r="O1802" s="2" t="s">
        <v>1250</v>
      </c>
      <c r="P1802" s="5">
        <v>162.68022289999999</v>
      </c>
      <c r="Q1802" s="5">
        <v>1708142.34</v>
      </c>
      <c r="R1802" s="5">
        <v>2.288048141</v>
      </c>
      <c r="S1802" s="5">
        <v>24024.50549</v>
      </c>
      <c r="T1802" s="5">
        <v>415420.2</v>
      </c>
      <c r="U1802" s="5">
        <v>4375</v>
      </c>
      <c r="V1802" s="2"/>
      <c r="W1802" s="2" t="s">
        <v>23</v>
      </c>
      <c r="X1802" s="2"/>
      <c r="Y1802" s="2" t="s">
        <v>172</v>
      </c>
      <c r="Z1802" s="2" t="s">
        <v>173</v>
      </c>
      <c r="AA1802" s="2" t="s">
        <v>174</v>
      </c>
      <c r="AB1802" s="2">
        <f>IF(INPUT_RAW!B1802="","",YEAR(INPUT_RAW!B1802))</f>
        <v>2018</v>
      </c>
      <c r="AC1802" s="2">
        <f>IF(OR(INPUT_RAW!Q1802="",INPUT_RAW!T1802=""),"",INPUT_RAW!Q1802+INPUT_RAW!T1802)</f>
        <v>2123562.54</v>
      </c>
      <c r="AD1802" s="2">
        <f>IF(INPUT_RAW!Q1802="","",IF(INPUT_RAW!Q1802=0,0,INPUT_RAW!T1802/INPUT_RAW!Q1802))</f>
        <v>0.24319998999614983</v>
      </c>
    </row>
    <row r="1803" spans="1:30" ht="57.6" x14ac:dyDescent="0.3">
      <c r="A1803" s="7" t="s">
        <v>196</v>
      </c>
      <c r="B1803" s="2" t="s">
        <v>2563</v>
      </c>
      <c r="C1803" s="5" t="s">
        <v>198</v>
      </c>
      <c r="D1803" s="5" t="s">
        <v>171</v>
      </c>
      <c r="E1803" s="2" t="s">
        <v>2564</v>
      </c>
      <c r="F1803" s="2"/>
      <c r="G1803" s="2"/>
      <c r="H1803" s="2"/>
      <c r="I1803" s="2"/>
      <c r="J1803" s="2"/>
      <c r="K1803" s="2"/>
      <c r="L1803" s="2"/>
      <c r="M1803" s="2"/>
      <c r="N1803" s="5">
        <v>960</v>
      </c>
      <c r="O1803" s="2" t="s">
        <v>1250</v>
      </c>
      <c r="P1803" s="5">
        <v>104.9557188</v>
      </c>
      <c r="Q1803" s="5">
        <v>100757.49</v>
      </c>
      <c r="R1803" s="5">
        <v>1.4761704470000001</v>
      </c>
      <c r="S1803" s="5">
        <v>1417.1236289999999</v>
      </c>
      <c r="T1803" s="5">
        <v>24504.2</v>
      </c>
      <c r="U1803" s="5">
        <v>40</v>
      </c>
      <c r="V1803" s="2"/>
      <c r="W1803" s="2" t="s">
        <v>30</v>
      </c>
      <c r="X1803" s="2"/>
      <c r="Y1803" s="2" t="s">
        <v>172</v>
      </c>
      <c r="Z1803" s="2" t="s">
        <v>173</v>
      </c>
      <c r="AA1803" s="2" t="s">
        <v>174</v>
      </c>
      <c r="AB1803" s="2">
        <f>IF(INPUT_RAW!B1803="","",YEAR(INPUT_RAW!B1803))</f>
        <v>2018</v>
      </c>
      <c r="AC1803" s="2">
        <f>IF(OR(INPUT_RAW!Q1803="",INPUT_RAW!T1803=""),"",INPUT_RAW!Q1803+INPUT_RAW!T1803)</f>
        <v>125261.69</v>
      </c>
      <c r="AD1803" s="2">
        <f>IF(INPUT_RAW!Q1803="","",IF(INPUT_RAW!Q1803=0,0,INPUT_RAW!T1803/INPUT_RAW!Q1803))</f>
        <v>0.24319978594147193</v>
      </c>
    </row>
    <row r="1804" spans="1:30" ht="57.6" x14ac:dyDescent="0.3">
      <c r="A1804" s="7" t="s">
        <v>196</v>
      </c>
      <c r="B1804" s="2" t="s">
        <v>2563</v>
      </c>
      <c r="C1804" s="5" t="s">
        <v>198</v>
      </c>
      <c r="D1804" s="5" t="s">
        <v>171</v>
      </c>
      <c r="E1804" s="2" t="s">
        <v>2565</v>
      </c>
      <c r="F1804" s="2"/>
      <c r="G1804" s="2"/>
      <c r="H1804" s="2"/>
      <c r="I1804" s="2"/>
      <c r="J1804" s="2"/>
      <c r="K1804" s="2"/>
      <c r="L1804" s="2"/>
      <c r="M1804" s="2"/>
      <c r="N1804" s="5">
        <v>1920</v>
      </c>
      <c r="O1804" s="2" t="s">
        <v>1250</v>
      </c>
      <c r="P1804" s="5">
        <v>74.436677079999995</v>
      </c>
      <c r="Q1804" s="5">
        <v>142918.42000000001</v>
      </c>
      <c r="R1804" s="5">
        <v>1.046929354</v>
      </c>
      <c r="S1804" s="5">
        <v>2010.10436</v>
      </c>
      <c r="T1804" s="5">
        <v>34757.699999999997</v>
      </c>
      <c r="U1804" s="5">
        <v>96</v>
      </c>
      <c r="V1804" s="2"/>
      <c r="W1804" s="2" t="s">
        <v>30</v>
      </c>
      <c r="X1804" s="2"/>
      <c r="Y1804" s="2" t="s">
        <v>172</v>
      </c>
      <c r="Z1804" s="2" t="s">
        <v>173</v>
      </c>
      <c r="AA1804" s="2" t="s">
        <v>174</v>
      </c>
      <c r="AB1804" s="2">
        <f>IF(INPUT_RAW!B1804="","",YEAR(INPUT_RAW!B1804))</f>
        <v>2018</v>
      </c>
      <c r="AC1804" s="2">
        <f>IF(OR(INPUT_RAW!Q1804="",INPUT_RAW!T1804=""),"",INPUT_RAW!Q1804+INPUT_RAW!T1804)</f>
        <v>177676.12</v>
      </c>
      <c r="AD1804" s="2">
        <f>IF(INPUT_RAW!Q1804="","",IF(INPUT_RAW!Q1804=0,0,INPUT_RAW!T1804/INPUT_RAW!Q1804))</f>
        <v>0.2431995819713092</v>
      </c>
    </row>
    <row r="1805" spans="1:30" ht="57.6" x14ac:dyDescent="0.3">
      <c r="A1805" s="7" t="s">
        <v>196</v>
      </c>
      <c r="B1805" s="2" t="s">
        <v>2566</v>
      </c>
      <c r="C1805" s="5" t="s">
        <v>198</v>
      </c>
      <c r="D1805" s="5" t="s">
        <v>171</v>
      </c>
      <c r="E1805" s="2" t="s">
        <v>2567</v>
      </c>
      <c r="F1805" s="2"/>
      <c r="G1805" s="2"/>
      <c r="H1805" s="2"/>
      <c r="I1805" s="2"/>
      <c r="J1805" s="2"/>
      <c r="K1805" s="2"/>
      <c r="L1805" s="2"/>
      <c r="M1805" s="2"/>
      <c r="N1805" s="5">
        <v>14400</v>
      </c>
      <c r="O1805" s="2" t="s">
        <v>1250</v>
      </c>
      <c r="P1805" s="5">
        <v>32.259612500000003</v>
      </c>
      <c r="Q1805" s="5">
        <v>464538.42</v>
      </c>
      <c r="R1805" s="5">
        <v>0.45372169499999998</v>
      </c>
      <c r="S1805" s="5">
        <v>6533.5924050000003</v>
      </c>
      <c r="T1805" s="5">
        <v>112975.7</v>
      </c>
      <c r="U1805" s="5">
        <v>40</v>
      </c>
      <c r="V1805" s="2"/>
      <c r="W1805" s="2" t="s">
        <v>23</v>
      </c>
      <c r="X1805" s="2"/>
      <c r="Y1805" s="2" t="s">
        <v>172</v>
      </c>
      <c r="Z1805" s="2" t="s">
        <v>173</v>
      </c>
      <c r="AA1805" s="2" t="s">
        <v>174</v>
      </c>
      <c r="AB1805" s="2">
        <f>IF(INPUT_RAW!B1805="","",YEAR(INPUT_RAW!B1805))</f>
        <v>2018</v>
      </c>
      <c r="AC1805" s="2">
        <f>IF(OR(INPUT_RAW!Q1805="",INPUT_RAW!T1805=""),"",INPUT_RAW!Q1805+INPUT_RAW!T1805)</f>
        <v>577514.12</v>
      </c>
      <c r="AD1805" s="2">
        <f>IF(INPUT_RAW!Q1805="","",IF(INPUT_RAW!Q1805=0,0,INPUT_RAW!T1805/INPUT_RAW!Q1805))</f>
        <v>0.2431999058334077</v>
      </c>
    </row>
    <row r="1806" spans="1:30" ht="57.6" x14ac:dyDescent="0.3">
      <c r="A1806" s="7" t="s">
        <v>196</v>
      </c>
      <c r="B1806" s="2" t="s">
        <v>2566</v>
      </c>
      <c r="C1806" s="5" t="s">
        <v>198</v>
      </c>
      <c r="D1806" s="5" t="s">
        <v>171</v>
      </c>
      <c r="E1806" s="2" t="s">
        <v>2568</v>
      </c>
      <c r="F1806" s="2"/>
      <c r="G1806" s="2"/>
      <c r="H1806" s="2"/>
      <c r="I1806" s="2"/>
      <c r="J1806" s="2"/>
      <c r="K1806" s="2"/>
      <c r="L1806" s="2"/>
      <c r="M1806" s="2"/>
      <c r="N1806" s="5">
        <v>68760</v>
      </c>
      <c r="O1806" s="2" t="s">
        <v>2368</v>
      </c>
      <c r="P1806" s="5">
        <v>33.332251309999997</v>
      </c>
      <c r="Q1806" s="5">
        <v>2291925.6</v>
      </c>
      <c r="R1806" s="5">
        <v>0.46880803500000001</v>
      </c>
      <c r="S1806" s="5">
        <v>32235.24051</v>
      </c>
      <c r="T1806" s="5">
        <v>557396.4</v>
      </c>
      <c r="U1806" s="5">
        <v>3</v>
      </c>
      <c r="V1806" s="2"/>
      <c r="W1806" s="2" t="s">
        <v>23</v>
      </c>
      <c r="X1806" s="2" t="s">
        <v>2939</v>
      </c>
      <c r="Y1806" s="2" t="s">
        <v>172</v>
      </c>
      <c r="Z1806" s="2" t="s">
        <v>173</v>
      </c>
      <c r="AA1806" s="2" t="s">
        <v>2939</v>
      </c>
      <c r="AB1806" s="2">
        <f>IF(INPUT_RAW!B1806="","",YEAR(INPUT_RAW!B1806))</f>
        <v>2018</v>
      </c>
      <c r="AC1806" s="2">
        <f>IF(OR(INPUT_RAW!Q1806="",INPUT_RAW!T1806=""),"",INPUT_RAW!Q1806+INPUT_RAW!T1806)</f>
        <v>2849322</v>
      </c>
      <c r="AD1806" s="2">
        <f>IF(INPUT_RAW!Q1806="","",IF(INPUT_RAW!Q1806=0,0,INPUT_RAW!T1806/INPUT_RAW!Q1806))</f>
        <v>0.24320004104845289</v>
      </c>
    </row>
    <row r="1807" spans="1:30" ht="57.6" x14ac:dyDescent="0.3">
      <c r="A1807" s="7" t="s">
        <v>196</v>
      </c>
      <c r="B1807" s="2" t="s">
        <v>2566</v>
      </c>
      <c r="C1807" s="5" t="s">
        <v>198</v>
      </c>
      <c r="D1807" s="5" t="s">
        <v>171</v>
      </c>
      <c r="E1807" s="2" t="s">
        <v>2569</v>
      </c>
      <c r="F1807" s="2"/>
      <c r="G1807" s="2"/>
      <c r="H1807" s="2"/>
      <c r="I1807" s="2"/>
      <c r="J1807" s="2"/>
      <c r="K1807" s="2"/>
      <c r="L1807" s="2"/>
      <c r="M1807" s="2"/>
      <c r="N1807" s="5">
        <v>240</v>
      </c>
      <c r="O1807" s="2" t="s">
        <v>1250</v>
      </c>
      <c r="P1807" s="5">
        <v>106.79291670000001</v>
      </c>
      <c r="Q1807" s="5">
        <v>25630.3</v>
      </c>
      <c r="R1807" s="5">
        <v>1.50201008</v>
      </c>
      <c r="S1807" s="5">
        <v>360.48241910000002</v>
      </c>
      <c r="T1807" s="5">
        <v>6233.3</v>
      </c>
      <c r="U1807" s="5">
        <v>80</v>
      </c>
      <c r="V1807" s="2"/>
      <c r="W1807" s="2" t="s">
        <v>23</v>
      </c>
      <c r="X1807" s="2"/>
      <c r="Y1807" s="2" t="s">
        <v>172</v>
      </c>
      <c r="Z1807" s="2" t="s">
        <v>173</v>
      </c>
      <c r="AA1807" s="2" t="s">
        <v>174</v>
      </c>
      <c r="AB1807" s="2">
        <f>IF(INPUT_RAW!B1807="","",YEAR(INPUT_RAW!B1807))</f>
        <v>2018</v>
      </c>
      <c r="AC1807" s="2">
        <f>IF(OR(INPUT_RAW!Q1807="",INPUT_RAW!T1807=""),"",INPUT_RAW!Q1807+INPUT_RAW!T1807)</f>
        <v>31863.599999999999</v>
      </c>
      <c r="AD1807" s="2">
        <f>IF(INPUT_RAW!Q1807="","",IF(INPUT_RAW!Q1807=0,0,INPUT_RAW!T1807/INPUT_RAW!Q1807))</f>
        <v>0.24320043074017864</v>
      </c>
    </row>
    <row r="1808" spans="1:30" ht="57.6" x14ac:dyDescent="0.3">
      <c r="A1808" s="7" t="s">
        <v>196</v>
      </c>
      <c r="B1808" s="2" t="s">
        <v>2566</v>
      </c>
      <c r="C1808" s="5" t="s">
        <v>198</v>
      </c>
      <c r="D1808" s="5" t="s">
        <v>171</v>
      </c>
      <c r="E1808" s="2" t="s">
        <v>2570</v>
      </c>
      <c r="F1808" s="2"/>
      <c r="G1808" s="2"/>
      <c r="H1808" s="2"/>
      <c r="I1808" s="2"/>
      <c r="J1808" s="2"/>
      <c r="K1808" s="2"/>
      <c r="L1808" s="2"/>
      <c r="M1808" s="2"/>
      <c r="N1808" s="5">
        <v>7200</v>
      </c>
      <c r="O1808" s="2" t="s">
        <v>1250</v>
      </c>
      <c r="P1808" s="5">
        <v>81.584634719999997</v>
      </c>
      <c r="Q1808" s="5">
        <v>587409.37</v>
      </c>
      <c r="R1808" s="5">
        <v>1.1474632170000001</v>
      </c>
      <c r="S1808" s="5">
        <v>8261.7351620000009</v>
      </c>
      <c r="T1808" s="5">
        <v>142857.9</v>
      </c>
      <c r="U1808" s="5">
        <v>40</v>
      </c>
      <c r="V1808" s="2"/>
      <c r="W1808" s="2" t="s">
        <v>23</v>
      </c>
      <c r="X1808" s="2" t="s">
        <v>2937</v>
      </c>
      <c r="Y1808" s="2" t="s">
        <v>172</v>
      </c>
      <c r="Z1808" s="2" t="s">
        <v>173</v>
      </c>
      <c r="AA1808" s="2" t="s">
        <v>2937</v>
      </c>
      <c r="AB1808" s="2">
        <f>IF(INPUT_RAW!B1808="","",YEAR(INPUT_RAW!B1808))</f>
        <v>2018</v>
      </c>
      <c r="AC1808" s="2">
        <f>IF(OR(INPUT_RAW!Q1808="",INPUT_RAW!T1808=""),"",INPUT_RAW!Q1808+INPUT_RAW!T1808)</f>
        <v>730267.27</v>
      </c>
      <c r="AD1808" s="2">
        <f>IF(INPUT_RAW!Q1808="","",IF(INPUT_RAW!Q1808=0,0,INPUT_RAW!T1808/INPUT_RAW!Q1808))</f>
        <v>0.24319989992668997</v>
      </c>
    </row>
    <row r="1809" spans="1:30" ht="57.6" x14ac:dyDescent="0.3">
      <c r="A1809" s="7" t="s">
        <v>196</v>
      </c>
      <c r="B1809" s="2" t="s">
        <v>2566</v>
      </c>
      <c r="C1809" s="5" t="s">
        <v>198</v>
      </c>
      <c r="D1809" s="5" t="s">
        <v>171</v>
      </c>
      <c r="E1809" s="2" t="s">
        <v>2571</v>
      </c>
      <c r="F1809" s="2"/>
      <c r="G1809" s="2"/>
      <c r="H1809" s="2"/>
      <c r="I1809" s="2"/>
      <c r="J1809" s="2"/>
      <c r="K1809" s="2"/>
      <c r="L1809" s="2"/>
      <c r="M1809" s="2"/>
      <c r="N1809" s="5">
        <v>52800</v>
      </c>
      <c r="O1809" s="2" t="s">
        <v>1250</v>
      </c>
      <c r="P1809" s="5">
        <v>37.414855109999998</v>
      </c>
      <c r="Q1809" s="5">
        <v>1975504.35</v>
      </c>
      <c r="R1809" s="5">
        <v>0.52622862299999995</v>
      </c>
      <c r="S1809" s="5">
        <v>27784.871309999999</v>
      </c>
      <c r="T1809" s="5">
        <v>480442.6</v>
      </c>
      <c r="U1809" s="5">
        <v>4488</v>
      </c>
      <c r="V1809" s="2"/>
      <c r="W1809" s="2" t="s">
        <v>23</v>
      </c>
      <c r="X1809" s="2"/>
      <c r="Y1809" s="2" t="s">
        <v>172</v>
      </c>
      <c r="Z1809" s="2" t="s">
        <v>173</v>
      </c>
      <c r="AA1809" s="2" t="s">
        <v>174</v>
      </c>
      <c r="AB1809" s="2">
        <f>IF(INPUT_RAW!B1809="","",YEAR(INPUT_RAW!B1809))</f>
        <v>2018</v>
      </c>
      <c r="AC1809" s="2">
        <f>IF(OR(INPUT_RAW!Q1809="",INPUT_RAW!T1809=""),"",INPUT_RAW!Q1809+INPUT_RAW!T1809)</f>
        <v>2455946.9500000002</v>
      </c>
      <c r="AD1809" s="2">
        <f>IF(INPUT_RAW!Q1809="","",IF(INPUT_RAW!Q1809=0,0,INPUT_RAW!T1809/INPUT_RAW!Q1809))</f>
        <v>0.24319997068090482</v>
      </c>
    </row>
    <row r="1810" spans="1:30" ht="100.8" x14ac:dyDescent="0.3">
      <c r="A1810" s="7" t="s">
        <v>196</v>
      </c>
      <c r="B1810" s="2" t="s">
        <v>2572</v>
      </c>
      <c r="C1810" s="5" t="s">
        <v>198</v>
      </c>
      <c r="D1810" s="5" t="s">
        <v>171</v>
      </c>
      <c r="E1810" s="2" t="s">
        <v>2552</v>
      </c>
      <c r="F1810" s="2"/>
      <c r="G1810" s="2"/>
      <c r="H1810" s="2"/>
      <c r="I1810" s="2"/>
      <c r="J1810" s="2"/>
      <c r="K1810" s="2"/>
      <c r="L1810" s="2"/>
      <c r="M1810" s="2"/>
      <c r="N1810" s="5">
        <v>2464</v>
      </c>
      <c r="O1810" s="2" t="s">
        <v>1250</v>
      </c>
      <c r="P1810" s="5">
        <v>1057.735471</v>
      </c>
      <c r="Q1810" s="5">
        <v>2606260.2000000002</v>
      </c>
      <c r="R1810" s="5">
        <v>15.274158419999999</v>
      </c>
      <c r="S1810" s="5">
        <v>37635.52635</v>
      </c>
      <c r="T1810" s="5">
        <v>633842.5</v>
      </c>
      <c r="U1810" s="2"/>
      <c r="V1810" s="2"/>
      <c r="W1810" s="2" t="s">
        <v>33</v>
      </c>
      <c r="X1810" s="2" t="s">
        <v>2935</v>
      </c>
      <c r="Y1810" s="2" t="s">
        <v>172</v>
      </c>
      <c r="Z1810" s="2" t="s">
        <v>173</v>
      </c>
      <c r="AA1810" s="2" t="s">
        <v>2935</v>
      </c>
      <c r="AB1810" s="2">
        <f>IF(INPUT_RAW!B1810="","",YEAR(INPUT_RAW!B1810))</f>
        <v>2018</v>
      </c>
      <c r="AC1810" s="2">
        <f>IF(OR(INPUT_RAW!Q1810="",INPUT_RAW!T1810=""),"",INPUT_RAW!Q1810+INPUT_RAW!T1810)</f>
        <v>3240102.7</v>
      </c>
      <c r="AD1810" s="2">
        <f>IF(INPUT_RAW!Q1810="","",IF(INPUT_RAW!Q1810=0,0,INPUT_RAW!T1810/INPUT_RAW!Q1810))</f>
        <v>0.24320000742826828</v>
      </c>
    </row>
    <row r="1811" spans="1:30" ht="57.6" x14ac:dyDescent="0.3">
      <c r="A1811" s="7" t="s">
        <v>196</v>
      </c>
      <c r="B1811" s="2" t="s">
        <v>2573</v>
      </c>
      <c r="C1811" s="5" t="s">
        <v>198</v>
      </c>
      <c r="D1811" s="5" t="s">
        <v>163</v>
      </c>
      <c r="E1811" s="2" t="s">
        <v>2574</v>
      </c>
      <c r="F1811" s="2"/>
      <c r="G1811" s="2"/>
      <c r="H1811" s="2"/>
      <c r="I1811" s="2"/>
      <c r="J1811" s="2"/>
      <c r="K1811" s="2"/>
      <c r="L1811" s="2"/>
      <c r="M1811" s="2"/>
      <c r="N1811" s="5">
        <v>305400</v>
      </c>
      <c r="O1811" s="2" t="s">
        <v>1250</v>
      </c>
      <c r="P1811" s="5">
        <v>7.022338736</v>
      </c>
      <c r="Q1811" s="5">
        <v>2144622.25</v>
      </c>
      <c r="R1811" s="5">
        <v>0.10140561400000001</v>
      </c>
      <c r="S1811" s="5">
        <v>30969.274369999999</v>
      </c>
      <c r="T1811" s="5">
        <v>664403.9</v>
      </c>
      <c r="U1811" s="5">
        <v>1</v>
      </c>
      <c r="V1811" s="2"/>
      <c r="W1811" s="2" t="s">
        <v>28</v>
      </c>
      <c r="X1811" s="2" t="s">
        <v>166</v>
      </c>
      <c r="Y1811" s="2" t="s">
        <v>164</v>
      </c>
      <c r="Z1811" s="2" t="s">
        <v>165</v>
      </c>
      <c r="AA1811" s="2" t="s">
        <v>166</v>
      </c>
      <c r="AB1811" s="2">
        <f>IF(INPUT_RAW!B1811="","",YEAR(INPUT_RAW!B1811))</f>
        <v>2018</v>
      </c>
      <c r="AC1811" s="2">
        <f>IF(OR(INPUT_RAW!Q1811="",INPUT_RAW!T1811=""),"",INPUT_RAW!Q1811+INPUT_RAW!T1811)</f>
        <v>2809026.15</v>
      </c>
      <c r="AD1811" s="2">
        <f>IF(INPUT_RAW!Q1811="","",IF(INPUT_RAW!Q1811=0,0,INPUT_RAW!T1811/INPUT_RAW!Q1811))</f>
        <v>0.30979996593805742</v>
      </c>
    </row>
    <row r="1812" spans="1:30" ht="72" x14ac:dyDescent="0.3">
      <c r="A1812" s="7" t="s">
        <v>196</v>
      </c>
      <c r="B1812" s="2" t="s">
        <v>2575</v>
      </c>
      <c r="C1812" s="5" t="s">
        <v>198</v>
      </c>
      <c r="D1812" s="5" t="s">
        <v>171</v>
      </c>
      <c r="E1812" s="2" t="s">
        <v>2576</v>
      </c>
      <c r="F1812" s="2"/>
      <c r="G1812" s="2"/>
      <c r="H1812" s="2"/>
      <c r="I1812" s="2"/>
      <c r="J1812" s="2"/>
      <c r="K1812" s="2"/>
      <c r="L1812" s="2"/>
      <c r="M1812" s="2"/>
      <c r="N1812" s="5">
        <v>22020</v>
      </c>
      <c r="O1812" s="2" t="s">
        <v>1250</v>
      </c>
      <c r="P1812" s="5">
        <v>174.96968709999999</v>
      </c>
      <c r="Q1812" s="5">
        <v>3852832.51</v>
      </c>
      <c r="R1812" s="5">
        <v>2.5266380810000002</v>
      </c>
      <c r="S1812" s="5">
        <v>55636.570540000001</v>
      </c>
      <c r="T1812" s="5">
        <v>937008.9</v>
      </c>
      <c r="U1812" s="5">
        <v>9</v>
      </c>
      <c r="V1812" s="2"/>
      <c r="W1812" s="2" t="s">
        <v>23</v>
      </c>
      <c r="X1812" s="2"/>
      <c r="Y1812" s="2" t="s">
        <v>172</v>
      </c>
      <c r="Z1812" s="2" t="s">
        <v>173</v>
      </c>
      <c r="AA1812" s="2" t="s">
        <v>174</v>
      </c>
      <c r="AB1812" s="2">
        <f>IF(INPUT_RAW!B1812="","",YEAR(INPUT_RAW!B1812))</f>
        <v>2018</v>
      </c>
      <c r="AC1812" s="2">
        <f>IF(OR(INPUT_RAW!Q1812="",INPUT_RAW!T1812=""),"",INPUT_RAW!Q1812+INPUT_RAW!T1812)</f>
        <v>4789841.41</v>
      </c>
      <c r="AD1812" s="2">
        <f>IF(INPUT_RAW!Q1812="","",IF(INPUT_RAW!Q1812=0,0,INPUT_RAW!T1812/INPUT_RAW!Q1812))</f>
        <v>0.2432000087125511</v>
      </c>
    </row>
    <row r="1813" spans="1:30" ht="115.2" x14ac:dyDescent="0.3">
      <c r="A1813" s="7" t="s">
        <v>196</v>
      </c>
      <c r="B1813" s="2" t="s">
        <v>2575</v>
      </c>
      <c r="C1813" s="5" t="s">
        <v>198</v>
      </c>
      <c r="D1813" s="5" t="s">
        <v>171</v>
      </c>
      <c r="E1813" s="2" t="s">
        <v>2577</v>
      </c>
      <c r="F1813" s="2"/>
      <c r="G1813" s="2"/>
      <c r="H1813" s="2"/>
      <c r="I1813" s="2"/>
      <c r="J1813" s="2"/>
      <c r="K1813" s="2"/>
      <c r="L1813" s="2"/>
      <c r="M1813" s="2"/>
      <c r="N1813" s="5">
        <v>41508</v>
      </c>
      <c r="O1813" s="2" t="s">
        <v>1250</v>
      </c>
      <c r="P1813" s="5">
        <v>81.066959139999994</v>
      </c>
      <c r="Q1813" s="5">
        <v>3364927.34</v>
      </c>
      <c r="R1813" s="5">
        <v>1.170642009</v>
      </c>
      <c r="S1813" s="5">
        <v>48591.008520000003</v>
      </c>
      <c r="T1813" s="5">
        <v>818350.3</v>
      </c>
      <c r="U1813" s="5">
        <v>32</v>
      </c>
      <c r="V1813" s="2"/>
      <c r="W1813" s="2" t="s">
        <v>22</v>
      </c>
      <c r="X1813" s="2" t="s">
        <v>2940</v>
      </c>
      <c r="Y1813" s="2" t="s">
        <v>172</v>
      </c>
      <c r="Z1813" s="2" t="s">
        <v>173</v>
      </c>
      <c r="AA1813" s="2" t="s">
        <v>2940</v>
      </c>
      <c r="AB1813" s="2">
        <f>IF(INPUT_RAW!B1813="","",YEAR(INPUT_RAW!B1813))</f>
        <v>2018</v>
      </c>
      <c r="AC1813" s="2">
        <f>IF(OR(INPUT_RAW!Q1813="",INPUT_RAW!T1813=""),"",INPUT_RAW!Q1813+INPUT_RAW!T1813)</f>
        <v>4183277.6399999997</v>
      </c>
      <c r="AD1813" s="2">
        <f>IF(INPUT_RAW!Q1813="","",IF(INPUT_RAW!Q1813=0,0,INPUT_RAW!T1813/INPUT_RAW!Q1813))</f>
        <v>0.24319999135553402</v>
      </c>
    </row>
    <row r="1814" spans="1:30" ht="57.6" x14ac:dyDescent="0.3">
      <c r="A1814" s="7" t="s">
        <v>196</v>
      </c>
      <c r="B1814" s="2" t="s">
        <v>2575</v>
      </c>
      <c r="C1814" s="5" t="s">
        <v>198</v>
      </c>
      <c r="D1814" s="5" t="s">
        <v>171</v>
      </c>
      <c r="E1814" s="2" t="s">
        <v>2578</v>
      </c>
      <c r="F1814" s="2"/>
      <c r="G1814" s="2"/>
      <c r="H1814" s="2"/>
      <c r="I1814" s="2"/>
      <c r="J1814" s="2"/>
      <c r="K1814" s="2"/>
      <c r="L1814" s="2"/>
      <c r="M1814" s="2"/>
      <c r="N1814" s="5">
        <v>16632</v>
      </c>
      <c r="O1814" s="2" t="s">
        <v>1250</v>
      </c>
      <c r="P1814" s="5">
        <v>242.85792509999999</v>
      </c>
      <c r="Q1814" s="5">
        <v>4039213.01</v>
      </c>
      <c r="R1814" s="5">
        <v>3.5069736470000001</v>
      </c>
      <c r="S1814" s="5">
        <v>58327.985699999997</v>
      </c>
      <c r="T1814" s="5">
        <v>982336.6</v>
      </c>
      <c r="U1814" s="5">
        <v>8</v>
      </c>
      <c r="V1814" s="2"/>
      <c r="W1814" s="2" t="s">
        <v>23</v>
      </c>
      <c r="X1814" s="2"/>
      <c r="Y1814" s="2" t="s">
        <v>172</v>
      </c>
      <c r="Z1814" s="2" t="s">
        <v>173</v>
      </c>
      <c r="AA1814" s="2" t="s">
        <v>174</v>
      </c>
      <c r="AB1814" s="2">
        <f>IF(INPUT_RAW!B1814="","",YEAR(INPUT_RAW!B1814))</f>
        <v>2018</v>
      </c>
      <c r="AC1814" s="2">
        <f>IF(OR(INPUT_RAW!Q1814="",INPUT_RAW!T1814=""),"",INPUT_RAW!Q1814+INPUT_RAW!T1814)</f>
        <v>5021549.6099999994</v>
      </c>
      <c r="AD1814" s="2">
        <f>IF(INPUT_RAW!Q1814="","",IF(INPUT_RAW!Q1814=0,0,INPUT_RAW!T1814/INPUT_RAW!Q1814))</f>
        <v>0.24319999900178577</v>
      </c>
    </row>
    <row r="1815" spans="1:30" ht="57.6" x14ac:dyDescent="0.3">
      <c r="A1815" s="7" t="s">
        <v>196</v>
      </c>
      <c r="B1815" s="2" t="s">
        <v>2579</v>
      </c>
      <c r="C1815" s="5" t="s">
        <v>198</v>
      </c>
      <c r="D1815" s="5" t="s">
        <v>171</v>
      </c>
      <c r="E1815" s="2" t="s">
        <v>2580</v>
      </c>
      <c r="F1815" s="2"/>
      <c r="G1815" s="2"/>
      <c r="H1815" s="2"/>
      <c r="I1815" s="2"/>
      <c r="J1815" s="2"/>
      <c r="K1815" s="2"/>
      <c r="L1815" s="2"/>
      <c r="M1815" s="2"/>
      <c r="N1815" s="5">
        <v>5904</v>
      </c>
      <c r="O1815" s="2" t="s">
        <v>1250</v>
      </c>
      <c r="P1815" s="5">
        <v>35.73043191</v>
      </c>
      <c r="Q1815" s="5">
        <v>210952.47</v>
      </c>
      <c r="R1815" s="5">
        <v>0.51596291599999999</v>
      </c>
      <c r="S1815" s="5">
        <v>3046.245054</v>
      </c>
      <c r="T1815" s="5">
        <v>51303.6</v>
      </c>
      <c r="U1815" s="5">
        <v>36</v>
      </c>
      <c r="V1815" s="2"/>
      <c r="W1815" s="2" t="s">
        <v>23</v>
      </c>
      <c r="X1815" s="2"/>
      <c r="Y1815" s="2" t="s">
        <v>172</v>
      </c>
      <c r="Z1815" s="2" t="s">
        <v>173</v>
      </c>
      <c r="AA1815" s="2" t="s">
        <v>174</v>
      </c>
      <c r="AB1815" s="2">
        <f>IF(INPUT_RAW!B1815="","",YEAR(INPUT_RAW!B1815))</f>
        <v>2018</v>
      </c>
      <c r="AC1815" s="2">
        <f>IF(OR(INPUT_RAW!Q1815="",INPUT_RAW!T1815=""),"",INPUT_RAW!Q1815+INPUT_RAW!T1815)</f>
        <v>262256.07</v>
      </c>
      <c r="AD1815" s="2">
        <f>IF(INPUT_RAW!Q1815="","",IF(INPUT_RAW!Q1815=0,0,INPUT_RAW!T1815/INPUT_RAW!Q1815))</f>
        <v>0.24319980704658256</v>
      </c>
    </row>
    <row r="1816" spans="1:30" ht="57.6" x14ac:dyDescent="0.3">
      <c r="A1816" s="7" t="s">
        <v>196</v>
      </c>
      <c r="B1816" s="2" t="s">
        <v>2579</v>
      </c>
      <c r="C1816" s="5" t="s">
        <v>198</v>
      </c>
      <c r="D1816" s="5" t="s">
        <v>171</v>
      </c>
      <c r="E1816" s="2" t="s">
        <v>2581</v>
      </c>
      <c r="F1816" s="2"/>
      <c r="G1816" s="2"/>
      <c r="H1816" s="2"/>
      <c r="I1816" s="2"/>
      <c r="J1816" s="2"/>
      <c r="K1816" s="2"/>
      <c r="L1816" s="2"/>
      <c r="M1816" s="2"/>
      <c r="N1816" s="5">
        <v>12600</v>
      </c>
      <c r="O1816" s="2" t="s">
        <v>1250</v>
      </c>
      <c r="P1816" s="5">
        <v>81.20552619</v>
      </c>
      <c r="Q1816" s="5">
        <v>1023189.63</v>
      </c>
      <c r="R1816" s="5">
        <v>1.172642977</v>
      </c>
      <c r="S1816" s="5">
        <v>14775.301520000001</v>
      </c>
      <c r="T1816" s="5">
        <v>248839.8</v>
      </c>
      <c r="U1816" s="5">
        <v>20</v>
      </c>
      <c r="V1816" s="2"/>
      <c r="W1816" s="2" t="s">
        <v>23</v>
      </c>
      <c r="X1816" s="2" t="s">
        <v>2937</v>
      </c>
      <c r="Y1816" s="2" t="s">
        <v>172</v>
      </c>
      <c r="Z1816" s="2" t="s">
        <v>173</v>
      </c>
      <c r="AA1816" s="2" t="s">
        <v>2937</v>
      </c>
      <c r="AB1816" s="2">
        <f>IF(INPUT_RAW!B1816="","",YEAR(INPUT_RAW!B1816))</f>
        <v>2018</v>
      </c>
      <c r="AC1816" s="2">
        <f>IF(OR(INPUT_RAW!Q1816="",INPUT_RAW!T1816=""),"",INPUT_RAW!Q1816+INPUT_RAW!T1816)</f>
        <v>1272029.43</v>
      </c>
      <c r="AD1816" s="2">
        <f>IF(INPUT_RAW!Q1816="","",IF(INPUT_RAW!Q1816=0,0,INPUT_RAW!T1816/INPUT_RAW!Q1816))</f>
        <v>0.2432000801259098</v>
      </c>
    </row>
    <row r="1817" spans="1:30" ht="57.6" x14ac:dyDescent="0.3">
      <c r="A1817" s="7" t="s">
        <v>196</v>
      </c>
      <c r="B1817" s="2" t="s">
        <v>2582</v>
      </c>
      <c r="C1817" s="5" t="s">
        <v>198</v>
      </c>
      <c r="D1817" s="5" t="s">
        <v>171</v>
      </c>
      <c r="E1817" s="2" t="s">
        <v>2583</v>
      </c>
      <c r="F1817" s="2"/>
      <c r="G1817" s="2"/>
      <c r="H1817" s="2"/>
      <c r="I1817" s="2"/>
      <c r="J1817" s="2"/>
      <c r="K1817" s="2"/>
      <c r="L1817" s="2"/>
      <c r="M1817" s="2"/>
      <c r="N1817" s="5">
        <v>16000</v>
      </c>
      <c r="O1817" s="2" t="s">
        <v>1250</v>
      </c>
      <c r="P1817" s="5">
        <v>95.924437499999996</v>
      </c>
      <c r="Q1817" s="5">
        <v>1534791</v>
      </c>
      <c r="R1817" s="5">
        <v>1.385190433</v>
      </c>
      <c r="S1817" s="5">
        <v>22163.04693</v>
      </c>
      <c r="T1817" s="5">
        <v>373261.2</v>
      </c>
      <c r="U1817" s="2"/>
      <c r="V1817" s="2"/>
      <c r="W1817" s="2" t="s">
        <v>18</v>
      </c>
      <c r="X1817" s="2"/>
      <c r="Y1817" s="2" t="s">
        <v>172</v>
      </c>
      <c r="Z1817" s="2" t="s">
        <v>173</v>
      </c>
      <c r="AA1817" s="2" t="s">
        <v>174</v>
      </c>
      <c r="AB1817" s="2">
        <f>IF(INPUT_RAW!B1817="","",YEAR(INPUT_RAW!B1817))</f>
        <v>2018</v>
      </c>
      <c r="AC1817" s="2">
        <f>IF(OR(INPUT_RAW!Q1817="",INPUT_RAW!T1817=""),"",INPUT_RAW!Q1817+INPUT_RAW!T1817)</f>
        <v>1908052.2</v>
      </c>
      <c r="AD1817" s="2">
        <f>IF(INPUT_RAW!Q1817="","",IF(INPUT_RAW!Q1817=0,0,INPUT_RAW!T1817/INPUT_RAW!Q1817))</f>
        <v>0.24320001876476993</v>
      </c>
    </row>
    <row r="1818" spans="1:30" ht="100.8" x14ac:dyDescent="0.3">
      <c r="A1818" s="7" t="s">
        <v>196</v>
      </c>
      <c r="B1818" s="2" t="s">
        <v>2584</v>
      </c>
      <c r="C1818" s="5" t="s">
        <v>198</v>
      </c>
      <c r="D1818" s="5" t="s">
        <v>171</v>
      </c>
      <c r="E1818" s="2" t="s">
        <v>2585</v>
      </c>
      <c r="F1818" s="2"/>
      <c r="G1818" s="2"/>
      <c r="H1818" s="2"/>
      <c r="I1818" s="2"/>
      <c r="J1818" s="2"/>
      <c r="K1818" s="2"/>
      <c r="L1818" s="2"/>
      <c r="M1818" s="2"/>
      <c r="N1818" s="5">
        <v>17280</v>
      </c>
      <c r="O1818" s="2" t="s">
        <v>1250</v>
      </c>
      <c r="P1818" s="5">
        <v>98.107152780000007</v>
      </c>
      <c r="Q1818" s="5">
        <v>1695291.6</v>
      </c>
      <c r="R1818" s="5">
        <v>1.409585528</v>
      </c>
      <c r="S1818" s="5">
        <v>24357.637930000001</v>
      </c>
      <c r="T1818" s="5">
        <v>412294.9</v>
      </c>
      <c r="U1818" s="5">
        <v>32</v>
      </c>
      <c r="V1818" s="2"/>
      <c r="W1818" s="2" t="s">
        <v>22</v>
      </c>
      <c r="X1818" s="2" t="s">
        <v>2940</v>
      </c>
      <c r="Y1818" s="2" t="s">
        <v>172</v>
      </c>
      <c r="Z1818" s="2" t="s">
        <v>173</v>
      </c>
      <c r="AA1818" s="2" t="s">
        <v>2940</v>
      </c>
      <c r="AB1818" s="2">
        <f>IF(INPUT_RAW!B1818="","",YEAR(INPUT_RAW!B1818))</f>
        <v>2018</v>
      </c>
      <c r="AC1818" s="2">
        <f>IF(OR(INPUT_RAW!Q1818="",INPUT_RAW!T1818=""),"",INPUT_RAW!Q1818+INPUT_RAW!T1818)</f>
        <v>2107586.5</v>
      </c>
      <c r="AD1818" s="2">
        <f>IF(INPUT_RAW!Q1818="","",IF(INPUT_RAW!Q1818=0,0,INPUT_RAW!T1818/INPUT_RAW!Q1818))</f>
        <v>0.24319998990144231</v>
      </c>
    </row>
    <row r="1819" spans="1:30" ht="100.8" x14ac:dyDescent="0.3">
      <c r="A1819" s="7" t="s">
        <v>196</v>
      </c>
      <c r="B1819" s="2" t="s">
        <v>2584</v>
      </c>
      <c r="C1819" s="5" t="s">
        <v>198</v>
      </c>
      <c r="D1819" s="5" t="s">
        <v>171</v>
      </c>
      <c r="E1819" s="2" t="s">
        <v>2586</v>
      </c>
      <c r="F1819" s="2"/>
      <c r="G1819" s="2"/>
      <c r="H1819" s="2"/>
      <c r="I1819" s="2"/>
      <c r="J1819" s="2"/>
      <c r="K1819" s="2"/>
      <c r="L1819" s="2"/>
      <c r="M1819" s="2"/>
      <c r="N1819" s="5">
        <v>19152</v>
      </c>
      <c r="O1819" s="2" t="s">
        <v>1250</v>
      </c>
      <c r="P1819" s="5">
        <v>89.871880739999995</v>
      </c>
      <c r="Q1819" s="5">
        <v>1721226.26</v>
      </c>
      <c r="R1819" s="5">
        <v>1.2912626540000001</v>
      </c>
      <c r="S1819" s="5">
        <v>24730.262360000001</v>
      </c>
      <c r="T1819" s="5">
        <v>418602.2</v>
      </c>
      <c r="U1819" s="5">
        <v>144</v>
      </c>
      <c r="V1819" s="2"/>
      <c r="W1819" s="2" t="s">
        <v>22</v>
      </c>
      <c r="X1819" s="2" t="s">
        <v>2940</v>
      </c>
      <c r="Y1819" s="2" t="s">
        <v>172</v>
      </c>
      <c r="Z1819" s="2" t="s">
        <v>173</v>
      </c>
      <c r="AA1819" s="2" t="s">
        <v>2940</v>
      </c>
      <c r="AB1819" s="2">
        <f>IF(INPUT_RAW!B1819="","",YEAR(INPUT_RAW!B1819))</f>
        <v>2018</v>
      </c>
      <c r="AC1819" s="2">
        <f>IF(OR(INPUT_RAW!Q1819="",INPUT_RAW!T1819=""),"",INPUT_RAW!Q1819+INPUT_RAW!T1819)</f>
        <v>2139828.46</v>
      </c>
      <c r="AD1819" s="2">
        <f>IF(INPUT_RAW!Q1819="","",IF(INPUT_RAW!Q1819=0,0,INPUT_RAW!T1819/INPUT_RAW!Q1819))</f>
        <v>0.24319998464350642</v>
      </c>
    </row>
    <row r="1820" spans="1:30" ht="57.6" x14ac:dyDescent="0.3">
      <c r="A1820" s="7" t="s">
        <v>196</v>
      </c>
      <c r="B1820" s="2" t="s">
        <v>2584</v>
      </c>
      <c r="C1820" s="5" t="s">
        <v>198</v>
      </c>
      <c r="D1820" s="5" t="s">
        <v>163</v>
      </c>
      <c r="E1820" s="2" t="s">
        <v>2587</v>
      </c>
      <c r="F1820" s="2"/>
      <c r="G1820" s="2"/>
      <c r="H1820" s="2"/>
      <c r="I1820" s="2"/>
      <c r="J1820" s="2"/>
      <c r="K1820" s="2"/>
      <c r="L1820" s="2"/>
      <c r="M1820" s="2"/>
      <c r="N1820" s="5">
        <v>6000</v>
      </c>
      <c r="O1820" s="2" t="s">
        <v>1250</v>
      </c>
      <c r="P1820" s="5">
        <v>17.253965000000001</v>
      </c>
      <c r="Q1820" s="5">
        <v>103523.79</v>
      </c>
      <c r="R1820" s="5">
        <v>0.24790179600000001</v>
      </c>
      <c r="S1820" s="5">
        <v>1487.4107759999999</v>
      </c>
      <c r="T1820" s="5">
        <v>32071.7</v>
      </c>
      <c r="U1820" s="5">
        <v>306</v>
      </c>
      <c r="V1820" s="2"/>
      <c r="W1820" s="2" t="s">
        <v>23</v>
      </c>
      <c r="X1820" s="2" t="s">
        <v>166</v>
      </c>
      <c r="Y1820" s="2" t="s">
        <v>164</v>
      </c>
      <c r="Z1820" s="2" t="s">
        <v>165</v>
      </c>
      <c r="AA1820" s="2" t="s">
        <v>166</v>
      </c>
      <c r="AB1820" s="2">
        <f>IF(INPUT_RAW!B1820="","",YEAR(INPUT_RAW!B1820))</f>
        <v>2018</v>
      </c>
      <c r="AC1820" s="2">
        <f>IF(OR(INPUT_RAW!Q1820="",INPUT_RAW!T1820=""),"",INPUT_RAW!Q1820+INPUT_RAW!T1820)</f>
        <v>135595.49</v>
      </c>
      <c r="AD1820" s="2">
        <f>IF(INPUT_RAW!Q1820="","",IF(INPUT_RAW!Q1820=0,0,INPUT_RAW!T1820/INPUT_RAW!Q1820))</f>
        <v>0.30980028841679774</v>
      </c>
    </row>
    <row r="1821" spans="1:30" ht="57.6" x14ac:dyDescent="0.3">
      <c r="A1821" s="7" t="s">
        <v>196</v>
      </c>
      <c r="B1821" s="2" t="s">
        <v>2584</v>
      </c>
      <c r="C1821" s="5" t="s">
        <v>198</v>
      </c>
      <c r="D1821" s="5" t="s">
        <v>171</v>
      </c>
      <c r="E1821" s="2" t="s">
        <v>2588</v>
      </c>
      <c r="F1821" s="2"/>
      <c r="G1821" s="2"/>
      <c r="H1821" s="2"/>
      <c r="I1821" s="2"/>
      <c r="J1821" s="2"/>
      <c r="K1821" s="2"/>
      <c r="L1821" s="2"/>
      <c r="M1821" s="2"/>
      <c r="N1821" s="5">
        <v>50400</v>
      </c>
      <c r="O1821" s="2" t="s">
        <v>1250</v>
      </c>
      <c r="P1821" s="5">
        <v>23.126113100000001</v>
      </c>
      <c r="Q1821" s="5">
        <v>1165556.1000000001</v>
      </c>
      <c r="R1821" s="5">
        <v>0.33227173999999998</v>
      </c>
      <c r="S1821" s="5">
        <v>16746.49569</v>
      </c>
      <c r="T1821" s="5">
        <v>283463.3</v>
      </c>
      <c r="U1821" s="5">
        <v>2268</v>
      </c>
      <c r="V1821" s="2"/>
      <c r="W1821" s="2" t="s">
        <v>23</v>
      </c>
      <c r="X1821" s="2" t="s">
        <v>2936</v>
      </c>
      <c r="Y1821" s="2" t="s">
        <v>172</v>
      </c>
      <c r="Z1821" s="2" t="s">
        <v>173</v>
      </c>
      <c r="AA1821" s="2" t="s">
        <v>2936</v>
      </c>
      <c r="AB1821" s="2">
        <f>IF(INPUT_RAW!B1821="","",YEAR(INPUT_RAW!B1821))</f>
        <v>2018</v>
      </c>
      <c r="AC1821" s="2">
        <f>IF(OR(INPUT_RAW!Q1821="",INPUT_RAW!T1821=""),"",INPUT_RAW!Q1821+INPUT_RAW!T1821)</f>
        <v>1449019.4000000001</v>
      </c>
      <c r="AD1821" s="2">
        <f>IF(INPUT_RAW!Q1821="","",IF(INPUT_RAW!Q1821=0,0,INPUT_RAW!T1821/INPUT_RAW!Q1821))</f>
        <v>0.243200048457556</v>
      </c>
    </row>
    <row r="1822" spans="1:30" ht="57.6" x14ac:dyDescent="0.3">
      <c r="A1822" s="7" t="s">
        <v>196</v>
      </c>
      <c r="B1822" s="2" t="s">
        <v>2589</v>
      </c>
      <c r="C1822" s="5" t="s">
        <v>198</v>
      </c>
      <c r="D1822" s="5" t="s">
        <v>171</v>
      </c>
      <c r="E1822" s="2" t="s">
        <v>2590</v>
      </c>
      <c r="F1822" s="2"/>
      <c r="G1822" s="2"/>
      <c r="H1822" s="2"/>
      <c r="I1822" s="2"/>
      <c r="J1822" s="2"/>
      <c r="K1822" s="2"/>
      <c r="L1822" s="2"/>
      <c r="M1822" s="2"/>
      <c r="N1822" s="5">
        <v>27000</v>
      </c>
      <c r="O1822" s="2" t="s">
        <v>1250</v>
      </c>
      <c r="P1822" s="5">
        <v>116.2931389</v>
      </c>
      <c r="Q1822" s="5">
        <v>3139914.75</v>
      </c>
      <c r="R1822" s="5">
        <v>1.6708784320000001</v>
      </c>
      <c r="S1822" s="5">
        <v>45113.717669999998</v>
      </c>
      <c r="T1822" s="5">
        <v>763627.2</v>
      </c>
      <c r="U1822" s="2"/>
      <c r="V1822" s="2"/>
      <c r="W1822" s="2" t="s">
        <v>16</v>
      </c>
      <c r="X1822" s="2"/>
      <c r="Y1822" s="2" t="s">
        <v>172</v>
      </c>
      <c r="Z1822" s="2" t="s">
        <v>173</v>
      </c>
      <c r="AA1822" s="2" t="s">
        <v>174</v>
      </c>
      <c r="AB1822" s="2">
        <f>IF(INPUT_RAW!B1822="","",YEAR(INPUT_RAW!B1822))</f>
        <v>2018</v>
      </c>
      <c r="AC1822" s="2">
        <f>IF(OR(INPUT_RAW!Q1822="",INPUT_RAW!T1822=""),"",INPUT_RAW!Q1822+INPUT_RAW!T1822)</f>
        <v>3903541.95</v>
      </c>
      <c r="AD1822" s="2">
        <f>IF(INPUT_RAW!Q1822="","",IF(INPUT_RAW!Q1822=0,0,INPUT_RAW!T1822/INPUT_RAW!Q1822))</f>
        <v>0.24319997859814504</v>
      </c>
    </row>
    <row r="1823" spans="1:30" ht="43.2" x14ac:dyDescent="0.3">
      <c r="A1823" s="7" t="s">
        <v>196</v>
      </c>
      <c r="B1823" s="2" t="s">
        <v>2591</v>
      </c>
      <c r="C1823" s="5" t="s">
        <v>198</v>
      </c>
      <c r="D1823" s="5" t="s">
        <v>163</v>
      </c>
      <c r="E1823" s="2" t="s">
        <v>2592</v>
      </c>
      <c r="F1823" s="2"/>
      <c r="G1823" s="2"/>
      <c r="H1823" s="2"/>
      <c r="I1823" s="2"/>
      <c r="J1823" s="2"/>
      <c r="K1823" s="2"/>
      <c r="L1823" s="2"/>
      <c r="M1823" s="2"/>
      <c r="N1823" s="5">
        <v>259800</v>
      </c>
      <c r="O1823" s="2" t="s">
        <v>2368</v>
      </c>
      <c r="P1823" s="5">
        <v>7.0452517710000002</v>
      </c>
      <c r="Q1823" s="5">
        <v>1830356.41</v>
      </c>
      <c r="R1823" s="5">
        <v>0.101224882</v>
      </c>
      <c r="S1823" s="5">
        <v>26298.224279999999</v>
      </c>
      <c r="T1823" s="5">
        <v>567044.4</v>
      </c>
      <c r="U1823" s="5">
        <v>1</v>
      </c>
      <c r="V1823" s="2"/>
      <c r="W1823" s="2" t="s">
        <v>28</v>
      </c>
      <c r="X1823" s="2" t="s">
        <v>166</v>
      </c>
      <c r="Y1823" s="2" t="s">
        <v>164</v>
      </c>
      <c r="Z1823" s="2" t="s">
        <v>165</v>
      </c>
      <c r="AA1823" s="2" t="s">
        <v>166</v>
      </c>
      <c r="AB1823" s="2">
        <f>IF(INPUT_RAW!B1823="","",YEAR(INPUT_RAW!B1823))</f>
        <v>2018</v>
      </c>
      <c r="AC1823" s="2">
        <f>IF(OR(INPUT_RAW!Q1823="",INPUT_RAW!T1823=""),"",INPUT_RAW!Q1823+INPUT_RAW!T1823)</f>
        <v>2397400.81</v>
      </c>
      <c r="AD1823" s="2">
        <f>IF(INPUT_RAW!Q1823="","",IF(INPUT_RAW!Q1823=0,0,INPUT_RAW!T1823/INPUT_RAW!Q1823))</f>
        <v>0.30979999135796732</v>
      </c>
    </row>
    <row r="1824" spans="1:30" ht="72" x14ac:dyDescent="0.3">
      <c r="A1824" s="7" t="s">
        <v>196</v>
      </c>
      <c r="B1824" s="2" t="s">
        <v>2591</v>
      </c>
      <c r="C1824" s="5" t="s">
        <v>198</v>
      </c>
      <c r="D1824" s="5" t="s">
        <v>163</v>
      </c>
      <c r="E1824" s="2" t="s">
        <v>2593</v>
      </c>
      <c r="F1824" s="2"/>
      <c r="G1824" s="2"/>
      <c r="H1824" s="2"/>
      <c r="I1824" s="2"/>
      <c r="J1824" s="2"/>
      <c r="K1824" s="2"/>
      <c r="L1824" s="2"/>
      <c r="M1824" s="2"/>
      <c r="N1824" s="5">
        <v>265680</v>
      </c>
      <c r="O1824" s="2" t="s">
        <v>1250</v>
      </c>
      <c r="P1824" s="5">
        <v>4.7569531390000002</v>
      </c>
      <c r="Q1824" s="5">
        <v>1263827.31</v>
      </c>
      <c r="R1824" s="5">
        <v>6.8347028000000004E-2</v>
      </c>
      <c r="S1824" s="5">
        <v>18158.43836</v>
      </c>
      <c r="T1824" s="5">
        <v>391533.7</v>
      </c>
      <c r="U1824" s="5">
        <v>50</v>
      </c>
      <c r="V1824" s="2"/>
      <c r="W1824" s="2" t="s">
        <v>23</v>
      </c>
      <c r="X1824" s="2" t="s">
        <v>166</v>
      </c>
      <c r="Y1824" s="2" t="s">
        <v>164</v>
      </c>
      <c r="Z1824" s="2" t="s">
        <v>165</v>
      </c>
      <c r="AA1824" s="2" t="s">
        <v>166</v>
      </c>
      <c r="AB1824" s="2">
        <f>IF(INPUT_RAW!B1824="","",YEAR(INPUT_RAW!B1824))</f>
        <v>2018</v>
      </c>
      <c r="AC1824" s="2">
        <f>IF(OR(INPUT_RAW!Q1824="",INPUT_RAW!T1824=""),"",INPUT_RAW!Q1824+INPUT_RAW!T1824)</f>
        <v>1655361.01</v>
      </c>
      <c r="AD1824" s="2">
        <f>IF(INPUT_RAW!Q1824="","",IF(INPUT_RAW!Q1824=0,0,INPUT_RAW!T1824/INPUT_RAW!Q1824))</f>
        <v>0.30979999949518416</v>
      </c>
    </row>
    <row r="1825" spans="1:30" ht="43.2" x14ac:dyDescent="0.3">
      <c r="A1825" s="7" t="s">
        <v>196</v>
      </c>
      <c r="B1825" s="2" t="s">
        <v>2591</v>
      </c>
      <c r="C1825" s="5" t="s">
        <v>198</v>
      </c>
      <c r="D1825" s="5" t="s">
        <v>163</v>
      </c>
      <c r="E1825" s="2" t="s">
        <v>2594</v>
      </c>
      <c r="F1825" s="2"/>
      <c r="G1825" s="2"/>
      <c r="H1825" s="2"/>
      <c r="I1825" s="2"/>
      <c r="J1825" s="2"/>
      <c r="K1825" s="2"/>
      <c r="L1825" s="2"/>
      <c r="M1825" s="2"/>
      <c r="N1825" s="5">
        <v>30000</v>
      </c>
      <c r="O1825" s="2" t="s">
        <v>2368</v>
      </c>
      <c r="P1825" s="5">
        <v>12.681452999999999</v>
      </c>
      <c r="Q1825" s="5">
        <v>380443.59</v>
      </c>
      <c r="R1825" s="5">
        <v>0.18220478400000001</v>
      </c>
      <c r="S1825" s="5">
        <v>5466.1435339999998</v>
      </c>
      <c r="T1825" s="5">
        <v>117861.4</v>
      </c>
      <c r="U1825" s="5">
        <v>2</v>
      </c>
      <c r="V1825" s="2"/>
      <c r="W1825" s="2" t="s">
        <v>29</v>
      </c>
      <c r="X1825" s="2" t="s">
        <v>166</v>
      </c>
      <c r="Y1825" s="2" t="s">
        <v>164</v>
      </c>
      <c r="Z1825" s="2" t="s">
        <v>165</v>
      </c>
      <c r="AA1825" s="2" t="s">
        <v>166</v>
      </c>
      <c r="AB1825" s="2">
        <f>IF(INPUT_RAW!B1825="","",YEAR(INPUT_RAW!B1825))</f>
        <v>2018</v>
      </c>
      <c r="AC1825" s="2">
        <f>IF(OR(INPUT_RAW!Q1825="",INPUT_RAW!T1825=""),"",INPUT_RAW!Q1825+INPUT_RAW!T1825)</f>
        <v>498304.99</v>
      </c>
      <c r="AD1825" s="2">
        <f>IF(INPUT_RAW!Q1825="","",IF(INPUT_RAW!Q1825=0,0,INPUT_RAW!T1825/INPUT_RAW!Q1825))</f>
        <v>0.3097999364373572</v>
      </c>
    </row>
    <row r="1826" spans="1:30" ht="100.8" x14ac:dyDescent="0.3">
      <c r="A1826" s="7" t="s">
        <v>196</v>
      </c>
      <c r="B1826" s="2" t="s">
        <v>2595</v>
      </c>
      <c r="C1826" s="5" t="s">
        <v>198</v>
      </c>
      <c r="D1826" s="5" t="s">
        <v>171</v>
      </c>
      <c r="E1826" s="2" t="s">
        <v>2596</v>
      </c>
      <c r="F1826" s="2"/>
      <c r="G1826" s="2"/>
      <c r="H1826" s="2"/>
      <c r="I1826" s="2"/>
      <c r="J1826" s="2"/>
      <c r="K1826" s="2"/>
      <c r="L1826" s="2"/>
      <c r="M1826" s="2"/>
      <c r="N1826" s="5">
        <v>11880</v>
      </c>
      <c r="O1826" s="2" t="s">
        <v>1250</v>
      </c>
      <c r="P1826" s="5">
        <v>81.343744110000003</v>
      </c>
      <c r="Q1826" s="5">
        <v>966363.68</v>
      </c>
      <c r="R1826" s="5">
        <v>1.168731956</v>
      </c>
      <c r="S1826" s="5">
        <v>13884.53563</v>
      </c>
      <c r="T1826" s="5">
        <v>235019.6</v>
      </c>
      <c r="U1826" s="5">
        <v>24</v>
      </c>
      <c r="V1826" s="2"/>
      <c r="W1826" s="2" t="s">
        <v>22</v>
      </c>
      <c r="X1826" s="2" t="s">
        <v>2940</v>
      </c>
      <c r="Y1826" s="2" t="s">
        <v>172</v>
      </c>
      <c r="Z1826" s="2" t="s">
        <v>173</v>
      </c>
      <c r="AA1826" s="2" t="s">
        <v>2940</v>
      </c>
      <c r="AB1826" s="2">
        <f>IF(INPUT_RAW!B1826="","",YEAR(INPUT_RAW!B1826))</f>
        <v>2018</v>
      </c>
      <c r="AC1826" s="2">
        <f>IF(OR(INPUT_RAW!Q1826="",INPUT_RAW!T1826=""),"",INPUT_RAW!Q1826+INPUT_RAW!T1826)</f>
        <v>1201383.28</v>
      </c>
      <c r="AD1826" s="2">
        <f>IF(INPUT_RAW!Q1826="","",IF(INPUT_RAW!Q1826=0,0,INPUT_RAW!T1826/INPUT_RAW!Q1826))</f>
        <v>0.24319995138890152</v>
      </c>
    </row>
    <row r="1827" spans="1:30" ht="100.8" x14ac:dyDescent="0.3">
      <c r="A1827" s="7" t="s">
        <v>196</v>
      </c>
      <c r="B1827" s="2" t="s">
        <v>2595</v>
      </c>
      <c r="C1827" s="5" t="s">
        <v>198</v>
      </c>
      <c r="D1827" s="5" t="s">
        <v>171</v>
      </c>
      <c r="E1827" s="2" t="s">
        <v>2597</v>
      </c>
      <c r="F1827" s="2"/>
      <c r="G1827" s="2"/>
      <c r="H1827" s="2"/>
      <c r="I1827" s="2"/>
      <c r="J1827" s="2"/>
      <c r="K1827" s="2"/>
      <c r="L1827" s="2"/>
      <c r="M1827" s="2"/>
      <c r="N1827" s="5">
        <v>360</v>
      </c>
      <c r="O1827" s="2" t="s">
        <v>1250</v>
      </c>
      <c r="P1827" s="5">
        <v>89.943972220000006</v>
      </c>
      <c r="Q1827" s="5">
        <v>32379.83</v>
      </c>
      <c r="R1827" s="5">
        <v>1.292298451</v>
      </c>
      <c r="S1827" s="5">
        <v>465.2274425</v>
      </c>
      <c r="T1827" s="5">
        <v>7874.8</v>
      </c>
      <c r="U1827" s="5">
        <v>24</v>
      </c>
      <c r="V1827" s="2"/>
      <c r="W1827" s="2" t="s">
        <v>22</v>
      </c>
      <c r="X1827" s="2" t="s">
        <v>2940</v>
      </c>
      <c r="Y1827" s="2" t="s">
        <v>172</v>
      </c>
      <c r="Z1827" s="2" t="s">
        <v>173</v>
      </c>
      <c r="AA1827" s="2" t="s">
        <v>2940</v>
      </c>
      <c r="AB1827" s="2">
        <f>IF(INPUT_RAW!B1827="","",YEAR(INPUT_RAW!B1827))</f>
        <v>2018</v>
      </c>
      <c r="AC1827" s="2">
        <f>IF(OR(INPUT_RAW!Q1827="",INPUT_RAW!T1827=""),"",INPUT_RAW!Q1827+INPUT_RAW!T1827)</f>
        <v>40254.630000000005</v>
      </c>
      <c r="AD1827" s="2">
        <f>IF(INPUT_RAW!Q1827="","",IF(INPUT_RAW!Q1827=0,0,INPUT_RAW!T1827/INPUT_RAW!Q1827))</f>
        <v>0.24320078270948303</v>
      </c>
    </row>
    <row r="1828" spans="1:30" ht="57.6" x14ac:dyDescent="0.3">
      <c r="A1828" s="7" t="s">
        <v>196</v>
      </c>
      <c r="B1828" s="2" t="s">
        <v>2595</v>
      </c>
      <c r="C1828" s="5" t="s">
        <v>198</v>
      </c>
      <c r="D1828" s="5" t="s">
        <v>171</v>
      </c>
      <c r="E1828" s="2" t="s">
        <v>2598</v>
      </c>
      <c r="F1828" s="2"/>
      <c r="G1828" s="2"/>
      <c r="H1828" s="2"/>
      <c r="I1828" s="2"/>
      <c r="J1828" s="2"/>
      <c r="K1828" s="2"/>
      <c r="L1828" s="2"/>
      <c r="M1828" s="2"/>
      <c r="N1828" s="5">
        <v>42120</v>
      </c>
      <c r="O1828" s="2" t="s">
        <v>1250</v>
      </c>
      <c r="P1828" s="5">
        <v>32.475715569999998</v>
      </c>
      <c r="Q1828" s="5">
        <v>1367877.14</v>
      </c>
      <c r="R1828" s="5">
        <v>0.46660510900000002</v>
      </c>
      <c r="S1828" s="5">
        <v>19653.407179999998</v>
      </c>
      <c r="T1828" s="5">
        <v>332667.7</v>
      </c>
      <c r="U1828" s="5">
        <v>64</v>
      </c>
      <c r="V1828" s="2"/>
      <c r="W1828" s="2" t="s">
        <v>23</v>
      </c>
      <c r="X1828" s="2"/>
      <c r="Y1828" s="2" t="s">
        <v>172</v>
      </c>
      <c r="Z1828" s="2" t="s">
        <v>173</v>
      </c>
      <c r="AA1828" s="2" t="s">
        <v>174</v>
      </c>
      <c r="AB1828" s="2">
        <f>IF(INPUT_RAW!B1828="","",YEAR(INPUT_RAW!B1828))</f>
        <v>2018</v>
      </c>
      <c r="AC1828" s="2">
        <f>IF(OR(INPUT_RAW!Q1828="",INPUT_RAW!T1828=""),"",INPUT_RAW!Q1828+INPUT_RAW!T1828)</f>
        <v>1700544.8399999999</v>
      </c>
      <c r="AD1828" s="2">
        <f>IF(INPUT_RAW!Q1828="","",IF(INPUT_RAW!Q1828=0,0,INPUT_RAW!T1828/INPUT_RAW!Q1828))</f>
        <v>0.24319998505128906</v>
      </c>
    </row>
    <row r="1829" spans="1:30" ht="100.8" x14ac:dyDescent="0.3">
      <c r="A1829" s="7" t="s">
        <v>196</v>
      </c>
      <c r="B1829" s="2" t="s">
        <v>2595</v>
      </c>
      <c r="C1829" s="5" t="s">
        <v>198</v>
      </c>
      <c r="D1829" s="5" t="s">
        <v>171</v>
      </c>
      <c r="E1829" s="2" t="s">
        <v>2599</v>
      </c>
      <c r="F1829" s="2"/>
      <c r="G1829" s="2"/>
      <c r="H1829" s="2"/>
      <c r="I1829" s="2"/>
      <c r="J1829" s="2"/>
      <c r="K1829" s="2"/>
      <c r="L1829" s="2"/>
      <c r="M1829" s="2"/>
      <c r="N1829" s="5">
        <v>15120</v>
      </c>
      <c r="O1829" s="2" t="s">
        <v>1250</v>
      </c>
      <c r="P1829" s="5">
        <v>98.18584061</v>
      </c>
      <c r="Q1829" s="5">
        <v>1484569.91</v>
      </c>
      <c r="R1829" s="5">
        <v>1.410716101</v>
      </c>
      <c r="S1829" s="5">
        <v>21330.027440000002</v>
      </c>
      <c r="T1829" s="5">
        <v>361047.4</v>
      </c>
      <c r="U1829" s="5">
        <v>68</v>
      </c>
      <c r="V1829" s="2"/>
      <c r="W1829" s="2" t="s">
        <v>22</v>
      </c>
      <c r="X1829" s="2" t="s">
        <v>2940</v>
      </c>
      <c r="Y1829" s="2" t="s">
        <v>172</v>
      </c>
      <c r="Z1829" s="2" t="s">
        <v>173</v>
      </c>
      <c r="AA1829" s="2" t="s">
        <v>2940</v>
      </c>
      <c r="AB1829" s="2">
        <f>IF(INPUT_RAW!B1829="","",YEAR(INPUT_RAW!B1829))</f>
        <v>2018</v>
      </c>
      <c r="AC1829" s="2">
        <f>IF(OR(INPUT_RAW!Q1829="",INPUT_RAW!T1829=""),"",INPUT_RAW!Q1829+INPUT_RAW!T1829)</f>
        <v>1845617.31</v>
      </c>
      <c r="AD1829" s="2">
        <f>IF(INPUT_RAW!Q1829="","",IF(INPUT_RAW!Q1829=0,0,INPUT_RAW!T1829/INPUT_RAW!Q1829))</f>
        <v>0.24319999857736577</v>
      </c>
    </row>
    <row r="1830" spans="1:30" ht="72" x14ac:dyDescent="0.3">
      <c r="A1830" s="7" t="s">
        <v>196</v>
      </c>
      <c r="B1830" s="2" t="s">
        <v>2600</v>
      </c>
      <c r="C1830" s="5" t="s">
        <v>198</v>
      </c>
      <c r="D1830" s="5" t="s">
        <v>171</v>
      </c>
      <c r="E1830" s="2" t="s">
        <v>2601</v>
      </c>
      <c r="F1830" s="2"/>
      <c r="G1830" s="2"/>
      <c r="H1830" s="2"/>
      <c r="I1830" s="2"/>
      <c r="J1830" s="2"/>
      <c r="K1830" s="2"/>
      <c r="L1830" s="2"/>
      <c r="M1830" s="2"/>
      <c r="N1830" s="5">
        <v>22020</v>
      </c>
      <c r="O1830" s="2" t="s">
        <v>1250</v>
      </c>
      <c r="P1830" s="5">
        <v>176.15718530000001</v>
      </c>
      <c r="Q1830" s="5">
        <v>3878981.22</v>
      </c>
      <c r="R1830" s="5">
        <v>2.5273627730000001</v>
      </c>
      <c r="S1830" s="5">
        <v>55652.528259999999</v>
      </c>
      <c r="T1830" s="5">
        <v>943368.2</v>
      </c>
      <c r="U1830" s="5">
        <v>9</v>
      </c>
      <c r="V1830" s="2"/>
      <c r="W1830" s="2" t="s">
        <v>23</v>
      </c>
      <c r="X1830" s="2"/>
      <c r="Y1830" s="2" t="s">
        <v>172</v>
      </c>
      <c r="Z1830" s="2" t="s">
        <v>173</v>
      </c>
      <c r="AA1830" s="2" t="s">
        <v>174</v>
      </c>
      <c r="AB1830" s="2">
        <f>IF(INPUT_RAW!B1830="","",YEAR(INPUT_RAW!B1830))</f>
        <v>2018</v>
      </c>
      <c r="AC1830" s="2">
        <f>IF(OR(INPUT_RAW!Q1830="",INPUT_RAW!T1830=""),"",INPUT_RAW!Q1830+INPUT_RAW!T1830)</f>
        <v>4822349.42</v>
      </c>
      <c r="AD1830" s="2">
        <f>IF(INPUT_RAW!Q1830="","",IF(INPUT_RAW!Q1830=0,0,INPUT_RAW!T1830/INPUT_RAW!Q1830))</f>
        <v>0.24319999156892022</v>
      </c>
    </row>
    <row r="1831" spans="1:30" ht="57.6" x14ac:dyDescent="0.3">
      <c r="A1831" s="7" t="s">
        <v>196</v>
      </c>
      <c r="B1831" s="2" t="s">
        <v>2600</v>
      </c>
      <c r="C1831" s="5" t="s">
        <v>198</v>
      </c>
      <c r="D1831" s="5" t="s">
        <v>171</v>
      </c>
      <c r="E1831" s="2" t="s">
        <v>2602</v>
      </c>
      <c r="F1831" s="2"/>
      <c r="G1831" s="2"/>
      <c r="H1831" s="2"/>
      <c r="I1831" s="2"/>
      <c r="J1831" s="2"/>
      <c r="K1831" s="2"/>
      <c r="L1831" s="2"/>
      <c r="M1831" s="2"/>
      <c r="N1831" s="5">
        <v>16200</v>
      </c>
      <c r="O1831" s="2" t="s">
        <v>1250</v>
      </c>
      <c r="P1831" s="5">
        <v>83.578754939999996</v>
      </c>
      <c r="Q1831" s="5">
        <v>1353975.83</v>
      </c>
      <c r="R1831" s="5">
        <v>1.199121305</v>
      </c>
      <c r="S1831" s="5">
        <v>19425.76514</v>
      </c>
      <c r="T1831" s="5">
        <v>329287</v>
      </c>
      <c r="U1831" s="5">
        <v>60</v>
      </c>
      <c r="V1831" s="2"/>
      <c r="W1831" s="2" t="s">
        <v>23</v>
      </c>
      <c r="X1831" s="2" t="s">
        <v>2937</v>
      </c>
      <c r="Y1831" s="2" t="s">
        <v>172</v>
      </c>
      <c r="Z1831" s="2" t="s">
        <v>173</v>
      </c>
      <c r="AA1831" s="2" t="s">
        <v>2937</v>
      </c>
      <c r="AB1831" s="2">
        <f>IF(INPUT_RAW!B1831="","",YEAR(INPUT_RAW!B1831))</f>
        <v>2018</v>
      </c>
      <c r="AC1831" s="2">
        <f>IF(OR(INPUT_RAW!Q1831="",INPUT_RAW!T1831=""),"",INPUT_RAW!Q1831+INPUT_RAW!T1831)</f>
        <v>1683262.83</v>
      </c>
      <c r="AD1831" s="2">
        <f>IF(INPUT_RAW!Q1831="","",IF(INPUT_RAW!Q1831=0,0,INPUT_RAW!T1831/INPUT_RAW!Q1831))</f>
        <v>0.2432000577144719</v>
      </c>
    </row>
    <row r="1832" spans="1:30" ht="57.6" x14ac:dyDescent="0.3">
      <c r="A1832" s="7" t="s">
        <v>196</v>
      </c>
      <c r="B1832" s="2" t="s">
        <v>2600</v>
      </c>
      <c r="C1832" s="5" t="s">
        <v>198</v>
      </c>
      <c r="D1832" s="5" t="s">
        <v>171</v>
      </c>
      <c r="E1832" s="2" t="s">
        <v>2578</v>
      </c>
      <c r="F1832" s="2"/>
      <c r="G1832" s="2"/>
      <c r="H1832" s="2"/>
      <c r="I1832" s="2"/>
      <c r="J1832" s="2"/>
      <c r="K1832" s="2"/>
      <c r="L1832" s="2"/>
      <c r="M1832" s="2"/>
      <c r="N1832" s="5">
        <v>16632</v>
      </c>
      <c r="O1832" s="2" t="s">
        <v>1250</v>
      </c>
      <c r="P1832" s="5">
        <v>244.50617299999999</v>
      </c>
      <c r="Q1832" s="5">
        <v>4066626.67</v>
      </c>
      <c r="R1832" s="5">
        <v>3.5079795269999998</v>
      </c>
      <c r="S1832" s="5">
        <v>58344.715490000002</v>
      </c>
      <c r="T1832" s="5">
        <v>989003.7</v>
      </c>
      <c r="U1832" s="5">
        <v>8</v>
      </c>
      <c r="V1832" s="2"/>
      <c r="W1832" s="2" t="s">
        <v>23</v>
      </c>
      <c r="X1832" s="2"/>
      <c r="Y1832" s="2" t="s">
        <v>172</v>
      </c>
      <c r="Z1832" s="2" t="s">
        <v>173</v>
      </c>
      <c r="AA1832" s="2" t="s">
        <v>174</v>
      </c>
      <c r="AB1832" s="2">
        <f>IF(INPUT_RAW!B1832="","",YEAR(INPUT_RAW!B1832))</f>
        <v>2018</v>
      </c>
      <c r="AC1832" s="2">
        <f>IF(OR(INPUT_RAW!Q1832="",INPUT_RAW!T1832=""),"",INPUT_RAW!Q1832+INPUT_RAW!T1832)</f>
        <v>5055630.37</v>
      </c>
      <c r="AD1832" s="2">
        <f>IF(INPUT_RAW!Q1832="","",IF(INPUT_RAW!Q1832=0,0,INPUT_RAW!T1832/INPUT_RAW!Q1832))</f>
        <v>0.24320002307957125</v>
      </c>
    </row>
    <row r="1833" spans="1:30" ht="100.8" x14ac:dyDescent="0.3">
      <c r="A1833" s="7" t="s">
        <v>196</v>
      </c>
      <c r="B1833" s="2" t="s">
        <v>2603</v>
      </c>
      <c r="C1833" s="5" t="s">
        <v>198</v>
      </c>
      <c r="D1833" s="5" t="s">
        <v>171</v>
      </c>
      <c r="E1833" s="2" t="s">
        <v>2604</v>
      </c>
      <c r="F1833" s="2"/>
      <c r="G1833" s="2"/>
      <c r="H1833" s="2"/>
      <c r="I1833" s="2"/>
      <c r="J1833" s="2"/>
      <c r="K1833" s="2"/>
      <c r="L1833" s="2"/>
      <c r="M1833" s="2"/>
      <c r="N1833" s="5">
        <v>42120</v>
      </c>
      <c r="O1833" s="2" t="s">
        <v>1250</v>
      </c>
      <c r="P1833" s="5">
        <v>81.441473169999995</v>
      </c>
      <c r="Q1833" s="5">
        <v>3430314.85</v>
      </c>
      <c r="R1833" s="5">
        <v>1.168457291</v>
      </c>
      <c r="S1833" s="5">
        <v>49215.421090000003</v>
      </c>
      <c r="T1833" s="5">
        <v>834252.5</v>
      </c>
      <c r="U1833" s="5">
        <v>76</v>
      </c>
      <c r="V1833" s="2"/>
      <c r="W1833" s="2" t="s">
        <v>22</v>
      </c>
      <c r="X1833" s="2" t="s">
        <v>2940</v>
      </c>
      <c r="Y1833" s="2" t="s">
        <v>172</v>
      </c>
      <c r="Z1833" s="2" t="s">
        <v>173</v>
      </c>
      <c r="AA1833" s="2" t="s">
        <v>2940</v>
      </c>
      <c r="AB1833" s="2">
        <f>IF(INPUT_RAW!B1833="","",YEAR(INPUT_RAW!B1833))</f>
        <v>2018</v>
      </c>
      <c r="AC1833" s="2">
        <f>IF(OR(INPUT_RAW!Q1833="",INPUT_RAW!T1833=""),"",INPUT_RAW!Q1833+INPUT_RAW!T1833)</f>
        <v>4264567.3499999996</v>
      </c>
      <c r="AD1833" s="2">
        <f>IF(INPUT_RAW!Q1833="","",IF(INPUT_RAW!Q1833=0,0,INPUT_RAW!T1833/INPUT_RAW!Q1833))</f>
        <v>0.24319997915060187</v>
      </c>
    </row>
    <row r="1834" spans="1:30" ht="100.8" x14ac:dyDescent="0.3">
      <c r="A1834" s="7" t="s">
        <v>196</v>
      </c>
      <c r="B1834" s="2" t="s">
        <v>2603</v>
      </c>
      <c r="C1834" s="5" t="s">
        <v>198</v>
      </c>
      <c r="D1834" s="5" t="s">
        <v>171</v>
      </c>
      <c r="E1834" s="2" t="s">
        <v>2605</v>
      </c>
      <c r="F1834" s="2"/>
      <c r="G1834" s="2"/>
      <c r="H1834" s="2"/>
      <c r="I1834" s="2"/>
      <c r="J1834" s="2"/>
      <c r="K1834" s="2"/>
      <c r="L1834" s="2"/>
      <c r="M1834" s="2"/>
      <c r="N1834" s="5">
        <v>15480</v>
      </c>
      <c r="O1834" s="2" t="s">
        <v>1250</v>
      </c>
      <c r="P1834" s="5">
        <v>90.052025189999995</v>
      </c>
      <c r="Q1834" s="5">
        <v>1394005.35</v>
      </c>
      <c r="R1834" s="5">
        <v>1.2919946229999999</v>
      </c>
      <c r="S1834" s="5">
        <v>20000.07676</v>
      </c>
      <c r="T1834" s="5">
        <v>339022.1</v>
      </c>
      <c r="U1834" s="5">
        <v>32</v>
      </c>
      <c r="V1834" s="2"/>
      <c r="W1834" s="2" t="s">
        <v>22</v>
      </c>
      <c r="X1834" s="2" t="s">
        <v>2940</v>
      </c>
      <c r="Y1834" s="2" t="s">
        <v>172</v>
      </c>
      <c r="Z1834" s="2" t="s">
        <v>173</v>
      </c>
      <c r="AA1834" s="2" t="s">
        <v>2940</v>
      </c>
      <c r="AB1834" s="2">
        <f>IF(INPUT_RAW!B1834="","",YEAR(INPUT_RAW!B1834))</f>
        <v>2018</v>
      </c>
      <c r="AC1834" s="2">
        <f>IF(OR(INPUT_RAW!Q1834="",INPUT_RAW!T1834=""),"",INPUT_RAW!Q1834+INPUT_RAW!T1834)</f>
        <v>1733027.4500000002</v>
      </c>
      <c r="AD1834" s="2">
        <f>IF(INPUT_RAW!Q1834="","",IF(INPUT_RAW!Q1834=0,0,INPUT_RAW!T1834/INPUT_RAW!Q1834))</f>
        <v>0.24319999919655971</v>
      </c>
    </row>
    <row r="1835" spans="1:30" ht="100.8" x14ac:dyDescent="0.3">
      <c r="A1835" s="7" t="s">
        <v>196</v>
      </c>
      <c r="B1835" s="2" t="s">
        <v>2603</v>
      </c>
      <c r="C1835" s="5" t="s">
        <v>198</v>
      </c>
      <c r="D1835" s="5" t="s">
        <v>171</v>
      </c>
      <c r="E1835" s="2" t="s">
        <v>2606</v>
      </c>
      <c r="F1835" s="2"/>
      <c r="G1835" s="2"/>
      <c r="H1835" s="2"/>
      <c r="I1835" s="2"/>
      <c r="J1835" s="2"/>
      <c r="K1835" s="2"/>
      <c r="L1835" s="2"/>
      <c r="M1835" s="2"/>
      <c r="N1835" s="5">
        <v>7200</v>
      </c>
      <c r="O1835" s="2" t="s">
        <v>1250</v>
      </c>
      <c r="P1835" s="5">
        <v>98.303804170000006</v>
      </c>
      <c r="Q1835" s="5">
        <v>707787.39</v>
      </c>
      <c r="R1835" s="5">
        <v>1.410384565</v>
      </c>
      <c r="S1835" s="5">
        <v>10154.76887</v>
      </c>
      <c r="T1835" s="5">
        <v>172133.9</v>
      </c>
      <c r="U1835" s="5">
        <v>80</v>
      </c>
      <c r="V1835" s="2"/>
      <c r="W1835" s="2" t="s">
        <v>22</v>
      </c>
      <c r="X1835" s="2" t="s">
        <v>2940</v>
      </c>
      <c r="Y1835" s="2" t="s">
        <v>172</v>
      </c>
      <c r="Z1835" s="2" t="s">
        <v>173</v>
      </c>
      <c r="AA1835" s="2" t="s">
        <v>2940</v>
      </c>
      <c r="AB1835" s="2">
        <f>IF(INPUT_RAW!B1835="","",YEAR(INPUT_RAW!B1835))</f>
        <v>2018</v>
      </c>
      <c r="AC1835" s="2">
        <f>IF(OR(INPUT_RAW!Q1835="",INPUT_RAW!T1835=""),"",INPUT_RAW!Q1835+INPUT_RAW!T1835)</f>
        <v>879921.29</v>
      </c>
      <c r="AD1835" s="2">
        <f>IF(INPUT_RAW!Q1835="","",IF(INPUT_RAW!Q1835=0,0,INPUT_RAW!T1835/INPUT_RAW!Q1835))</f>
        <v>0.24320000953958787</v>
      </c>
    </row>
    <row r="1836" spans="1:30" ht="100.8" x14ac:dyDescent="0.3">
      <c r="A1836" s="7" t="s">
        <v>196</v>
      </c>
      <c r="B1836" s="2" t="s">
        <v>2607</v>
      </c>
      <c r="C1836" s="5" t="s">
        <v>198</v>
      </c>
      <c r="D1836" s="5" t="s">
        <v>171</v>
      </c>
      <c r="E1836" s="2" t="s">
        <v>2468</v>
      </c>
      <c r="F1836" s="2"/>
      <c r="G1836" s="2"/>
      <c r="H1836" s="2"/>
      <c r="I1836" s="2"/>
      <c r="J1836" s="2"/>
      <c r="K1836" s="2"/>
      <c r="L1836" s="2"/>
      <c r="M1836" s="2"/>
      <c r="N1836" s="5">
        <v>5184</v>
      </c>
      <c r="O1836" s="2" t="s">
        <v>1250</v>
      </c>
      <c r="P1836" s="5">
        <v>649.97474920000002</v>
      </c>
      <c r="Q1836" s="5">
        <v>3369469.1</v>
      </c>
      <c r="R1836" s="5">
        <v>9.3253192140000003</v>
      </c>
      <c r="S1836" s="5">
        <v>48342.454810000003</v>
      </c>
      <c r="T1836" s="5">
        <v>819454.9</v>
      </c>
      <c r="U1836" s="2"/>
      <c r="V1836" s="2"/>
      <c r="W1836" s="2" t="s">
        <v>34</v>
      </c>
      <c r="X1836" s="2" t="s">
        <v>2935</v>
      </c>
      <c r="Y1836" s="2" t="s">
        <v>172</v>
      </c>
      <c r="Z1836" s="2" t="s">
        <v>173</v>
      </c>
      <c r="AA1836" s="2" t="s">
        <v>2935</v>
      </c>
      <c r="AB1836" s="2">
        <f>IF(INPUT_RAW!B1836="","",YEAR(INPUT_RAW!B1836))</f>
        <v>2018</v>
      </c>
      <c r="AC1836" s="2">
        <f>IF(OR(INPUT_RAW!Q1836="",INPUT_RAW!T1836=""),"",INPUT_RAW!Q1836+INPUT_RAW!T1836)</f>
        <v>4188924</v>
      </c>
      <c r="AD1836" s="2">
        <f>IF(INPUT_RAW!Q1836="","",IF(INPUT_RAW!Q1836=0,0,INPUT_RAW!T1836/INPUT_RAW!Q1836))</f>
        <v>0.24320000441612596</v>
      </c>
    </row>
    <row r="1837" spans="1:30" ht="100.8" x14ac:dyDescent="0.3">
      <c r="A1837" s="7" t="s">
        <v>196</v>
      </c>
      <c r="B1837" s="2" t="s">
        <v>2608</v>
      </c>
      <c r="C1837" s="5" t="s">
        <v>198</v>
      </c>
      <c r="D1837" s="5" t="s">
        <v>171</v>
      </c>
      <c r="E1837" s="2" t="s">
        <v>2468</v>
      </c>
      <c r="F1837" s="2"/>
      <c r="G1837" s="2"/>
      <c r="H1837" s="2"/>
      <c r="I1837" s="2"/>
      <c r="J1837" s="2"/>
      <c r="K1837" s="2"/>
      <c r="L1837" s="2"/>
      <c r="M1837" s="2"/>
      <c r="N1837" s="5">
        <v>5184</v>
      </c>
      <c r="O1837" s="2" t="s">
        <v>1250</v>
      </c>
      <c r="P1837" s="5">
        <v>644.38031060000003</v>
      </c>
      <c r="Q1837" s="5">
        <v>3340467.53</v>
      </c>
      <c r="R1837" s="5">
        <v>9.3253301099999995</v>
      </c>
      <c r="S1837" s="5">
        <v>48342.511290000002</v>
      </c>
      <c r="T1837" s="5">
        <v>812401.8</v>
      </c>
      <c r="U1837" s="2"/>
      <c r="V1837" s="2"/>
      <c r="W1837" s="2" t="s">
        <v>34</v>
      </c>
      <c r="X1837" s="2" t="s">
        <v>2935</v>
      </c>
      <c r="Y1837" s="2" t="s">
        <v>172</v>
      </c>
      <c r="Z1837" s="2" t="s">
        <v>173</v>
      </c>
      <c r="AA1837" s="2" t="s">
        <v>2935</v>
      </c>
      <c r="AB1837" s="2">
        <f>IF(INPUT_RAW!B1837="","",YEAR(INPUT_RAW!B1837))</f>
        <v>2018</v>
      </c>
      <c r="AC1837" s="2">
        <f>IF(OR(INPUT_RAW!Q1837="",INPUT_RAW!T1837=""),"",INPUT_RAW!Q1837+INPUT_RAW!T1837)</f>
        <v>4152869.33</v>
      </c>
      <c r="AD1837" s="2">
        <f>IF(INPUT_RAW!Q1837="","",IF(INPUT_RAW!Q1837=0,0,INPUT_RAW!T1837/INPUT_RAW!Q1837))</f>
        <v>0.24320002894924114</v>
      </c>
    </row>
    <row r="1838" spans="1:30" ht="100.8" x14ac:dyDescent="0.3">
      <c r="A1838" s="7" t="s">
        <v>196</v>
      </c>
      <c r="B1838" s="2" t="s">
        <v>2609</v>
      </c>
      <c r="C1838" s="5" t="s">
        <v>198</v>
      </c>
      <c r="D1838" s="5" t="s">
        <v>171</v>
      </c>
      <c r="E1838" s="2" t="s">
        <v>2610</v>
      </c>
      <c r="F1838" s="2"/>
      <c r="G1838" s="2"/>
      <c r="H1838" s="2"/>
      <c r="I1838" s="2"/>
      <c r="J1838" s="2"/>
      <c r="K1838" s="2"/>
      <c r="L1838" s="2"/>
      <c r="M1838" s="2"/>
      <c r="N1838" s="5">
        <v>27324</v>
      </c>
      <c r="O1838" s="2" t="s">
        <v>1250</v>
      </c>
      <c r="P1838" s="5">
        <v>89.181334359999994</v>
      </c>
      <c r="Q1838" s="5">
        <v>2436790.7799999998</v>
      </c>
      <c r="R1838" s="5">
        <v>1.290612654</v>
      </c>
      <c r="S1838" s="5">
        <v>35264.700140000001</v>
      </c>
      <c r="T1838" s="5">
        <v>592627.5</v>
      </c>
      <c r="U1838" s="5">
        <v>432</v>
      </c>
      <c r="V1838" s="2"/>
      <c r="W1838" s="2" t="s">
        <v>22</v>
      </c>
      <c r="X1838" s="2" t="s">
        <v>2940</v>
      </c>
      <c r="Y1838" s="2" t="s">
        <v>172</v>
      </c>
      <c r="Z1838" s="2" t="s">
        <v>173</v>
      </c>
      <c r="AA1838" s="2" t="s">
        <v>2940</v>
      </c>
      <c r="AB1838" s="2">
        <f>IF(INPUT_RAW!B1838="","",YEAR(INPUT_RAW!B1838))</f>
        <v>2018</v>
      </c>
      <c r="AC1838" s="2">
        <f>IF(OR(INPUT_RAW!Q1838="",INPUT_RAW!T1838=""),"",INPUT_RAW!Q1838+INPUT_RAW!T1838)</f>
        <v>3029418.28</v>
      </c>
      <c r="AD1838" s="2">
        <f>IF(INPUT_RAW!Q1838="","",IF(INPUT_RAW!Q1838=0,0,INPUT_RAW!T1838/INPUT_RAW!Q1838))</f>
        <v>0.24319999273798962</v>
      </c>
    </row>
    <row r="1839" spans="1:30" ht="72" x14ac:dyDescent="0.3">
      <c r="A1839" s="7" t="s">
        <v>196</v>
      </c>
      <c r="B1839" s="2" t="s">
        <v>2609</v>
      </c>
      <c r="C1839" s="5" t="s">
        <v>198</v>
      </c>
      <c r="D1839" s="5" t="s">
        <v>171</v>
      </c>
      <c r="E1839" s="2" t="s">
        <v>2611</v>
      </c>
      <c r="F1839" s="2"/>
      <c r="G1839" s="2"/>
      <c r="H1839" s="2"/>
      <c r="I1839" s="2"/>
      <c r="J1839" s="2"/>
      <c r="K1839" s="2"/>
      <c r="L1839" s="2"/>
      <c r="M1839" s="2"/>
      <c r="N1839" s="5">
        <v>11592</v>
      </c>
      <c r="O1839" s="2" t="s">
        <v>1250</v>
      </c>
      <c r="P1839" s="5">
        <v>51.967748450000002</v>
      </c>
      <c r="Q1839" s="5">
        <v>602410.14</v>
      </c>
      <c r="R1839" s="5">
        <v>0.75206582399999999</v>
      </c>
      <c r="S1839" s="5">
        <v>8717.9470330000004</v>
      </c>
      <c r="T1839" s="5">
        <v>146506.1</v>
      </c>
      <c r="U1839" s="5">
        <v>57</v>
      </c>
      <c r="V1839" s="2"/>
      <c r="W1839" s="2" t="s">
        <v>23</v>
      </c>
      <c r="X1839" s="2" t="s">
        <v>2934</v>
      </c>
      <c r="Y1839" s="2" t="s">
        <v>172</v>
      </c>
      <c r="Z1839" s="2" t="s">
        <v>173</v>
      </c>
      <c r="AA1839" s="2" t="s">
        <v>2934</v>
      </c>
      <c r="AB1839" s="2">
        <f>IF(INPUT_RAW!B1839="","",YEAR(INPUT_RAW!B1839))</f>
        <v>2018</v>
      </c>
      <c r="AC1839" s="2">
        <f>IF(OR(INPUT_RAW!Q1839="",INPUT_RAW!T1839=""),"",INPUT_RAW!Q1839+INPUT_RAW!T1839)</f>
        <v>748916.24</v>
      </c>
      <c r="AD1839" s="2">
        <f>IF(INPUT_RAW!Q1839="","",IF(INPUT_RAW!Q1839=0,0,INPUT_RAW!T1839/INPUT_RAW!Q1839))</f>
        <v>0.24319992356038364</v>
      </c>
    </row>
    <row r="1840" spans="1:30" ht="57.6" x14ac:dyDescent="0.3">
      <c r="A1840" s="7" t="s">
        <v>196</v>
      </c>
      <c r="B1840" s="2" t="s">
        <v>2609</v>
      </c>
      <c r="C1840" s="5" t="s">
        <v>198</v>
      </c>
      <c r="D1840" s="5" t="s">
        <v>171</v>
      </c>
      <c r="E1840" s="2" t="s">
        <v>2612</v>
      </c>
      <c r="F1840" s="2"/>
      <c r="G1840" s="2"/>
      <c r="H1840" s="2"/>
      <c r="I1840" s="2"/>
      <c r="J1840" s="2"/>
      <c r="K1840" s="2"/>
      <c r="L1840" s="2"/>
      <c r="M1840" s="2"/>
      <c r="N1840" s="5">
        <v>19440</v>
      </c>
      <c r="O1840" s="2" t="s">
        <v>1250</v>
      </c>
      <c r="P1840" s="5">
        <v>36.84985751</v>
      </c>
      <c r="Q1840" s="5">
        <v>716361.23</v>
      </c>
      <c r="R1840" s="5">
        <v>0.53328303200000005</v>
      </c>
      <c r="S1840" s="5">
        <v>10367.022139999999</v>
      </c>
      <c r="T1840" s="5">
        <v>174219</v>
      </c>
      <c r="U1840" s="5">
        <v>60</v>
      </c>
      <c r="V1840" s="2"/>
      <c r="W1840" s="2" t="s">
        <v>23</v>
      </c>
      <c r="X1840" s="2"/>
      <c r="Y1840" s="2" t="s">
        <v>172</v>
      </c>
      <c r="Z1840" s="2" t="s">
        <v>173</v>
      </c>
      <c r="AA1840" s="2" t="s">
        <v>174</v>
      </c>
      <c r="AB1840" s="2">
        <f>IF(INPUT_RAW!B1840="","",YEAR(INPUT_RAW!B1840))</f>
        <v>2018</v>
      </c>
      <c r="AC1840" s="2">
        <f>IF(OR(INPUT_RAW!Q1840="",INPUT_RAW!T1840=""),"",INPUT_RAW!Q1840+INPUT_RAW!T1840)</f>
        <v>890580.23</v>
      </c>
      <c r="AD1840" s="2">
        <f>IF(INPUT_RAW!Q1840="","",IF(INPUT_RAW!Q1840=0,0,INPUT_RAW!T1840/INPUT_RAW!Q1840))</f>
        <v>0.24319992861701911</v>
      </c>
    </row>
    <row r="1841" spans="1:30" ht="115.2" x14ac:dyDescent="0.3">
      <c r="A1841" s="7" t="s">
        <v>196</v>
      </c>
      <c r="B1841" s="2" t="s">
        <v>2609</v>
      </c>
      <c r="C1841" s="5" t="s">
        <v>198</v>
      </c>
      <c r="D1841" s="5" t="s">
        <v>171</v>
      </c>
      <c r="E1841" s="2" t="s">
        <v>2613</v>
      </c>
      <c r="F1841" s="2"/>
      <c r="G1841" s="2"/>
      <c r="H1841" s="2"/>
      <c r="I1841" s="2"/>
      <c r="J1841" s="2"/>
      <c r="K1841" s="2"/>
      <c r="L1841" s="2"/>
      <c r="M1841" s="2"/>
      <c r="N1841" s="5">
        <v>15516</v>
      </c>
      <c r="O1841" s="2" t="s">
        <v>1250</v>
      </c>
      <c r="P1841" s="5">
        <v>80.654035829999998</v>
      </c>
      <c r="Q1841" s="5">
        <v>1251428.02</v>
      </c>
      <c r="R1841" s="5">
        <v>1.1672074649999999</v>
      </c>
      <c r="S1841" s="5">
        <v>18110.391029999999</v>
      </c>
      <c r="T1841" s="5">
        <v>304347.3</v>
      </c>
      <c r="U1841" s="5">
        <v>108</v>
      </c>
      <c r="V1841" s="2"/>
      <c r="W1841" s="2" t="s">
        <v>22</v>
      </c>
      <c r="X1841" s="2" t="s">
        <v>2940</v>
      </c>
      <c r="Y1841" s="2" t="s">
        <v>172</v>
      </c>
      <c r="Z1841" s="2" t="s">
        <v>173</v>
      </c>
      <c r="AA1841" s="2" t="s">
        <v>2940</v>
      </c>
      <c r="AB1841" s="2">
        <f>IF(INPUT_RAW!B1841="","",YEAR(INPUT_RAW!B1841))</f>
        <v>2018</v>
      </c>
      <c r="AC1841" s="2">
        <f>IF(OR(INPUT_RAW!Q1841="",INPUT_RAW!T1841=""),"",INPUT_RAW!Q1841+INPUT_RAW!T1841)</f>
        <v>1555775.32</v>
      </c>
      <c r="AD1841" s="2">
        <f>IF(INPUT_RAW!Q1841="","",IF(INPUT_RAW!Q1841=0,0,INPUT_RAW!T1841/INPUT_RAW!Q1841))</f>
        <v>0.24320000442374623</v>
      </c>
    </row>
    <row r="1842" spans="1:30" ht="72" x14ac:dyDescent="0.3">
      <c r="A1842" s="7" t="s">
        <v>196</v>
      </c>
      <c r="B1842" s="2" t="s">
        <v>2614</v>
      </c>
      <c r="C1842" s="5" t="s">
        <v>198</v>
      </c>
      <c r="D1842" s="5" t="s">
        <v>171</v>
      </c>
      <c r="E1842" s="2" t="s">
        <v>2615</v>
      </c>
      <c r="F1842" s="2"/>
      <c r="G1842" s="2"/>
      <c r="H1842" s="2"/>
      <c r="I1842" s="2"/>
      <c r="J1842" s="2"/>
      <c r="K1842" s="2"/>
      <c r="L1842" s="2"/>
      <c r="M1842" s="2"/>
      <c r="N1842" s="5">
        <v>2556</v>
      </c>
      <c r="O1842" s="2" t="s">
        <v>1250</v>
      </c>
      <c r="P1842" s="5">
        <v>52.269104069999997</v>
      </c>
      <c r="Q1842" s="5">
        <v>133599.82999999999</v>
      </c>
      <c r="R1842" s="5">
        <v>0.75642697599999997</v>
      </c>
      <c r="S1842" s="5">
        <v>1933.4273519999999</v>
      </c>
      <c r="T1842" s="5">
        <v>32491.5</v>
      </c>
      <c r="U1842" s="5">
        <v>32</v>
      </c>
      <c r="V1842" s="2"/>
      <c r="W1842" s="2" t="s">
        <v>23</v>
      </c>
      <c r="X1842" s="2" t="s">
        <v>2934</v>
      </c>
      <c r="Y1842" s="2" t="s">
        <v>172</v>
      </c>
      <c r="Z1842" s="2" t="s">
        <v>173</v>
      </c>
      <c r="AA1842" s="2" t="s">
        <v>2934</v>
      </c>
      <c r="AB1842" s="2">
        <f>IF(INPUT_RAW!B1842="","",YEAR(INPUT_RAW!B1842))</f>
        <v>2018</v>
      </c>
      <c r="AC1842" s="2">
        <f>IF(OR(INPUT_RAW!Q1842="",INPUT_RAW!T1842=""),"",INPUT_RAW!Q1842+INPUT_RAW!T1842)</f>
        <v>166091.32999999999</v>
      </c>
      <c r="AD1842" s="2">
        <f>IF(INPUT_RAW!Q1842="","",IF(INPUT_RAW!Q1842=0,0,INPUT_RAW!T1842/INPUT_RAW!Q1842))</f>
        <v>0.24320015976068235</v>
      </c>
    </row>
    <row r="1843" spans="1:30" ht="57.6" x14ac:dyDescent="0.3">
      <c r="A1843" s="7" t="s">
        <v>196</v>
      </c>
      <c r="B1843" s="2" t="s">
        <v>2614</v>
      </c>
      <c r="C1843" s="5" t="s">
        <v>198</v>
      </c>
      <c r="D1843" s="5" t="s">
        <v>171</v>
      </c>
      <c r="E1843" s="2" t="s">
        <v>2616</v>
      </c>
      <c r="F1843" s="2"/>
      <c r="G1843" s="2"/>
      <c r="H1843" s="2"/>
      <c r="I1843" s="2"/>
      <c r="J1843" s="2"/>
      <c r="K1843" s="2"/>
      <c r="L1843" s="2"/>
      <c r="M1843" s="2"/>
      <c r="N1843" s="5">
        <v>42000</v>
      </c>
      <c r="O1843" s="2" t="s">
        <v>1250</v>
      </c>
      <c r="P1843" s="5">
        <v>33.394149290000001</v>
      </c>
      <c r="Q1843" s="5">
        <v>1402554.27</v>
      </c>
      <c r="R1843" s="5">
        <v>0.48327278299999998</v>
      </c>
      <c r="S1843" s="5">
        <v>20297.456870000002</v>
      </c>
      <c r="T1843" s="5">
        <v>341101.1</v>
      </c>
      <c r="U1843" s="5">
        <v>3948</v>
      </c>
      <c r="V1843" s="2"/>
      <c r="W1843" s="2" t="s">
        <v>23</v>
      </c>
      <c r="X1843" s="2"/>
      <c r="Y1843" s="2" t="s">
        <v>172</v>
      </c>
      <c r="Z1843" s="2" t="s">
        <v>173</v>
      </c>
      <c r="AA1843" s="2" t="s">
        <v>174</v>
      </c>
      <c r="AB1843" s="2">
        <f>IF(INPUT_RAW!B1843="","",YEAR(INPUT_RAW!B1843))</f>
        <v>2018</v>
      </c>
      <c r="AC1843" s="2">
        <f>IF(OR(INPUT_RAW!Q1843="",INPUT_RAW!T1843=""),"",INPUT_RAW!Q1843+INPUT_RAW!T1843)</f>
        <v>1743655.37</v>
      </c>
      <c r="AD1843" s="2">
        <f>IF(INPUT_RAW!Q1843="","",IF(INPUT_RAW!Q1843=0,0,INPUT_RAW!T1843/INPUT_RAW!Q1843))</f>
        <v>0.24319992979665592</v>
      </c>
    </row>
    <row r="1844" spans="1:30" ht="115.2" x14ac:dyDescent="0.3">
      <c r="A1844" s="7" t="s">
        <v>196</v>
      </c>
      <c r="B1844" s="2" t="s">
        <v>2617</v>
      </c>
      <c r="C1844" s="5" t="s">
        <v>198</v>
      </c>
      <c r="D1844" s="5" t="s">
        <v>171</v>
      </c>
      <c r="E1844" s="2" t="s">
        <v>2618</v>
      </c>
      <c r="F1844" s="2"/>
      <c r="G1844" s="2"/>
      <c r="H1844" s="2"/>
      <c r="I1844" s="2"/>
      <c r="J1844" s="2"/>
      <c r="K1844" s="2"/>
      <c r="L1844" s="2"/>
      <c r="M1844" s="2"/>
      <c r="N1844" s="5">
        <v>17316</v>
      </c>
      <c r="O1844" s="2" t="s">
        <v>1250</v>
      </c>
      <c r="P1844" s="5">
        <v>87.627167360000001</v>
      </c>
      <c r="Q1844" s="5">
        <v>1517352.03</v>
      </c>
      <c r="R1844" s="5">
        <v>1.2914836750000001</v>
      </c>
      <c r="S1844" s="5">
        <v>22363.331320000001</v>
      </c>
      <c r="T1844" s="5">
        <v>369020</v>
      </c>
      <c r="U1844" s="5">
        <v>88</v>
      </c>
      <c r="V1844" s="2"/>
      <c r="W1844" s="2" t="s">
        <v>22</v>
      </c>
      <c r="X1844" s="2" t="s">
        <v>2940</v>
      </c>
      <c r="Y1844" s="2" t="s">
        <v>172</v>
      </c>
      <c r="Z1844" s="2" t="s">
        <v>173</v>
      </c>
      <c r="AA1844" s="2" t="s">
        <v>2940</v>
      </c>
      <c r="AB1844" s="2">
        <f>IF(INPUT_RAW!B1844="","",YEAR(INPUT_RAW!B1844))</f>
        <v>2018</v>
      </c>
      <c r="AC1844" s="2">
        <f>IF(OR(INPUT_RAW!Q1844="",INPUT_RAW!T1844=""),"",INPUT_RAW!Q1844+INPUT_RAW!T1844)</f>
        <v>1886372.03</v>
      </c>
      <c r="AD1844" s="2">
        <f>IF(INPUT_RAW!Q1844="","",IF(INPUT_RAW!Q1844=0,0,INPUT_RAW!T1844/INPUT_RAW!Q1844))</f>
        <v>0.24319999097374917</v>
      </c>
    </row>
    <row r="1845" spans="1:30" ht="100.8" x14ac:dyDescent="0.3">
      <c r="A1845" s="7" t="s">
        <v>196</v>
      </c>
      <c r="B1845" s="2" t="s">
        <v>2617</v>
      </c>
      <c r="C1845" s="5" t="s">
        <v>198</v>
      </c>
      <c r="D1845" s="5" t="s">
        <v>171</v>
      </c>
      <c r="E1845" s="2" t="s">
        <v>2619</v>
      </c>
      <c r="F1845" s="2"/>
      <c r="G1845" s="2"/>
      <c r="H1845" s="2"/>
      <c r="I1845" s="2"/>
      <c r="J1845" s="2"/>
      <c r="K1845" s="2"/>
      <c r="L1845" s="2"/>
      <c r="M1845" s="2"/>
      <c r="N1845" s="5">
        <v>18000</v>
      </c>
      <c r="O1845" s="2" t="s">
        <v>1250</v>
      </c>
      <c r="P1845" s="5">
        <v>79.24847389</v>
      </c>
      <c r="Q1845" s="5">
        <v>1426472.53</v>
      </c>
      <c r="R1845" s="5">
        <v>1.167995194</v>
      </c>
      <c r="S1845" s="5">
        <v>21023.913489999999</v>
      </c>
      <c r="T1845" s="5">
        <v>346918.1</v>
      </c>
      <c r="U1845" s="5">
        <v>0</v>
      </c>
      <c r="V1845" s="2"/>
      <c r="W1845" s="2" t="s">
        <v>22</v>
      </c>
      <c r="X1845" s="2" t="s">
        <v>2940</v>
      </c>
      <c r="Y1845" s="2" t="s">
        <v>172</v>
      </c>
      <c r="Z1845" s="2" t="s">
        <v>173</v>
      </c>
      <c r="AA1845" s="2" t="s">
        <v>2940</v>
      </c>
      <c r="AB1845" s="2">
        <f>IF(INPUT_RAW!B1845="","",YEAR(INPUT_RAW!B1845))</f>
        <v>2018</v>
      </c>
      <c r="AC1845" s="2">
        <f>IF(OR(INPUT_RAW!Q1845="",INPUT_RAW!T1845=""),"",INPUT_RAW!Q1845+INPUT_RAW!T1845)</f>
        <v>1773390.63</v>
      </c>
      <c r="AD1845" s="2">
        <f>IF(INPUT_RAW!Q1845="","",IF(INPUT_RAW!Q1845=0,0,INPUT_RAW!T1845/INPUT_RAW!Q1845))</f>
        <v>0.24319998647292562</v>
      </c>
    </row>
    <row r="1846" spans="1:30" ht="100.8" x14ac:dyDescent="0.3">
      <c r="A1846" s="7" t="s">
        <v>196</v>
      </c>
      <c r="B1846" s="2" t="s">
        <v>2617</v>
      </c>
      <c r="C1846" s="5" t="s">
        <v>198</v>
      </c>
      <c r="D1846" s="5" t="s">
        <v>171</v>
      </c>
      <c r="E1846" s="2" t="s">
        <v>2620</v>
      </c>
      <c r="F1846" s="2"/>
      <c r="G1846" s="2"/>
      <c r="H1846" s="2"/>
      <c r="I1846" s="2"/>
      <c r="J1846" s="2"/>
      <c r="K1846" s="2"/>
      <c r="L1846" s="2"/>
      <c r="M1846" s="2"/>
      <c r="N1846" s="5">
        <v>6120</v>
      </c>
      <c r="O1846" s="2" t="s">
        <v>1250</v>
      </c>
      <c r="P1846" s="5">
        <v>94.260299020000005</v>
      </c>
      <c r="Q1846" s="5">
        <v>576873.03</v>
      </c>
      <c r="R1846" s="5">
        <v>1.38924538</v>
      </c>
      <c r="S1846" s="5">
        <v>8502.181724</v>
      </c>
      <c r="T1846" s="5">
        <v>140295.5</v>
      </c>
      <c r="U1846" s="5">
        <v>12</v>
      </c>
      <c r="V1846" s="2"/>
      <c r="W1846" s="2" t="s">
        <v>22</v>
      </c>
      <c r="X1846" s="2" t="s">
        <v>2940</v>
      </c>
      <c r="Y1846" s="2" t="s">
        <v>172</v>
      </c>
      <c r="Z1846" s="2" t="s">
        <v>173</v>
      </c>
      <c r="AA1846" s="2" t="s">
        <v>2940</v>
      </c>
      <c r="AB1846" s="2">
        <f>IF(INPUT_RAW!B1846="","",YEAR(INPUT_RAW!B1846))</f>
        <v>2018</v>
      </c>
      <c r="AC1846" s="2">
        <f>IF(OR(INPUT_RAW!Q1846="",INPUT_RAW!T1846=""),"",INPUT_RAW!Q1846+INPUT_RAW!T1846)</f>
        <v>717168.53</v>
      </c>
      <c r="AD1846" s="2">
        <f>IF(INPUT_RAW!Q1846="","",IF(INPUT_RAW!Q1846=0,0,INPUT_RAW!T1846/INPUT_RAW!Q1846))</f>
        <v>0.24319996377712438</v>
      </c>
    </row>
    <row r="1847" spans="1:30" ht="86.4" x14ac:dyDescent="0.3">
      <c r="A1847" s="7" t="s">
        <v>196</v>
      </c>
      <c r="B1847" s="2" t="s">
        <v>2621</v>
      </c>
      <c r="C1847" s="5" t="s">
        <v>198</v>
      </c>
      <c r="D1847" s="5" t="s">
        <v>171</v>
      </c>
      <c r="E1847" s="2" t="s">
        <v>2512</v>
      </c>
      <c r="F1847" s="2"/>
      <c r="G1847" s="2"/>
      <c r="H1847" s="2"/>
      <c r="I1847" s="2"/>
      <c r="J1847" s="2"/>
      <c r="K1847" s="2"/>
      <c r="L1847" s="2"/>
      <c r="M1847" s="2"/>
      <c r="N1847" s="5">
        <v>1232</v>
      </c>
      <c r="O1847" s="2" t="s">
        <v>1250</v>
      </c>
      <c r="P1847" s="5">
        <v>1033.244058</v>
      </c>
      <c r="Q1847" s="5">
        <v>1272956.68</v>
      </c>
      <c r="R1847" s="5">
        <v>15.22835753</v>
      </c>
      <c r="S1847" s="5">
        <v>18761.336480000002</v>
      </c>
      <c r="T1847" s="5">
        <v>309583.09999999998</v>
      </c>
      <c r="U1847" s="2"/>
      <c r="V1847" s="2"/>
      <c r="W1847" s="2" t="s">
        <v>33</v>
      </c>
      <c r="X1847" s="2" t="s">
        <v>2935</v>
      </c>
      <c r="Y1847" s="2" t="s">
        <v>172</v>
      </c>
      <c r="Z1847" s="2" t="s">
        <v>173</v>
      </c>
      <c r="AA1847" s="2" t="s">
        <v>2935</v>
      </c>
      <c r="AB1847" s="2">
        <f>IF(INPUT_RAW!B1847="","",YEAR(INPUT_RAW!B1847))</f>
        <v>2018</v>
      </c>
      <c r="AC1847" s="2">
        <f>IF(OR(INPUT_RAW!Q1847="",INPUT_RAW!T1847=""),"",INPUT_RAW!Q1847+INPUT_RAW!T1847)</f>
        <v>1582539.7799999998</v>
      </c>
      <c r="AD1847" s="2">
        <f>IF(INPUT_RAW!Q1847="","",IF(INPUT_RAW!Q1847=0,0,INPUT_RAW!T1847/INPUT_RAW!Q1847))</f>
        <v>0.24320002782812686</v>
      </c>
    </row>
    <row r="1848" spans="1:30" ht="100.8" x14ac:dyDescent="0.3">
      <c r="A1848" s="7" t="s">
        <v>196</v>
      </c>
      <c r="B1848" s="2" t="s">
        <v>2621</v>
      </c>
      <c r="C1848" s="5" t="s">
        <v>198</v>
      </c>
      <c r="D1848" s="5" t="s">
        <v>171</v>
      </c>
      <c r="E1848" s="2" t="s">
        <v>2417</v>
      </c>
      <c r="F1848" s="2"/>
      <c r="G1848" s="2"/>
      <c r="H1848" s="2"/>
      <c r="I1848" s="2"/>
      <c r="J1848" s="2"/>
      <c r="K1848" s="2"/>
      <c r="L1848" s="2"/>
      <c r="M1848" s="2"/>
      <c r="N1848" s="5">
        <v>6480</v>
      </c>
      <c r="O1848" s="2" t="s">
        <v>1250</v>
      </c>
      <c r="P1848" s="5">
        <v>629.96577309999998</v>
      </c>
      <c r="Q1848" s="5">
        <v>4082178.21</v>
      </c>
      <c r="R1848" s="5">
        <v>9.2846834660000006</v>
      </c>
      <c r="S1848" s="5">
        <v>60164.74886</v>
      </c>
      <c r="T1848" s="5">
        <v>992785.7</v>
      </c>
      <c r="U1848" s="2"/>
      <c r="V1848" s="2"/>
      <c r="W1848" s="2" t="s">
        <v>34</v>
      </c>
      <c r="X1848" s="2" t="s">
        <v>2935</v>
      </c>
      <c r="Y1848" s="2" t="s">
        <v>172</v>
      </c>
      <c r="Z1848" s="2" t="s">
        <v>173</v>
      </c>
      <c r="AA1848" s="2" t="s">
        <v>2935</v>
      </c>
      <c r="AB1848" s="2">
        <f>IF(INPUT_RAW!B1848="","",YEAR(INPUT_RAW!B1848))</f>
        <v>2018</v>
      </c>
      <c r="AC1848" s="2">
        <f>IF(OR(INPUT_RAW!Q1848="",INPUT_RAW!T1848=""),"",INPUT_RAW!Q1848+INPUT_RAW!T1848)</f>
        <v>5074963.91</v>
      </c>
      <c r="AD1848" s="2">
        <f>IF(INPUT_RAW!Q1848="","",IF(INPUT_RAW!Q1848=0,0,INPUT_RAW!T1848/INPUT_RAW!Q1848))</f>
        <v>0.24319999003669171</v>
      </c>
    </row>
    <row r="1849" spans="1:30" ht="57.6" x14ac:dyDescent="0.3">
      <c r="A1849" s="7" t="s">
        <v>196</v>
      </c>
      <c r="B1849" s="2" t="s">
        <v>2622</v>
      </c>
      <c r="C1849" s="5" t="s">
        <v>198</v>
      </c>
      <c r="D1849" s="5" t="s">
        <v>171</v>
      </c>
      <c r="E1849" s="2" t="s">
        <v>2623</v>
      </c>
      <c r="F1849" s="2"/>
      <c r="G1849" s="2"/>
      <c r="H1849" s="2"/>
      <c r="I1849" s="2"/>
      <c r="J1849" s="2"/>
      <c r="K1849" s="2"/>
      <c r="L1849" s="2"/>
      <c r="M1849" s="2"/>
      <c r="N1849" s="5">
        <v>2160</v>
      </c>
      <c r="O1849" s="2" t="s">
        <v>1250</v>
      </c>
      <c r="P1849" s="5">
        <v>38.094467590000001</v>
      </c>
      <c r="Q1849" s="5">
        <v>82284.05</v>
      </c>
      <c r="R1849" s="5">
        <v>0.56145125399999996</v>
      </c>
      <c r="S1849" s="5">
        <v>1212.7347090000001</v>
      </c>
      <c r="T1849" s="5">
        <v>20011.400000000001</v>
      </c>
      <c r="U1849" s="5">
        <v>28</v>
      </c>
      <c r="V1849" s="2"/>
      <c r="W1849" s="2" t="s">
        <v>23</v>
      </c>
      <c r="X1849" s="2"/>
      <c r="Y1849" s="2" t="s">
        <v>172</v>
      </c>
      <c r="Z1849" s="2" t="s">
        <v>173</v>
      </c>
      <c r="AA1849" s="2" t="s">
        <v>174</v>
      </c>
      <c r="AB1849" s="2">
        <f>IF(INPUT_RAW!B1849="","",YEAR(INPUT_RAW!B1849))</f>
        <v>2018</v>
      </c>
      <c r="AC1849" s="2">
        <f>IF(OR(INPUT_RAW!Q1849="",INPUT_RAW!T1849=""),"",INPUT_RAW!Q1849+INPUT_RAW!T1849)</f>
        <v>102295.45000000001</v>
      </c>
      <c r="AD1849" s="2">
        <f>IF(INPUT_RAW!Q1849="","",IF(INPUT_RAW!Q1849=0,0,INPUT_RAW!T1849/INPUT_RAW!Q1849))</f>
        <v>0.24319901609121089</v>
      </c>
    </row>
    <row r="1850" spans="1:30" ht="72" x14ac:dyDescent="0.3">
      <c r="A1850" s="7" t="s">
        <v>196</v>
      </c>
      <c r="B1850" s="2" t="s">
        <v>2624</v>
      </c>
      <c r="C1850" s="5" t="s">
        <v>198</v>
      </c>
      <c r="D1850" s="5" t="s">
        <v>171</v>
      </c>
      <c r="E1850" s="2" t="s">
        <v>2625</v>
      </c>
      <c r="F1850" s="2"/>
      <c r="G1850" s="2"/>
      <c r="H1850" s="2"/>
      <c r="I1850" s="2"/>
      <c r="J1850" s="2"/>
      <c r="K1850" s="2"/>
      <c r="L1850" s="2"/>
      <c r="M1850" s="2"/>
      <c r="N1850" s="5">
        <v>47568</v>
      </c>
      <c r="O1850" s="2" t="s">
        <v>1250</v>
      </c>
      <c r="P1850" s="5">
        <v>41.811767570000001</v>
      </c>
      <c r="Q1850" s="5">
        <v>1988902.16</v>
      </c>
      <c r="R1850" s="5">
        <v>0.60905706599999998</v>
      </c>
      <c r="S1850" s="5">
        <v>28971.626509999998</v>
      </c>
      <c r="T1850" s="5">
        <v>483701</v>
      </c>
      <c r="U1850" s="5">
        <v>0</v>
      </c>
      <c r="V1850" s="2"/>
      <c r="W1850" s="2" t="s">
        <v>23</v>
      </c>
      <c r="X1850" s="2" t="s">
        <v>2941</v>
      </c>
      <c r="Y1850" s="2" t="s">
        <v>172</v>
      </c>
      <c r="Z1850" s="2" t="s">
        <v>173</v>
      </c>
      <c r="AA1850" s="2" t="s">
        <v>2941</v>
      </c>
      <c r="AB1850" s="2">
        <f>IF(INPUT_RAW!B1850="","",YEAR(INPUT_RAW!B1850))</f>
        <v>2018</v>
      </c>
      <c r="AC1850" s="2">
        <f>IF(OR(INPUT_RAW!Q1850="",INPUT_RAW!T1850=""),"",INPUT_RAW!Q1850+INPUT_RAW!T1850)</f>
        <v>2472603.16</v>
      </c>
      <c r="AD1850" s="2">
        <f>IF(INPUT_RAW!Q1850="","",IF(INPUT_RAW!Q1850=0,0,INPUT_RAW!T1850/INPUT_RAW!Q1850))</f>
        <v>0.24319999732917985</v>
      </c>
    </row>
    <row r="1851" spans="1:30" ht="72" x14ac:dyDescent="0.3">
      <c r="A1851" s="7" t="s">
        <v>196</v>
      </c>
      <c r="B1851" s="2" t="s">
        <v>2626</v>
      </c>
      <c r="C1851" s="5" t="s">
        <v>198</v>
      </c>
      <c r="D1851" s="5" t="s">
        <v>171</v>
      </c>
      <c r="E1851" s="2" t="s">
        <v>2627</v>
      </c>
      <c r="F1851" s="2"/>
      <c r="G1851" s="2"/>
      <c r="H1851" s="2"/>
      <c r="I1851" s="2"/>
      <c r="J1851" s="2"/>
      <c r="K1851" s="2"/>
      <c r="L1851" s="2"/>
      <c r="M1851" s="2"/>
      <c r="N1851" s="5">
        <v>240</v>
      </c>
      <c r="O1851" s="2" t="s">
        <v>1250</v>
      </c>
      <c r="P1851" s="5">
        <v>88.169208330000004</v>
      </c>
      <c r="Q1851" s="5">
        <v>21160.61</v>
      </c>
      <c r="R1851" s="5">
        <v>1.2843293280000001</v>
      </c>
      <c r="S1851" s="5">
        <v>308.23903860000001</v>
      </c>
      <c r="T1851" s="5">
        <v>5146.3</v>
      </c>
      <c r="U1851" s="5">
        <v>48</v>
      </c>
      <c r="V1851" s="2"/>
      <c r="W1851" s="2" t="s">
        <v>23</v>
      </c>
      <c r="X1851" s="2" t="s">
        <v>2941</v>
      </c>
      <c r="Y1851" s="2" t="s">
        <v>172</v>
      </c>
      <c r="Z1851" s="2" t="s">
        <v>173</v>
      </c>
      <c r="AA1851" s="2" t="s">
        <v>2941</v>
      </c>
      <c r="AB1851" s="2">
        <f>IF(INPUT_RAW!B1851="","",YEAR(INPUT_RAW!B1851))</f>
        <v>2018</v>
      </c>
      <c r="AC1851" s="2">
        <f>IF(OR(INPUT_RAW!Q1851="",INPUT_RAW!T1851=""),"",INPUT_RAW!Q1851+INPUT_RAW!T1851)</f>
        <v>26306.91</v>
      </c>
      <c r="AD1851" s="2">
        <f>IF(INPUT_RAW!Q1851="","",IF(INPUT_RAW!Q1851=0,0,INPUT_RAW!T1851/INPUT_RAW!Q1851))</f>
        <v>0.24320187366999343</v>
      </c>
    </row>
    <row r="1852" spans="1:30" ht="72" x14ac:dyDescent="0.3">
      <c r="A1852" s="7" t="s">
        <v>196</v>
      </c>
      <c r="B1852" s="2" t="s">
        <v>2626</v>
      </c>
      <c r="C1852" s="5" t="s">
        <v>198</v>
      </c>
      <c r="D1852" s="5" t="s">
        <v>171</v>
      </c>
      <c r="E1852" s="2" t="s">
        <v>2628</v>
      </c>
      <c r="F1852" s="2"/>
      <c r="G1852" s="2"/>
      <c r="H1852" s="2"/>
      <c r="I1852" s="2"/>
      <c r="J1852" s="2"/>
      <c r="K1852" s="2"/>
      <c r="L1852" s="2"/>
      <c r="M1852" s="2"/>
      <c r="N1852" s="5">
        <v>300</v>
      </c>
      <c r="O1852" s="2" t="s">
        <v>1250</v>
      </c>
      <c r="P1852" s="5">
        <v>67.933633330000006</v>
      </c>
      <c r="Q1852" s="5">
        <v>20380.09</v>
      </c>
      <c r="R1852" s="5">
        <v>0.98956494299999997</v>
      </c>
      <c r="S1852" s="5">
        <v>296.86948289999998</v>
      </c>
      <c r="T1852" s="5">
        <v>4956.3999999999996</v>
      </c>
      <c r="U1852" s="5">
        <v>42</v>
      </c>
      <c r="V1852" s="2"/>
      <c r="W1852" s="2" t="s">
        <v>23</v>
      </c>
      <c r="X1852" s="2" t="s">
        <v>2941</v>
      </c>
      <c r="Y1852" s="2" t="s">
        <v>172</v>
      </c>
      <c r="Z1852" s="2" t="s">
        <v>173</v>
      </c>
      <c r="AA1852" s="2" t="s">
        <v>2941</v>
      </c>
      <c r="AB1852" s="2">
        <f>IF(INPUT_RAW!B1852="","",YEAR(INPUT_RAW!B1852))</f>
        <v>2018</v>
      </c>
      <c r="AC1852" s="2">
        <f>IF(OR(INPUT_RAW!Q1852="",INPUT_RAW!T1852=""),"",INPUT_RAW!Q1852+INPUT_RAW!T1852)</f>
        <v>25336.489999999998</v>
      </c>
      <c r="AD1852" s="2">
        <f>IF(INPUT_RAW!Q1852="","",IF(INPUT_RAW!Q1852=0,0,INPUT_RAW!T1852/INPUT_RAW!Q1852))</f>
        <v>0.24319814093068282</v>
      </c>
    </row>
    <row r="1853" spans="1:30" ht="57.6" x14ac:dyDescent="0.3">
      <c r="A1853" s="7" t="s">
        <v>196</v>
      </c>
      <c r="B1853" s="2" t="s">
        <v>2626</v>
      </c>
      <c r="C1853" s="5" t="s">
        <v>198</v>
      </c>
      <c r="D1853" s="5" t="s">
        <v>171</v>
      </c>
      <c r="E1853" s="2" t="s">
        <v>2629</v>
      </c>
      <c r="F1853" s="2"/>
      <c r="G1853" s="2"/>
      <c r="H1853" s="2"/>
      <c r="I1853" s="2"/>
      <c r="J1853" s="2"/>
      <c r="K1853" s="2"/>
      <c r="L1853" s="2"/>
      <c r="M1853" s="2"/>
      <c r="N1853" s="5">
        <v>59040</v>
      </c>
      <c r="O1853" s="2" t="s">
        <v>1250</v>
      </c>
      <c r="P1853" s="5">
        <v>38.630162769999998</v>
      </c>
      <c r="Q1853" s="5">
        <v>2280724.81</v>
      </c>
      <c r="R1853" s="5">
        <v>0.56271176700000003</v>
      </c>
      <c r="S1853" s="5">
        <v>33222.502690000001</v>
      </c>
      <c r="T1853" s="5">
        <v>554672.19999999995</v>
      </c>
      <c r="U1853" s="5">
        <v>32</v>
      </c>
      <c r="V1853" s="2"/>
      <c r="W1853" s="2" t="s">
        <v>23</v>
      </c>
      <c r="X1853" s="2"/>
      <c r="Y1853" s="2" t="s">
        <v>172</v>
      </c>
      <c r="Z1853" s="2" t="s">
        <v>173</v>
      </c>
      <c r="AA1853" s="2" t="s">
        <v>174</v>
      </c>
      <c r="AB1853" s="2">
        <f>IF(INPUT_RAW!B1853="","",YEAR(INPUT_RAW!B1853))</f>
        <v>2018</v>
      </c>
      <c r="AC1853" s="2">
        <f>IF(OR(INPUT_RAW!Q1853="",INPUT_RAW!T1853=""),"",INPUT_RAW!Q1853+INPUT_RAW!T1853)</f>
        <v>2835397.01</v>
      </c>
      <c r="AD1853" s="2">
        <f>IF(INPUT_RAW!Q1853="","",IF(INPUT_RAW!Q1853=0,0,INPUT_RAW!T1853/INPUT_RAW!Q1853))</f>
        <v>0.24319996764537319</v>
      </c>
    </row>
    <row r="1854" spans="1:30" ht="100.8" x14ac:dyDescent="0.3">
      <c r="A1854" s="7" t="s">
        <v>196</v>
      </c>
      <c r="B1854" s="2" t="s">
        <v>2626</v>
      </c>
      <c r="C1854" s="5" t="s">
        <v>198</v>
      </c>
      <c r="D1854" s="5" t="s">
        <v>171</v>
      </c>
      <c r="E1854" s="2" t="s">
        <v>2630</v>
      </c>
      <c r="F1854" s="2"/>
      <c r="G1854" s="2"/>
      <c r="H1854" s="2"/>
      <c r="I1854" s="2"/>
      <c r="J1854" s="2"/>
      <c r="K1854" s="2"/>
      <c r="L1854" s="2"/>
      <c r="M1854" s="2"/>
      <c r="N1854" s="5">
        <v>21600</v>
      </c>
      <c r="O1854" s="2" t="s">
        <v>1250</v>
      </c>
      <c r="P1854" s="5">
        <v>88.581003240000001</v>
      </c>
      <c r="Q1854" s="5">
        <v>1913349.67</v>
      </c>
      <c r="R1854" s="5">
        <v>1.290327797</v>
      </c>
      <c r="S1854" s="5">
        <v>27871.080409999999</v>
      </c>
      <c r="T1854" s="5">
        <v>465326.7</v>
      </c>
      <c r="U1854" s="5">
        <v>80</v>
      </c>
      <c r="V1854" s="2"/>
      <c r="W1854" s="2" t="s">
        <v>22</v>
      </c>
      <c r="X1854" s="2" t="s">
        <v>2940</v>
      </c>
      <c r="Y1854" s="2" t="s">
        <v>172</v>
      </c>
      <c r="Z1854" s="2" t="s">
        <v>173</v>
      </c>
      <c r="AA1854" s="2" t="s">
        <v>2940</v>
      </c>
      <c r="AB1854" s="2">
        <f>IF(INPUT_RAW!B1854="","",YEAR(INPUT_RAW!B1854))</f>
        <v>2018</v>
      </c>
      <c r="AC1854" s="2">
        <f>IF(OR(INPUT_RAW!Q1854="",INPUT_RAW!T1854=""),"",INPUT_RAW!Q1854+INPUT_RAW!T1854)</f>
        <v>2378676.37</v>
      </c>
      <c r="AD1854" s="2">
        <f>IF(INPUT_RAW!Q1854="","",IF(INPUT_RAW!Q1854=0,0,INPUT_RAW!T1854/INPUT_RAW!Q1854))</f>
        <v>0.24320003149241404</v>
      </c>
    </row>
    <row r="1855" spans="1:30" ht="72" x14ac:dyDescent="0.3">
      <c r="A1855" s="7" t="s">
        <v>196</v>
      </c>
      <c r="B1855" s="2" t="s">
        <v>2626</v>
      </c>
      <c r="C1855" s="5" t="s">
        <v>198</v>
      </c>
      <c r="D1855" s="5" t="s">
        <v>171</v>
      </c>
      <c r="E1855" s="2" t="s">
        <v>2631</v>
      </c>
      <c r="F1855" s="2"/>
      <c r="G1855" s="2"/>
      <c r="H1855" s="2"/>
      <c r="I1855" s="2"/>
      <c r="J1855" s="2"/>
      <c r="K1855" s="2"/>
      <c r="L1855" s="2"/>
      <c r="M1855" s="2"/>
      <c r="N1855" s="5">
        <v>50400</v>
      </c>
      <c r="O1855" s="2" t="s">
        <v>1250</v>
      </c>
      <c r="P1855" s="5">
        <v>24.081140479999998</v>
      </c>
      <c r="Q1855" s="5">
        <v>1213689.48</v>
      </c>
      <c r="R1855" s="5">
        <v>0.35078136199999999</v>
      </c>
      <c r="S1855" s="5">
        <v>17679.38063</v>
      </c>
      <c r="T1855" s="5">
        <v>295169.2</v>
      </c>
      <c r="U1855" s="5">
        <v>20</v>
      </c>
      <c r="V1855" s="2"/>
      <c r="W1855" s="2" t="s">
        <v>23</v>
      </c>
      <c r="X1855" s="2" t="s">
        <v>2936</v>
      </c>
      <c r="Y1855" s="2" t="s">
        <v>172</v>
      </c>
      <c r="Z1855" s="2" t="s">
        <v>173</v>
      </c>
      <c r="AA1855" s="2" t="s">
        <v>2936</v>
      </c>
      <c r="AB1855" s="2">
        <f>IF(INPUT_RAW!B1855="","",YEAR(INPUT_RAW!B1855))</f>
        <v>2018</v>
      </c>
      <c r="AC1855" s="2">
        <f>IF(OR(INPUT_RAW!Q1855="",INPUT_RAW!T1855=""),"",INPUT_RAW!Q1855+INPUT_RAW!T1855)</f>
        <v>1508858.68</v>
      </c>
      <c r="AD1855" s="2">
        <f>IF(INPUT_RAW!Q1855="","",IF(INPUT_RAW!Q1855=0,0,INPUT_RAW!T1855/INPUT_RAW!Q1855))</f>
        <v>0.24319993281971927</v>
      </c>
    </row>
    <row r="1856" spans="1:30" ht="115.2" x14ac:dyDescent="0.3">
      <c r="A1856" s="7" t="s">
        <v>196</v>
      </c>
      <c r="B1856" s="2" t="s">
        <v>2626</v>
      </c>
      <c r="C1856" s="5" t="s">
        <v>198</v>
      </c>
      <c r="D1856" s="5" t="s">
        <v>171</v>
      </c>
      <c r="E1856" s="2" t="s">
        <v>2632</v>
      </c>
      <c r="F1856" s="2"/>
      <c r="G1856" s="2"/>
      <c r="H1856" s="2"/>
      <c r="I1856" s="2"/>
      <c r="J1856" s="2"/>
      <c r="K1856" s="2"/>
      <c r="L1856" s="2"/>
      <c r="M1856" s="2"/>
      <c r="N1856" s="5">
        <v>14400</v>
      </c>
      <c r="O1856" s="2" t="s">
        <v>1250</v>
      </c>
      <c r="P1856" s="5">
        <v>80.111106250000006</v>
      </c>
      <c r="Q1856" s="5">
        <v>1153599.93</v>
      </c>
      <c r="R1856" s="5">
        <v>1.1669498359999999</v>
      </c>
      <c r="S1856" s="5">
        <v>16804.07764</v>
      </c>
      <c r="T1856" s="5">
        <v>280555.5</v>
      </c>
      <c r="U1856" s="5">
        <v>20</v>
      </c>
      <c r="V1856" s="2"/>
      <c r="W1856" s="2" t="s">
        <v>22</v>
      </c>
      <c r="X1856" s="2" t="s">
        <v>2940</v>
      </c>
      <c r="Y1856" s="2" t="s">
        <v>172</v>
      </c>
      <c r="Z1856" s="2" t="s">
        <v>173</v>
      </c>
      <c r="AA1856" s="2" t="s">
        <v>2940</v>
      </c>
      <c r="AB1856" s="2">
        <f>IF(INPUT_RAW!B1856="","",YEAR(INPUT_RAW!B1856))</f>
        <v>2018</v>
      </c>
      <c r="AC1856" s="2">
        <f>IF(OR(INPUT_RAW!Q1856="",INPUT_RAW!T1856=""),"",INPUT_RAW!Q1856+INPUT_RAW!T1856)</f>
        <v>1434155.43</v>
      </c>
      <c r="AD1856" s="2">
        <f>IF(INPUT_RAW!Q1856="","",IF(INPUT_RAW!Q1856=0,0,INPUT_RAW!T1856/INPUT_RAW!Q1856))</f>
        <v>0.2431999974202495</v>
      </c>
    </row>
    <row r="1857" spans="1:30" ht="100.8" x14ac:dyDescent="0.3">
      <c r="A1857" s="7" t="s">
        <v>196</v>
      </c>
      <c r="B1857" s="2" t="s">
        <v>2626</v>
      </c>
      <c r="C1857" s="5" t="s">
        <v>198</v>
      </c>
      <c r="D1857" s="5" t="s">
        <v>171</v>
      </c>
      <c r="E1857" s="2" t="s">
        <v>2633</v>
      </c>
      <c r="F1857" s="2"/>
      <c r="G1857" s="2"/>
      <c r="H1857" s="2"/>
      <c r="I1857" s="2"/>
      <c r="J1857" s="2"/>
      <c r="K1857" s="2"/>
      <c r="L1857" s="2"/>
      <c r="M1857" s="2"/>
      <c r="N1857" s="5">
        <v>5796</v>
      </c>
      <c r="O1857" s="2" t="s">
        <v>1250</v>
      </c>
      <c r="P1857" s="5">
        <v>95.286338850000007</v>
      </c>
      <c r="Q1857" s="5">
        <v>552279.62</v>
      </c>
      <c r="R1857" s="5">
        <v>1.3880020230000001</v>
      </c>
      <c r="S1857" s="5">
        <v>8044.8597229999996</v>
      </c>
      <c r="T1857" s="5">
        <v>134314.5</v>
      </c>
      <c r="U1857" s="5">
        <v>0</v>
      </c>
      <c r="V1857" s="2"/>
      <c r="W1857" s="2" t="s">
        <v>22</v>
      </c>
      <c r="X1857" s="2" t="s">
        <v>2940</v>
      </c>
      <c r="Y1857" s="2" t="s">
        <v>172</v>
      </c>
      <c r="Z1857" s="2" t="s">
        <v>173</v>
      </c>
      <c r="AA1857" s="2" t="s">
        <v>2940</v>
      </c>
      <c r="AB1857" s="2">
        <f>IF(INPUT_RAW!B1857="","",YEAR(INPUT_RAW!B1857))</f>
        <v>2018</v>
      </c>
      <c r="AC1857" s="2">
        <f>IF(OR(INPUT_RAW!Q1857="",INPUT_RAW!T1857=""),"",INPUT_RAW!Q1857+INPUT_RAW!T1857)</f>
        <v>686594.12</v>
      </c>
      <c r="AD1857" s="2">
        <f>IF(INPUT_RAW!Q1857="","",IF(INPUT_RAW!Q1857=0,0,INPUT_RAW!T1857/INPUT_RAW!Q1857))</f>
        <v>0.24320017457823268</v>
      </c>
    </row>
    <row r="1858" spans="1:30" ht="57.6" x14ac:dyDescent="0.3">
      <c r="A1858" s="7" t="s">
        <v>196</v>
      </c>
      <c r="B1858" s="2" t="s">
        <v>2634</v>
      </c>
      <c r="C1858" s="5" t="s">
        <v>198</v>
      </c>
      <c r="D1858" s="5" t="s">
        <v>171</v>
      </c>
      <c r="E1858" s="2" t="s">
        <v>2388</v>
      </c>
      <c r="F1858" s="2"/>
      <c r="G1858" s="2"/>
      <c r="H1858" s="2"/>
      <c r="I1858" s="2"/>
      <c r="J1858" s="2"/>
      <c r="K1858" s="2"/>
      <c r="L1858" s="2"/>
      <c r="M1858" s="2"/>
      <c r="N1858" s="5">
        <v>50400</v>
      </c>
      <c r="O1858" s="2" t="s">
        <v>1250</v>
      </c>
      <c r="P1858" s="5">
        <v>79.489871030000003</v>
      </c>
      <c r="Q1858" s="5">
        <v>4006289.5</v>
      </c>
      <c r="R1858" s="5">
        <v>1.1579005250000001</v>
      </c>
      <c r="S1858" s="5">
        <v>58358.186450000001</v>
      </c>
      <c r="T1858" s="5">
        <v>974329.7</v>
      </c>
      <c r="U1858" s="2"/>
      <c r="V1858" s="2"/>
      <c r="W1858" s="2" t="s">
        <v>14</v>
      </c>
      <c r="X1858" s="2" t="s">
        <v>2940</v>
      </c>
      <c r="Y1858" s="2" t="s">
        <v>172</v>
      </c>
      <c r="Z1858" s="2" t="s">
        <v>173</v>
      </c>
      <c r="AA1858" s="2" t="s">
        <v>2940</v>
      </c>
      <c r="AB1858" s="2">
        <f>IF(INPUT_RAW!B1858="","",YEAR(INPUT_RAW!B1858))</f>
        <v>2018</v>
      </c>
      <c r="AC1858" s="2">
        <f>IF(OR(INPUT_RAW!Q1858="",INPUT_RAW!T1858=""),"",INPUT_RAW!Q1858+INPUT_RAW!T1858)</f>
        <v>4980619.2</v>
      </c>
      <c r="AD1858" s="2">
        <f>IF(INPUT_RAW!Q1858="","",IF(INPUT_RAW!Q1858=0,0,INPUT_RAW!T1858/INPUT_RAW!Q1858))</f>
        <v>0.24320002336326418</v>
      </c>
    </row>
    <row r="1859" spans="1:30" ht="43.2" x14ac:dyDescent="0.3">
      <c r="A1859" s="7" t="s">
        <v>196</v>
      </c>
      <c r="B1859" s="2" t="s">
        <v>2635</v>
      </c>
      <c r="C1859" s="5" t="s">
        <v>198</v>
      </c>
      <c r="D1859" s="5" t="s">
        <v>163</v>
      </c>
      <c r="E1859" s="2" t="s">
        <v>2636</v>
      </c>
      <c r="F1859" s="2"/>
      <c r="G1859" s="2"/>
      <c r="H1859" s="2"/>
      <c r="I1859" s="2"/>
      <c r="J1859" s="2"/>
      <c r="K1859" s="2"/>
      <c r="L1859" s="2"/>
      <c r="M1859" s="2"/>
      <c r="N1859" s="5">
        <v>134400</v>
      </c>
      <c r="O1859" s="2" t="s">
        <v>2368</v>
      </c>
      <c r="P1859" s="5">
        <v>12.529050740000001</v>
      </c>
      <c r="Q1859" s="5">
        <v>1683904.42</v>
      </c>
      <c r="R1859" s="5">
        <v>0.18250620200000001</v>
      </c>
      <c r="S1859" s="5">
        <v>24528.833500000001</v>
      </c>
      <c r="T1859" s="5">
        <v>521673.5</v>
      </c>
      <c r="U1859" s="5">
        <v>2</v>
      </c>
      <c r="V1859" s="2"/>
      <c r="W1859" s="2" t="s">
        <v>27</v>
      </c>
      <c r="X1859" s="2" t="s">
        <v>166</v>
      </c>
      <c r="Y1859" s="2" t="s">
        <v>164</v>
      </c>
      <c r="Z1859" s="2" t="s">
        <v>165</v>
      </c>
      <c r="AA1859" s="2" t="s">
        <v>166</v>
      </c>
      <c r="AB1859" s="2">
        <f>IF(INPUT_RAW!B1859="","",YEAR(INPUT_RAW!B1859))</f>
        <v>2018</v>
      </c>
      <c r="AC1859" s="2">
        <f>IF(OR(INPUT_RAW!Q1859="",INPUT_RAW!T1859=""),"",INPUT_RAW!Q1859+INPUT_RAW!T1859)</f>
        <v>2205577.92</v>
      </c>
      <c r="AD1859" s="2">
        <f>IF(INPUT_RAW!Q1859="","",IF(INPUT_RAW!Q1859=0,0,INPUT_RAW!T1859/INPUT_RAW!Q1859))</f>
        <v>0.30979994695898477</v>
      </c>
    </row>
    <row r="1860" spans="1:30" ht="86.4" x14ac:dyDescent="0.3">
      <c r="A1860" s="7" t="s">
        <v>196</v>
      </c>
      <c r="B1860" s="2" t="s">
        <v>2635</v>
      </c>
      <c r="C1860" s="5" t="s">
        <v>198</v>
      </c>
      <c r="D1860" s="5" t="s">
        <v>171</v>
      </c>
      <c r="E1860" s="2" t="s">
        <v>2512</v>
      </c>
      <c r="F1860" s="2"/>
      <c r="G1860" s="2"/>
      <c r="H1860" s="2"/>
      <c r="I1860" s="2"/>
      <c r="J1860" s="2"/>
      <c r="K1860" s="2"/>
      <c r="L1860" s="2"/>
      <c r="M1860" s="2"/>
      <c r="N1860" s="5">
        <v>2464</v>
      </c>
      <c r="O1860" s="2" t="s">
        <v>1250</v>
      </c>
      <c r="P1860" s="5">
        <v>1043.9425650000001</v>
      </c>
      <c r="Q1860" s="5">
        <v>2572274.48</v>
      </c>
      <c r="R1860" s="5">
        <v>15.20673802</v>
      </c>
      <c r="S1860" s="5">
        <v>37469.402479999997</v>
      </c>
      <c r="T1860" s="5">
        <v>625577.1</v>
      </c>
      <c r="U1860" s="2"/>
      <c r="V1860" s="2"/>
      <c r="W1860" s="2" t="s">
        <v>33</v>
      </c>
      <c r="X1860" s="2" t="s">
        <v>2935</v>
      </c>
      <c r="Y1860" s="2" t="s">
        <v>172</v>
      </c>
      <c r="Z1860" s="2" t="s">
        <v>173</v>
      </c>
      <c r="AA1860" s="2" t="s">
        <v>2935</v>
      </c>
      <c r="AB1860" s="2">
        <f>IF(INPUT_RAW!B1860="","",YEAR(INPUT_RAW!B1860))</f>
        <v>2018</v>
      </c>
      <c r="AC1860" s="2">
        <f>IF(OR(INPUT_RAW!Q1860="",INPUT_RAW!T1860=""),"",INPUT_RAW!Q1860+INPUT_RAW!T1860)</f>
        <v>3197851.58</v>
      </c>
      <c r="AD1860" s="2">
        <f>IF(INPUT_RAW!Q1860="","",IF(INPUT_RAW!Q1860=0,0,INPUT_RAW!T1860/INPUT_RAW!Q1860))</f>
        <v>0.24319997918729108</v>
      </c>
    </row>
    <row r="1861" spans="1:30" ht="100.8" x14ac:dyDescent="0.3">
      <c r="A1861" s="7" t="s">
        <v>196</v>
      </c>
      <c r="B1861" s="2" t="s">
        <v>2635</v>
      </c>
      <c r="C1861" s="5" t="s">
        <v>198</v>
      </c>
      <c r="D1861" s="5" t="s">
        <v>171</v>
      </c>
      <c r="E1861" s="2" t="s">
        <v>2417</v>
      </c>
      <c r="F1861" s="2"/>
      <c r="G1861" s="2"/>
      <c r="H1861" s="2"/>
      <c r="I1861" s="2"/>
      <c r="J1861" s="2"/>
      <c r="K1861" s="2"/>
      <c r="L1861" s="2"/>
      <c r="M1861" s="2"/>
      <c r="N1861" s="5">
        <v>6480</v>
      </c>
      <c r="O1861" s="2" t="s">
        <v>1250</v>
      </c>
      <c r="P1861" s="5">
        <v>636.48861729999999</v>
      </c>
      <c r="Q1861" s="5">
        <v>4124446.24</v>
      </c>
      <c r="R1861" s="5">
        <v>9.2715020730000006</v>
      </c>
      <c r="S1861" s="5">
        <v>60079.333429999999</v>
      </c>
      <c r="T1861" s="5">
        <v>1003065.3</v>
      </c>
      <c r="U1861" s="2"/>
      <c r="V1861" s="2"/>
      <c r="W1861" s="2" t="s">
        <v>34</v>
      </c>
      <c r="X1861" s="2" t="s">
        <v>2935</v>
      </c>
      <c r="Y1861" s="2" t="s">
        <v>172</v>
      </c>
      <c r="Z1861" s="2" t="s">
        <v>173</v>
      </c>
      <c r="AA1861" s="2" t="s">
        <v>2935</v>
      </c>
      <c r="AB1861" s="2">
        <f>IF(INPUT_RAW!B1861="","",YEAR(INPUT_RAW!B1861))</f>
        <v>2018</v>
      </c>
      <c r="AC1861" s="2">
        <f>IF(OR(INPUT_RAW!Q1861="",INPUT_RAW!T1861=""),"",INPUT_RAW!Q1861+INPUT_RAW!T1861)</f>
        <v>5127511.54</v>
      </c>
      <c r="AD1861" s="2">
        <f>IF(INPUT_RAW!Q1861="","",IF(INPUT_RAW!Q1861=0,0,INPUT_RAW!T1861/INPUT_RAW!Q1861))</f>
        <v>0.24319999380086477</v>
      </c>
    </row>
    <row r="1862" spans="1:30" ht="57.6" x14ac:dyDescent="0.3">
      <c r="A1862" s="7" t="s">
        <v>196</v>
      </c>
      <c r="B1862" s="2" t="s">
        <v>2637</v>
      </c>
      <c r="C1862" s="5" t="s">
        <v>198</v>
      </c>
      <c r="D1862" s="5" t="s">
        <v>171</v>
      </c>
      <c r="E1862" s="2" t="s">
        <v>2638</v>
      </c>
      <c r="F1862" s="2"/>
      <c r="G1862" s="2"/>
      <c r="H1862" s="2"/>
      <c r="I1862" s="2"/>
      <c r="J1862" s="2"/>
      <c r="K1862" s="2"/>
      <c r="L1862" s="2"/>
      <c r="M1862" s="2"/>
      <c r="N1862" s="5">
        <v>48000</v>
      </c>
      <c r="O1862" s="2" t="s">
        <v>1250</v>
      </c>
      <c r="P1862" s="5">
        <v>33.523677499999998</v>
      </c>
      <c r="Q1862" s="5">
        <v>1609136.52</v>
      </c>
      <c r="R1862" s="5">
        <v>0.48832742200000001</v>
      </c>
      <c r="S1862" s="5">
        <v>23439.716240000002</v>
      </c>
      <c r="T1862" s="5">
        <v>391342.1</v>
      </c>
      <c r="U1862" s="5">
        <v>4608</v>
      </c>
      <c r="V1862" s="2"/>
      <c r="W1862" s="2" t="s">
        <v>23</v>
      </c>
      <c r="X1862" s="2"/>
      <c r="Y1862" s="2" t="s">
        <v>172</v>
      </c>
      <c r="Z1862" s="2" t="s">
        <v>173</v>
      </c>
      <c r="AA1862" s="2" t="s">
        <v>174</v>
      </c>
      <c r="AB1862" s="2">
        <f>IF(INPUT_RAW!B1862="","",YEAR(INPUT_RAW!B1862))</f>
        <v>2018</v>
      </c>
      <c r="AC1862" s="2">
        <f>IF(OR(INPUT_RAW!Q1862="",INPUT_RAW!T1862=""),"",INPUT_RAW!Q1862+INPUT_RAW!T1862)</f>
        <v>2000478.62</v>
      </c>
      <c r="AD1862" s="2">
        <f>IF(INPUT_RAW!Q1862="","",IF(INPUT_RAW!Q1862=0,0,INPUT_RAW!T1862/INPUT_RAW!Q1862))</f>
        <v>0.24320006111103609</v>
      </c>
    </row>
    <row r="1863" spans="1:30" ht="100.8" x14ac:dyDescent="0.3">
      <c r="A1863" s="7" t="s">
        <v>196</v>
      </c>
      <c r="B1863" s="2" t="s">
        <v>2637</v>
      </c>
      <c r="C1863" s="5" t="s">
        <v>198</v>
      </c>
      <c r="D1863" s="5" t="s">
        <v>171</v>
      </c>
      <c r="E1863" s="2" t="s">
        <v>2639</v>
      </c>
      <c r="F1863" s="2"/>
      <c r="G1863" s="2"/>
      <c r="H1863" s="2"/>
      <c r="I1863" s="2"/>
      <c r="J1863" s="2"/>
      <c r="K1863" s="2"/>
      <c r="L1863" s="2"/>
      <c r="M1863" s="2"/>
      <c r="N1863" s="5">
        <v>9612</v>
      </c>
      <c r="O1863" s="2" t="s">
        <v>1250</v>
      </c>
      <c r="P1863" s="5">
        <v>95.296145440000004</v>
      </c>
      <c r="Q1863" s="5">
        <v>915986.55</v>
      </c>
      <c r="R1863" s="5">
        <v>1.388144872</v>
      </c>
      <c r="S1863" s="5">
        <v>13342.84851</v>
      </c>
      <c r="T1863" s="5">
        <v>222768</v>
      </c>
      <c r="U1863" s="5">
        <v>1</v>
      </c>
      <c r="V1863" s="2"/>
      <c r="W1863" s="2" t="s">
        <v>22</v>
      </c>
      <c r="X1863" s="2" t="s">
        <v>2940</v>
      </c>
      <c r="Y1863" s="2" t="s">
        <v>172</v>
      </c>
      <c r="Z1863" s="2" t="s">
        <v>173</v>
      </c>
      <c r="AA1863" s="2" t="s">
        <v>2940</v>
      </c>
      <c r="AB1863" s="2">
        <f>IF(INPUT_RAW!B1863="","",YEAR(INPUT_RAW!B1863))</f>
        <v>2018</v>
      </c>
      <c r="AC1863" s="2">
        <f>IF(OR(INPUT_RAW!Q1863="",INPUT_RAW!T1863=""),"",INPUT_RAW!Q1863+INPUT_RAW!T1863)</f>
        <v>1138754.55</v>
      </c>
      <c r="AD1863" s="2">
        <f>IF(INPUT_RAW!Q1863="","",IF(INPUT_RAW!Q1863=0,0,INPUT_RAW!T1863/INPUT_RAW!Q1863))</f>
        <v>0.24320007755572393</v>
      </c>
    </row>
    <row r="1864" spans="1:30" ht="115.2" x14ac:dyDescent="0.3">
      <c r="A1864" s="7" t="s">
        <v>196</v>
      </c>
      <c r="B1864" s="2" t="s">
        <v>2637</v>
      </c>
      <c r="C1864" s="5" t="s">
        <v>198</v>
      </c>
      <c r="D1864" s="5" t="s">
        <v>171</v>
      </c>
      <c r="E1864" s="2" t="s">
        <v>2640</v>
      </c>
      <c r="F1864" s="2"/>
      <c r="G1864" s="2"/>
      <c r="H1864" s="2"/>
      <c r="I1864" s="2"/>
      <c r="J1864" s="2"/>
      <c r="K1864" s="2"/>
      <c r="L1864" s="2"/>
      <c r="M1864" s="2"/>
      <c r="N1864" s="5">
        <v>31608</v>
      </c>
      <c r="O1864" s="2" t="s">
        <v>1250</v>
      </c>
      <c r="P1864" s="5">
        <v>85.978300430000004</v>
      </c>
      <c r="Q1864" s="5">
        <v>2717602.12</v>
      </c>
      <c r="R1864" s="5">
        <v>1.2524151560000001</v>
      </c>
      <c r="S1864" s="5">
        <v>39586.338239999997</v>
      </c>
      <c r="T1864" s="5">
        <v>660920.80000000005</v>
      </c>
      <c r="U1864" s="5">
        <v>14</v>
      </c>
      <c r="V1864" s="2"/>
      <c r="W1864" s="2" t="s">
        <v>22</v>
      </c>
      <c r="X1864" s="2" t="s">
        <v>2940</v>
      </c>
      <c r="Y1864" s="2" t="s">
        <v>172</v>
      </c>
      <c r="Z1864" s="2" t="s">
        <v>173</v>
      </c>
      <c r="AA1864" s="2" t="s">
        <v>2940</v>
      </c>
      <c r="AB1864" s="2">
        <f>IF(INPUT_RAW!B1864="","",YEAR(INPUT_RAW!B1864))</f>
        <v>2018</v>
      </c>
      <c r="AC1864" s="2">
        <f>IF(OR(INPUT_RAW!Q1864="",INPUT_RAW!T1864=""),"",INPUT_RAW!Q1864+INPUT_RAW!T1864)</f>
        <v>3378522.92</v>
      </c>
      <c r="AD1864" s="2">
        <f>IF(INPUT_RAW!Q1864="","",IF(INPUT_RAW!Q1864=0,0,INPUT_RAW!T1864/INPUT_RAW!Q1864))</f>
        <v>0.24319998690610384</v>
      </c>
    </row>
    <row r="1865" spans="1:30" ht="57.6" x14ac:dyDescent="0.3">
      <c r="A1865" s="7" t="s">
        <v>196</v>
      </c>
      <c r="B1865" s="2" t="s">
        <v>2637</v>
      </c>
      <c r="C1865" s="5" t="s">
        <v>198</v>
      </c>
      <c r="D1865" s="5" t="s">
        <v>171</v>
      </c>
      <c r="E1865" s="2" t="s">
        <v>2641</v>
      </c>
      <c r="F1865" s="2"/>
      <c r="G1865" s="2"/>
      <c r="H1865" s="2"/>
      <c r="I1865" s="2"/>
      <c r="J1865" s="2"/>
      <c r="K1865" s="2"/>
      <c r="L1865" s="2"/>
      <c r="M1865" s="2"/>
      <c r="N1865" s="5">
        <v>7200</v>
      </c>
      <c r="O1865" s="2" t="s">
        <v>1250</v>
      </c>
      <c r="P1865" s="5">
        <v>85.308030560000006</v>
      </c>
      <c r="Q1865" s="5">
        <v>614217.81999999995</v>
      </c>
      <c r="R1865" s="5">
        <v>1.2426515739999999</v>
      </c>
      <c r="S1865" s="5">
        <v>8947.0913330000003</v>
      </c>
      <c r="T1865" s="5">
        <v>149377.79999999999</v>
      </c>
      <c r="U1865" s="5">
        <v>40</v>
      </c>
      <c r="V1865" s="2"/>
      <c r="W1865" s="2" t="s">
        <v>23</v>
      </c>
      <c r="X1865" s="2" t="s">
        <v>2937</v>
      </c>
      <c r="Y1865" s="2" t="s">
        <v>172</v>
      </c>
      <c r="Z1865" s="2" t="s">
        <v>173</v>
      </c>
      <c r="AA1865" s="2" t="s">
        <v>2937</v>
      </c>
      <c r="AB1865" s="2">
        <f>IF(INPUT_RAW!B1865="","",YEAR(INPUT_RAW!B1865))</f>
        <v>2018</v>
      </c>
      <c r="AC1865" s="2">
        <f>IF(OR(INPUT_RAW!Q1865="",INPUT_RAW!T1865=""),"",INPUT_RAW!Q1865+INPUT_RAW!T1865)</f>
        <v>763595.61999999988</v>
      </c>
      <c r="AD1865" s="2">
        <f>IF(INPUT_RAW!Q1865="","",IF(INPUT_RAW!Q1865=0,0,INPUT_RAW!T1865/INPUT_RAW!Q1865))</f>
        <v>0.24320004261680328</v>
      </c>
    </row>
    <row r="1866" spans="1:30" ht="57.6" x14ac:dyDescent="0.3">
      <c r="A1866" s="7" t="s">
        <v>196</v>
      </c>
      <c r="B1866" s="2" t="s">
        <v>2642</v>
      </c>
      <c r="C1866" s="5" t="s">
        <v>198</v>
      </c>
      <c r="D1866" s="5" t="s">
        <v>171</v>
      </c>
      <c r="E1866" s="2" t="s">
        <v>2643</v>
      </c>
      <c r="F1866" s="2"/>
      <c r="G1866" s="2"/>
      <c r="H1866" s="2"/>
      <c r="I1866" s="2"/>
      <c r="J1866" s="2"/>
      <c r="K1866" s="2"/>
      <c r="L1866" s="2"/>
      <c r="M1866" s="2"/>
      <c r="N1866" s="5">
        <v>864</v>
      </c>
      <c r="O1866" s="2" t="s">
        <v>1250</v>
      </c>
      <c r="P1866" s="5">
        <v>40.533900459999998</v>
      </c>
      <c r="Q1866" s="5">
        <v>35021.29</v>
      </c>
      <c r="R1866" s="5">
        <v>0.590442833</v>
      </c>
      <c r="S1866" s="5">
        <v>510.14260739999997</v>
      </c>
      <c r="T1866" s="5">
        <v>8517.1</v>
      </c>
      <c r="U1866" s="5">
        <v>79</v>
      </c>
      <c r="V1866" s="2"/>
      <c r="W1866" s="2" t="s">
        <v>23</v>
      </c>
      <c r="X1866" s="2" t="s">
        <v>2939</v>
      </c>
      <c r="Y1866" s="2" t="s">
        <v>172</v>
      </c>
      <c r="Z1866" s="2" t="s">
        <v>173</v>
      </c>
      <c r="AA1866" s="2" t="s">
        <v>2939</v>
      </c>
      <c r="AB1866" s="2">
        <f>IF(INPUT_RAW!B1866="","",YEAR(INPUT_RAW!B1866))</f>
        <v>2018</v>
      </c>
      <c r="AC1866" s="2">
        <f>IF(OR(INPUT_RAW!Q1866="",INPUT_RAW!T1866=""),"",INPUT_RAW!Q1866+INPUT_RAW!T1866)</f>
        <v>43538.39</v>
      </c>
      <c r="AD1866" s="2">
        <f>IF(INPUT_RAW!Q1866="","",IF(INPUT_RAW!Q1866=0,0,INPUT_RAW!T1866/INPUT_RAW!Q1866))</f>
        <v>0.24319778055005969</v>
      </c>
    </row>
    <row r="1867" spans="1:30" ht="57.6" x14ac:dyDescent="0.3">
      <c r="A1867" s="7" t="s">
        <v>196</v>
      </c>
      <c r="B1867" s="2" t="s">
        <v>2644</v>
      </c>
      <c r="C1867" s="5" t="s">
        <v>198</v>
      </c>
      <c r="D1867" s="5" t="s">
        <v>171</v>
      </c>
      <c r="E1867" s="2" t="s">
        <v>2396</v>
      </c>
      <c r="F1867" s="2"/>
      <c r="G1867" s="2"/>
      <c r="H1867" s="2"/>
      <c r="I1867" s="2"/>
      <c r="J1867" s="2"/>
      <c r="K1867" s="2"/>
      <c r="L1867" s="2"/>
      <c r="M1867" s="2"/>
      <c r="N1867" s="5">
        <v>27000</v>
      </c>
      <c r="O1867" s="2" t="s">
        <v>1250</v>
      </c>
      <c r="P1867" s="5">
        <v>113.44107409999999</v>
      </c>
      <c r="Q1867" s="5">
        <v>3062909</v>
      </c>
      <c r="R1867" s="5">
        <v>1.6806085049999999</v>
      </c>
      <c r="S1867" s="5">
        <v>45376.429629999999</v>
      </c>
      <c r="T1867" s="5">
        <v>744899.5</v>
      </c>
      <c r="U1867" s="2"/>
      <c r="V1867" s="2"/>
      <c r="W1867" s="2" t="s">
        <v>16</v>
      </c>
      <c r="X1867" s="2"/>
      <c r="Y1867" s="2" t="s">
        <v>172</v>
      </c>
      <c r="Z1867" s="2" t="s">
        <v>173</v>
      </c>
      <c r="AA1867" s="2" t="s">
        <v>174</v>
      </c>
      <c r="AB1867" s="2">
        <f>IF(INPUT_RAW!B1867="","",YEAR(INPUT_RAW!B1867))</f>
        <v>2018</v>
      </c>
      <c r="AC1867" s="2">
        <f>IF(OR(INPUT_RAW!Q1867="",INPUT_RAW!T1867=""),"",INPUT_RAW!Q1867+INPUT_RAW!T1867)</f>
        <v>3807808.5</v>
      </c>
      <c r="AD1867" s="2">
        <f>IF(INPUT_RAW!Q1867="","",IF(INPUT_RAW!Q1867=0,0,INPUT_RAW!T1867/INPUT_RAW!Q1867))</f>
        <v>0.2432000101863947</v>
      </c>
    </row>
    <row r="1868" spans="1:30" ht="100.8" x14ac:dyDescent="0.3">
      <c r="A1868" s="7" t="s">
        <v>196</v>
      </c>
      <c r="B1868" s="2" t="s">
        <v>2645</v>
      </c>
      <c r="C1868" s="5" t="s">
        <v>198</v>
      </c>
      <c r="D1868" s="5" t="s">
        <v>171</v>
      </c>
      <c r="E1868" s="2" t="s">
        <v>2646</v>
      </c>
      <c r="F1868" s="2"/>
      <c r="G1868" s="2"/>
      <c r="H1868" s="2"/>
      <c r="I1868" s="2"/>
      <c r="J1868" s="2"/>
      <c r="K1868" s="2"/>
      <c r="L1868" s="2"/>
      <c r="M1868" s="2"/>
      <c r="N1868" s="5">
        <v>3696</v>
      </c>
      <c r="O1868" s="2" t="s">
        <v>1250</v>
      </c>
      <c r="P1868" s="5">
        <v>1027.720135</v>
      </c>
      <c r="Q1868" s="5">
        <v>3798453.62</v>
      </c>
      <c r="R1868" s="5">
        <v>15.22548349</v>
      </c>
      <c r="S1868" s="5">
        <v>56273.386960000003</v>
      </c>
      <c r="T1868" s="5">
        <v>923783.9</v>
      </c>
      <c r="U1868" s="2"/>
      <c r="V1868" s="2"/>
      <c r="W1868" s="2" t="s">
        <v>33</v>
      </c>
      <c r="X1868" s="2" t="s">
        <v>2935</v>
      </c>
      <c r="Y1868" s="2" t="s">
        <v>172</v>
      </c>
      <c r="Z1868" s="2" t="s">
        <v>173</v>
      </c>
      <c r="AA1868" s="2" t="s">
        <v>2935</v>
      </c>
      <c r="AB1868" s="2">
        <f>IF(INPUT_RAW!B1868="","",YEAR(INPUT_RAW!B1868))</f>
        <v>2018</v>
      </c>
      <c r="AC1868" s="2">
        <f>IF(OR(INPUT_RAW!Q1868="",INPUT_RAW!T1868=""),"",INPUT_RAW!Q1868+INPUT_RAW!T1868)</f>
        <v>4722237.5200000005</v>
      </c>
      <c r="AD1868" s="2">
        <f>IF(INPUT_RAW!Q1868="","",IF(INPUT_RAW!Q1868=0,0,INPUT_RAW!T1868/INPUT_RAW!Q1868))</f>
        <v>0.24319999463360567</v>
      </c>
    </row>
    <row r="1869" spans="1:30" ht="100.8" x14ac:dyDescent="0.3">
      <c r="A1869" s="7" t="s">
        <v>196</v>
      </c>
      <c r="B1869" s="2" t="s">
        <v>2645</v>
      </c>
      <c r="C1869" s="5" t="s">
        <v>198</v>
      </c>
      <c r="D1869" s="5" t="s">
        <v>171</v>
      </c>
      <c r="E1869" s="2" t="s">
        <v>2647</v>
      </c>
      <c r="F1869" s="2"/>
      <c r="G1869" s="2"/>
      <c r="H1869" s="2"/>
      <c r="I1869" s="2"/>
      <c r="J1869" s="2"/>
      <c r="K1869" s="2"/>
      <c r="L1869" s="2"/>
      <c r="M1869" s="2"/>
      <c r="N1869" s="5">
        <v>7776</v>
      </c>
      <c r="O1869" s="2" t="s">
        <v>1250</v>
      </c>
      <c r="P1869" s="5">
        <v>626.59778419999998</v>
      </c>
      <c r="Q1869" s="5">
        <v>4872424.37</v>
      </c>
      <c r="R1869" s="5">
        <v>9.2829301359999992</v>
      </c>
      <c r="S1869" s="5">
        <v>72184.064740000002</v>
      </c>
      <c r="T1869" s="5">
        <v>1184973.5</v>
      </c>
      <c r="U1869" s="2"/>
      <c r="V1869" s="2"/>
      <c r="W1869" s="2" t="s">
        <v>34</v>
      </c>
      <c r="X1869" s="2" t="s">
        <v>2935</v>
      </c>
      <c r="Y1869" s="2" t="s">
        <v>172</v>
      </c>
      <c r="Z1869" s="2" t="s">
        <v>173</v>
      </c>
      <c r="AA1869" s="2" t="s">
        <v>2935</v>
      </c>
      <c r="AB1869" s="2">
        <f>IF(INPUT_RAW!B1869="","",YEAR(INPUT_RAW!B1869))</f>
        <v>2018</v>
      </c>
      <c r="AC1869" s="2">
        <f>IF(OR(INPUT_RAW!Q1869="",INPUT_RAW!T1869=""),"",INPUT_RAW!Q1869+INPUT_RAW!T1869)</f>
        <v>6057397.8700000001</v>
      </c>
      <c r="AD1869" s="2">
        <f>IF(INPUT_RAW!Q1869="","",IF(INPUT_RAW!Q1869=0,0,INPUT_RAW!T1869/INPUT_RAW!Q1869))</f>
        <v>0.24319997808401078</v>
      </c>
    </row>
    <row r="1870" spans="1:30" ht="115.2" x14ac:dyDescent="0.3">
      <c r="A1870" s="7" t="s">
        <v>196</v>
      </c>
      <c r="B1870" s="2" t="s">
        <v>2648</v>
      </c>
      <c r="C1870" s="5" t="s">
        <v>198</v>
      </c>
      <c r="D1870" s="5" t="s">
        <v>171</v>
      </c>
      <c r="E1870" s="2" t="s">
        <v>2649</v>
      </c>
      <c r="F1870" s="2"/>
      <c r="G1870" s="2"/>
      <c r="H1870" s="2"/>
      <c r="I1870" s="2"/>
      <c r="J1870" s="2"/>
      <c r="K1870" s="2"/>
      <c r="L1870" s="2"/>
      <c r="M1870" s="2"/>
      <c r="N1870" s="5">
        <v>12636</v>
      </c>
      <c r="O1870" s="2" t="s">
        <v>1250</v>
      </c>
      <c r="P1870" s="5">
        <v>78.629681070000004</v>
      </c>
      <c r="Q1870" s="5">
        <v>993564.65</v>
      </c>
      <c r="R1870" s="5">
        <v>1.1648841640000001</v>
      </c>
      <c r="S1870" s="5">
        <v>14719.4763</v>
      </c>
      <c r="T1870" s="5">
        <v>241634.9</v>
      </c>
      <c r="U1870" s="5">
        <v>3</v>
      </c>
      <c r="V1870" s="2"/>
      <c r="W1870" s="2" t="s">
        <v>22</v>
      </c>
      <c r="X1870" s="2" t="s">
        <v>2940</v>
      </c>
      <c r="Y1870" s="2" t="s">
        <v>172</v>
      </c>
      <c r="Z1870" s="2" t="s">
        <v>173</v>
      </c>
      <c r="AA1870" s="2" t="s">
        <v>2940</v>
      </c>
      <c r="AB1870" s="2">
        <f>IF(INPUT_RAW!B1870="","",YEAR(INPUT_RAW!B1870))</f>
        <v>2018</v>
      </c>
      <c r="AC1870" s="2">
        <f>IF(OR(INPUT_RAW!Q1870="",INPUT_RAW!T1870=""),"",INPUT_RAW!Q1870+INPUT_RAW!T1870)</f>
        <v>1235199.55</v>
      </c>
      <c r="AD1870" s="2">
        <f>IF(INPUT_RAW!Q1870="","",IF(INPUT_RAW!Q1870=0,0,INPUT_RAW!T1870/INPUT_RAW!Q1870))</f>
        <v>0.24319997697180551</v>
      </c>
    </row>
    <row r="1871" spans="1:30" ht="100.8" x14ac:dyDescent="0.3">
      <c r="A1871" s="7" t="s">
        <v>196</v>
      </c>
      <c r="B1871" s="2" t="s">
        <v>2648</v>
      </c>
      <c r="C1871" s="5" t="s">
        <v>198</v>
      </c>
      <c r="D1871" s="5" t="s">
        <v>171</v>
      </c>
      <c r="E1871" s="2" t="s">
        <v>2650</v>
      </c>
      <c r="F1871" s="2"/>
      <c r="G1871" s="2"/>
      <c r="H1871" s="2"/>
      <c r="I1871" s="2"/>
      <c r="J1871" s="2"/>
      <c r="K1871" s="2"/>
      <c r="L1871" s="2"/>
      <c r="M1871" s="2"/>
      <c r="N1871" s="5">
        <v>14832</v>
      </c>
      <c r="O1871" s="2" t="s">
        <v>1250</v>
      </c>
      <c r="P1871" s="5">
        <v>93.524290050000005</v>
      </c>
      <c r="Q1871" s="5">
        <v>1387152.27</v>
      </c>
      <c r="R1871" s="5">
        <v>1.3855450380000001</v>
      </c>
      <c r="S1871" s="5">
        <v>20550.403999999999</v>
      </c>
      <c r="T1871" s="5">
        <v>337355.4</v>
      </c>
      <c r="U1871" s="5">
        <v>23</v>
      </c>
      <c r="V1871" s="2"/>
      <c r="W1871" s="2" t="s">
        <v>22</v>
      </c>
      <c r="X1871" s="2" t="s">
        <v>2940</v>
      </c>
      <c r="Y1871" s="2" t="s">
        <v>172</v>
      </c>
      <c r="Z1871" s="2" t="s">
        <v>173</v>
      </c>
      <c r="AA1871" s="2" t="s">
        <v>2940</v>
      </c>
      <c r="AB1871" s="2">
        <f>IF(INPUT_RAW!B1871="","",YEAR(INPUT_RAW!B1871))</f>
        <v>2018</v>
      </c>
      <c r="AC1871" s="2">
        <f>IF(OR(INPUT_RAW!Q1871="",INPUT_RAW!T1871=""),"",INPUT_RAW!Q1871+INPUT_RAW!T1871)</f>
        <v>1724507.67</v>
      </c>
      <c r="AD1871" s="2">
        <f>IF(INPUT_RAW!Q1871="","",IF(INPUT_RAW!Q1871=0,0,INPUT_RAW!T1871/INPUT_RAW!Q1871))</f>
        <v>0.24319997688501782</v>
      </c>
    </row>
    <row r="1872" spans="1:30" ht="57.6" x14ac:dyDescent="0.3">
      <c r="A1872" s="7" t="s">
        <v>196</v>
      </c>
      <c r="B1872" s="2" t="s">
        <v>2648</v>
      </c>
      <c r="C1872" s="5" t="s">
        <v>198</v>
      </c>
      <c r="D1872" s="5" t="s">
        <v>171</v>
      </c>
      <c r="E1872" s="2" t="s">
        <v>2651</v>
      </c>
      <c r="F1872" s="2"/>
      <c r="G1872" s="2"/>
      <c r="H1872" s="2"/>
      <c r="I1872" s="2"/>
      <c r="J1872" s="2"/>
      <c r="K1872" s="2"/>
      <c r="L1872" s="2"/>
      <c r="M1872" s="2"/>
      <c r="N1872" s="5">
        <v>54000</v>
      </c>
      <c r="O1872" s="2" t="s">
        <v>1250</v>
      </c>
      <c r="P1872" s="5">
        <v>13.416985560000001</v>
      </c>
      <c r="Q1872" s="5">
        <v>724517.22</v>
      </c>
      <c r="R1872" s="5">
        <v>0.198770156</v>
      </c>
      <c r="S1872" s="5">
        <v>10733.58844</v>
      </c>
      <c r="T1872" s="5">
        <v>224455.4</v>
      </c>
      <c r="U1872" s="5">
        <v>80</v>
      </c>
      <c r="V1872" s="2"/>
      <c r="W1872" s="2" t="s">
        <v>23</v>
      </c>
      <c r="X1872" s="2" t="s">
        <v>166</v>
      </c>
      <c r="Y1872" s="2" t="s">
        <v>172</v>
      </c>
      <c r="Z1872" s="2" t="s">
        <v>173</v>
      </c>
      <c r="AA1872" s="2" t="s">
        <v>166</v>
      </c>
      <c r="AB1872" s="2">
        <f>IF(INPUT_RAW!B1872="","",YEAR(INPUT_RAW!B1872))</f>
        <v>2018</v>
      </c>
      <c r="AC1872" s="2">
        <f>IF(OR(INPUT_RAW!Q1872="",INPUT_RAW!T1872=""),"",INPUT_RAW!Q1872+INPUT_RAW!T1872)</f>
        <v>948972.62</v>
      </c>
      <c r="AD1872" s="2">
        <f>IF(INPUT_RAW!Q1872="","",IF(INPUT_RAW!Q1872=0,0,INPUT_RAW!T1872/INPUT_RAW!Q1872))</f>
        <v>0.30979995202874544</v>
      </c>
    </row>
    <row r="1873" spans="1:30" ht="100.8" x14ac:dyDescent="0.3">
      <c r="A1873" s="7" t="s">
        <v>196</v>
      </c>
      <c r="B1873" s="2" t="s">
        <v>2648</v>
      </c>
      <c r="C1873" s="5" t="s">
        <v>198</v>
      </c>
      <c r="D1873" s="5" t="s">
        <v>171</v>
      </c>
      <c r="E1873" s="2" t="s">
        <v>2652</v>
      </c>
      <c r="F1873" s="2"/>
      <c r="G1873" s="2"/>
      <c r="H1873" s="2"/>
      <c r="I1873" s="2"/>
      <c r="J1873" s="2"/>
      <c r="K1873" s="2"/>
      <c r="L1873" s="2"/>
      <c r="M1873" s="2"/>
      <c r="N1873" s="5">
        <v>14364</v>
      </c>
      <c r="O1873" s="2" t="s">
        <v>1250</v>
      </c>
      <c r="P1873" s="5">
        <v>84.379692980000002</v>
      </c>
      <c r="Q1873" s="5">
        <v>1212029.9099999999</v>
      </c>
      <c r="R1873" s="5">
        <v>1.2500695260000001</v>
      </c>
      <c r="S1873" s="5">
        <v>17955.998670000001</v>
      </c>
      <c r="T1873" s="5">
        <v>294765.7</v>
      </c>
      <c r="U1873" s="5">
        <v>15</v>
      </c>
      <c r="V1873" s="2"/>
      <c r="W1873" s="2" t="s">
        <v>22</v>
      </c>
      <c r="X1873" s="2" t="s">
        <v>2940</v>
      </c>
      <c r="Y1873" s="2" t="s">
        <v>172</v>
      </c>
      <c r="Z1873" s="2" t="s">
        <v>173</v>
      </c>
      <c r="AA1873" s="2" t="s">
        <v>2940</v>
      </c>
      <c r="AB1873" s="2">
        <f>IF(INPUT_RAW!B1873="","",YEAR(INPUT_RAW!B1873))</f>
        <v>2018</v>
      </c>
      <c r="AC1873" s="2">
        <f>IF(OR(INPUT_RAW!Q1873="",INPUT_RAW!T1873=""),"",INPUT_RAW!Q1873+INPUT_RAW!T1873)</f>
        <v>1506795.6099999999</v>
      </c>
      <c r="AD1873" s="2">
        <f>IF(INPUT_RAW!Q1873="","",IF(INPUT_RAW!Q1873=0,0,INPUT_RAW!T1873/INPUT_RAW!Q1873))</f>
        <v>0.2432000213592089</v>
      </c>
    </row>
    <row r="1874" spans="1:30" ht="57.6" x14ac:dyDescent="0.3">
      <c r="A1874" s="7" t="s">
        <v>196</v>
      </c>
      <c r="B1874" s="2" t="s">
        <v>2653</v>
      </c>
      <c r="C1874" s="5" t="s">
        <v>198</v>
      </c>
      <c r="D1874" s="5" t="s">
        <v>171</v>
      </c>
      <c r="E1874" s="2" t="s">
        <v>2395</v>
      </c>
      <c r="F1874" s="2"/>
      <c r="G1874" s="2"/>
      <c r="H1874" s="2"/>
      <c r="I1874" s="2"/>
      <c r="J1874" s="2"/>
      <c r="K1874" s="2"/>
      <c r="L1874" s="2"/>
      <c r="M1874" s="2"/>
      <c r="N1874" s="5">
        <v>38204</v>
      </c>
      <c r="O1874" s="2" t="s">
        <v>1250</v>
      </c>
      <c r="P1874" s="5">
        <v>91.491598789999998</v>
      </c>
      <c r="Q1874" s="5">
        <v>3495345.04</v>
      </c>
      <c r="R1874" s="5">
        <v>1.3716881379999999</v>
      </c>
      <c r="S1874" s="5">
        <v>52403.973610000001</v>
      </c>
      <c r="T1874" s="5">
        <v>850068</v>
      </c>
      <c r="U1874" s="2"/>
      <c r="V1874" s="2"/>
      <c r="W1874" s="2" t="s">
        <v>18</v>
      </c>
      <c r="X1874" s="2"/>
      <c r="Y1874" s="2" t="s">
        <v>172</v>
      </c>
      <c r="Z1874" s="2" t="s">
        <v>173</v>
      </c>
      <c r="AA1874" s="2" t="s">
        <v>174</v>
      </c>
      <c r="AB1874" s="2">
        <f>IF(INPUT_RAW!B1874="","",YEAR(INPUT_RAW!B1874))</f>
        <v>2018</v>
      </c>
      <c r="AC1874" s="2">
        <f>IF(OR(INPUT_RAW!Q1874="",INPUT_RAW!T1874=""),"",INPUT_RAW!Q1874+INPUT_RAW!T1874)</f>
        <v>4345413.04</v>
      </c>
      <c r="AD1874" s="2">
        <f>IF(INPUT_RAW!Q1874="","",IF(INPUT_RAW!Q1874=0,0,INPUT_RAW!T1874/INPUT_RAW!Q1874))</f>
        <v>0.24320002468196958</v>
      </c>
    </row>
    <row r="1875" spans="1:30" ht="57.6" x14ac:dyDescent="0.3">
      <c r="A1875" s="7" t="s">
        <v>196</v>
      </c>
      <c r="B1875" s="2" t="s">
        <v>2654</v>
      </c>
      <c r="C1875" s="5" t="s">
        <v>198</v>
      </c>
      <c r="D1875" s="5" t="s">
        <v>171</v>
      </c>
      <c r="E1875" s="2" t="s">
        <v>2655</v>
      </c>
      <c r="F1875" s="2"/>
      <c r="G1875" s="2"/>
      <c r="H1875" s="2"/>
      <c r="I1875" s="2"/>
      <c r="J1875" s="2"/>
      <c r="K1875" s="2"/>
      <c r="L1875" s="2"/>
      <c r="M1875" s="2"/>
      <c r="N1875" s="5">
        <v>9000</v>
      </c>
      <c r="O1875" s="2" t="s">
        <v>1250</v>
      </c>
      <c r="P1875" s="5">
        <v>83.240530000000007</v>
      </c>
      <c r="Q1875" s="5">
        <v>749164.77</v>
      </c>
      <c r="R1875" s="5">
        <v>1.2479839580000001</v>
      </c>
      <c r="S1875" s="5">
        <v>11231.85562</v>
      </c>
      <c r="T1875" s="5">
        <v>182196.9</v>
      </c>
      <c r="U1875" s="5">
        <v>0</v>
      </c>
      <c r="V1875" s="2"/>
      <c r="W1875" s="2" t="s">
        <v>23</v>
      </c>
      <c r="X1875" s="2" t="s">
        <v>2937</v>
      </c>
      <c r="Y1875" s="2" t="s">
        <v>172</v>
      </c>
      <c r="Z1875" s="2" t="s">
        <v>173</v>
      </c>
      <c r="AA1875" s="2" t="s">
        <v>2937</v>
      </c>
      <c r="AB1875" s="2">
        <f>IF(INPUT_RAW!B1875="","",YEAR(INPUT_RAW!B1875))</f>
        <v>2018</v>
      </c>
      <c r="AC1875" s="2">
        <f>IF(OR(INPUT_RAW!Q1875="",INPUT_RAW!T1875=""),"",INPUT_RAW!Q1875+INPUT_RAW!T1875)</f>
        <v>931361.67</v>
      </c>
      <c r="AD1875" s="2">
        <f>IF(INPUT_RAW!Q1875="","",IF(INPUT_RAW!Q1875=0,0,INPUT_RAW!T1875/INPUT_RAW!Q1875))</f>
        <v>0.2432000372895271</v>
      </c>
    </row>
    <row r="1876" spans="1:30" ht="100.8" x14ac:dyDescent="0.3">
      <c r="A1876" s="7" t="s">
        <v>196</v>
      </c>
      <c r="B1876" s="2" t="s">
        <v>2654</v>
      </c>
      <c r="C1876" s="5" t="s">
        <v>198</v>
      </c>
      <c r="D1876" s="5" t="s">
        <v>171</v>
      </c>
      <c r="E1876" s="2" t="s">
        <v>2428</v>
      </c>
      <c r="F1876" s="2"/>
      <c r="G1876" s="2"/>
      <c r="H1876" s="2"/>
      <c r="I1876" s="2"/>
      <c r="J1876" s="2"/>
      <c r="K1876" s="2"/>
      <c r="L1876" s="2"/>
      <c r="M1876" s="2"/>
      <c r="N1876" s="5">
        <v>4752</v>
      </c>
      <c r="O1876" s="2" t="s">
        <v>200</v>
      </c>
      <c r="P1876" s="5">
        <v>172.1453199</v>
      </c>
      <c r="Q1876" s="5">
        <v>818034.56</v>
      </c>
      <c r="R1876" s="5">
        <v>2.5808893529999999</v>
      </c>
      <c r="S1876" s="5">
        <v>12264.386210000001</v>
      </c>
      <c r="T1876" s="5">
        <v>198946</v>
      </c>
      <c r="U1876" s="5">
        <v>1296</v>
      </c>
      <c r="V1876" s="2"/>
      <c r="W1876" s="2" t="s">
        <v>34</v>
      </c>
      <c r="X1876" s="2" t="s">
        <v>2935</v>
      </c>
      <c r="Y1876" s="2" t="s">
        <v>172</v>
      </c>
      <c r="Z1876" s="2" t="s">
        <v>173</v>
      </c>
      <c r="AA1876" s="2" t="s">
        <v>2935</v>
      </c>
      <c r="AB1876" s="2">
        <f>IF(INPUT_RAW!B1876="","",YEAR(INPUT_RAW!B1876))</f>
        <v>2018</v>
      </c>
      <c r="AC1876" s="2">
        <f>IF(OR(INPUT_RAW!Q1876="",INPUT_RAW!T1876=""),"",INPUT_RAW!Q1876+INPUT_RAW!T1876)</f>
        <v>1016980.56</v>
      </c>
      <c r="AD1876" s="2">
        <f>IF(INPUT_RAW!Q1876="","",IF(INPUT_RAW!Q1876=0,0,INPUT_RAW!T1876/INPUT_RAW!Q1876))</f>
        <v>0.24319999389756833</v>
      </c>
    </row>
    <row r="1877" spans="1:30" ht="100.8" x14ac:dyDescent="0.3">
      <c r="A1877" s="7" t="s">
        <v>196</v>
      </c>
      <c r="B1877" s="2" t="s">
        <v>2654</v>
      </c>
      <c r="C1877" s="5" t="s">
        <v>198</v>
      </c>
      <c r="D1877" s="5" t="s">
        <v>171</v>
      </c>
      <c r="E1877" s="2" t="s">
        <v>2429</v>
      </c>
      <c r="F1877" s="2"/>
      <c r="G1877" s="2"/>
      <c r="H1877" s="2"/>
      <c r="I1877" s="2"/>
      <c r="J1877" s="2"/>
      <c r="K1877" s="2"/>
      <c r="L1877" s="2"/>
      <c r="M1877" s="2"/>
      <c r="N1877" s="5">
        <v>4004</v>
      </c>
      <c r="O1877" s="2" t="s">
        <v>200</v>
      </c>
      <c r="P1877" s="5">
        <v>311.79423329999997</v>
      </c>
      <c r="Q1877" s="5">
        <v>1248424.1100000001</v>
      </c>
      <c r="R1877" s="5">
        <v>4.6745762109999998</v>
      </c>
      <c r="S1877" s="5">
        <v>18717.00315</v>
      </c>
      <c r="T1877" s="5">
        <v>303616.7</v>
      </c>
      <c r="U1877" s="5">
        <v>1232</v>
      </c>
      <c r="V1877" s="2"/>
      <c r="W1877" s="2" t="s">
        <v>33</v>
      </c>
      <c r="X1877" s="2" t="s">
        <v>2935</v>
      </c>
      <c r="Y1877" s="2" t="s">
        <v>172</v>
      </c>
      <c r="Z1877" s="2" t="s">
        <v>173</v>
      </c>
      <c r="AA1877" s="2" t="s">
        <v>2935</v>
      </c>
      <c r="AB1877" s="2">
        <f>IF(INPUT_RAW!B1877="","",YEAR(INPUT_RAW!B1877))</f>
        <v>2018</v>
      </c>
      <c r="AC1877" s="2">
        <f>IF(OR(INPUT_RAW!Q1877="",INPUT_RAW!T1877=""),"",INPUT_RAW!Q1877+INPUT_RAW!T1877)</f>
        <v>1552040.81</v>
      </c>
      <c r="AD1877" s="2">
        <f>IF(INPUT_RAW!Q1877="","",IF(INPUT_RAW!Q1877=0,0,INPUT_RAW!T1877/INPUT_RAW!Q1877))</f>
        <v>0.24319996511441933</v>
      </c>
    </row>
    <row r="1878" spans="1:30" ht="72" x14ac:dyDescent="0.3">
      <c r="A1878" s="7" t="s">
        <v>196</v>
      </c>
      <c r="B1878" s="2" t="s">
        <v>2656</v>
      </c>
      <c r="C1878" s="5" t="s">
        <v>198</v>
      </c>
      <c r="D1878" s="5" t="s">
        <v>171</v>
      </c>
      <c r="E1878" s="2" t="s">
        <v>2657</v>
      </c>
      <c r="F1878" s="2"/>
      <c r="G1878" s="2"/>
      <c r="H1878" s="2"/>
      <c r="I1878" s="2"/>
      <c r="J1878" s="2"/>
      <c r="K1878" s="2"/>
      <c r="L1878" s="2"/>
      <c r="M1878" s="2"/>
      <c r="N1878" s="5">
        <v>12360</v>
      </c>
      <c r="O1878" s="2" t="s">
        <v>1250</v>
      </c>
      <c r="P1878" s="5">
        <v>165.44956959999999</v>
      </c>
      <c r="Q1878" s="5">
        <v>2044956.68</v>
      </c>
      <c r="R1878" s="5">
        <v>2.4805032919999999</v>
      </c>
      <c r="S1878" s="5">
        <v>30659.020690000001</v>
      </c>
      <c r="T1878" s="5">
        <v>497333.5</v>
      </c>
      <c r="U1878" s="5">
        <v>20</v>
      </c>
      <c r="V1878" s="2"/>
      <c r="W1878" s="2" t="s">
        <v>23</v>
      </c>
      <c r="X1878" s="2"/>
      <c r="Y1878" s="2" t="s">
        <v>172</v>
      </c>
      <c r="Z1878" s="2" t="s">
        <v>173</v>
      </c>
      <c r="AA1878" s="2" t="s">
        <v>174</v>
      </c>
      <c r="AB1878" s="2">
        <f>IF(INPUT_RAW!B1878="","",YEAR(INPUT_RAW!B1878))</f>
        <v>2018</v>
      </c>
      <c r="AC1878" s="2">
        <f>IF(OR(INPUT_RAW!Q1878="",INPUT_RAW!T1878=""),"",INPUT_RAW!Q1878+INPUT_RAW!T1878)</f>
        <v>2542290.1799999997</v>
      </c>
      <c r="AD1878" s="2">
        <f>IF(INPUT_RAW!Q1878="","",IF(INPUT_RAW!Q1878=0,0,INPUT_RAW!T1878/INPUT_RAW!Q1878))</f>
        <v>0.24320001732261634</v>
      </c>
    </row>
    <row r="1879" spans="1:30" ht="57.6" x14ac:dyDescent="0.3">
      <c r="A1879" s="7" t="s">
        <v>196</v>
      </c>
      <c r="B1879" s="2" t="s">
        <v>2656</v>
      </c>
      <c r="C1879" s="5" t="s">
        <v>198</v>
      </c>
      <c r="D1879" s="5" t="s">
        <v>171</v>
      </c>
      <c r="E1879" s="2" t="s">
        <v>2658</v>
      </c>
      <c r="F1879" s="2"/>
      <c r="G1879" s="2"/>
      <c r="H1879" s="2"/>
      <c r="I1879" s="2"/>
      <c r="J1879" s="2"/>
      <c r="K1879" s="2"/>
      <c r="L1879" s="2"/>
      <c r="M1879" s="2"/>
      <c r="N1879" s="5">
        <v>36000</v>
      </c>
      <c r="O1879" s="2" t="s">
        <v>1250</v>
      </c>
      <c r="P1879" s="5">
        <v>53.602970280000001</v>
      </c>
      <c r="Q1879" s="5">
        <v>1929706.93</v>
      </c>
      <c r="R1879" s="5">
        <v>0.803642733</v>
      </c>
      <c r="S1879" s="5">
        <v>28931.13838</v>
      </c>
      <c r="T1879" s="5">
        <v>469304.8</v>
      </c>
      <c r="U1879" s="5">
        <v>0</v>
      </c>
      <c r="V1879" s="2"/>
      <c r="W1879" s="2" t="s">
        <v>23</v>
      </c>
      <c r="X1879" s="2"/>
      <c r="Y1879" s="2" t="s">
        <v>172</v>
      </c>
      <c r="Z1879" s="2" t="s">
        <v>173</v>
      </c>
      <c r="AA1879" s="2" t="s">
        <v>174</v>
      </c>
      <c r="AB1879" s="2">
        <f>IF(INPUT_RAW!B1879="","",YEAR(INPUT_RAW!B1879))</f>
        <v>2018</v>
      </c>
      <c r="AC1879" s="2">
        <f>IF(OR(INPUT_RAW!Q1879="",INPUT_RAW!T1879=""),"",INPUT_RAW!Q1879+INPUT_RAW!T1879)</f>
        <v>2399011.73</v>
      </c>
      <c r="AD1879" s="2">
        <f>IF(INPUT_RAW!Q1879="","",IF(INPUT_RAW!Q1879=0,0,INPUT_RAW!T1879/INPUT_RAW!Q1879))</f>
        <v>0.24320003867115719</v>
      </c>
    </row>
    <row r="1880" spans="1:30" ht="57.6" x14ac:dyDescent="0.3">
      <c r="A1880" s="7" t="s">
        <v>196</v>
      </c>
      <c r="B1880" s="2" t="s">
        <v>2656</v>
      </c>
      <c r="C1880" s="5" t="s">
        <v>198</v>
      </c>
      <c r="D1880" s="5" t="s">
        <v>171</v>
      </c>
      <c r="E1880" s="2" t="s">
        <v>2659</v>
      </c>
      <c r="F1880" s="2"/>
      <c r="G1880" s="2"/>
      <c r="H1880" s="2"/>
      <c r="I1880" s="2"/>
      <c r="J1880" s="2"/>
      <c r="K1880" s="2"/>
      <c r="L1880" s="2"/>
      <c r="M1880" s="2"/>
      <c r="N1880" s="5">
        <v>1392</v>
      </c>
      <c r="O1880" s="2" t="s">
        <v>1250</v>
      </c>
      <c r="P1880" s="5">
        <v>40.35355603</v>
      </c>
      <c r="Q1880" s="5">
        <v>56172.15</v>
      </c>
      <c r="R1880" s="5">
        <v>0.60500083999999998</v>
      </c>
      <c r="S1880" s="5">
        <v>842.16116939999995</v>
      </c>
      <c r="T1880" s="5">
        <v>13661</v>
      </c>
      <c r="U1880" s="5">
        <v>116</v>
      </c>
      <c r="V1880" s="2"/>
      <c r="W1880" s="2" t="s">
        <v>23</v>
      </c>
      <c r="X1880" s="2" t="s">
        <v>2941</v>
      </c>
      <c r="Y1880" s="2" t="s">
        <v>172</v>
      </c>
      <c r="Z1880" s="2" t="s">
        <v>173</v>
      </c>
      <c r="AA1880" s="2" t="s">
        <v>2941</v>
      </c>
      <c r="AB1880" s="2">
        <f>IF(INPUT_RAW!B1880="","",YEAR(INPUT_RAW!B1880))</f>
        <v>2018</v>
      </c>
      <c r="AC1880" s="2">
        <f>IF(OR(INPUT_RAW!Q1880="",INPUT_RAW!T1880=""),"",INPUT_RAW!Q1880+INPUT_RAW!T1880)</f>
        <v>69833.149999999994</v>
      </c>
      <c r="AD1880" s="2">
        <f>IF(INPUT_RAW!Q1880="","",IF(INPUT_RAW!Q1880=0,0,INPUT_RAW!T1880/INPUT_RAW!Q1880))</f>
        <v>0.24319880937439639</v>
      </c>
    </row>
    <row r="1881" spans="1:30" ht="86.4" x14ac:dyDescent="0.3">
      <c r="A1881" s="7" t="s">
        <v>196</v>
      </c>
      <c r="B1881" s="2" t="s">
        <v>2660</v>
      </c>
      <c r="C1881" s="5" t="s">
        <v>198</v>
      </c>
      <c r="D1881" s="5" t="s">
        <v>171</v>
      </c>
      <c r="E1881" s="2" t="s">
        <v>2661</v>
      </c>
      <c r="F1881" s="2"/>
      <c r="G1881" s="2"/>
      <c r="H1881" s="2"/>
      <c r="I1881" s="2"/>
      <c r="J1881" s="2"/>
      <c r="K1881" s="2"/>
      <c r="L1881" s="2"/>
      <c r="M1881" s="2"/>
      <c r="N1881" s="5">
        <v>5904</v>
      </c>
      <c r="O1881" s="2" t="s">
        <v>1250</v>
      </c>
      <c r="P1881" s="5">
        <v>83.487137529999998</v>
      </c>
      <c r="Q1881" s="5">
        <v>492908.06</v>
      </c>
      <c r="R1881" s="5">
        <v>1.251681222</v>
      </c>
      <c r="S1881" s="5">
        <v>7389.925937</v>
      </c>
      <c r="T1881" s="5">
        <v>119875.3</v>
      </c>
      <c r="U1881" s="5">
        <v>872</v>
      </c>
      <c r="V1881" s="2"/>
      <c r="W1881" s="2" t="s">
        <v>22</v>
      </c>
      <c r="X1881" s="2" t="s">
        <v>2940</v>
      </c>
      <c r="Y1881" s="2" t="s">
        <v>172</v>
      </c>
      <c r="Z1881" s="2" t="s">
        <v>173</v>
      </c>
      <c r="AA1881" s="2" t="s">
        <v>2940</v>
      </c>
      <c r="AB1881" s="2">
        <f>IF(INPUT_RAW!B1881="","",YEAR(INPUT_RAW!B1881))</f>
        <v>2018</v>
      </c>
      <c r="AC1881" s="2">
        <f>IF(OR(INPUT_RAW!Q1881="",INPUT_RAW!T1881=""),"",INPUT_RAW!Q1881+INPUT_RAW!T1881)</f>
        <v>612783.35999999999</v>
      </c>
      <c r="AD1881" s="2">
        <f>IF(INPUT_RAW!Q1881="","",IF(INPUT_RAW!Q1881=0,0,INPUT_RAW!T1881/INPUT_RAW!Q1881))</f>
        <v>0.24320012133702987</v>
      </c>
    </row>
    <row r="1882" spans="1:30" ht="86.4" x14ac:dyDescent="0.3">
      <c r="A1882" s="7" t="s">
        <v>196</v>
      </c>
      <c r="B1882" s="2" t="s">
        <v>2660</v>
      </c>
      <c r="C1882" s="5" t="s">
        <v>198</v>
      </c>
      <c r="D1882" s="5" t="s">
        <v>171</v>
      </c>
      <c r="E1882" s="2" t="s">
        <v>2662</v>
      </c>
      <c r="F1882" s="2"/>
      <c r="G1882" s="2"/>
      <c r="H1882" s="2"/>
      <c r="I1882" s="2"/>
      <c r="J1882" s="2"/>
      <c r="K1882" s="2"/>
      <c r="L1882" s="2"/>
      <c r="M1882" s="2"/>
      <c r="N1882" s="5">
        <v>34992</v>
      </c>
      <c r="O1882" s="2" t="s">
        <v>1250</v>
      </c>
      <c r="P1882" s="5">
        <v>76.577856650000001</v>
      </c>
      <c r="Q1882" s="5">
        <v>2679612.36</v>
      </c>
      <c r="R1882" s="5">
        <v>1.1480938030000001</v>
      </c>
      <c r="S1882" s="5">
        <v>40174.09835</v>
      </c>
      <c r="T1882" s="5">
        <v>651681.69999999995</v>
      </c>
      <c r="U1882" s="5">
        <v>616</v>
      </c>
      <c r="V1882" s="2"/>
      <c r="W1882" s="2" t="s">
        <v>22</v>
      </c>
      <c r="X1882" s="2" t="s">
        <v>2940</v>
      </c>
      <c r="Y1882" s="2" t="s">
        <v>172</v>
      </c>
      <c r="Z1882" s="2" t="s">
        <v>173</v>
      </c>
      <c r="AA1882" s="2" t="s">
        <v>2940</v>
      </c>
      <c r="AB1882" s="2">
        <f>IF(INPUT_RAW!B1882="","",YEAR(INPUT_RAW!B1882))</f>
        <v>2018</v>
      </c>
      <c r="AC1882" s="2">
        <f>IF(OR(INPUT_RAW!Q1882="",INPUT_RAW!T1882=""),"",INPUT_RAW!Q1882+INPUT_RAW!T1882)</f>
        <v>3331294.0599999996</v>
      </c>
      <c r="AD1882" s="2">
        <f>IF(INPUT_RAW!Q1882="","",IF(INPUT_RAW!Q1882=0,0,INPUT_RAW!T1882/INPUT_RAW!Q1882))</f>
        <v>0.24319999031501705</v>
      </c>
    </row>
    <row r="1883" spans="1:30" ht="57.6" x14ac:dyDescent="0.3">
      <c r="A1883" s="7" t="s">
        <v>196</v>
      </c>
      <c r="B1883" s="2" t="s">
        <v>2663</v>
      </c>
      <c r="C1883" s="5" t="s">
        <v>198</v>
      </c>
      <c r="D1883" s="5" t="s">
        <v>171</v>
      </c>
      <c r="E1883" s="2" t="s">
        <v>2664</v>
      </c>
      <c r="F1883" s="2"/>
      <c r="G1883" s="2"/>
      <c r="H1883" s="2"/>
      <c r="I1883" s="2"/>
      <c r="J1883" s="2"/>
      <c r="K1883" s="2"/>
      <c r="L1883" s="2"/>
      <c r="M1883" s="2"/>
      <c r="N1883" s="5">
        <v>3576</v>
      </c>
      <c r="O1883" s="2" t="s">
        <v>1250</v>
      </c>
      <c r="P1883" s="5">
        <v>87.302472039999998</v>
      </c>
      <c r="Q1883" s="5">
        <v>312193.64</v>
      </c>
      <c r="R1883" s="5">
        <v>1.3247719579999999</v>
      </c>
      <c r="S1883" s="5">
        <v>4737.3845220000003</v>
      </c>
      <c r="T1883" s="5">
        <v>75925.5</v>
      </c>
      <c r="U1883" s="5">
        <v>64</v>
      </c>
      <c r="V1883" s="2"/>
      <c r="W1883" s="2" t="s">
        <v>23</v>
      </c>
      <c r="X1883" s="2"/>
      <c r="Y1883" s="2" t="s">
        <v>172</v>
      </c>
      <c r="Z1883" s="2" t="s">
        <v>173</v>
      </c>
      <c r="AA1883" s="2" t="s">
        <v>174</v>
      </c>
      <c r="AB1883" s="2">
        <f>IF(INPUT_RAW!B1883="","",YEAR(INPUT_RAW!B1883))</f>
        <v>2018</v>
      </c>
      <c r="AC1883" s="2">
        <f>IF(OR(INPUT_RAW!Q1883="",INPUT_RAW!T1883=""),"",INPUT_RAW!Q1883+INPUT_RAW!T1883)</f>
        <v>388119.14</v>
      </c>
      <c r="AD1883" s="2">
        <f>IF(INPUT_RAW!Q1883="","",IF(INPUT_RAW!Q1883=0,0,INPUT_RAW!T1883/INPUT_RAW!Q1883))</f>
        <v>0.24320002162760265</v>
      </c>
    </row>
    <row r="1884" spans="1:30" ht="57.6" x14ac:dyDescent="0.3">
      <c r="A1884" s="7" t="s">
        <v>196</v>
      </c>
      <c r="B1884" s="2" t="s">
        <v>2663</v>
      </c>
      <c r="C1884" s="5" t="s">
        <v>198</v>
      </c>
      <c r="D1884" s="5" t="s">
        <v>171</v>
      </c>
      <c r="E1884" s="2" t="s">
        <v>2665</v>
      </c>
      <c r="F1884" s="2"/>
      <c r="G1884" s="2"/>
      <c r="H1884" s="2"/>
      <c r="I1884" s="2"/>
      <c r="J1884" s="2"/>
      <c r="K1884" s="2"/>
      <c r="L1884" s="2"/>
      <c r="M1884" s="2"/>
      <c r="N1884" s="5">
        <v>10812</v>
      </c>
      <c r="O1884" s="2" t="s">
        <v>1250</v>
      </c>
      <c r="P1884" s="5">
        <v>163.94204590000001</v>
      </c>
      <c r="Q1884" s="5">
        <v>1772541.4</v>
      </c>
      <c r="R1884" s="5">
        <v>2.4877396950000001</v>
      </c>
      <c r="S1884" s="5">
        <v>26897.441579999999</v>
      </c>
      <c r="T1884" s="5">
        <v>431082</v>
      </c>
      <c r="U1884" s="5">
        <v>74</v>
      </c>
      <c r="V1884" s="2"/>
      <c r="W1884" s="2" t="s">
        <v>23</v>
      </c>
      <c r="X1884" s="2"/>
      <c r="Y1884" s="2" t="s">
        <v>172</v>
      </c>
      <c r="Z1884" s="2" t="s">
        <v>173</v>
      </c>
      <c r="AA1884" s="2" t="s">
        <v>174</v>
      </c>
      <c r="AB1884" s="2">
        <f>IF(INPUT_RAW!B1884="","",YEAR(INPUT_RAW!B1884))</f>
        <v>2018</v>
      </c>
      <c r="AC1884" s="2">
        <f>IF(OR(INPUT_RAW!Q1884="",INPUT_RAW!T1884=""),"",INPUT_RAW!Q1884+INPUT_RAW!T1884)</f>
        <v>2203623.4</v>
      </c>
      <c r="AD1884" s="2">
        <f>IF(INPUT_RAW!Q1884="","",IF(INPUT_RAW!Q1884=0,0,INPUT_RAW!T1884/INPUT_RAW!Q1884))</f>
        <v>0.24319996136620561</v>
      </c>
    </row>
    <row r="1885" spans="1:30" ht="57.6" x14ac:dyDescent="0.3">
      <c r="A1885" s="7" t="s">
        <v>196</v>
      </c>
      <c r="B1885" s="2" t="s">
        <v>2663</v>
      </c>
      <c r="C1885" s="5" t="s">
        <v>198</v>
      </c>
      <c r="D1885" s="5" t="s">
        <v>171</v>
      </c>
      <c r="E1885" s="2" t="s">
        <v>2666</v>
      </c>
      <c r="F1885" s="2"/>
      <c r="G1885" s="2"/>
      <c r="H1885" s="2"/>
      <c r="I1885" s="2"/>
      <c r="J1885" s="2"/>
      <c r="K1885" s="2"/>
      <c r="L1885" s="2"/>
      <c r="M1885" s="2"/>
      <c r="N1885" s="5">
        <v>12300</v>
      </c>
      <c r="O1885" s="2" t="s">
        <v>1250</v>
      </c>
      <c r="P1885" s="5">
        <v>149.2805626</v>
      </c>
      <c r="Q1885" s="5">
        <v>1836150.92</v>
      </c>
      <c r="R1885" s="5">
        <v>2.2652589170000001</v>
      </c>
      <c r="S1885" s="5">
        <v>27862.684669999999</v>
      </c>
      <c r="T1885" s="5">
        <v>446551.9</v>
      </c>
      <c r="U1885" s="5">
        <v>5125</v>
      </c>
      <c r="V1885" s="2"/>
      <c r="W1885" s="2" t="s">
        <v>23</v>
      </c>
      <c r="X1885" s="2"/>
      <c r="Y1885" s="2" t="s">
        <v>172</v>
      </c>
      <c r="Z1885" s="2" t="s">
        <v>173</v>
      </c>
      <c r="AA1885" s="2" t="s">
        <v>174</v>
      </c>
      <c r="AB1885" s="2">
        <f>IF(INPUT_RAW!B1885="","",YEAR(INPUT_RAW!B1885))</f>
        <v>2018</v>
      </c>
      <c r="AC1885" s="2">
        <f>IF(OR(INPUT_RAW!Q1885="",INPUT_RAW!T1885=""),"",INPUT_RAW!Q1885+INPUT_RAW!T1885)</f>
        <v>2282702.8199999998</v>
      </c>
      <c r="AD1885" s="2">
        <f>IF(INPUT_RAW!Q1885="","",IF(INPUT_RAW!Q1885=0,0,INPUT_RAW!T1885/INPUT_RAW!Q1885))</f>
        <v>0.24319999796095196</v>
      </c>
    </row>
    <row r="1886" spans="1:30" ht="57.6" x14ac:dyDescent="0.3">
      <c r="A1886" s="7" t="s">
        <v>196</v>
      </c>
      <c r="B1886" s="2" t="s">
        <v>2663</v>
      </c>
      <c r="C1886" s="5" t="s">
        <v>198</v>
      </c>
      <c r="D1886" s="5" t="s">
        <v>171</v>
      </c>
      <c r="E1886" s="2" t="s">
        <v>2667</v>
      </c>
      <c r="F1886" s="2"/>
      <c r="G1886" s="2"/>
      <c r="H1886" s="2"/>
      <c r="I1886" s="2"/>
      <c r="J1886" s="2"/>
      <c r="K1886" s="2"/>
      <c r="L1886" s="2"/>
      <c r="M1886" s="2"/>
      <c r="N1886" s="5">
        <v>16632</v>
      </c>
      <c r="O1886" s="2" t="s">
        <v>1250</v>
      </c>
      <c r="P1886" s="5">
        <v>221.92155059999999</v>
      </c>
      <c r="Q1886" s="5">
        <v>3690999.23</v>
      </c>
      <c r="R1886" s="5">
        <v>3.367550085</v>
      </c>
      <c r="S1886" s="5">
        <v>56009.09302</v>
      </c>
      <c r="T1886" s="5">
        <v>897651</v>
      </c>
      <c r="U1886" s="5">
        <v>8</v>
      </c>
      <c r="V1886" s="2"/>
      <c r="W1886" s="2" t="s">
        <v>23</v>
      </c>
      <c r="X1886" s="2"/>
      <c r="Y1886" s="2" t="s">
        <v>172</v>
      </c>
      <c r="Z1886" s="2" t="s">
        <v>173</v>
      </c>
      <c r="AA1886" s="2" t="s">
        <v>174</v>
      </c>
      <c r="AB1886" s="2">
        <f>IF(INPUT_RAW!B1886="","",YEAR(INPUT_RAW!B1886))</f>
        <v>2018</v>
      </c>
      <c r="AC1886" s="2">
        <f>IF(OR(INPUT_RAW!Q1886="",INPUT_RAW!T1886=""),"",INPUT_RAW!Q1886+INPUT_RAW!T1886)</f>
        <v>4588650.2300000004</v>
      </c>
      <c r="AD1886" s="2">
        <f>IF(INPUT_RAW!Q1886="","",IF(INPUT_RAW!Q1886=0,0,INPUT_RAW!T1886/INPUT_RAW!Q1886))</f>
        <v>0.24319999654944388</v>
      </c>
    </row>
    <row r="1887" spans="1:30" ht="57.6" x14ac:dyDescent="0.3">
      <c r="A1887" s="7" t="s">
        <v>196</v>
      </c>
      <c r="B1887" s="2" t="s">
        <v>2663</v>
      </c>
      <c r="C1887" s="5" t="s">
        <v>198</v>
      </c>
      <c r="D1887" s="5" t="s">
        <v>171</v>
      </c>
      <c r="E1887" s="2" t="s">
        <v>2668</v>
      </c>
      <c r="F1887" s="2"/>
      <c r="G1887" s="2"/>
      <c r="H1887" s="2"/>
      <c r="I1887" s="2"/>
      <c r="J1887" s="2"/>
      <c r="K1887" s="2"/>
      <c r="L1887" s="2"/>
      <c r="M1887" s="2"/>
      <c r="N1887" s="5">
        <v>35328</v>
      </c>
      <c r="O1887" s="2" t="s">
        <v>1250</v>
      </c>
      <c r="P1887" s="5">
        <v>53.11455729</v>
      </c>
      <c r="Q1887" s="5">
        <v>1876431.08</v>
      </c>
      <c r="R1887" s="5">
        <v>0.80598721200000001</v>
      </c>
      <c r="S1887" s="5">
        <v>28473.916239999999</v>
      </c>
      <c r="T1887" s="5">
        <v>456348</v>
      </c>
      <c r="U1887" s="5">
        <v>32</v>
      </c>
      <c r="V1887" s="2"/>
      <c r="W1887" s="2" t="s">
        <v>23</v>
      </c>
      <c r="X1887" s="2"/>
      <c r="Y1887" s="2" t="s">
        <v>172</v>
      </c>
      <c r="Z1887" s="2" t="s">
        <v>173</v>
      </c>
      <c r="AA1887" s="2" t="s">
        <v>174</v>
      </c>
      <c r="AB1887" s="2">
        <f>IF(INPUT_RAW!B1887="","",YEAR(INPUT_RAW!B1887))</f>
        <v>2018</v>
      </c>
      <c r="AC1887" s="2">
        <f>IF(OR(INPUT_RAW!Q1887="",INPUT_RAW!T1887=""),"",INPUT_RAW!Q1887+INPUT_RAW!T1887)</f>
        <v>2332779.08</v>
      </c>
      <c r="AD1887" s="2">
        <f>IF(INPUT_RAW!Q1887="","",IF(INPUT_RAW!Q1887=0,0,INPUT_RAW!T1887/INPUT_RAW!Q1887))</f>
        <v>0.24319997939919008</v>
      </c>
    </row>
    <row r="1888" spans="1:30" ht="57.6" x14ac:dyDescent="0.3">
      <c r="A1888" s="7" t="s">
        <v>196</v>
      </c>
      <c r="B1888" s="2" t="s">
        <v>2663</v>
      </c>
      <c r="C1888" s="5" t="s">
        <v>198</v>
      </c>
      <c r="D1888" s="5" t="s">
        <v>171</v>
      </c>
      <c r="E1888" s="2" t="s">
        <v>2669</v>
      </c>
      <c r="F1888" s="2"/>
      <c r="G1888" s="2"/>
      <c r="H1888" s="2"/>
      <c r="I1888" s="2"/>
      <c r="J1888" s="2"/>
      <c r="K1888" s="2"/>
      <c r="L1888" s="2"/>
      <c r="M1888" s="2"/>
      <c r="N1888" s="5">
        <v>2640</v>
      </c>
      <c r="O1888" s="2" t="s">
        <v>1250</v>
      </c>
      <c r="P1888" s="5">
        <v>39.985863639999998</v>
      </c>
      <c r="Q1888" s="5">
        <v>105562.68</v>
      </c>
      <c r="R1888" s="5">
        <v>0.60676576100000001</v>
      </c>
      <c r="S1888" s="5">
        <v>1601.8616079999999</v>
      </c>
      <c r="T1888" s="5">
        <v>25672.9</v>
      </c>
      <c r="U1888" s="5">
        <v>220</v>
      </c>
      <c r="V1888" s="2"/>
      <c r="W1888" s="2" t="s">
        <v>23</v>
      </c>
      <c r="X1888" s="2" t="s">
        <v>2941</v>
      </c>
      <c r="Y1888" s="2" t="s">
        <v>172</v>
      </c>
      <c r="Z1888" s="2" t="s">
        <v>173</v>
      </c>
      <c r="AA1888" s="2" t="s">
        <v>2941</v>
      </c>
      <c r="AB1888" s="2">
        <f>IF(INPUT_RAW!B1888="","",YEAR(INPUT_RAW!B1888))</f>
        <v>2018</v>
      </c>
      <c r="AC1888" s="2">
        <f>IF(OR(INPUT_RAW!Q1888="",INPUT_RAW!T1888=""),"",INPUT_RAW!Q1888+INPUT_RAW!T1888)</f>
        <v>131235.57999999999</v>
      </c>
      <c r="AD1888" s="2">
        <f>IF(INPUT_RAW!Q1888="","",IF(INPUT_RAW!Q1888=0,0,INPUT_RAW!T1888/INPUT_RAW!Q1888))</f>
        <v>0.24320053261247254</v>
      </c>
    </row>
    <row r="1889" spans="1:30" ht="86.4" x14ac:dyDescent="0.3">
      <c r="A1889" s="7" t="s">
        <v>196</v>
      </c>
      <c r="B1889" s="2" t="s">
        <v>2670</v>
      </c>
      <c r="C1889" s="5" t="s">
        <v>198</v>
      </c>
      <c r="D1889" s="5" t="s">
        <v>171</v>
      </c>
      <c r="E1889" s="2" t="s">
        <v>2671</v>
      </c>
      <c r="F1889" s="2"/>
      <c r="G1889" s="2"/>
      <c r="H1889" s="2"/>
      <c r="I1889" s="2"/>
      <c r="J1889" s="2"/>
      <c r="K1889" s="2"/>
      <c r="L1889" s="2"/>
      <c r="M1889" s="2"/>
      <c r="N1889" s="5">
        <v>3600</v>
      </c>
      <c r="O1889" s="2" t="s">
        <v>1250</v>
      </c>
      <c r="P1889" s="5">
        <v>834.15800000000002</v>
      </c>
      <c r="Q1889" s="5">
        <v>3002968.8</v>
      </c>
      <c r="R1889" s="5">
        <v>12.65793627</v>
      </c>
      <c r="S1889" s="5">
        <v>45568.57056</v>
      </c>
      <c r="T1889" s="5">
        <v>730322</v>
      </c>
      <c r="U1889" s="5">
        <v>3600</v>
      </c>
      <c r="V1889" s="2"/>
      <c r="W1889" s="2" t="s">
        <v>26</v>
      </c>
      <c r="X1889" s="2" t="s">
        <v>2942</v>
      </c>
      <c r="Y1889" s="2" t="s">
        <v>172</v>
      </c>
      <c r="Z1889" s="2" t="s">
        <v>173</v>
      </c>
      <c r="AA1889" s="2" t="s">
        <v>2942</v>
      </c>
      <c r="AB1889" s="2">
        <f>IF(INPUT_RAW!B1889="","",YEAR(INPUT_RAW!B1889))</f>
        <v>2018</v>
      </c>
      <c r="AC1889" s="2">
        <f>IF(OR(INPUT_RAW!Q1889="",INPUT_RAW!T1889=""),"",INPUT_RAW!Q1889+INPUT_RAW!T1889)</f>
        <v>3733290.8</v>
      </c>
      <c r="AD1889" s="2">
        <f>IF(INPUT_RAW!Q1889="","",IF(INPUT_RAW!Q1889=0,0,INPUT_RAW!T1889/INPUT_RAW!Q1889))</f>
        <v>0.2431999959506739</v>
      </c>
    </row>
    <row r="1890" spans="1:30" ht="86.4" x14ac:dyDescent="0.3">
      <c r="A1890" s="7" t="s">
        <v>196</v>
      </c>
      <c r="B1890" s="2" t="s">
        <v>2672</v>
      </c>
      <c r="C1890" s="5" t="s">
        <v>198</v>
      </c>
      <c r="D1890" s="5" t="s">
        <v>171</v>
      </c>
      <c r="E1890" s="2" t="s">
        <v>2673</v>
      </c>
      <c r="F1890" s="2"/>
      <c r="G1890" s="2"/>
      <c r="H1890" s="2"/>
      <c r="I1890" s="2"/>
      <c r="J1890" s="2"/>
      <c r="K1890" s="2"/>
      <c r="L1890" s="2"/>
      <c r="M1890" s="2"/>
      <c r="N1890" s="5">
        <v>1800</v>
      </c>
      <c r="O1890" s="2" t="s">
        <v>1250</v>
      </c>
      <c r="P1890" s="5">
        <v>834.1043889</v>
      </c>
      <c r="Q1890" s="5">
        <v>1501387.9</v>
      </c>
      <c r="R1890" s="5">
        <v>12.65712274</v>
      </c>
      <c r="S1890" s="5">
        <v>22782.820940000001</v>
      </c>
      <c r="T1890" s="5">
        <v>365137.6</v>
      </c>
      <c r="U1890" s="5">
        <v>1800</v>
      </c>
      <c r="V1890" s="2"/>
      <c r="W1890" s="2" t="s">
        <v>26</v>
      </c>
      <c r="X1890" s="2" t="s">
        <v>2942</v>
      </c>
      <c r="Y1890" s="2" t="s">
        <v>172</v>
      </c>
      <c r="Z1890" s="2" t="s">
        <v>173</v>
      </c>
      <c r="AA1890" s="2" t="s">
        <v>2942</v>
      </c>
      <c r="AB1890" s="2">
        <f>IF(INPUT_RAW!B1890="","",YEAR(INPUT_RAW!B1890))</f>
        <v>2018</v>
      </c>
      <c r="AC1890" s="2">
        <f>IF(OR(INPUT_RAW!Q1890="",INPUT_RAW!T1890=""),"",INPUT_RAW!Q1890+INPUT_RAW!T1890)</f>
        <v>1866525.5</v>
      </c>
      <c r="AD1890" s="2">
        <f>IF(INPUT_RAW!Q1890="","",IF(INPUT_RAW!Q1890=0,0,INPUT_RAW!T1890/INPUT_RAW!Q1890))</f>
        <v>0.2432000417746806</v>
      </c>
    </row>
    <row r="1891" spans="1:30" ht="86.4" x14ac:dyDescent="0.3">
      <c r="A1891" s="7" t="s">
        <v>196</v>
      </c>
      <c r="B1891" s="2" t="s">
        <v>2674</v>
      </c>
      <c r="C1891" s="5" t="s">
        <v>198</v>
      </c>
      <c r="D1891" s="5" t="s">
        <v>171</v>
      </c>
      <c r="E1891" s="2" t="s">
        <v>2675</v>
      </c>
      <c r="F1891" s="2"/>
      <c r="G1891" s="2"/>
      <c r="H1891" s="2"/>
      <c r="I1891" s="2"/>
      <c r="J1891" s="2"/>
      <c r="K1891" s="2"/>
      <c r="L1891" s="2"/>
      <c r="M1891" s="2"/>
      <c r="N1891" s="5">
        <v>13680</v>
      </c>
      <c r="O1891" s="2" t="s">
        <v>1250</v>
      </c>
      <c r="P1891" s="5">
        <v>82.658928360000004</v>
      </c>
      <c r="Q1891" s="5">
        <v>1130774.1399999999</v>
      </c>
      <c r="R1891" s="5">
        <v>1.254308473</v>
      </c>
      <c r="S1891" s="5">
        <v>17158.939910000001</v>
      </c>
      <c r="T1891" s="5">
        <v>275004.2</v>
      </c>
      <c r="U1891" s="5">
        <v>24</v>
      </c>
      <c r="V1891" s="2"/>
      <c r="W1891" s="2" t="s">
        <v>22</v>
      </c>
      <c r="X1891" s="2" t="s">
        <v>2940</v>
      </c>
      <c r="Y1891" s="2" t="s">
        <v>172</v>
      </c>
      <c r="Z1891" s="2" t="s">
        <v>173</v>
      </c>
      <c r="AA1891" s="2" t="s">
        <v>2940</v>
      </c>
      <c r="AB1891" s="2">
        <f>IF(INPUT_RAW!B1891="","",YEAR(INPUT_RAW!B1891))</f>
        <v>2018</v>
      </c>
      <c r="AC1891" s="2">
        <f>IF(OR(INPUT_RAW!Q1891="",INPUT_RAW!T1891=""),"",INPUT_RAW!Q1891+INPUT_RAW!T1891)</f>
        <v>1405778.3399999999</v>
      </c>
      <c r="AD1891" s="2">
        <f>IF(INPUT_RAW!Q1891="","",IF(INPUT_RAW!Q1891=0,0,INPUT_RAW!T1891/INPUT_RAW!Q1891))</f>
        <v>0.24319993734557818</v>
      </c>
    </row>
    <row r="1892" spans="1:30" ht="86.4" x14ac:dyDescent="0.3">
      <c r="A1892" s="7" t="s">
        <v>196</v>
      </c>
      <c r="B1892" s="2" t="s">
        <v>2674</v>
      </c>
      <c r="C1892" s="5" t="s">
        <v>198</v>
      </c>
      <c r="D1892" s="5" t="s">
        <v>171</v>
      </c>
      <c r="E1892" s="2" t="s">
        <v>2676</v>
      </c>
      <c r="F1892" s="2"/>
      <c r="G1892" s="2"/>
      <c r="H1892" s="2"/>
      <c r="I1892" s="2"/>
      <c r="J1892" s="2"/>
      <c r="K1892" s="2"/>
      <c r="L1892" s="2"/>
      <c r="M1892" s="2"/>
      <c r="N1892" s="5">
        <v>12960</v>
      </c>
      <c r="O1892" s="2" t="s">
        <v>1250</v>
      </c>
      <c r="P1892" s="5">
        <v>74.990243059999997</v>
      </c>
      <c r="Q1892" s="5">
        <v>971873.55</v>
      </c>
      <c r="R1892" s="5">
        <v>1.137939955</v>
      </c>
      <c r="S1892" s="5">
        <v>14747.70182</v>
      </c>
      <c r="T1892" s="5">
        <v>236359.7</v>
      </c>
      <c r="U1892" s="5">
        <v>8</v>
      </c>
      <c r="V1892" s="2"/>
      <c r="W1892" s="2" t="s">
        <v>22</v>
      </c>
      <c r="X1892" s="2" t="s">
        <v>2940</v>
      </c>
      <c r="Y1892" s="2" t="s">
        <v>172</v>
      </c>
      <c r="Z1892" s="2" t="s">
        <v>173</v>
      </c>
      <c r="AA1892" s="2" t="s">
        <v>2940</v>
      </c>
      <c r="AB1892" s="2">
        <f>IF(INPUT_RAW!B1892="","",YEAR(INPUT_RAW!B1892))</f>
        <v>2018</v>
      </c>
      <c r="AC1892" s="2">
        <f>IF(OR(INPUT_RAW!Q1892="",INPUT_RAW!T1892=""),"",INPUT_RAW!Q1892+INPUT_RAW!T1892)</f>
        <v>1208233.25</v>
      </c>
      <c r="AD1892" s="2">
        <f>IF(INPUT_RAW!Q1892="","",IF(INPUT_RAW!Q1892=0,0,INPUT_RAW!T1892/INPUT_RAW!Q1892))</f>
        <v>0.24320005416342486</v>
      </c>
    </row>
    <row r="1893" spans="1:30" ht="57.6" x14ac:dyDescent="0.3">
      <c r="A1893" s="7" t="s">
        <v>196</v>
      </c>
      <c r="B1893" s="2" t="s">
        <v>2677</v>
      </c>
      <c r="C1893" s="5" t="s">
        <v>198</v>
      </c>
      <c r="D1893" s="5" t="s">
        <v>171</v>
      </c>
      <c r="E1893" s="2" t="s">
        <v>2678</v>
      </c>
      <c r="F1893" s="2"/>
      <c r="G1893" s="2"/>
      <c r="H1893" s="2"/>
      <c r="I1893" s="2"/>
      <c r="J1893" s="2"/>
      <c r="K1893" s="2"/>
      <c r="L1893" s="2"/>
      <c r="M1893" s="2"/>
      <c r="N1893" s="5">
        <v>39960</v>
      </c>
      <c r="O1893" s="2" t="s">
        <v>1250</v>
      </c>
      <c r="P1893" s="5">
        <v>23.569841839999999</v>
      </c>
      <c r="Q1893" s="5">
        <v>941850.88</v>
      </c>
      <c r="R1893" s="5">
        <v>0.35820428300000001</v>
      </c>
      <c r="S1893" s="5">
        <v>14313.84316</v>
      </c>
      <c r="T1893" s="5">
        <v>229058.1</v>
      </c>
      <c r="U1893" s="5">
        <v>12</v>
      </c>
      <c r="V1893" s="2"/>
      <c r="W1893" s="2" t="s">
        <v>23</v>
      </c>
      <c r="X1893" s="2" t="s">
        <v>2936</v>
      </c>
      <c r="Y1893" s="2" t="s">
        <v>172</v>
      </c>
      <c r="Z1893" s="2" t="s">
        <v>173</v>
      </c>
      <c r="AA1893" s="2" t="s">
        <v>2936</v>
      </c>
      <c r="AB1893" s="2">
        <f>IF(INPUT_RAW!B1893="","",YEAR(INPUT_RAW!B1893))</f>
        <v>2018</v>
      </c>
      <c r="AC1893" s="2">
        <f>IF(OR(INPUT_RAW!Q1893="",INPUT_RAW!T1893=""),"",INPUT_RAW!Q1893+INPUT_RAW!T1893)</f>
        <v>1170908.98</v>
      </c>
      <c r="AD1893" s="2">
        <f>IF(INPUT_RAW!Q1893="","",IF(INPUT_RAW!Q1893=0,0,INPUT_RAW!T1893/INPUT_RAW!Q1893))</f>
        <v>0.24319996388387938</v>
      </c>
    </row>
    <row r="1894" spans="1:30" ht="57.6" x14ac:dyDescent="0.3">
      <c r="A1894" s="7" t="s">
        <v>196</v>
      </c>
      <c r="B1894" s="2" t="s">
        <v>2677</v>
      </c>
      <c r="C1894" s="5" t="s">
        <v>198</v>
      </c>
      <c r="D1894" s="5" t="s">
        <v>171</v>
      </c>
      <c r="E1894" s="2" t="s">
        <v>2679</v>
      </c>
      <c r="F1894" s="2"/>
      <c r="G1894" s="2"/>
      <c r="H1894" s="2"/>
      <c r="I1894" s="2"/>
      <c r="J1894" s="2"/>
      <c r="K1894" s="2"/>
      <c r="L1894" s="2"/>
      <c r="M1894" s="2"/>
      <c r="N1894" s="5">
        <v>24000</v>
      </c>
      <c r="O1894" s="2" t="s">
        <v>1250</v>
      </c>
      <c r="P1894" s="5">
        <v>32.635165829999998</v>
      </c>
      <c r="Q1894" s="5">
        <v>783243.98</v>
      </c>
      <c r="R1894" s="5">
        <v>0.495975165</v>
      </c>
      <c r="S1894" s="5">
        <v>11903.40395</v>
      </c>
      <c r="T1894" s="5">
        <v>190484.9</v>
      </c>
      <c r="U1894" s="5">
        <v>2280</v>
      </c>
      <c r="V1894" s="2"/>
      <c r="W1894" s="2" t="s">
        <v>23</v>
      </c>
      <c r="X1894" s="2"/>
      <c r="Y1894" s="2" t="s">
        <v>172</v>
      </c>
      <c r="Z1894" s="2" t="s">
        <v>173</v>
      </c>
      <c r="AA1894" s="2" t="s">
        <v>174</v>
      </c>
      <c r="AB1894" s="2">
        <f>IF(INPUT_RAW!B1894="","",YEAR(INPUT_RAW!B1894))</f>
        <v>2018</v>
      </c>
      <c r="AC1894" s="2">
        <f>IF(OR(INPUT_RAW!Q1894="",INPUT_RAW!T1894=""),"",INPUT_RAW!Q1894+INPUT_RAW!T1894)</f>
        <v>973728.88</v>
      </c>
      <c r="AD1894" s="2">
        <f>IF(INPUT_RAW!Q1894="","",IF(INPUT_RAW!Q1894=0,0,INPUT_RAW!T1894/INPUT_RAW!Q1894))</f>
        <v>0.24319995411902176</v>
      </c>
    </row>
    <row r="1895" spans="1:30" ht="86.4" x14ac:dyDescent="0.3">
      <c r="A1895" s="7" t="s">
        <v>196</v>
      </c>
      <c r="B1895" s="2" t="s">
        <v>2680</v>
      </c>
      <c r="C1895" s="5" t="s">
        <v>198</v>
      </c>
      <c r="D1895" s="5" t="s">
        <v>171</v>
      </c>
      <c r="E1895" s="2" t="s">
        <v>2681</v>
      </c>
      <c r="F1895" s="2"/>
      <c r="G1895" s="2"/>
      <c r="H1895" s="2"/>
      <c r="I1895" s="2"/>
      <c r="J1895" s="2"/>
      <c r="K1895" s="2"/>
      <c r="L1895" s="2"/>
      <c r="M1895" s="2"/>
      <c r="N1895" s="5">
        <v>10701</v>
      </c>
      <c r="O1895" s="2" t="s">
        <v>200</v>
      </c>
      <c r="P1895" s="5">
        <v>140.104208</v>
      </c>
      <c r="Q1895" s="5">
        <v>1499255.13</v>
      </c>
      <c r="R1895" s="5">
        <v>2.1292432830000001</v>
      </c>
      <c r="S1895" s="5">
        <v>22785.032370000001</v>
      </c>
      <c r="T1895" s="5">
        <v>364618.9</v>
      </c>
      <c r="U1895" s="5">
        <v>1800</v>
      </c>
      <c r="V1895" s="2"/>
      <c r="W1895" s="2" t="s">
        <v>25</v>
      </c>
      <c r="X1895" s="2" t="s">
        <v>2942</v>
      </c>
      <c r="Y1895" s="2" t="s">
        <v>172</v>
      </c>
      <c r="Z1895" s="2" t="s">
        <v>173</v>
      </c>
      <c r="AA1895" s="2" t="s">
        <v>2942</v>
      </c>
      <c r="AB1895" s="2">
        <f>IF(INPUT_RAW!B1895="","",YEAR(INPUT_RAW!B1895))</f>
        <v>2018</v>
      </c>
      <c r="AC1895" s="2">
        <f>IF(OR(INPUT_RAW!Q1895="",INPUT_RAW!T1895=""),"",INPUT_RAW!Q1895+INPUT_RAW!T1895)</f>
        <v>1863874.0299999998</v>
      </c>
      <c r="AD1895" s="2">
        <f>IF(INPUT_RAW!Q1895="","",IF(INPUT_RAW!Q1895=0,0,INPUT_RAW!T1895/INPUT_RAW!Q1895))</f>
        <v>0.24320003494001721</v>
      </c>
    </row>
    <row r="1896" spans="1:30" ht="57.6" x14ac:dyDescent="0.3">
      <c r="A1896" s="7" t="s">
        <v>196</v>
      </c>
      <c r="B1896" s="2" t="s">
        <v>2682</v>
      </c>
      <c r="C1896" s="5" t="s">
        <v>198</v>
      </c>
      <c r="D1896" s="5" t="s">
        <v>171</v>
      </c>
      <c r="E1896" s="2" t="s">
        <v>2388</v>
      </c>
      <c r="F1896" s="2"/>
      <c r="G1896" s="2"/>
      <c r="H1896" s="2"/>
      <c r="I1896" s="2"/>
      <c r="J1896" s="2"/>
      <c r="K1896" s="2"/>
      <c r="L1896" s="2"/>
      <c r="M1896" s="2"/>
      <c r="N1896" s="5">
        <v>50400</v>
      </c>
      <c r="O1896" s="2" t="s">
        <v>1250</v>
      </c>
      <c r="P1896" s="5">
        <v>76.684345239999999</v>
      </c>
      <c r="Q1896" s="5">
        <v>3864891</v>
      </c>
      <c r="R1896" s="5">
        <v>1.160126252</v>
      </c>
      <c r="S1896" s="5">
        <v>58470.363089999999</v>
      </c>
      <c r="T1896" s="5">
        <v>939941.5</v>
      </c>
      <c r="U1896" s="2"/>
      <c r="V1896" s="2"/>
      <c r="W1896" s="2" t="s">
        <v>14</v>
      </c>
      <c r="X1896" s="2" t="s">
        <v>2940</v>
      </c>
      <c r="Y1896" s="2" t="s">
        <v>172</v>
      </c>
      <c r="Z1896" s="2" t="s">
        <v>173</v>
      </c>
      <c r="AA1896" s="2" t="s">
        <v>2940</v>
      </c>
      <c r="AB1896" s="2">
        <f>IF(INPUT_RAW!B1896="","",YEAR(INPUT_RAW!B1896))</f>
        <v>2018</v>
      </c>
      <c r="AC1896" s="2">
        <f>IF(OR(INPUT_RAW!Q1896="",INPUT_RAW!T1896=""),"",INPUT_RAW!Q1896+INPUT_RAW!T1896)</f>
        <v>4804832.5</v>
      </c>
      <c r="AD1896" s="2">
        <f>IF(INPUT_RAW!Q1896="","",IF(INPUT_RAW!Q1896=0,0,INPUT_RAW!T1896/INPUT_RAW!Q1896))</f>
        <v>0.24320000227690769</v>
      </c>
    </row>
    <row r="1897" spans="1:30" ht="57.6" x14ac:dyDescent="0.3">
      <c r="A1897" s="7" t="s">
        <v>196</v>
      </c>
      <c r="B1897" s="2" t="s">
        <v>2683</v>
      </c>
      <c r="C1897" s="5" t="s">
        <v>198</v>
      </c>
      <c r="D1897" s="5" t="s">
        <v>171</v>
      </c>
      <c r="E1897" s="2" t="s">
        <v>2684</v>
      </c>
      <c r="F1897" s="2"/>
      <c r="G1897" s="2"/>
      <c r="H1897" s="2"/>
      <c r="I1897" s="2"/>
      <c r="J1897" s="2"/>
      <c r="K1897" s="2"/>
      <c r="L1897" s="2"/>
      <c r="M1897" s="2"/>
      <c r="N1897" s="5">
        <v>39960</v>
      </c>
      <c r="O1897" s="2" t="s">
        <v>1250</v>
      </c>
      <c r="P1897" s="5">
        <v>23.187279780000001</v>
      </c>
      <c r="Q1897" s="5">
        <v>926563.7</v>
      </c>
      <c r="R1897" s="5">
        <v>0.35755250199999999</v>
      </c>
      <c r="S1897" s="5">
        <v>14287.798000000001</v>
      </c>
      <c r="T1897" s="5">
        <v>225340.3</v>
      </c>
      <c r="U1897" s="5">
        <v>12</v>
      </c>
      <c r="V1897" s="2"/>
      <c r="W1897" s="2" t="s">
        <v>23</v>
      </c>
      <c r="X1897" s="2" t="s">
        <v>2936</v>
      </c>
      <c r="Y1897" s="2" t="s">
        <v>172</v>
      </c>
      <c r="Z1897" s="2" t="s">
        <v>173</v>
      </c>
      <c r="AA1897" s="2" t="s">
        <v>2936</v>
      </c>
      <c r="AB1897" s="2">
        <f>IF(INPUT_RAW!B1897="","",YEAR(INPUT_RAW!B1897))</f>
        <v>2018</v>
      </c>
      <c r="AC1897" s="2">
        <f>IF(OR(INPUT_RAW!Q1897="",INPUT_RAW!T1897=""),"",INPUT_RAW!Q1897+INPUT_RAW!T1897)</f>
        <v>1151904</v>
      </c>
      <c r="AD1897" s="2">
        <f>IF(INPUT_RAW!Q1897="","",IF(INPUT_RAW!Q1897=0,0,INPUT_RAW!T1897/INPUT_RAW!Q1897))</f>
        <v>0.24320000880673395</v>
      </c>
    </row>
    <row r="1898" spans="1:30" ht="86.4" x14ac:dyDescent="0.3">
      <c r="A1898" s="7" t="s">
        <v>196</v>
      </c>
      <c r="B1898" s="2" t="s">
        <v>2685</v>
      </c>
      <c r="C1898" s="5" t="s">
        <v>198</v>
      </c>
      <c r="D1898" s="5" t="s">
        <v>171</v>
      </c>
      <c r="E1898" s="2" t="s">
        <v>2686</v>
      </c>
      <c r="F1898" s="2"/>
      <c r="G1898" s="2"/>
      <c r="H1898" s="2"/>
      <c r="I1898" s="2"/>
      <c r="J1898" s="2"/>
      <c r="K1898" s="2"/>
      <c r="L1898" s="2"/>
      <c r="M1898" s="2"/>
      <c r="N1898" s="5">
        <v>2376</v>
      </c>
      <c r="O1898" s="2" t="s">
        <v>1250</v>
      </c>
      <c r="P1898" s="5">
        <v>74.222171720000006</v>
      </c>
      <c r="Q1898" s="5">
        <v>176351.88</v>
      </c>
      <c r="R1898" s="5">
        <v>1.1445207669999999</v>
      </c>
      <c r="S1898" s="5">
        <v>2719.3813420000001</v>
      </c>
      <c r="T1898" s="5">
        <v>42888.800000000003</v>
      </c>
      <c r="U1898" s="5">
        <v>5</v>
      </c>
      <c r="V1898" s="2"/>
      <c r="W1898" s="2" t="s">
        <v>22</v>
      </c>
      <c r="X1898" s="2" t="s">
        <v>2940</v>
      </c>
      <c r="Y1898" s="2" t="s">
        <v>172</v>
      </c>
      <c r="Z1898" s="2" t="s">
        <v>173</v>
      </c>
      <c r="AA1898" s="2" t="s">
        <v>2940</v>
      </c>
      <c r="AB1898" s="2">
        <f>IF(INPUT_RAW!B1898="","",YEAR(INPUT_RAW!B1898))</f>
        <v>2018</v>
      </c>
      <c r="AC1898" s="2">
        <f>IF(OR(INPUT_RAW!Q1898="",INPUT_RAW!T1898=""),"",INPUT_RAW!Q1898+INPUT_RAW!T1898)</f>
        <v>219240.68</v>
      </c>
      <c r="AD1898" s="2">
        <f>IF(INPUT_RAW!Q1898="","",IF(INPUT_RAW!Q1898=0,0,INPUT_RAW!T1898/INPUT_RAW!Q1898))</f>
        <v>0.24320012919624107</v>
      </c>
    </row>
    <row r="1899" spans="1:30" ht="57.6" x14ac:dyDescent="0.3">
      <c r="A1899" s="7" t="s">
        <v>196</v>
      </c>
      <c r="B1899" s="2" t="s">
        <v>2685</v>
      </c>
      <c r="C1899" s="5" t="s">
        <v>198</v>
      </c>
      <c r="D1899" s="5" t="s">
        <v>171</v>
      </c>
      <c r="E1899" s="2" t="s">
        <v>2687</v>
      </c>
      <c r="F1899" s="2"/>
      <c r="G1899" s="2"/>
      <c r="H1899" s="2"/>
      <c r="I1899" s="2"/>
      <c r="J1899" s="2"/>
      <c r="K1899" s="2"/>
      <c r="L1899" s="2"/>
      <c r="M1899" s="2"/>
      <c r="N1899" s="5">
        <v>36000</v>
      </c>
      <c r="O1899" s="2" t="s">
        <v>1250</v>
      </c>
      <c r="P1899" s="5">
        <v>31.214826110000001</v>
      </c>
      <c r="Q1899" s="5">
        <v>1123733.74</v>
      </c>
      <c r="R1899" s="5">
        <v>0.48133887600000003</v>
      </c>
      <c r="S1899" s="5">
        <v>17328.199540000001</v>
      </c>
      <c r="T1899" s="5">
        <v>273292</v>
      </c>
      <c r="U1899" s="5">
        <v>3276</v>
      </c>
      <c r="V1899" s="2"/>
      <c r="W1899" s="2" t="s">
        <v>23</v>
      </c>
      <c r="X1899" s="2"/>
      <c r="Y1899" s="2" t="s">
        <v>172</v>
      </c>
      <c r="Z1899" s="2" t="s">
        <v>173</v>
      </c>
      <c r="AA1899" s="2" t="s">
        <v>174</v>
      </c>
      <c r="AB1899" s="2">
        <f>IF(INPUT_RAW!B1899="","",YEAR(INPUT_RAW!B1899))</f>
        <v>2018</v>
      </c>
      <c r="AC1899" s="2">
        <f>IF(OR(INPUT_RAW!Q1899="",INPUT_RAW!T1899=""),"",INPUT_RAW!Q1899+INPUT_RAW!T1899)</f>
        <v>1397025.74</v>
      </c>
      <c r="AD1899" s="2">
        <f>IF(INPUT_RAW!Q1899="","",IF(INPUT_RAW!Q1899=0,0,INPUT_RAW!T1899/INPUT_RAW!Q1899))</f>
        <v>0.24319995944946887</v>
      </c>
    </row>
    <row r="1900" spans="1:30" ht="57.6" x14ac:dyDescent="0.3">
      <c r="A1900" s="7" t="s">
        <v>196</v>
      </c>
      <c r="B1900" s="2" t="s">
        <v>2685</v>
      </c>
      <c r="C1900" s="5" t="s">
        <v>198</v>
      </c>
      <c r="D1900" s="5" t="s">
        <v>171</v>
      </c>
      <c r="E1900" s="2" t="s">
        <v>2688</v>
      </c>
      <c r="F1900" s="2"/>
      <c r="G1900" s="2"/>
      <c r="H1900" s="2"/>
      <c r="I1900" s="2"/>
      <c r="J1900" s="2"/>
      <c r="K1900" s="2"/>
      <c r="L1900" s="2"/>
      <c r="M1900" s="2"/>
      <c r="N1900" s="5">
        <v>60000</v>
      </c>
      <c r="O1900" s="2" t="s">
        <v>1250</v>
      </c>
      <c r="P1900" s="5">
        <v>36.717194829999997</v>
      </c>
      <c r="Q1900" s="5">
        <v>2203031.69</v>
      </c>
      <c r="R1900" s="5">
        <v>0.56618650500000001</v>
      </c>
      <c r="S1900" s="5">
        <v>33971.190289999999</v>
      </c>
      <c r="T1900" s="5">
        <v>535777.30000000005</v>
      </c>
      <c r="U1900" s="5">
        <v>4680</v>
      </c>
      <c r="V1900" s="2"/>
      <c r="W1900" s="2" t="s">
        <v>23</v>
      </c>
      <c r="X1900" s="2"/>
      <c r="Y1900" s="2" t="s">
        <v>172</v>
      </c>
      <c r="Z1900" s="2" t="s">
        <v>173</v>
      </c>
      <c r="AA1900" s="2" t="s">
        <v>174</v>
      </c>
      <c r="AB1900" s="2">
        <f>IF(INPUT_RAW!B1900="","",YEAR(INPUT_RAW!B1900))</f>
        <v>2018</v>
      </c>
      <c r="AC1900" s="2">
        <f>IF(OR(INPUT_RAW!Q1900="",INPUT_RAW!T1900=""),"",INPUT_RAW!Q1900+INPUT_RAW!T1900)</f>
        <v>2738808.99</v>
      </c>
      <c r="AD1900" s="2">
        <f>IF(INPUT_RAW!Q1900="","",IF(INPUT_RAW!Q1900=0,0,INPUT_RAW!T1900/INPUT_RAW!Q1900))</f>
        <v>0.24319999681892912</v>
      </c>
    </row>
    <row r="1901" spans="1:30" ht="72" x14ac:dyDescent="0.3">
      <c r="A1901" s="7" t="s">
        <v>196</v>
      </c>
      <c r="B1901" s="2" t="s">
        <v>2685</v>
      </c>
      <c r="C1901" s="5" t="s">
        <v>198</v>
      </c>
      <c r="D1901" s="5" t="s">
        <v>171</v>
      </c>
      <c r="E1901" s="2" t="s">
        <v>2689</v>
      </c>
      <c r="F1901" s="2"/>
      <c r="G1901" s="2"/>
      <c r="H1901" s="2"/>
      <c r="I1901" s="2"/>
      <c r="J1901" s="2"/>
      <c r="K1901" s="2"/>
      <c r="L1901" s="2"/>
      <c r="M1901" s="2"/>
      <c r="N1901" s="5">
        <v>10080</v>
      </c>
      <c r="O1901" s="2" t="s">
        <v>1250</v>
      </c>
      <c r="P1901" s="5">
        <v>90.678670629999999</v>
      </c>
      <c r="Q1901" s="5">
        <v>914041</v>
      </c>
      <c r="R1901" s="5">
        <v>1.3982832789999999</v>
      </c>
      <c r="S1901" s="5">
        <v>14094.695449999999</v>
      </c>
      <c r="T1901" s="5">
        <v>222294.8</v>
      </c>
      <c r="U1901" s="5">
        <v>76</v>
      </c>
      <c r="V1901" s="2"/>
      <c r="W1901" s="2" t="s">
        <v>22</v>
      </c>
      <c r="X1901" s="2" t="s">
        <v>2940</v>
      </c>
      <c r="Y1901" s="2" t="s">
        <v>172</v>
      </c>
      <c r="Z1901" s="2" t="s">
        <v>173</v>
      </c>
      <c r="AA1901" s="2" t="s">
        <v>2940</v>
      </c>
      <c r="AB1901" s="2">
        <f>IF(INPUT_RAW!B1901="","",YEAR(INPUT_RAW!B1901))</f>
        <v>2018</v>
      </c>
      <c r="AC1901" s="2">
        <f>IF(OR(INPUT_RAW!Q1901="",INPUT_RAW!T1901=""),"",INPUT_RAW!Q1901+INPUT_RAW!T1901)</f>
        <v>1136335.8</v>
      </c>
      <c r="AD1901" s="2">
        <f>IF(INPUT_RAW!Q1901="","",IF(INPUT_RAW!Q1901=0,0,INPUT_RAW!T1901/INPUT_RAW!Q1901))</f>
        <v>0.24320003150843342</v>
      </c>
    </row>
    <row r="1902" spans="1:30" ht="86.4" x14ac:dyDescent="0.3">
      <c r="A1902" s="7" t="s">
        <v>196</v>
      </c>
      <c r="B1902" s="2" t="s">
        <v>2685</v>
      </c>
      <c r="C1902" s="5" t="s">
        <v>198</v>
      </c>
      <c r="D1902" s="5" t="s">
        <v>171</v>
      </c>
      <c r="E1902" s="2" t="s">
        <v>2690</v>
      </c>
      <c r="F1902" s="2"/>
      <c r="G1902" s="2"/>
      <c r="H1902" s="2"/>
      <c r="I1902" s="2"/>
      <c r="J1902" s="2"/>
      <c r="K1902" s="2"/>
      <c r="L1902" s="2"/>
      <c r="M1902" s="2"/>
      <c r="N1902" s="5">
        <v>12528</v>
      </c>
      <c r="O1902" s="2" t="s">
        <v>1250</v>
      </c>
      <c r="P1902" s="5">
        <v>81.812311620000003</v>
      </c>
      <c r="Q1902" s="5">
        <v>1024944.64</v>
      </c>
      <c r="R1902" s="5">
        <v>1.261562246</v>
      </c>
      <c r="S1902" s="5">
        <v>15804.85181</v>
      </c>
      <c r="T1902" s="5">
        <v>249266.5</v>
      </c>
      <c r="U1902" s="5">
        <v>70</v>
      </c>
      <c r="V1902" s="2"/>
      <c r="W1902" s="2" t="s">
        <v>22</v>
      </c>
      <c r="X1902" s="2" t="s">
        <v>2940</v>
      </c>
      <c r="Y1902" s="2" t="s">
        <v>172</v>
      </c>
      <c r="Z1902" s="2" t="s">
        <v>173</v>
      </c>
      <c r="AA1902" s="2" t="s">
        <v>2940</v>
      </c>
      <c r="AB1902" s="2">
        <f>IF(INPUT_RAW!B1902="","",YEAR(INPUT_RAW!B1902))</f>
        <v>2018</v>
      </c>
      <c r="AC1902" s="2">
        <f>IF(OR(INPUT_RAW!Q1902="",INPUT_RAW!T1902=""),"",INPUT_RAW!Q1902+INPUT_RAW!T1902)</f>
        <v>1274211.1400000001</v>
      </c>
      <c r="AD1902" s="2">
        <f>IF(INPUT_RAW!Q1902="","",IF(INPUT_RAW!Q1902=0,0,INPUT_RAW!T1902/INPUT_RAW!Q1902))</f>
        <v>0.24319996443905498</v>
      </c>
    </row>
    <row r="1903" spans="1:30" ht="86.4" x14ac:dyDescent="0.3">
      <c r="A1903" s="7" t="s">
        <v>196</v>
      </c>
      <c r="B1903" s="2" t="s">
        <v>2685</v>
      </c>
      <c r="C1903" s="5" t="s">
        <v>198</v>
      </c>
      <c r="D1903" s="5" t="s">
        <v>171</v>
      </c>
      <c r="E1903" s="2" t="s">
        <v>2691</v>
      </c>
      <c r="F1903" s="2"/>
      <c r="G1903" s="2"/>
      <c r="H1903" s="2"/>
      <c r="I1903" s="2"/>
      <c r="J1903" s="2"/>
      <c r="K1903" s="2"/>
      <c r="L1903" s="2"/>
      <c r="M1903" s="2"/>
      <c r="N1903" s="5">
        <v>17604</v>
      </c>
      <c r="O1903" s="2" t="s">
        <v>1250</v>
      </c>
      <c r="P1903" s="5">
        <v>74.219589869999993</v>
      </c>
      <c r="Q1903" s="5">
        <v>1306561.6599999999</v>
      </c>
      <c r="R1903" s="5">
        <v>1.1444809540000001</v>
      </c>
      <c r="S1903" s="5">
        <v>20147.442709999999</v>
      </c>
      <c r="T1903" s="5">
        <v>317755.8</v>
      </c>
      <c r="U1903" s="5">
        <v>49</v>
      </c>
      <c r="V1903" s="2"/>
      <c r="W1903" s="2" t="s">
        <v>22</v>
      </c>
      <c r="X1903" s="2" t="s">
        <v>2940</v>
      </c>
      <c r="Y1903" s="2" t="s">
        <v>172</v>
      </c>
      <c r="Z1903" s="2" t="s">
        <v>173</v>
      </c>
      <c r="AA1903" s="2" t="s">
        <v>2940</v>
      </c>
      <c r="AB1903" s="2">
        <f>IF(INPUT_RAW!B1903="","",YEAR(INPUT_RAW!B1903))</f>
        <v>2018</v>
      </c>
      <c r="AC1903" s="2">
        <f>IF(OR(INPUT_RAW!Q1903="",INPUT_RAW!T1903=""),"",INPUT_RAW!Q1903+INPUT_RAW!T1903)</f>
        <v>1624317.46</v>
      </c>
      <c r="AD1903" s="2">
        <f>IF(INPUT_RAW!Q1903="","",IF(INPUT_RAW!Q1903=0,0,INPUT_RAW!T1903/INPUT_RAW!Q1903))</f>
        <v>0.24320000328189639</v>
      </c>
    </row>
    <row r="1904" spans="1:30" ht="72" x14ac:dyDescent="0.3">
      <c r="A1904" s="7" t="s">
        <v>196</v>
      </c>
      <c r="B1904" s="2" t="s">
        <v>2685</v>
      </c>
      <c r="C1904" s="5" t="s">
        <v>198</v>
      </c>
      <c r="D1904" s="5" t="s">
        <v>171</v>
      </c>
      <c r="E1904" s="2" t="s">
        <v>2692</v>
      </c>
      <c r="F1904" s="2"/>
      <c r="G1904" s="2"/>
      <c r="H1904" s="2"/>
      <c r="I1904" s="2"/>
      <c r="J1904" s="2"/>
      <c r="K1904" s="2"/>
      <c r="L1904" s="2"/>
      <c r="M1904" s="2"/>
      <c r="N1904" s="5">
        <v>1000</v>
      </c>
      <c r="O1904" s="2" t="s">
        <v>2368</v>
      </c>
      <c r="P1904" s="5">
        <v>40.04278</v>
      </c>
      <c r="Q1904" s="5">
        <v>40042.78</v>
      </c>
      <c r="R1904" s="5">
        <v>0.61746769499999998</v>
      </c>
      <c r="S1904" s="5">
        <v>617.46769470000004</v>
      </c>
      <c r="T1904" s="5">
        <v>9738.4</v>
      </c>
      <c r="U1904" s="5">
        <v>73</v>
      </c>
      <c r="V1904" s="2"/>
      <c r="W1904" s="2" t="s">
        <v>23</v>
      </c>
      <c r="X1904" s="2" t="s">
        <v>2944</v>
      </c>
      <c r="Y1904" s="2" t="s">
        <v>172</v>
      </c>
      <c r="Z1904" s="2" t="s">
        <v>173</v>
      </c>
      <c r="AA1904" s="2" t="s">
        <v>2944</v>
      </c>
      <c r="AB1904" s="2">
        <f>IF(INPUT_RAW!B1904="","",YEAR(INPUT_RAW!B1904))</f>
        <v>2018</v>
      </c>
      <c r="AC1904" s="2">
        <f>IF(OR(INPUT_RAW!Q1904="",INPUT_RAW!T1904=""),"",INPUT_RAW!Q1904+INPUT_RAW!T1904)</f>
        <v>49781.18</v>
      </c>
      <c r="AD1904" s="2">
        <f>IF(INPUT_RAW!Q1904="","",IF(INPUT_RAW!Q1904=0,0,INPUT_RAW!T1904/INPUT_RAW!Q1904))</f>
        <v>0.24319989770939979</v>
      </c>
    </row>
    <row r="1905" spans="1:30" ht="86.4" x14ac:dyDescent="0.3">
      <c r="A1905" s="7" t="s">
        <v>196</v>
      </c>
      <c r="B1905" s="2" t="s">
        <v>2685</v>
      </c>
      <c r="C1905" s="5" t="s">
        <v>198</v>
      </c>
      <c r="D1905" s="5" t="s">
        <v>171</v>
      </c>
      <c r="E1905" s="2" t="s">
        <v>2693</v>
      </c>
      <c r="F1905" s="2"/>
      <c r="G1905" s="2"/>
      <c r="H1905" s="2"/>
      <c r="I1905" s="2"/>
      <c r="J1905" s="2"/>
      <c r="K1905" s="2"/>
      <c r="L1905" s="2"/>
      <c r="M1905" s="2"/>
      <c r="N1905" s="5">
        <v>11916</v>
      </c>
      <c r="O1905" s="2" t="s">
        <v>1250</v>
      </c>
      <c r="P1905" s="5">
        <v>81.809467100000006</v>
      </c>
      <c r="Q1905" s="5">
        <v>974841.61</v>
      </c>
      <c r="R1905" s="5">
        <v>1.261518382</v>
      </c>
      <c r="S1905" s="5">
        <v>15032.253049999999</v>
      </c>
      <c r="T1905" s="5">
        <v>237081.5</v>
      </c>
      <c r="U1905" s="5">
        <v>89</v>
      </c>
      <c r="V1905" s="2"/>
      <c r="W1905" s="2" t="s">
        <v>22</v>
      </c>
      <c r="X1905" s="2" t="s">
        <v>2940</v>
      </c>
      <c r="Y1905" s="2" t="s">
        <v>172</v>
      </c>
      <c r="Z1905" s="2" t="s">
        <v>173</v>
      </c>
      <c r="AA1905" s="2" t="s">
        <v>2940</v>
      </c>
      <c r="AB1905" s="2">
        <f>IF(INPUT_RAW!B1905="","",YEAR(INPUT_RAW!B1905))</f>
        <v>2018</v>
      </c>
      <c r="AC1905" s="2">
        <f>IF(OR(INPUT_RAW!Q1905="",INPUT_RAW!T1905=""),"",INPUT_RAW!Q1905+INPUT_RAW!T1905)</f>
        <v>1211923.1099999999</v>
      </c>
      <c r="AD1905" s="2">
        <f>IF(INPUT_RAW!Q1905="","",IF(INPUT_RAW!Q1905=0,0,INPUT_RAW!T1905/INPUT_RAW!Q1905))</f>
        <v>0.24320002097571522</v>
      </c>
    </row>
    <row r="1906" spans="1:30" ht="86.4" x14ac:dyDescent="0.3">
      <c r="A1906" s="7" t="s">
        <v>196</v>
      </c>
      <c r="B1906" s="2" t="s">
        <v>2694</v>
      </c>
      <c r="C1906" s="5" t="s">
        <v>198</v>
      </c>
      <c r="D1906" s="5" t="s">
        <v>171</v>
      </c>
      <c r="E1906" s="2" t="s">
        <v>2695</v>
      </c>
      <c r="F1906" s="2"/>
      <c r="G1906" s="2"/>
      <c r="H1906" s="2"/>
      <c r="I1906" s="2"/>
      <c r="J1906" s="2"/>
      <c r="K1906" s="2"/>
      <c r="L1906" s="2"/>
      <c r="M1906" s="2"/>
      <c r="N1906" s="5">
        <v>16596</v>
      </c>
      <c r="O1906" s="2" t="s">
        <v>1250</v>
      </c>
      <c r="P1906" s="5">
        <v>74.206338270000003</v>
      </c>
      <c r="Q1906" s="5">
        <v>1231528.3899999999</v>
      </c>
      <c r="R1906" s="5">
        <v>1.1442766120000001</v>
      </c>
      <c r="S1906" s="5">
        <v>18990.414649999999</v>
      </c>
      <c r="T1906" s="5">
        <v>299507.7</v>
      </c>
      <c r="U1906" s="5">
        <v>92</v>
      </c>
      <c r="V1906" s="2"/>
      <c r="W1906" s="2" t="s">
        <v>22</v>
      </c>
      <c r="X1906" s="2" t="s">
        <v>2940</v>
      </c>
      <c r="Y1906" s="2" t="s">
        <v>172</v>
      </c>
      <c r="Z1906" s="2" t="s">
        <v>173</v>
      </c>
      <c r="AA1906" s="2" t="s">
        <v>2940</v>
      </c>
      <c r="AB1906" s="2">
        <f>IF(INPUT_RAW!B1906="","",YEAR(INPUT_RAW!B1906))</f>
        <v>2018</v>
      </c>
      <c r="AC1906" s="2">
        <f>IF(OR(INPUT_RAW!Q1906="",INPUT_RAW!T1906=""),"",INPUT_RAW!Q1906+INPUT_RAW!T1906)</f>
        <v>1531036.0899999999</v>
      </c>
      <c r="AD1906" s="2">
        <f>IF(INPUT_RAW!Q1906="","",IF(INPUT_RAW!Q1906=0,0,INPUT_RAW!T1906/INPUT_RAW!Q1906))</f>
        <v>0.24319999638822784</v>
      </c>
    </row>
    <row r="1907" spans="1:30" ht="72" x14ac:dyDescent="0.3">
      <c r="A1907" s="7" t="s">
        <v>196</v>
      </c>
      <c r="B1907" s="2" t="s">
        <v>2696</v>
      </c>
      <c r="C1907" s="5" t="s">
        <v>198</v>
      </c>
      <c r="D1907" s="5" t="s">
        <v>163</v>
      </c>
      <c r="E1907" s="2" t="s">
        <v>2697</v>
      </c>
      <c r="F1907" s="2"/>
      <c r="G1907" s="2"/>
      <c r="H1907" s="2"/>
      <c r="I1907" s="2"/>
      <c r="J1907" s="2"/>
      <c r="K1907" s="2"/>
      <c r="L1907" s="2"/>
      <c r="M1907" s="2"/>
      <c r="N1907" s="5">
        <v>318384</v>
      </c>
      <c r="O1907" s="2" t="s">
        <v>1250</v>
      </c>
      <c r="P1907" s="5">
        <v>4.9643845170000001</v>
      </c>
      <c r="Q1907" s="5">
        <v>1580580.6</v>
      </c>
      <c r="R1907" s="5">
        <v>7.6967201999999998E-2</v>
      </c>
      <c r="S1907" s="5">
        <v>24505.12558</v>
      </c>
      <c r="T1907" s="5">
        <v>489663.9</v>
      </c>
      <c r="U1907" s="5">
        <v>20</v>
      </c>
      <c r="V1907" s="2"/>
      <c r="W1907" s="2" t="s">
        <v>23</v>
      </c>
      <c r="X1907" s="2" t="s">
        <v>166</v>
      </c>
      <c r="Y1907" s="2" t="s">
        <v>164</v>
      </c>
      <c r="Z1907" s="2" t="s">
        <v>165</v>
      </c>
      <c r="AA1907" s="2" t="s">
        <v>166</v>
      </c>
      <c r="AB1907" s="2">
        <f>IF(INPUT_RAW!B1907="","",YEAR(INPUT_RAW!B1907))</f>
        <v>2018</v>
      </c>
      <c r="AC1907" s="2">
        <f>IF(OR(INPUT_RAW!Q1907="",INPUT_RAW!T1907=""),"",INPUT_RAW!Q1907+INPUT_RAW!T1907)</f>
        <v>2070244.5</v>
      </c>
      <c r="AD1907" s="2">
        <f>IF(INPUT_RAW!Q1907="","",IF(INPUT_RAW!Q1907=0,0,INPUT_RAW!T1907/INPUT_RAW!Q1907))</f>
        <v>0.30980001905628857</v>
      </c>
    </row>
    <row r="1908" spans="1:30" ht="57.6" x14ac:dyDescent="0.3">
      <c r="A1908" s="7" t="s">
        <v>196</v>
      </c>
      <c r="B1908" s="2" t="s">
        <v>2698</v>
      </c>
      <c r="C1908" s="5" t="s">
        <v>198</v>
      </c>
      <c r="D1908" s="5" t="s">
        <v>171</v>
      </c>
      <c r="E1908" s="2" t="s">
        <v>2699</v>
      </c>
      <c r="F1908" s="2"/>
      <c r="G1908" s="2"/>
      <c r="H1908" s="2"/>
      <c r="I1908" s="2"/>
      <c r="J1908" s="2"/>
      <c r="K1908" s="2"/>
      <c r="L1908" s="2"/>
      <c r="M1908" s="2"/>
      <c r="N1908" s="5">
        <v>1206</v>
      </c>
      <c r="O1908" s="2" t="s">
        <v>1250</v>
      </c>
      <c r="P1908" s="5">
        <v>610.97289390000003</v>
      </c>
      <c r="Q1908" s="5">
        <v>736833.31</v>
      </c>
      <c r="R1908" s="5">
        <v>9.4724479670000008</v>
      </c>
      <c r="S1908" s="5">
        <v>11423.77225</v>
      </c>
      <c r="T1908" s="5">
        <v>179197.8</v>
      </c>
      <c r="U1908" s="2"/>
      <c r="V1908" s="2"/>
      <c r="W1908" s="2" t="s">
        <v>32</v>
      </c>
      <c r="X1908" s="2" t="s">
        <v>2935</v>
      </c>
      <c r="Y1908" s="2" t="s">
        <v>172</v>
      </c>
      <c r="Z1908" s="2" t="s">
        <v>173</v>
      </c>
      <c r="AA1908" s="2" t="s">
        <v>2935</v>
      </c>
      <c r="AB1908" s="2">
        <f>IF(INPUT_RAW!B1908="","",YEAR(INPUT_RAW!B1908))</f>
        <v>2018</v>
      </c>
      <c r="AC1908" s="2">
        <f>IF(OR(INPUT_RAW!Q1908="",INPUT_RAW!T1908=""),"",INPUT_RAW!Q1908+INPUT_RAW!T1908)</f>
        <v>916031.1100000001</v>
      </c>
      <c r="AD1908" s="2">
        <f>IF(INPUT_RAW!Q1908="","",IF(INPUT_RAW!Q1908=0,0,INPUT_RAW!T1908/INPUT_RAW!Q1908))</f>
        <v>0.24319991722415477</v>
      </c>
    </row>
    <row r="1909" spans="1:30" ht="57.6" x14ac:dyDescent="0.3">
      <c r="A1909" s="7" t="s">
        <v>196</v>
      </c>
      <c r="B1909" s="2" t="s">
        <v>2698</v>
      </c>
      <c r="C1909" s="5" t="s">
        <v>198</v>
      </c>
      <c r="D1909" s="5" t="s">
        <v>171</v>
      </c>
      <c r="E1909" s="2" t="s">
        <v>2700</v>
      </c>
      <c r="F1909" s="2"/>
      <c r="G1909" s="2"/>
      <c r="H1909" s="2"/>
      <c r="I1909" s="2"/>
      <c r="J1909" s="2"/>
      <c r="K1909" s="2"/>
      <c r="L1909" s="2"/>
      <c r="M1909" s="2"/>
      <c r="N1909" s="5">
        <v>14712</v>
      </c>
      <c r="O1909" s="2" t="s">
        <v>1250</v>
      </c>
      <c r="P1909" s="5">
        <v>85.581716290000003</v>
      </c>
      <c r="Q1909" s="5">
        <v>1259078.21</v>
      </c>
      <c r="R1909" s="5">
        <v>1.3268483149999999</v>
      </c>
      <c r="S1909" s="5">
        <v>19520.592400000001</v>
      </c>
      <c r="T1909" s="5">
        <v>306207.8</v>
      </c>
      <c r="U1909" s="5">
        <v>68</v>
      </c>
      <c r="V1909" s="2"/>
      <c r="W1909" s="2" t="s">
        <v>23</v>
      </c>
      <c r="X1909" s="2"/>
      <c r="Y1909" s="2" t="s">
        <v>172</v>
      </c>
      <c r="Z1909" s="2" t="s">
        <v>173</v>
      </c>
      <c r="AA1909" s="2" t="s">
        <v>174</v>
      </c>
      <c r="AB1909" s="2">
        <f>IF(INPUT_RAW!B1909="","",YEAR(INPUT_RAW!B1909))</f>
        <v>2018</v>
      </c>
      <c r="AC1909" s="2">
        <f>IF(OR(INPUT_RAW!Q1909="",INPUT_RAW!T1909=""),"",INPUT_RAW!Q1909+INPUT_RAW!T1909)</f>
        <v>1565286.01</v>
      </c>
      <c r="AD1909" s="2">
        <f>IF(INPUT_RAW!Q1909="","",IF(INPUT_RAW!Q1909=0,0,INPUT_RAW!T1909/INPUT_RAW!Q1909))</f>
        <v>0.24319998358163947</v>
      </c>
    </row>
    <row r="1910" spans="1:30" ht="86.4" x14ac:dyDescent="0.3">
      <c r="A1910" s="7" t="s">
        <v>196</v>
      </c>
      <c r="B1910" s="2" t="s">
        <v>2698</v>
      </c>
      <c r="C1910" s="5" t="s">
        <v>198</v>
      </c>
      <c r="D1910" s="5" t="s">
        <v>171</v>
      </c>
      <c r="E1910" s="2" t="s">
        <v>2701</v>
      </c>
      <c r="F1910" s="2"/>
      <c r="G1910" s="2"/>
      <c r="H1910" s="2"/>
      <c r="I1910" s="2"/>
      <c r="J1910" s="2"/>
      <c r="K1910" s="2"/>
      <c r="L1910" s="2"/>
      <c r="M1910" s="2"/>
      <c r="N1910" s="5">
        <v>13680</v>
      </c>
      <c r="O1910" s="2" t="s">
        <v>1250</v>
      </c>
      <c r="P1910" s="5">
        <v>107.14046999999999</v>
      </c>
      <c r="Q1910" s="5">
        <v>1465681.63</v>
      </c>
      <c r="R1910" s="5">
        <v>1.6610925590000001</v>
      </c>
      <c r="S1910" s="5">
        <v>22723.746200000001</v>
      </c>
      <c r="T1910" s="5">
        <v>356453.8</v>
      </c>
      <c r="U1910" s="5">
        <v>90</v>
      </c>
      <c r="V1910" s="2"/>
      <c r="W1910" s="2" t="s">
        <v>23</v>
      </c>
      <c r="X1910" s="2"/>
      <c r="Y1910" s="2" t="s">
        <v>172</v>
      </c>
      <c r="Z1910" s="2" t="s">
        <v>173</v>
      </c>
      <c r="AA1910" s="2" t="s">
        <v>174</v>
      </c>
      <c r="AB1910" s="2">
        <f>IF(INPUT_RAW!B1910="","",YEAR(INPUT_RAW!B1910))</f>
        <v>2018</v>
      </c>
      <c r="AC1910" s="2">
        <f>IF(OR(INPUT_RAW!Q1910="",INPUT_RAW!T1910=""),"",INPUT_RAW!Q1910+INPUT_RAW!T1910)</f>
        <v>1822135.43</v>
      </c>
      <c r="AD1910" s="2">
        <f>IF(INPUT_RAW!Q1910="","",IF(INPUT_RAW!Q1910=0,0,INPUT_RAW!T1910/INPUT_RAW!Q1910))</f>
        <v>0.24320001881991249</v>
      </c>
    </row>
    <row r="1911" spans="1:30" ht="57.6" x14ac:dyDescent="0.3">
      <c r="A1911" s="7" t="s">
        <v>196</v>
      </c>
      <c r="B1911" s="2" t="s">
        <v>2702</v>
      </c>
      <c r="C1911" s="5" t="s">
        <v>198</v>
      </c>
      <c r="D1911" s="5" t="s">
        <v>171</v>
      </c>
      <c r="E1911" s="2" t="s">
        <v>2703</v>
      </c>
      <c r="F1911" s="2"/>
      <c r="G1911" s="2"/>
      <c r="H1911" s="2"/>
      <c r="I1911" s="2"/>
      <c r="J1911" s="2"/>
      <c r="K1911" s="2"/>
      <c r="L1911" s="2"/>
      <c r="M1911" s="2"/>
      <c r="N1911" s="5">
        <v>16632</v>
      </c>
      <c r="O1911" s="2" t="s">
        <v>1250</v>
      </c>
      <c r="P1911" s="5">
        <v>217.50612430000001</v>
      </c>
      <c r="Q1911" s="5">
        <v>3617561.86</v>
      </c>
      <c r="R1911" s="5">
        <v>3.372187974</v>
      </c>
      <c r="S1911" s="5">
        <v>56086.230389999997</v>
      </c>
      <c r="T1911" s="5">
        <v>879791</v>
      </c>
      <c r="U1911" s="5">
        <v>8</v>
      </c>
      <c r="V1911" s="2"/>
      <c r="W1911" s="2" t="s">
        <v>23</v>
      </c>
      <c r="X1911" s="2"/>
      <c r="Y1911" s="2" t="s">
        <v>172</v>
      </c>
      <c r="Z1911" s="2" t="s">
        <v>173</v>
      </c>
      <c r="AA1911" s="2" t="s">
        <v>174</v>
      </c>
      <c r="AB1911" s="2">
        <f>IF(INPUT_RAW!B1911="","",YEAR(INPUT_RAW!B1911))</f>
        <v>2018</v>
      </c>
      <c r="AC1911" s="2">
        <f>IF(OR(INPUT_RAW!Q1911="",INPUT_RAW!T1911=""),"",INPUT_RAW!Q1911+INPUT_RAW!T1911)</f>
        <v>4497352.8599999994</v>
      </c>
      <c r="AD1911" s="2">
        <f>IF(INPUT_RAW!Q1911="","",IF(INPUT_RAW!Q1911=0,0,INPUT_RAW!T1911/INPUT_RAW!Q1911))</f>
        <v>0.24319998773980883</v>
      </c>
    </row>
    <row r="1912" spans="1:30" ht="57.6" x14ac:dyDescent="0.3">
      <c r="A1912" s="7" t="s">
        <v>196</v>
      </c>
      <c r="B1912" s="2" t="s">
        <v>2702</v>
      </c>
      <c r="C1912" s="5" t="s">
        <v>198</v>
      </c>
      <c r="D1912" s="5" t="s">
        <v>171</v>
      </c>
      <c r="E1912" s="2" t="s">
        <v>2704</v>
      </c>
      <c r="F1912" s="2"/>
      <c r="G1912" s="2"/>
      <c r="H1912" s="2"/>
      <c r="I1912" s="2"/>
      <c r="J1912" s="2"/>
      <c r="K1912" s="2"/>
      <c r="L1912" s="2"/>
      <c r="M1912" s="2"/>
      <c r="N1912" s="5">
        <v>912</v>
      </c>
      <c r="O1912" s="2" t="s">
        <v>1250</v>
      </c>
      <c r="P1912" s="5">
        <v>85.565471489999993</v>
      </c>
      <c r="Q1912" s="5">
        <v>78035.710000000006</v>
      </c>
      <c r="R1912" s="5">
        <v>1.326596457</v>
      </c>
      <c r="S1912" s="5">
        <v>1209.855969</v>
      </c>
      <c r="T1912" s="5">
        <v>18978.400000000001</v>
      </c>
      <c r="U1912" s="5">
        <v>68</v>
      </c>
      <c r="V1912" s="2"/>
      <c r="W1912" s="2" t="s">
        <v>23</v>
      </c>
      <c r="X1912" s="2"/>
      <c r="Y1912" s="2" t="s">
        <v>172</v>
      </c>
      <c r="Z1912" s="2" t="s">
        <v>173</v>
      </c>
      <c r="AA1912" s="2" t="s">
        <v>174</v>
      </c>
      <c r="AB1912" s="2">
        <f>IF(INPUT_RAW!B1912="","",YEAR(INPUT_RAW!B1912))</f>
        <v>2018</v>
      </c>
      <c r="AC1912" s="2">
        <f>IF(OR(INPUT_RAW!Q1912="",INPUT_RAW!T1912=""),"",INPUT_RAW!Q1912+INPUT_RAW!T1912)</f>
        <v>97014.110000000015</v>
      </c>
      <c r="AD1912" s="2">
        <f>IF(INPUT_RAW!Q1912="","",IF(INPUT_RAW!Q1912=0,0,INPUT_RAW!T1912/INPUT_RAW!Q1912))</f>
        <v>0.24320147788749535</v>
      </c>
    </row>
    <row r="1913" spans="1:30" ht="57.6" x14ac:dyDescent="0.3">
      <c r="A1913" s="7" t="s">
        <v>196</v>
      </c>
      <c r="B1913" s="2" t="s">
        <v>2702</v>
      </c>
      <c r="C1913" s="5" t="s">
        <v>198</v>
      </c>
      <c r="D1913" s="5" t="s">
        <v>171</v>
      </c>
      <c r="E1913" s="2" t="s">
        <v>2705</v>
      </c>
      <c r="F1913" s="2"/>
      <c r="G1913" s="2"/>
      <c r="H1913" s="2"/>
      <c r="I1913" s="2"/>
      <c r="J1913" s="2"/>
      <c r="K1913" s="2"/>
      <c r="L1913" s="2"/>
      <c r="M1913" s="2"/>
      <c r="N1913" s="5">
        <v>12300</v>
      </c>
      <c r="O1913" s="2" t="s">
        <v>1250</v>
      </c>
      <c r="P1913" s="5">
        <v>146.31042600000001</v>
      </c>
      <c r="Q1913" s="5">
        <v>1799618.24</v>
      </c>
      <c r="R1913" s="5">
        <v>2.2683786979999998</v>
      </c>
      <c r="S1913" s="5">
        <v>27901.057980000001</v>
      </c>
      <c r="T1913" s="5">
        <v>437667.2</v>
      </c>
      <c r="U1913" s="5">
        <v>6437</v>
      </c>
      <c r="V1913" s="2"/>
      <c r="W1913" s="2" t="s">
        <v>23</v>
      </c>
      <c r="X1913" s="2"/>
      <c r="Y1913" s="2" t="s">
        <v>172</v>
      </c>
      <c r="Z1913" s="2" t="s">
        <v>173</v>
      </c>
      <c r="AA1913" s="2" t="s">
        <v>174</v>
      </c>
      <c r="AB1913" s="2">
        <f>IF(INPUT_RAW!B1913="","",YEAR(INPUT_RAW!B1913))</f>
        <v>2018</v>
      </c>
      <c r="AC1913" s="2">
        <f>IF(OR(INPUT_RAW!Q1913="",INPUT_RAW!T1913=""),"",INPUT_RAW!Q1913+INPUT_RAW!T1913)</f>
        <v>2237285.44</v>
      </c>
      <c r="AD1913" s="2">
        <f>IF(INPUT_RAW!Q1913="","",IF(INPUT_RAW!Q1913=0,0,INPUT_RAW!T1913/INPUT_RAW!Q1913))</f>
        <v>0.24320002446741149</v>
      </c>
    </row>
    <row r="1914" spans="1:30" ht="57.6" x14ac:dyDescent="0.3">
      <c r="A1914" s="7" t="s">
        <v>196</v>
      </c>
      <c r="B1914" s="2" t="s">
        <v>2702</v>
      </c>
      <c r="C1914" s="5" t="s">
        <v>198</v>
      </c>
      <c r="D1914" s="5" t="s">
        <v>171</v>
      </c>
      <c r="E1914" s="2" t="s">
        <v>2706</v>
      </c>
      <c r="F1914" s="2"/>
      <c r="G1914" s="2"/>
      <c r="H1914" s="2"/>
      <c r="I1914" s="2"/>
      <c r="J1914" s="2"/>
      <c r="K1914" s="2"/>
      <c r="L1914" s="2"/>
      <c r="M1914" s="2"/>
      <c r="N1914" s="5">
        <v>10800</v>
      </c>
      <c r="O1914" s="2" t="s">
        <v>1250</v>
      </c>
      <c r="P1914" s="5">
        <v>160.68020000000001</v>
      </c>
      <c r="Q1914" s="5">
        <v>1735346.16</v>
      </c>
      <c r="R1914" s="5">
        <v>2.4911658910000001</v>
      </c>
      <c r="S1914" s="5">
        <v>26904.591629999999</v>
      </c>
      <c r="T1914" s="5">
        <v>422036.2</v>
      </c>
      <c r="U1914" s="5">
        <v>5166</v>
      </c>
      <c r="V1914" s="2"/>
      <c r="W1914" s="2" t="s">
        <v>23</v>
      </c>
      <c r="X1914" s="2"/>
      <c r="Y1914" s="2" t="s">
        <v>172</v>
      </c>
      <c r="Z1914" s="2" t="s">
        <v>173</v>
      </c>
      <c r="AA1914" s="2" t="s">
        <v>174</v>
      </c>
      <c r="AB1914" s="2">
        <f>IF(INPUT_RAW!B1914="","",YEAR(INPUT_RAW!B1914))</f>
        <v>2018</v>
      </c>
      <c r="AC1914" s="2">
        <f>IF(OR(INPUT_RAW!Q1914="",INPUT_RAW!T1914=""),"",INPUT_RAW!Q1914+INPUT_RAW!T1914)</f>
        <v>2157382.36</v>
      </c>
      <c r="AD1914" s="2">
        <f>IF(INPUT_RAW!Q1914="","",IF(INPUT_RAW!Q1914=0,0,INPUT_RAW!T1914/INPUT_RAW!Q1914))</f>
        <v>0.24320000800301425</v>
      </c>
    </row>
    <row r="1915" spans="1:30" ht="57.6" x14ac:dyDescent="0.3">
      <c r="A1915" s="7" t="s">
        <v>196</v>
      </c>
      <c r="B1915" s="2" t="s">
        <v>2707</v>
      </c>
      <c r="C1915" s="5" t="s">
        <v>198</v>
      </c>
      <c r="D1915" s="5" t="s">
        <v>171</v>
      </c>
      <c r="E1915" s="2" t="s">
        <v>2708</v>
      </c>
      <c r="F1915" s="2"/>
      <c r="G1915" s="2"/>
      <c r="H1915" s="2"/>
      <c r="I1915" s="2"/>
      <c r="J1915" s="2"/>
      <c r="K1915" s="2"/>
      <c r="L1915" s="2"/>
      <c r="M1915" s="2"/>
      <c r="N1915" s="5">
        <v>29952</v>
      </c>
      <c r="O1915" s="2" t="s">
        <v>2368</v>
      </c>
      <c r="P1915" s="5">
        <v>39.154678819444399</v>
      </c>
      <c r="Q1915" s="5">
        <v>1172760.94</v>
      </c>
      <c r="R1915" s="5">
        <v>0.60423887067043902</v>
      </c>
      <c r="S1915" s="5">
        <v>18098.162654321</v>
      </c>
      <c r="T1915" s="5">
        <v>276021</v>
      </c>
      <c r="U1915" s="5">
        <v>3</v>
      </c>
      <c r="V1915" s="2"/>
      <c r="W1915" s="2" t="s">
        <v>23</v>
      </c>
      <c r="X1915" s="2" t="s">
        <v>2939</v>
      </c>
      <c r="Y1915" s="2" t="s">
        <v>172</v>
      </c>
      <c r="Z1915" s="2" t="s">
        <v>173</v>
      </c>
      <c r="AA1915" s="2" t="s">
        <v>2939</v>
      </c>
      <c r="AB1915" s="2">
        <f>IF(INPUT_RAW!B1915="","",YEAR(INPUT_RAW!B1915))</f>
        <v>2018</v>
      </c>
      <c r="AC1915" s="2">
        <f>IF(OR(INPUT_RAW!Q1915="",INPUT_RAW!T1915=""),"",INPUT_RAW!Q1915+INPUT_RAW!T1915)</f>
        <v>1448781.94</v>
      </c>
      <c r="AD1915" s="2">
        <f>IF(INPUT_RAW!Q1915="","",IF(INPUT_RAW!Q1915=0,0,INPUT_RAW!T1915/INPUT_RAW!Q1915))</f>
        <v>0.23535998734746402</v>
      </c>
    </row>
    <row r="1916" spans="1:30" ht="72" x14ac:dyDescent="0.3">
      <c r="A1916" s="7" t="s">
        <v>196</v>
      </c>
      <c r="B1916" s="2" t="s">
        <v>2709</v>
      </c>
      <c r="C1916" s="5" t="s">
        <v>198</v>
      </c>
      <c r="D1916" s="5" t="s">
        <v>163</v>
      </c>
      <c r="E1916" s="2" t="s">
        <v>2697</v>
      </c>
      <c r="F1916" s="2"/>
      <c r="G1916" s="2"/>
      <c r="H1916" s="2"/>
      <c r="I1916" s="2"/>
      <c r="J1916" s="2"/>
      <c r="K1916" s="2"/>
      <c r="L1916" s="2"/>
      <c r="M1916" s="2"/>
      <c r="N1916" s="5">
        <v>318384</v>
      </c>
      <c r="O1916" s="2" t="s">
        <v>1250</v>
      </c>
      <c r="P1916" s="5">
        <v>4.9735798281320696</v>
      </c>
      <c r="Q1916" s="5">
        <v>1583508.24</v>
      </c>
      <c r="R1916" s="5">
        <v>7.6752775125494901E-2</v>
      </c>
      <c r="S1916" s="5">
        <v>24436.855555555601</v>
      </c>
      <c r="T1916" s="5">
        <v>477491</v>
      </c>
      <c r="U1916" s="5">
        <v>20</v>
      </c>
      <c r="V1916" s="2"/>
      <c r="W1916" s="2" t="s">
        <v>23</v>
      </c>
      <c r="X1916" s="2" t="s">
        <v>166</v>
      </c>
      <c r="Y1916" s="2" t="s">
        <v>164</v>
      </c>
      <c r="Z1916" s="2" t="s">
        <v>165</v>
      </c>
      <c r="AA1916" s="2" t="s">
        <v>166</v>
      </c>
      <c r="AB1916" s="2">
        <f>IF(INPUT_RAW!B1916="","",YEAR(INPUT_RAW!B1916))</f>
        <v>2018</v>
      </c>
      <c r="AC1916" s="2">
        <f>IF(OR(INPUT_RAW!Q1916="",INPUT_RAW!T1916=""),"",INPUT_RAW!Q1916+INPUT_RAW!T1916)</f>
        <v>2060999.24</v>
      </c>
      <c r="AD1916" s="2">
        <f>IF(INPUT_RAW!Q1916="","",IF(INPUT_RAW!Q1916=0,0,INPUT_RAW!T1916/INPUT_RAW!Q1916))</f>
        <v>0.30153995283283147</v>
      </c>
    </row>
    <row r="1917" spans="1:30" ht="72" x14ac:dyDescent="0.3">
      <c r="A1917" s="7" t="s">
        <v>196</v>
      </c>
      <c r="B1917" s="2" t="s">
        <v>2709</v>
      </c>
      <c r="C1917" s="5" t="s">
        <v>198</v>
      </c>
      <c r="D1917" s="5" t="s">
        <v>163</v>
      </c>
      <c r="E1917" s="2" t="s">
        <v>2697</v>
      </c>
      <c r="F1917" s="2"/>
      <c r="G1917" s="2"/>
      <c r="H1917" s="2"/>
      <c r="I1917" s="2"/>
      <c r="J1917" s="2"/>
      <c r="K1917" s="2"/>
      <c r="L1917" s="2"/>
      <c r="M1917" s="2"/>
      <c r="N1917" s="5">
        <v>318384</v>
      </c>
      <c r="O1917" s="2" t="s">
        <v>1250</v>
      </c>
      <c r="P1917" s="5">
        <v>4.9735798281320696</v>
      </c>
      <c r="Q1917" s="5">
        <v>1583508.24</v>
      </c>
      <c r="R1917" s="5">
        <v>7.6752775125494901E-2</v>
      </c>
      <c r="S1917" s="5">
        <v>24436.855555555601</v>
      </c>
      <c r="T1917" s="5">
        <v>477491</v>
      </c>
      <c r="U1917" s="5">
        <v>20</v>
      </c>
      <c r="V1917" s="2"/>
      <c r="W1917" s="2" t="s">
        <v>23</v>
      </c>
      <c r="X1917" s="2" t="s">
        <v>166</v>
      </c>
      <c r="Y1917" s="2" t="s">
        <v>164</v>
      </c>
      <c r="Z1917" s="2" t="s">
        <v>165</v>
      </c>
      <c r="AA1917" s="2" t="s">
        <v>166</v>
      </c>
      <c r="AB1917" s="2">
        <f>IF(INPUT_RAW!B1917="","",YEAR(INPUT_RAW!B1917))</f>
        <v>2018</v>
      </c>
      <c r="AC1917" s="2">
        <f>IF(OR(INPUT_RAW!Q1917="",INPUT_RAW!T1917=""),"",INPUT_RAW!Q1917+INPUT_RAW!T1917)</f>
        <v>2060999.24</v>
      </c>
      <c r="AD1917" s="2">
        <f>IF(INPUT_RAW!Q1917="","",IF(INPUT_RAW!Q1917=0,0,INPUT_RAW!T1917/INPUT_RAW!Q1917))</f>
        <v>0.30153995283283147</v>
      </c>
    </row>
    <row r="1918" spans="1:30" ht="57.6" x14ac:dyDescent="0.3">
      <c r="A1918" s="7" t="s">
        <v>196</v>
      </c>
      <c r="B1918" s="2" t="s">
        <v>2710</v>
      </c>
      <c r="C1918" s="5" t="s">
        <v>198</v>
      </c>
      <c r="D1918" s="5" t="s">
        <v>171</v>
      </c>
      <c r="E1918" s="2" t="s">
        <v>2711</v>
      </c>
      <c r="F1918" s="2"/>
      <c r="G1918" s="2"/>
      <c r="H1918" s="2"/>
      <c r="I1918" s="2"/>
      <c r="J1918" s="2"/>
      <c r="K1918" s="2"/>
      <c r="L1918" s="2"/>
      <c r="M1918" s="2"/>
      <c r="N1918" s="5">
        <v>5400</v>
      </c>
      <c r="O1918" s="2" t="s">
        <v>1250</v>
      </c>
      <c r="P1918" s="5">
        <v>81.241812962962996</v>
      </c>
      <c r="Q1918" s="5">
        <v>438705.79</v>
      </c>
      <c r="R1918" s="5">
        <v>1.25956299167384</v>
      </c>
      <c r="S1918" s="5">
        <v>6801.64015503876</v>
      </c>
      <c r="T1918" s="5">
        <v>103253.8</v>
      </c>
      <c r="U1918" s="5">
        <v>40</v>
      </c>
      <c r="V1918" s="2"/>
      <c r="W1918" s="2" t="s">
        <v>23</v>
      </c>
      <c r="X1918" s="2" t="s">
        <v>2937</v>
      </c>
      <c r="Y1918" s="2" t="s">
        <v>172</v>
      </c>
      <c r="Z1918" s="2" t="s">
        <v>173</v>
      </c>
      <c r="AA1918" s="2" t="s">
        <v>2937</v>
      </c>
      <c r="AB1918" s="2">
        <f>IF(INPUT_RAW!B1918="","",YEAR(INPUT_RAW!B1918))</f>
        <v>2018</v>
      </c>
      <c r="AC1918" s="2">
        <f>IF(OR(INPUT_RAW!Q1918="",INPUT_RAW!T1918=""),"",INPUT_RAW!Q1918+INPUT_RAW!T1918)</f>
        <v>541959.59</v>
      </c>
      <c r="AD1918" s="2">
        <f>IF(INPUT_RAW!Q1918="","",IF(INPUT_RAW!Q1918=0,0,INPUT_RAW!T1918/INPUT_RAW!Q1918))</f>
        <v>0.23536001200257697</v>
      </c>
    </row>
    <row r="1919" spans="1:30" ht="57.6" x14ac:dyDescent="0.3">
      <c r="A1919" s="7" t="s">
        <v>196</v>
      </c>
      <c r="B1919" s="2" t="s">
        <v>2712</v>
      </c>
      <c r="C1919" s="5" t="s">
        <v>198</v>
      </c>
      <c r="D1919" s="5" t="s">
        <v>171</v>
      </c>
      <c r="E1919" s="2" t="s">
        <v>2713</v>
      </c>
      <c r="F1919" s="2"/>
      <c r="G1919" s="2"/>
      <c r="H1919" s="2"/>
      <c r="I1919" s="2"/>
      <c r="J1919" s="2"/>
      <c r="K1919" s="2"/>
      <c r="L1919" s="2"/>
      <c r="M1919" s="2"/>
      <c r="N1919" s="5">
        <v>1512</v>
      </c>
      <c r="O1919" s="2" t="s">
        <v>2368</v>
      </c>
      <c r="P1919" s="5">
        <v>38.247433862433901</v>
      </c>
      <c r="Q1919" s="5">
        <v>57830.12</v>
      </c>
      <c r="R1919" s="5">
        <v>0.59298347073540902</v>
      </c>
      <c r="S1919" s="5">
        <v>896.59100775193804</v>
      </c>
      <c r="T1919" s="5">
        <v>13610.9</v>
      </c>
      <c r="U1919" s="5">
        <v>3</v>
      </c>
      <c r="V1919" s="2"/>
      <c r="W1919" s="2" t="s">
        <v>23</v>
      </c>
      <c r="X1919" s="2" t="s">
        <v>2939</v>
      </c>
      <c r="Y1919" s="2" t="s">
        <v>172</v>
      </c>
      <c r="Z1919" s="2" t="s">
        <v>173</v>
      </c>
      <c r="AA1919" s="2" t="s">
        <v>2939</v>
      </c>
      <c r="AB1919" s="2">
        <f>IF(INPUT_RAW!B1919="","",YEAR(INPUT_RAW!B1919))</f>
        <v>2018</v>
      </c>
      <c r="AC1919" s="2">
        <f>IF(OR(INPUT_RAW!Q1919="",INPUT_RAW!T1919=""),"",INPUT_RAW!Q1919+INPUT_RAW!T1919)</f>
        <v>71441.02</v>
      </c>
      <c r="AD1919" s="2">
        <f>IF(INPUT_RAW!Q1919="","",IF(INPUT_RAW!Q1919=0,0,INPUT_RAW!T1919/INPUT_RAW!Q1919))</f>
        <v>0.23536005112906561</v>
      </c>
    </row>
    <row r="1920" spans="1:30" ht="57.6" x14ac:dyDescent="0.3">
      <c r="A1920" s="7" t="s">
        <v>196</v>
      </c>
      <c r="B1920" s="2" t="s">
        <v>2712</v>
      </c>
      <c r="C1920" s="5" t="s">
        <v>198</v>
      </c>
      <c r="D1920" s="5" t="s">
        <v>171</v>
      </c>
      <c r="E1920" s="2" t="s">
        <v>2714</v>
      </c>
      <c r="F1920" s="2"/>
      <c r="G1920" s="2"/>
      <c r="H1920" s="2"/>
      <c r="I1920" s="2"/>
      <c r="J1920" s="2"/>
      <c r="K1920" s="2"/>
      <c r="L1920" s="2"/>
      <c r="M1920" s="2"/>
      <c r="N1920" s="5">
        <v>1296</v>
      </c>
      <c r="O1920" s="2" t="s">
        <v>1250</v>
      </c>
      <c r="P1920" s="5">
        <v>611.51079475308597</v>
      </c>
      <c r="Q1920" s="5">
        <v>792517.99</v>
      </c>
      <c r="R1920" s="5">
        <v>9.4807875155517305</v>
      </c>
      <c r="S1920" s="5">
        <v>12287.100620155001</v>
      </c>
      <c r="T1920" s="5">
        <v>186527</v>
      </c>
      <c r="U1920" s="2"/>
      <c r="V1920" s="2"/>
      <c r="W1920" s="2" t="s">
        <v>34</v>
      </c>
      <c r="X1920" s="2" t="s">
        <v>2935</v>
      </c>
      <c r="Y1920" s="2" t="s">
        <v>172</v>
      </c>
      <c r="Z1920" s="2" t="s">
        <v>173</v>
      </c>
      <c r="AA1920" s="2" t="s">
        <v>2935</v>
      </c>
      <c r="AB1920" s="2">
        <f>IF(INPUT_RAW!B1920="","",YEAR(INPUT_RAW!B1920))</f>
        <v>2018</v>
      </c>
      <c r="AC1920" s="2">
        <f>IF(OR(INPUT_RAW!Q1920="",INPUT_RAW!T1920=""),"",INPUT_RAW!Q1920+INPUT_RAW!T1920)</f>
        <v>979044.99</v>
      </c>
      <c r="AD1920" s="2">
        <f>IF(INPUT_RAW!Q1920="","",IF(INPUT_RAW!Q1920=0,0,INPUT_RAW!T1920/INPUT_RAW!Q1920))</f>
        <v>0.23535995693927403</v>
      </c>
    </row>
    <row r="1921" spans="1:30" ht="57.6" x14ac:dyDescent="0.3">
      <c r="A1921" s="7" t="s">
        <v>196</v>
      </c>
      <c r="B1921" s="2" t="s">
        <v>2712</v>
      </c>
      <c r="C1921" s="5" t="s">
        <v>198</v>
      </c>
      <c r="D1921" s="5" t="s">
        <v>171</v>
      </c>
      <c r="E1921" s="2" t="s">
        <v>2715</v>
      </c>
      <c r="F1921" s="2"/>
      <c r="G1921" s="2"/>
      <c r="H1921" s="2"/>
      <c r="I1921" s="2"/>
      <c r="J1921" s="2"/>
      <c r="K1921" s="2"/>
      <c r="L1921" s="2"/>
      <c r="M1921" s="2"/>
      <c r="N1921" s="5">
        <v>1232</v>
      </c>
      <c r="O1921" s="2" t="s">
        <v>1250</v>
      </c>
      <c r="P1921" s="5">
        <v>981.72273538960997</v>
      </c>
      <c r="Q1921" s="5">
        <v>1209482.4099999999</v>
      </c>
      <c r="R1921" s="5">
        <v>15.220507525420301</v>
      </c>
      <c r="S1921" s="5">
        <v>18751.665271317801</v>
      </c>
      <c r="T1921" s="5">
        <v>284663.8</v>
      </c>
      <c r="U1921" s="2"/>
      <c r="V1921" s="2"/>
      <c r="W1921" s="2" t="s">
        <v>33</v>
      </c>
      <c r="X1921" s="2" t="s">
        <v>2935</v>
      </c>
      <c r="Y1921" s="2" t="s">
        <v>172</v>
      </c>
      <c r="Z1921" s="2" t="s">
        <v>173</v>
      </c>
      <c r="AA1921" s="2" t="s">
        <v>2935</v>
      </c>
      <c r="AB1921" s="2">
        <f>IF(INPUT_RAW!B1921="","",YEAR(INPUT_RAW!B1921))</f>
        <v>2018</v>
      </c>
      <c r="AC1921" s="2">
        <f>IF(OR(INPUT_RAW!Q1921="",INPUT_RAW!T1921=""),"",INPUT_RAW!Q1921+INPUT_RAW!T1921)</f>
        <v>1494146.21</v>
      </c>
      <c r="AD1921" s="2">
        <f>IF(INPUT_RAW!Q1921="","",IF(INPUT_RAW!Q1921=0,0,INPUT_RAW!T1921/INPUT_RAW!Q1921))</f>
        <v>0.23536001652144739</v>
      </c>
    </row>
    <row r="1922" spans="1:30" ht="72" x14ac:dyDescent="0.3">
      <c r="A1922" s="7" t="s">
        <v>196</v>
      </c>
      <c r="B1922" s="2" t="s">
        <v>2716</v>
      </c>
      <c r="C1922" s="5" t="s">
        <v>198</v>
      </c>
      <c r="D1922" s="5" t="s">
        <v>171</v>
      </c>
      <c r="E1922" s="2" t="s">
        <v>2717</v>
      </c>
      <c r="F1922" s="2"/>
      <c r="G1922" s="2"/>
      <c r="H1922" s="2"/>
      <c r="I1922" s="2"/>
      <c r="J1922" s="2"/>
      <c r="K1922" s="2"/>
      <c r="L1922" s="2"/>
      <c r="M1922" s="2"/>
      <c r="N1922" s="5">
        <v>8028</v>
      </c>
      <c r="O1922" s="2" t="s">
        <v>1250</v>
      </c>
      <c r="P1922" s="5">
        <v>47.6048567513702</v>
      </c>
      <c r="Q1922" s="5">
        <v>382171.79</v>
      </c>
      <c r="R1922" s="5">
        <v>0.73351088985162105</v>
      </c>
      <c r="S1922" s="5">
        <v>5888.6254237288103</v>
      </c>
      <c r="T1922" s="5">
        <v>89948</v>
      </c>
      <c r="U1922" s="5">
        <v>36</v>
      </c>
      <c r="V1922" s="2"/>
      <c r="W1922" s="2" t="s">
        <v>23</v>
      </c>
      <c r="X1922" s="2" t="s">
        <v>2934</v>
      </c>
      <c r="Y1922" s="2" t="s">
        <v>172</v>
      </c>
      <c r="Z1922" s="2" t="s">
        <v>173</v>
      </c>
      <c r="AA1922" s="2" t="s">
        <v>2934</v>
      </c>
      <c r="AB1922" s="2">
        <f>IF(INPUT_RAW!B1922="","",YEAR(INPUT_RAW!B1922))</f>
        <v>2018</v>
      </c>
      <c r="AC1922" s="2">
        <f>IF(OR(INPUT_RAW!Q1922="",INPUT_RAW!T1922=""),"",INPUT_RAW!Q1922+INPUT_RAW!T1922)</f>
        <v>472119.79</v>
      </c>
      <c r="AD1922" s="2">
        <f>IF(INPUT_RAW!Q1922="","",IF(INPUT_RAW!Q1922=0,0,INPUT_RAW!T1922/INPUT_RAW!Q1922))</f>
        <v>0.2353601243043083</v>
      </c>
    </row>
    <row r="1923" spans="1:30" ht="57.6" x14ac:dyDescent="0.3">
      <c r="A1923" s="7" t="s">
        <v>196</v>
      </c>
      <c r="B1923" s="2" t="s">
        <v>2716</v>
      </c>
      <c r="C1923" s="5" t="s">
        <v>198</v>
      </c>
      <c r="D1923" s="5" t="s">
        <v>171</v>
      </c>
      <c r="E1923" s="2" t="s">
        <v>2718</v>
      </c>
      <c r="F1923" s="2"/>
      <c r="G1923" s="2"/>
      <c r="H1923" s="2"/>
      <c r="I1923" s="2"/>
      <c r="J1923" s="2"/>
      <c r="K1923" s="2"/>
      <c r="L1923" s="2"/>
      <c r="M1923" s="2"/>
      <c r="N1923" s="5">
        <v>28584</v>
      </c>
      <c r="O1923" s="2" t="s">
        <v>2368</v>
      </c>
      <c r="P1923" s="5">
        <v>38.015878813322097</v>
      </c>
      <c r="Q1923" s="5">
        <v>1086645.8799999999</v>
      </c>
      <c r="R1923" s="5">
        <v>0.58576084458123501</v>
      </c>
      <c r="S1923" s="5">
        <v>16743.387981510001</v>
      </c>
      <c r="T1923" s="5">
        <v>255753</v>
      </c>
      <c r="U1923" s="5">
        <v>3</v>
      </c>
      <c r="V1923" s="2"/>
      <c r="W1923" s="2" t="s">
        <v>23</v>
      </c>
      <c r="X1923" s="2" t="s">
        <v>2939</v>
      </c>
      <c r="Y1923" s="2" t="s">
        <v>172</v>
      </c>
      <c r="Z1923" s="2" t="s">
        <v>173</v>
      </c>
      <c r="AA1923" s="2" t="s">
        <v>2939</v>
      </c>
      <c r="AB1923" s="2">
        <f>IF(INPUT_RAW!B1923="","",YEAR(INPUT_RAW!B1923))</f>
        <v>2018</v>
      </c>
      <c r="AC1923" s="2">
        <f>IF(OR(INPUT_RAW!Q1923="",INPUT_RAW!T1923=""),"",INPUT_RAW!Q1923+INPUT_RAW!T1923)</f>
        <v>1342398.88</v>
      </c>
      <c r="AD1923" s="2">
        <f>IF(INPUT_RAW!Q1923="","",IF(INPUT_RAW!Q1923=0,0,INPUT_RAW!T1923/INPUT_RAW!Q1923))</f>
        <v>0.23536002363529876</v>
      </c>
    </row>
    <row r="1924" spans="1:30" ht="57.6" x14ac:dyDescent="0.3">
      <c r="A1924" s="7" t="s">
        <v>196</v>
      </c>
      <c r="B1924" s="2" t="s">
        <v>2716</v>
      </c>
      <c r="C1924" s="5" t="s">
        <v>198</v>
      </c>
      <c r="D1924" s="5" t="s">
        <v>171</v>
      </c>
      <c r="E1924" s="2" t="s">
        <v>2719</v>
      </c>
      <c r="F1924" s="2"/>
      <c r="G1924" s="2"/>
      <c r="H1924" s="2"/>
      <c r="I1924" s="2"/>
      <c r="J1924" s="2"/>
      <c r="K1924" s="2"/>
      <c r="L1924" s="2"/>
      <c r="M1924" s="2"/>
      <c r="N1924" s="5">
        <v>36000</v>
      </c>
      <c r="O1924" s="2" t="s">
        <v>1250</v>
      </c>
      <c r="P1924" s="5">
        <v>30.399101666666699</v>
      </c>
      <c r="Q1924" s="5">
        <v>1094367.6599999999</v>
      </c>
      <c r="R1924" s="5">
        <v>0.46839910118130401</v>
      </c>
      <c r="S1924" s="5">
        <v>16862.367642526999</v>
      </c>
      <c r="T1924" s="5">
        <v>257570.4</v>
      </c>
      <c r="U1924" s="5">
        <v>3420</v>
      </c>
      <c r="V1924" s="2"/>
      <c r="W1924" s="2" t="s">
        <v>23</v>
      </c>
      <c r="X1924" s="2"/>
      <c r="Y1924" s="2" t="s">
        <v>172</v>
      </c>
      <c r="Z1924" s="2" t="s">
        <v>173</v>
      </c>
      <c r="AA1924" s="2" t="s">
        <v>174</v>
      </c>
      <c r="AB1924" s="2">
        <f>IF(INPUT_RAW!B1924="","",YEAR(INPUT_RAW!B1924))</f>
        <v>2018</v>
      </c>
      <c r="AC1924" s="2">
        <f>IF(OR(INPUT_RAW!Q1924="",INPUT_RAW!T1924=""),"",INPUT_RAW!Q1924+INPUT_RAW!T1924)</f>
        <v>1351938.0599999998</v>
      </c>
      <c r="AD1924" s="2">
        <f>IF(INPUT_RAW!Q1924="","",IF(INPUT_RAW!Q1924=0,0,INPUT_RAW!T1924/INPUT_RAW!Q1924))</f>
        <v>0.23536002516741039</v>
      </c>
    </row>
    <row r="1925" spans="1:30" ht="86.4" x14ac:dyDescent="0.3">
      <c r="A1925" s="7" t="s">
        <v>196</v>
      </c>
      <c r="B1925" s="2" t="s">
        <v>2720</v>
      </c>
      <c r="C1925" s="5" t="s">
        <v>198</v>
      </c>
      <c r="D1925" s="5" t="s">
        <v>171</v>
      </c>
      <c r="E1925" s="2" t="s">
        <v>2721</v>
      </c>
      <c r="F1925" s="2"/>
      <c r="G1925" s="2"/>
      <c r="H1925" s="2"/>
      <c r="I1925" s="2"/>
      <c r="J1925" s="2"/>
      <c r="K1925" s="2"/>
      <c r="L1925" s="2"/>
      <c r="M1925" s="2"/>
      <c r="N1925" s="5">
        <v>480</v>
      </c>
      <c r="O1925" s="2" t="s">
        <v>1250</v>
      </c>
      <c r="P1925" s="5">
        <v>69.970333333333301</v>
      </c>
      <c r="Q1925" s="5">
        <v>33585.760000000002</v>
      </c>
      <c r="R1925" s="5">
        <v>1.0698827726809399</v>
      </c>
      <c r="S1925" s="5">
        <v>513.54373088684997</v>
      </c>
      <c r="T1925" s="5">
        <v>7904.8</v>
      </c>
      <c r="U1925" s="5">
        <v>84</v>
      </c>
      <c r="V1925" s="2"/>
      <c r="W1925" s="2" t="s">
        <v>23</v>
      </c>
      <c r="X1925" s="2" t="s">
        <v>2943</v>
      </c>
      <c r="Y1925" s="2" t="s">
        <v>172</v>
      </c>
      <c r="Z1925" s="2" t="s">
        <v>173</v>
      </c>
      <c r="AA1925" s="2" t="s">
        <v>2943</v>
      </c>
      <c r="AB1925" s="2">
        <f>IF(INPUT_RAW!B1925="","",YEAR(INPUT_RAW!B1925))</f>
        <v>2017</v>
      </c>
      <c r="AC1925" s="2">
        <f>IF(OR(INPUT_RAW!Q1925="",INPUT_RAW!T1925=""),"",INPUT_RAW!Q1925+INPUT_RAW!T1925)</f>
        <v>41490.560000000005</v>
      </c>
      <c r="AD1925" s="2">
        <f>IF(INPUT_RAW!Q1925="","",IF(INPUT_RAW!Q1925=0,0,INPUT_RAW!T1925/INPUT_RAW!Q1925))</f>
        <v>0.23536165327210101</v>
      </c>
    </row>
    <row r="1926" spans="1:30" ht="57.6" x14ac:dyDescent="0.3">
      <c r="A1926" s="7" t="s">
        <v>196</v>
      </c>
      <c r="B1926" s="2" t="s">
        <v>2720</v>
      </c>
      <c r="C1926" s="5" t="s">
        <v>198</v>
      </c>
      <c r="D1926" s="5" t="s">
        <v>171</v>
      </c>
      <c r="E1926" s="2" t="s">
        <v>2722</v>
      </c>
      <c r="F1926" s="2"/>
      <c r="G1926" s="2"/>
      <c r="H1926" s="2"/>
      <c r="I1926" s="2"/>
      <c r="J1926" s="2"/>
      <c r="K1926" s="2"/>
      <c r="L1926" s="2"/>
      <c r="M1926" s="2"/>
      <c r="N1926" s="5">
        <v>360</v>
      </c>
      <c r="O1926" s="2" t="s">
        <v>1250</v>
      </c>
      <c r="P1926" s="5">
        <v>180.63772222222201</v>
      </c>
      <c r="Q1926" s="5">
        <v>65029.58</v>
      </c>
      <c r="R1926" s="5">
        <v>2.7620446822969802</v>
      </c>
      <c r="S1926" s="5">
        <v>994.33608562691097</v>
      </c>
      <c r="T1926" s="5">
        <v>15305.4</v>
      </c>
      <c r="U1926" s="5">
        <v>16</v>
      </c>
      <c r="V1926" s="2"/>
      <c r="W1926" s="2" t="s">
        <v>23</v>
      </c>
      <c r="X1926" s="2"/>
      <c r="Y1926" s="2" t="s">
        <v>172</v>
      </c>
      <c r="Z1926" s="2" t="s">
        <v>173</v>
      </c>
      <c r="AA1926" s="2" t="s">
        <v>174</v>
      </c>
      <c r="AB1926" s="2">
        <f>IF(INPUT_RAW!B1926="","",YEAR(INPUT_RAW!B1926))</f>
        <v>2017</v>
      </c>
      <c r="AC1926" s="2">
        <f>IF(OR(INPUT_RAW!Q1926="",INPUT_RAW!T1926=""),"",INPUT_RAW!Q1926+INPUT_RAW!T1926)</f>
        <v>80334.98</v>
      </c>
      <c r="AD1926" s="2">
        <f>IF(INPUT_RAW!Q1926="","",IF(INPUT_RAW!Q1926=0,0,INPUT_RAW!T1926/INPUT_RAW!Q1926))</f>
        <v>0.23536058513679467</v>
      </c>
    </row>
    <row r="1927" spans="1:30" ht="72" x14ac:dyDescent="0.3">
      <c r="A1927" s="7" t="s">
        <v>196</v>
      </c>
      <c r="B1927" s="2" t="s">
        <v>2720</v>
      </c>
      <c r="C1927" s="5" t="s">
        <v>198</v>
      </c>
      <c r="D1927" s="5" t="s">
        <v>171</v>
      </c>
      <c r="E1927" s="2" t="s">
        <v>2723</v>
      </c>
      <c r="F1927" s="2"/>
      <c r="G1927" s="2"/>
      <c r="H1927" s="2"/>
      <c r="I1927" s="2"/>
      <c r="J1927" s="2"/>
      <c r="K1927" s="2"/>
      <c r="L1927" s="2"/>
      <c r="M1927" s="2"/>
      <c r="N1927" s="5">
        <v>10188</v>
      </c>
      <c r="O1927" s="2" t="s">
        <v>1250</v>
      </c>
      <c r="P1927" s="5">
        <v>49.907414605418097</v>
      </c>
      <c r="Q1927" s="5">
        <v>508456.74</v>
      </c>
      <c r="R1927" s="5">
        <v>0.763110315067556</v>
      </c>
      <c r="S1927" s="5">
        <v>7774.5678899082604</v>
      </c>
      <c r="T1927" s="5">
        <v>119670.39999999999</v>
      </c>
      <c r="U1927" s="5">
        <v>23</v>
      </c>
      <c r="V1927" s="2"/>
      <c r="W1927" s="2" t="s">
        <v>23</v>
      </c>
      <c r="X1927" s="2" t="s">
        <v>2934</v>
      </c>
      <c r="Y1927" s="2" t="s">
        <v>172</v>
      </c>
      <c r="Z1927" s="2" t="s">
        <v>173</v>
      </c>
      <c r="AA1927" s="2" t="s">
        <v>2934</v>
      </c>
      <c r="AB1927" s="2">
        <f>IF(INPUT_RAW!B1927="","",YEAR(INPUT_RAW!B1927))</f>
        <v>2017</v>
      </c>
      <c r="AC1927" s="2">
        <f>IF(OR(INPUT_RAW!Q1927="",INPUT_RAW!T1927=""),"",INPUT_RAW!Q1927+INPUT_RAW!T1927)</f>
        <v>628127.14</v>
      </c>
      <c r="AD1927" s="2">
        <f>IF(INPUT_RAW!Q1927="","",IF(INPUT_RAW!Q1927=0,0,INPUT_RAW!T1927/INPUT_RAW!Q1927))</f>
        <v>0.23536004262624191</v>
      </c>
    </row>
    <row r="1928" spans="1:30" ht="57.6" x14ac:dyDescent="0.3">
      <c r="A1928" s="7" t="s">
        <v>196</v>
      </c>
      <c r="B1928" s="2" t="s">
        <v>2724</v>
      </c>
      <c r="C1928" s="5" t="s">
        <v>198</v>
      </c>
      <c r="D1928" s="5" t="s">
        <v>171</v>
      </c>
      <c r="E1928" s="2" t="s">
        <v>2554</v>
      </c>
      <c r="F1928" s="2"/>
      <c r="G1928" s="2"/>
      <c r="H1928" s="2"/>
      <c r="I1928" s="2"/>
      <c r="J1928" s="2"/>
      <c r="K1928" s="2"/>
      <c r="L1928" s="2"/>
      <c r="M1928" s="2"/>
      <c r="N1928" s="5">
        <v>50400</v>
      </c>
      <c r="O1928" s="2" t="s">
        <v>1250</v>
      </c>
      <c r="P1928" s="5">
        <v>76.833174603174598</v>
      </c>
      <c r="Q1928" s="5">
        <v>3872392</v>
      </c>
      <c r="R1928" s="5">
        <v>1.1606219728576199</v>
      </c>
      <c r="S1928" s="5">
        <v>58495.347432024202</v>
      </c>
      <c r="T1928" s="5">
        <v>911406.2</v>
      </c>
      <c r="U1928" s="2"/>
      <c r="V1928" s="2"/>
      <c r="W1928" s="2" t="s">
        <v>14</v>
      </c>
      <c r="X1928" s="2" t="s">
        <v>2940</v>
      </c>
      <c r="Y1928" s="2" t="s">
        <v>172</v>
      </c>
      <c r="Z1928" s="2" t="s">
        <v>173</v>
      </c>
      <c r="AA1928" s="2" t="s">
        <v>2940</v>
      </c>
      <c r="AB1928" s="2">
        <f>IF(INPUT_RAW!B1928="","",YEAR(INPUT_RAW!B1928))</f>
        <v>2017</v>
      </c>
      <c r="AC1928" s="2">
        <f>IF(OR(INPUT_RAW!Q1928="",INPUT_RAW!T1928=""),"",INPUT_RAW!Q1928+INPUT_RAW!T1928)</f>
        <v>4783798.2</v>
      </c>
      <c r="AD1928" s="2">
        <f>IF(INPUT_RAW!Q1928="","",IF(INPUT_RAW!Q1928=0,0,INPUT_RAW!T1928/INPUT_RAW!Q1928))</f>
        <v>0.23536000487553946</v>
      </c>
    </row>
    <row r="1929" spans="1:30" ht="86.4" x14ac:dyDescent="0.3">
      <c r="A1929" s="7" t="s">
        <v>196</v>
      </c>
      <c r="B1929" s="2" t="s">
        <v>2725</v>
      </c>
      <c r="C1929" s="5" t="s">
        <v>198</v>
      </c>
      <c r="D1929" s="5" t="s">
        <v>171</v>
      </c>
      <c r="E1929" s="2" t="s">
        <v>2726</v>
      </c>
      <c r="F1929" s="2"/>
      <c r="G1929" s="2"/>
      <c r="H1929" s="2"/>
      <c r="I1929" s="2"/>
      <c r="J1929" s="2"/>
      <c r="K1929" s="2"/>
      <c r="L1929" s="2"/>
      <c r="M1929" s="2"/>
      <c r="N1929" s="5">
        <v>8856</v>
      </c>
      <c r="O1929" s="2" t="s">
        <v>1250</v>
      </c>
      <c r="P1929" s="5">
        <v>75.800460704607005</v>
      </c>
      <c r="Q1929" s="5">
        <v>671288.88</v>
      </c>
      <c r="R1929" s="5">
        <v>1.1450220650242799</v>
      </c>
      <c r="S1929" s="5">
        <v>10140.315407855</v>
      </c>
      <c r="T1929" s="5">
        <v>157994.6</v>
      </c>
      <c r="U1929" s="5">
        <v>38</v>
      </c>
      <c r="V1929" s="2"/>
      <c r="W1929" s="2" t="s">
        <v>22</v>
      </c>
      <c r="X1929" s="2" t="s">
        <v>2940</v>
      </c>
      <c r="Y1929" s="2" t="s">
        <v>172</v>
      </c>
      <c r="Z1929" s="2" t="s">
        <v>173</v>
      </c>
      <c r="AA1929" s="2" t="s">
        <v>2940</v>
      </c>
      <c r="AB1929" s="2">
        <f>IF(INPUT_RAW!B1929="","",YEAR(INPUT_RAW!B1929))</f>
        <v>2017</v>
      </c>
      <c r="AC1929" s="2">
        <f>IF(OR(INPUT_RAW!Q1929="",INPUT_RAW!T1929=""),"",INPUT_RAW!Q1929+INPUT_RAW!T1929)</f>
        <v>829283.48</v>
      </c>
      <c r="AD1929" s="2">
        <f>IF(INPUT_RAW!Q1929="","",IF(INPUT_RAW!Q1929=0,0,INPUT_RAW!T1929/INPUT_RAW!Q1929))</f>
        <v>0.23536007329661116</v>
      </c>
    </row>
    <row r="1930" spans="1:30" ht="100.8" x14ac:dyDescent="0.3">
      <c r="A1930" s="7" t="s">
        <v>196</v>
      </c>
      <c r="B1930" s="2" t="s">
        <v>2725</v>
      </c>
      <c r="C1930" s="5" t="s">
        <v>198</v>
      </c>
      <c r="D1930" s="5" t="s">
        <v>171</v>
      </c>
      <c r="E1930" s="2" t="s">
        <v>2727</v>
      </c>
      <c r="F1930" s="2"/>
      <c r="G1930" s="2"/>
      <c r="H1930" s="2"/>
      <c r="I1930" s="2"/>
      <c r="J1930" s="2"/>
      <c r="K1930" s="2"/>
      <c r="L1930" s="2"/>
      <c r="M1930" s="2"/>
      <c r="N1930" s="5">
        <v>8028</v>
      </c>
      <c r="O1930" s="2" t="s">
        <v>1250</v>
      </c>
      <c r="P1930" s="5">
        <v>83.552001743896398</v>
      </c>
      <c r="Q1930" s="5">
        <v>670755.47</v>
      </c>
      <c r="R1930" s="5">
        <v>1.2621148299682201</v>
      </c>
      <c r="S1930" s="5">
        <v>10132.2578549849</v>
      </c>
      <c r="T1930" s="5">
        <v>157869</v>
      </c>
      <c r="U1930" s="5">
        <v>84</v>
      </c>
      <c r="V1930" s="2"/>
      <c r="W1930" s="2" t="s">
        <v>22</v>
      </c>
      <c r="X1930" s="2" t="s">
        <v>2940</v>
      </c>
      <c r="Y1930" s="2" t="s">
        <v>172</v>
      </c>
      <c r="Z1930" s="2" t="s">
        <v>173</v>
      </c>
      <c r="AA1930" s="2" t="s">
        <v>2940</v>
      </c>
      <c r="AB1930" s="2">
        <f>IF(INPUT_RAW!B1930="","",YEAR(INPUT_RAW!B1930))</f>
        <v>2017</v>
      </c>
      <c r="AC1930" s="2">
        <f>IF(OR(INPUT_RAW!Q1930="",INPUT_RAW!T1930=""),"",INPUT_RAW!Q1930+INPUT_RAW!T1930)</f>
        <v>828624.47</v>
      </c>
      <c r="AD1930" s="2">
        <f>IF(INPUT_RAW!Q1930="","",IF(INPUT_RAW!Q1930=0,0,INPUT_RAW!T1930/INPUT_RAW!Q1930))</f>
        <v>0.23535998893903914</v>
      </c>
    </row>
    <row r="1931" spans="1:30" ht="57.6" x14ac:dyDescent="0.3">
      <c r="A1931" s="7" t="s">
        <v>196</v>
      </c>
      <c r="B1931" s="2" t="s">
        <v>2725</v>
      </c>
      <c r="C1931" s="5" t="s">
        <v>198</v>
      </c>
      <c r="D1931" s="5" t="s">
        <v>171</v>
      </c>
      <c r="E1931" s="2" t="s">
        <v>2728</v>
      </c>
      <c r="F1931" s="2"/>
      <c r="G1931" s="2"/>
      <c r="H1931" s="2"/>
      <c r="I1931" s="2"/>
      <c r="J1931" s="2"/>
      <c r="K1931" s="2"/>
      <c r="L1931" s="2"/>
      <c r="M1931" s="2"/>
      <c r="N1931" s="5">
        <v>30000</v>
      </c>
      <c r="O1931" s="2" t="s">
        <v>1250</v>
      </c>
      <c r="P1931" s="5">
        <v>36.263774333333302</v>
      </c>
      <c r="Q1931" s="5">
        <v>1087913.23</v>
      </c>
      <c r="R1931" s="5">
        <v>0.54779115307149995</v>
      </c>
      <c r="S1931" s="5">
        <v>16433.734592145</v>
      </c>
      <c r="T1931" s="5">
        <v>256051.20000000001</v>
      </c>
      <c r="U1931" s="5">
        <v>0</v>
      </c>
      <c r="V1931" s="2"/>
      <c r="W1931" s="2" t="s">
        <v>23</v>
      </c>
      <c r="X1931" s="2"/>
      <c r="Y1931" s="2" t="s">
        <v>172</v>
      </c>
      <c r="Z1931" s="2" t="s">
        <v>173</v>
      </c>
      <c r="AA1931" s="2" t="s">
        <v>174</v>
      </c>
      <c r="AB1931" s="2">
        <f>IF(INPUT_RAW!B1931="","",YEAR(INPUT_RAW!B1931))</f>
        <v>2017</v>
      </c>
      <c r="AC1931" s="2">
        <f>IF(OR(INPUT_RAW!Q1931="",INPUT_RAW!T1931=""),"",INPUT_RAW!Q1931+INPUT_RAW!T1931)</f>
        <v>1343964.43</v>
      </c>
      <c r="AD1931" s="2">
        <f>IF(INPUT_RAW!Q1931="","",IF(INPUT_RAW!Q1931=0,0,INPUT_RAW!T1931/INPUT_RAW!Q1931))</f>
        <v>0.23535994685899722</v>
      </c>
    </row>
    <row r="1932" spans="1:30" ht="72" x14ac:dyDescent="0.3">
      <c r="A1932" s="7" t="s">
        <v>196</v>
      </c>
      <c r="B1932" s="2" t="s">
        <v>2725</v>
      </c>
      <c r="C1932" s="5" t="s">
        <v>198</v>
      </c>
      <c r="D1932" s="5" t="s">
        <v>171</v>
      </c>
      <c r="E1932" s="2" t="s">
        <v>2729</v>
      </c>
      <c r="F1932" s="2"/>
      <c r="G1932" s="2"/>
      <c r="H1932" s="2"/>
      <c r="I1932" s="2"/>
      <c r="J1932" s="2"/>
      <c r="K1932" s="2"/>
      <c r="L1932" s="2"/>
      <c r="M1932" s="2"/>
      <c r="N1932" s="5">
        <v>68760</v>
      </c>
      <c r="O1932" s="2" t="s">
        <v>2368</v>
      </c>
      <c r="P1932" s="5">
        <v>31.415267888307199</v>
      </c>
      <c r="Q1932" s="5">
        <v>2160113.8199999998</v>
      </c>
      <c r="R1932" s="5">
        <v>0.47455087444572702</v>
      </c>
      <c r="S1932" s="5">
        <v>32630.118126888199</v>
      </c>
      <c r="T1932" s="5">
        <v>508404.4</v>
      </c>
      <c r="U1932" s="5">
        <v>3</v>
      </c>
      <c r="V1932" s="2"/>
      <c r="W1932" s="2" t="s">
        <v>23</v>
      </c>
      <c r="X1932" s="2" t="s">
        <v>2939</v>
      </c>
      <c r="Y1932" s="2" t="s">
        <v>172</v>
      </c>
      <c r="Z1932" s="2" t="s">
        <v>173</v>
      </c>
      <c r="AA1932" s="2" t="s">
        <v>2939</v>
      </c>
      <c r="AB1932" s="2">
        <f>IF(INPUT_RAW!B1932="","",YEAR(INPUT_RAW!B1932))</f>
        <v>2017</v>
      </c>
      <c r="AC1932" s="2">
        <f>IF(OR(INPUT_RAW!Q1932="",INPUT_RAW!T1932=""),"",INPUT_RAW!Q1932+INPUT_RAW!T1932)</f>
        <v>2668518.2199999997</v>
      </c>
      <c r="AD1932" s="2">
        <f>IF(INPUT_RAW!Q1932="","",IF(INPUT_RAW!Q1932=0,0,INPUT_RAW!T1932/INPUT_RAW!Q1932))</f>
        <v>0.23536000524268674</v>
      </c>
    </row>
    <row r="1933" spans="1:30" ht="57.6" x14ac:dyDescent="0.3">
      <c r="A1933" s="7" t="s">
        <v>196</v>
      </c>
      <c r="B1933" s="2" t="s">
        <v>2730</v>
      </c>
      <c r="C1933" s="5" t="s">
        <v>198</v>
      </c>
      <c r="D1933" s="5" t="s">
        <v>171</v>
      </c>
      <c r="E1933" s="2" t="s">
        <v>2731</v>
      </c>
      <c r="F1933" s="2"/>
      <c r="G1933" s="2"/>
      <c r="H1933" s="2"/>
      <c r="I1933" s="2"/>
      <c r="J1933" s="2"/>
      <c r="K1933" s="2"/>
      <c r="L1933" s="2"/>
      <c r="M1933" s="2"/>
      <c r="N1933" s="5">
        <v>25920</v>
      </c>
      <c r="O1933" s="2" t="s">
        <v>1250</v>
      </c>
      <c r="P1933" s="5">
        <v>22.402829089506199</v>
      </c>
      <c r="Q1933" s="5">
        <v>580681.32999999996</v>
      </c>
      <c r="R1933" s="5">
        <v>0.33841131555145298</v>
      </c>
      <c r="S1933" s="5">
        <v>8771.6212990936492</v>
      </c>
      <c r="T1933" s="5">
        <v>136669.20000000001</v>
      </c>
      <c r="U1933" s="5">
        <v>32</v>
      </c>
      <c r="V1933" s="2"/>
      <c r="W1933" s="2" t="s">
        <v>23</v>
      </c>
      <c r="X1933" s="2" t="s">
        <v>2936</v>
      </c>
      <c r="Y1933" s="2" t="s">
        <v>172</v>
      </c>
      <c r="Z1933" s="2" t="s">
        <v>173</v>
      </c>
      <c r="AA1933" s="2" t="s">
        <v>2936</v>
      </c>
      <c r="AB1933" s="2">
        <f>IF(INPUT_RAW!B1933="","",YEAR(INPUT_RAW!B1933))</f>
        <v>2017</v>
      </c>
      <c r="AC1933" s="2">
        <f>IF(OR(INPUT_RAW!Q1933="",INPUT_RAW!T1933=""),"",INPUT_RAW!Q1933+INPUT_RAW!T1933)</f>
        <v>717350.53</v>
      </c>
      <c r="AD1933" s="2">
        <f>IF(INPUT_RAW!Q1933="","",IF(INPUT_RAW!Q1933=0,0,INPUT_RAW!T1933/INPUT_RAW!Q1933))</f>
        <v>0.23536007262365405</v>
      </c>
    </row>
    <row r="1934" spans="1:30" ht="57.6" x14ac:dyDescent="0.3">
      <c r="A1934" s="7" t="s">
        <v>196</v>
      </c>
      <c r="B1934" s="2" t="s">
        <v>2730</v>
      </c>
      <c r="C1934" s="5" t="s">
        <v>198</v>
      </c>
      <c r="D1934" s="5" t="s">
        <v>171</v>
      </c>
      <c r="E1934" s="2" t="s">
        <v>2732</v>
      </c>
      <c r="F1934" s="2"/>
      <c r="G1934" s="2"/>
      <c r="H1934" s="2"/>
      <c r="I1934" s="2"/>
      <c r="J1934" s="2"/>
      <c r="K1934" s="2"/>
      <c r="L1934" s="2"/>
      <c r="M1934" s="2"/>
      <c r="N1934" s="5">
        <v>20160</v>
      </c>
      <c r="O1934" s="2" t="s">
        <v>1250</v>
      </c>
      <c r="P1934" s="5">
        <v>34.299983630952397</v>
      </c>
      <c r="Q1934" s="5">
        <v>691487.67</v>
      </c>
      <c r="R1934" s="5">
        <v>0.51812664095094196</v>
      </c>
      <c r="S1934" s="5">
        <v>10445.433081571</v>
      </c>
      <c r="T1934" s="5">
        <v>162748.6</v>
      </c>
      <c r="U1934" s="5">
        <v>36</v>
      </c>
      <c r="V1934" s="2"/>
      <c r="W1934" s="2" t="s">
        <v>23</v>
      </c>
      <c r="X1934" s="2"/>
      <c r="Y1934" s="2" t="s">
        <v>172</v>
      </c>
      <c r="Z1934" s="2" t="s">
        <v>173</v>
      </c>
      <c r="AA1934" s="2" t="s">
        <v>174</v>
      </c>
      <c r="AB1934" s="2">
        <f>IF(INPUT_RAW!B1934="","",YEAR(INPUT_RAW!B1934))</f>
        <v>2017</v>
      </c>
      <c r="AC1934" s="2">
        <f>IF(OR(INPUT_RAW!Q1934="",INPUT_RAW!T1934=""),"",INPUT_RAW!Q1934+INPUT_RAW!T1934)</f>
        <v>854236.27</v>
      </c>
      <c r="AD1934" s="2">
        <f>IF(INPUT_RAW!Q1934="","",IF(INPUT_RAW!Q1934=0,0,INPUT_RAW!T1934/INPUT_RAW!Q1934))</f>
        <v>0.23536008964556085</v>
      </c>
    </row>
    <row r="1935" spans="1:30" ht="72" x14ac:dyDescent="0.3">
      <c r="A1935" s="7" t="s">
        <v>196</v>
      </c>
      <c r="B1935" s="2" t="s">
        <v>2733</v>
      </c>
      <c r="C1935" s="5" t="s">
        <v>198</v>
      </c>
      <c r="D1935" s="5" t="s">
        <v>171</v>
      </c>
      <c r="E1935" s="2" t="s">
        <v>2734</v>
      </c>
      <c r="F1935" s="2"/>
      <c r="G1935" s="2"/>
      <c r="H1935" s="2"/>
      <c r="I1935" s="2"/>
      <c r="J1935" s="2"/>
      <c r="K1935" s="2"/>
      <c r="L1935" s="2"/>
      <c r="M1935" s="2"/>
      <c r="N1935" s="5">
        <v>43200</v>
      </c>
      <c r="O1935" s="2" t="s">
        <v>1250</v>
      </c>
      <c r="P1935" s="5">
        <v>16.728157407407402</v>
      </c>
      <c r="Q1935" s="5">
        <v>722656.4</v>
      </c>
      <c r="R1935" s="5">
        <v>0.252691199507665</v>
      </c>
      <c r="S1935" s="5">
        <v>10916.2598187311</v>
      </c>
      <c r="T1935" s="5">
        <v>170084.4</v>
      </c>
      <c r="U1935" s="5">
        <v>60</v>
      </c>
      <c r="V1935" s="2"/>
      <c r="W1935" s="2" t="s">
        <v>23</v>
      </c>
      <c r="X1935" s="2"/>
      <c r="Y1935" s="2" t="s">
        <v>172</v>
      </c>
      <c r="Z1935" s="2" t="s">
        <v>173</v>
      </c>
      <c r="AA1935" s="2" t="s">
        <v>174</v>
      </c>
      <c r="AB1935" s="2">
        <f>IF(INPUT_RAW!B1935="","",YEAR(INPUT_RAW!B1935))</f>
        <v>2017</v>
      </c>
      <c r="AC1935" s="2">
        <f>IF(OR(INPUT_RAW!Q1935="",INPUT_RAW!T1935=""),"",INPUT_RAW!Q1935+INPUT_RAW!T1935)</f>
        <v>892740.8</v>
      </c>
      <c r="AD1935" s="2">
        <f>IF(INPUT_RAW!Q1935="","",IF(INPUT_RAW!Q1935=0,0,INPUT_RAW!T1935/INPUT_RAW!Q1935))</f>
        <v>0.23535998574149483</v>
      </c>
    </row>
    <row r="1936" spans="1:30" ht="86.4" x14ac:dyDescent="0.3">
      <c r="A1936" s="7" t="s">
        <v>196</v>
      </c>
      <c r="B1936" s="2" t="s">
        <v>2733</v>
      </c>
      <c r="C1936" s="5" t="s">
        <v>198</v>
      </c>
      <c r="D1936" s="5" t="s">
        <v>171</v>
      </c>
      <c r="E1936" s="2" t="s">
        <v>2735</v>
      </c>
      <c r="F1936" s="2"/>
      <c r="G1936" s="2"/>
      <c r="H1936" s="2"/>
      <c r="I1936" s="2"/>
      <c r="J1936" s="2"/>
      <c r="K1936" s="2"/>
      <c r="L1936" s="2"/>
      <c r="M1936" s="2"/>
      <c r="N1936" s="5">
        <v>10800</v>
      </c>
      <c r="O1936" s="2" t="s">
        <v>1250</v>
      </c>
      <c r="P1936" s="5">
        <v>75.766925925925904</v>
      </c>
      <c r="Q1936" s="5">
        <v>818282.8</v>
      </c>
      <c r="R1936" s="5">
        <v>1.1445154973704801</v>
      </c>
      <c r="S1936" s="5">
        <v>12360.7673716012</v>
      </c>
      <c r="T1936" s="5">
        <v>192591.1</v>
      </c>
      <c r="U1936" s="5">
        <v>1836</v>
      </c>
      <c r="V1936" s="2"/>
      <c r="W1936" s="2" t="s">
        <v>22</v>
      </c>
      <c r="X1936" s="2" t="s">
        <v>2940</v>
      </c>
      <c r="Y1936" s="2" t="s">
        <v>172</v>
      </c>
      <c r="Z1936" s="2" t="s">
        <v>173</v>
      </c>
      <c r="AA1936" s="2" t="s">
        <v>2940</v>
      </c>
      <c r="AB1936" s="2">
        <f>IF(INPUT_RAW!B1936="","",YEAR(INPUT_RAW!B1936))</f>
        <v>2017</v>
      </c>
      <c r="AC1936" s="2">
        <f>IF(OR(INPUT_RAW!Q1936="",INPUT_RAW!T1936=""),"",INPUT_RAW!Q1936+INPUT_RAW!T1936)</f>
        <v>1010873.9</v>
      </c>
      <c r="AD1936" s="2">
        <f>IF(INPUT_RAW!Q1936="","",IF(INPUT_RAW!Q1936=0,0,INPUT_RAW!T1936/INPUT_RAW!Q1936))</f>
        <v>0.23536007355892119</v>
      </c>
    </row>
    <row r="1937" spans="1:30" ht="86.4" x14ac:dyDescent="0.3">
      <c r="A1937" s="7" t="s">
        <v>196</v>
      </c>
      <c r="B1937" s="2" t="s">
        <v>2733</v>
      </c>
      <c r="C1937" s="5" t="s">
        <v>198</v>
      </c>
      <c r="D1937" s="5" t="s">
        <v>171</v>
      </c>
      <c r="E1937" s="2" t="s">
        <v>2736</v>
      </c>
      <c r="F1937" s="2"/>
      <c r="G1937" s="2"/>
      <c r="H1937" s="2"/>
      <c r="I1937" s="2"/>
      <c r="J1937" s="2"/>
      <c r="K1937" s="2"/>
      <c r="L1937" s="2"/>
      <c r="M1937" s="2"/>
      <c r="N1937" s="5">
        <v>13824</v>
      </c>
      <c r="O1937" s="2" t="s">
        <v>1250</v>
      </c>
      <c r="P1937" s="5">
        <v>83.515036892361096</v>
      </c>
      <c r="Q1937" s="5">
        <v>1154511.8700000001</v>
      </c>
      <c r="R1937" s="5">
        <v>1.2615564485250901</v>
      </c>
      <c r="S1937" s="5">
        <v>17439.7563444109</v>
      </c>
      <c r="T1937" s="5">
        <v>271725.90000000002</v>
      </c>
      <c r="U1937" s="5">
        <v>73</v>
      </c>
      <c r="V1937" s="2"/>
      <c r="W1937" s="2" t="s">
        <v>22</v>
      </c>
      <c r="X1937" s="2" t="s">
        <v>2940</v>
      </c>
      <c r="Y1937" s="2" t="s">
        <v>172</v>
      </c>
      <c r="Z1937" s="2" t="s">
        <v>173</v>
      </c>
      <c r="AA1937" s="2" t="s">
        <v>2940</v>
      </c>
      <c r="AB1937" s="2">
        <f>IF(INPUT_RAW!B1937="","",YEAR(INPUT_RAW!B1937))</f>
        <v>2017</v>
      </c>
      <c r="AC1937" s="2">
        <f>IF(OR(INPUT_RAW!Q1937="",INPUT_RAW!T1937=""),"",INPUT_RAW!Q1937+INPUT_RAW!T1937)</f>
        <v>1426237.77</v>
      </c>
      <c r="AD1937" s="2">
        <f>IF(INPUT_RAW!Q1937="","",IF(INPUT_RAW!Q1937=0,0,INPUT_RAW!T1937/INPUT_RAW!Q1937))</f>
        <v>0.23535998811341802</v>
      </c>
    </row>
    <row r="1938" spans="1:30" ht="57.6" x14ac:dyDescent="0.3">
      <c r="A1938" s="7" t="s">
        <v>196</v>
      </c>
      <c r="B1938" s="2" t="s">
        <v>2737</v>
      </c>
      <c r="C1938" s="5" t="s">
        <v>198</v>
      </c>
      <c r="D1938" s="5" t="s">
        <v>171</v>
      </c>
      <c r="E1938" s="2" t="s">
        <v>2738</v>
      </c>
      <c r="F1938" s="2"/>
      <c r="G1938" s="2"/>
      <c r="H1938" s="2"/>
      <c r="I1938" s="2"/>
      <c r="J1938" s="2"/>
      <c r="K1938" s="2"/>
      <c r="L1938" s="2"/>
      <c r="M1938" s="2"/>
      <c r="N1938" s="5">
        <v>18000</v>
      </c>
      <c r="O1938" s="2" t="s">
        <v>1250</v>
      </c>
      <c r="P1938" s="5">
        <v>109.806775</v>
      </c>
      <c r="Q1938" s="5">
        <v>1976521.95</v>
      </c>
      <c r="R1938" s="5">
        <v>1.67900267584098</v>
      </c>
      <c r="S1938" s="5">
        <v>30222.048165137599</v>
      </c>
      <c r="T1938" s="5">
        <v>465194.2</v>
      </c>
      <c r="U1938" s="2"/>
      <c r="V1938" s="2"/>
      <c r="W1938" s="2" t="s">
        <v>15</v>
      </c>
      <c r="X1938" s="2"/>
      <c r="Y1938" s="2" t="s">
        <v>172</v>
      </c>
      <c r="Z1938" s="2" t="s">
        <v>173</v>
      </c>
      <c r="AA1938" s="2" t="s">
        <v>174</v>
      </c>
      <c r="AB1938" s="2">
        <f>IF(INPUT_RAW!B1938="","",YEAR(INPUT_RAW!B1938))</f>
        <v>2017</v>
      </c>
      <c r="AC1938" s="2">
        <f>IF(OR(INPUT_RAW!Q1938="",INPUT_RAW!T1938=""),"",INPUT_RAW!Q1938+INPUT_RAW!T1938)</f>
        <v>2441716.15</v>
      </c>
      <c r="AD1938" s="2">
        <f>IF(INPUT_RAW!Q1938="","",IF(INPUT_RAW!Q1938=0,0,INPUT_RAW!T1938/INPUT_RAW!Q1938))</f>
        <v>0.23535999688746184</v>
      </c>
    </row>
    <row r="1939" spans="1:30" ht="57.6" x14ac:dyDescent="0.3">
      <c r="A1939" s="7" t="s">
        <v>196</v>
      </c>
      <c r="B1939" s="2" t="s">
        <v>2737</v>
      </c>
      <c r="C1939" s="5" t="s">
        <v>198</v>
      </c>
      <c r="D1939" s="5" t="s">
        <v>171</v>
      </c>
      <c r="E1939" s="2" t="s">
        <v>2739</v>
      </c>
      <c r="F1939" s="2"/>
      <c r="G1939" s="2"/>
      <c r="H1939" s="2"/>
      <c r="I1939" s="2"/>
      <c r="J1939" s="2"/>
      <c r="K1939" s="2"/>
      <c r="L1939" s="2"/>
      <c r="M1939" s="2"/>
      <c r="N1939" s="5">
        <v>6000</v>
      </c>
      <c r="O1939" s="2" t="s">
        <v>1250</v>
      </c>
      <c r="P1939" s="5">
        <v>89.962176666666707</v>
      </c>
      <c r="Q1939" s="5">
        <v>539773.06000000006</v>
      </c>
      <c r="R1939" s="5">
        <v>1.37556845056065</v>
      </c>
      <c r="S1939" s="5">
        <v>8253.4107033639193</v>
      </c>
      <c r="T1939" s="5">
        <v>127041</v>
      </c>
      <c r="U1939" s="2"/>
      <c r="V1939" s="2"/>
      <c r="W1939" s="2" t="s">
        <v>17</v>
      </c>
      <c r="X1939" s="2"/>
      <c r="Y1939" s="2" t="s">
        <v>172</v>
      </c>
      <c r="Z1939" s="2" t="s">
        <v>173</v>
      </c>
      <c r="AA1939" s="2" t="s">
        <v>174</v>
      </c>
      <c r="AB1939" s="2">
        <f>IF(INPUT_RAW!B1939="","",YEAR(INPUT_RAW!B1939))</f>
        <v>2017</v>
      </c>
      <c r="AC1939" s="2">
        <f>IF(OR(INPUT_RAW!Q1939="",INPUT_RAW!T1939=""),"",INPUT_RAW!Q1939+INPUT_RAW!T1939)</f>
        <v>666814.06000000006</v>
      </c>
      <c r="AD1939" s="2">
        <f>IF(INPUT_RAW!Q1939="","",IF(INPUT_RAW!Q1939=0,0,INPUT_RAW!T1939/INPUT_RAW!Q1939))</f>
        <v>0.23536002334017928</v>
      </c>
    </row>
    <row r="1940" spans="1:30" ht="72" x14ac:dyDescent="0.3">
      <c r="A1940" s="7" t="s">
        <v>196</v>
      </c>
      <c r="B1940" s="2" t="s">
        <v>2740</v>
      </c>
      <c r="C1940" s="5" t="s">
        <v>198</v>
      </c>
      <c r="D1940" s="5" t="s">
        <v>171</v>
      </c>
      <c r="E1940" s="2" t="s">
        <v>2741</v>
      </c>
      <c r="F1940" s="2"/>
      <c r="G1940" s="2"/>
      <c r="H1940" s="2"/>
      <c r="I1940" s="2"/>
      <c r="J1940" s="2"/>
      <c r="K1940" s="2"/>
      <c r="L1940" s="2"/>
      <c r="M1940" s="2"/>
      <c r="N1940" s="5">
        <v>2040</v>
      </c>
      <c r="O1940" s="2" t="s">
        <v>1250</v>
      </c>
      <c r="P1940" s="5">
        <v>120.829617647059</v>
      </c>
      <c r="Q1940" s="5">
        <v>246492.42</v>
      </c>
      <c r="R1940" s="5">
        <v>1.8475476704443199</v>
      </c>
      <c r="S1940" s="5">
        <v>3768.9972477064198</v>
      </c>
      <c r="T1940" s="5">
        <v>58014.400000000001</v>
      </c>
      <c r="U1940" s="5">
        <v>48</v>
      </c>
      <c r="V1940" s="2"/>
      <c r="W1940" s="2" t="s">
        <v>21</v>
      </c>
      <c r="X1940" s="2" t="s">
        <v>2940</v>
      </c>
      <c r="Y1940" s="2" t="s">
        <v>172</v>
      </c>
      <c r="Z1940" s="2" t="s">
        <v>173</v>
      </c>
      <c r="AA1940" s="2" t="s">
        <v>2940</v>
      </c>
      <c r="AB1940" s="2">
        <f>IF(INPUT_RAW!B1940="","",YEAR(INPUT_RAW!B1940))</f>
        <v>2017</v>
      </c>
      <c r="AC1940" s="2">
        <f>IF(OR(INPUT_RAW!Q1940="",INPUT_RAW!T1940=""),"",INPUT_RAW!Q1940+INPUT_RAW!T1940)</f>
        <v>304506.82</v>
      </c>
      <c r="AD1940" s="2">
        <f>IF(INPUT_RAW!Q1940="","",IF(INPUT_RAW!Q1940=0,0,INPUT_RAW!T1940/INPUT_RAW!Q1940))</f>
        <v>0.23535977292932578</v>
      </c>
    </row>
    <row r="1941" spans="1:30" ht="57.6" x14ac:dyDescent="0.3">
      <c r="A1941" s="7" t="s">
        <v>196</v>
      </c>
      <c r="B1941" s="2" t="s">
        <v>2740</v>
      </c>
      <c r="C1941" s="5" t="s">
        <v>198</v>
      </c>
      <c r="D1941" s="5" t="s">
        <v>171</v>
      </c>
      <c r="E1941" s="2" t="s">
        <v>2742</v>
      </c>
      <c r="F1941" s="2"/>
      <c r="G1941" s="2"/>
      <c r="H1941" s="2"/>
      <c r="I1941" s="2"/>
      <c r="J1941" s="2"/>
      <c r="K1941" s="2"/>
      <c r="L1941" s="2"/>
      <c r="M1941" s="2"/>
      <c r="N1941" s="5">
        <v>72000</v>
      </c>
      <c r="O1941" s="2" t="s">
        <v>1250</v>
      </c>
      <c r="P1941" s="5">
        <v>30.759983194444398</v>
      </c>
      <c r="Q1941" s="5">
        <v>2214718.79</v>
      </c>
      <c r="R1941" s="5">
        <v>0.47033613447162698</v>
      </c>
      <c r="S1941" s="5">
        <v>33864.201681957202</v>
      </c>
      <c r="T1941" s="5">
        <v>521256.2</v>
      </c>
      <c r="U1941" s="5">
        <v>6768</v>
      </c>
      <c r="V1941" s="2"/>
      <c r="W1941" s="2" t="s">
        <v>23</v>
      </c>
      <c r="X1941" s="2"/>
      <c r="Y1941" s="2" t="s">
        <v>172</v>
      </c>
      <c r="Z1941" s="2" t="s">
        <v>173</v>
      </c>
      <c r="AA1941" s="2" t="s">
        <v>174</v>
      </c>
      <c r="AB1941" s="2">
        <f>IF(INPUT_RAW!B1941="","",YEAR(INPUT_RAW!B1941))</f>
        <v>2017</v>
      </c>
      <c r="AC1941" s="2">
        <f>IF(OR(INPUT_RAW!Q1941="",INPUT_RAW!T1941=""),"",INPUT_RAW!Q1941+INPUT_RAW!T1941)</f>
        <v>2735974.99</v>
      </c>
      <c r="AD1941" s="2">
        <f>IF(INPUT_RAW!Q1941="","",IF(INPUT_RAW!Q1941=0,0,INPUT_RAW!T1941/INPUT_RAW!Q1941))</f>
        <v>0.23535999349154391</v>
      </c>
    </row>
    <row r="1942" spans="1:30" ht="86.4" x14ac:dyDescent="0.3">
      <c r="A1942" s="7" t="s">
        <v>196</v>
      </c>
      <c r="B1942" s="2" t="s">
        <v>2740</v>
      </c>
      <c r="C1942" s="5" t="s">
        <v>198</v>
      </c>
      <c r="D1942" s="5" t="s">
        <v>171</v>
      </c>
      <c r="E1942" s="2" t="s">
        <v>2743</v>
      </c>
      <c r="F1942" s="2"/>
      <c r="G1942" s="2"/>
      <c r="H1942" s="2"/>
      <c r="I1942" s="2"/>
      <c r="J1942" s="2"/>
      <c r="K1942" s="2"/>
      <c r="L1942" s="2"/>
      <c r="M1942" s="2"/>
      <c r="N1942" s="5">
        <v>18864</v>
      </c>
      <c r="O1942" s="2" t="s">
        <v>1250</v>
      </c>
      <c r="P1942" s="5">
        <v>74.530314355385897</v>
      </c>
      <c r="Q1942" s="5">
        <v>1405939.85</v>
      </c>
      <c r="R1942" s="5">
        <v>1.13960725314046</v>
      </c>
      <c r="S1942" s="5">
        <v>21497.5512232416</v>
      </c>
      <c r="T1942" s="5">
        <v>330902</v>
      </c>
      <c r="U1942" s="5">
        <v>20</v>
      </c>
      <c r="V1942" s="2"/>
      <c r="W1942" s="2" t="s">
        <v>22</v>
      </c>
      <c r="X1942" s="2" t="s">
        <v>2940</v>
      </c>
      <c r="Y1942" s="2" t="s">
        <v>172</v>
      </c>
      <c r="Z1942" s="2" t="s">
        <v>173</v>
      </c>
      <c r="AA1942" s="2" t="s">
        <v>2940</v>
      </c>
      <c r="AB1942" s="2">
        <f>IF(INPUT_RAW!B1942="","",YEAR(INPUT_RAW!B1942))</f>
        <v>2017</v>
      </c>
      <c r="AC1942" s="2">
        <f>IF(OR(INPUT_RAW!Q1942="",INPUT_RAW!T1942=""),"",INPUT_RAW!Q1942+INPUT_RAW!T1942)</f>
        <v>1736841.85</v>
      </c>
      <c r="AD1942" s="2">
        <f>IF(INPUT_RAW!Q1942="","",IF(INPUT_RAW!Q1942=0,0,INPUT_RAW!T1942/INPUT_RAW!Q1942))</f>
        <v>0.23535999779791431</v>
      </c>
    </row>
    <row r="1943" spans="1:30" ht="57.6" x14ac:dyDescent="0.3">
      <c r="A1943" s="7" t="s">
        <v>196</v>
      </c>
      <c r="B1943" s="2" t="s">
        <v>2740</v>
      </c>
      <c r="C1943" s="5" t="s">
        <v>198</v>
      </c>
      <c r="D1943" s="5" t="s">
        <v>171</v>
      </c>
      <c r="E1943" s="2" t="s">
        <v>2744</v>
      </c>
      <c r="F1943" s="2"/>
      <c r="G1943" s="2"/>
      <c r="H1943" s="2"/>
      <c r="I1943" s="2"/>
      <c r="J1943" s="2"/>
      <c r="K1943" s="2"/>
      <c r="L1943" s="2"/>
      <c r="M1943" s="2"/>
      <c r="N1943" s="5">
        <v>14400</v>
      </c>
      <c r="O1943" s="2" t="s">
        <v>1250</v>
      </c>
      <c r="P1943" s="5">
        <v>21.9814333333333</v>
      </c>
      <c r="Q1943" s="5">
        <v>316532.64</v>
      </c>
      <c r="R1943" s="5">
        <v>0.33610754332314002</v>
      </c>
      <c r="S1943" s="5">
        <v>4839.9486238532099</v>
      </c>
      <c r="T1943" s="5">
        <v>74499.199999999997</v>
      </c>
      <c r="U1943" s="5">
        <v>40</v>
      </c>
      <c r="V1943" s="2"/>
      <c r="W1943" s="2" t="s">
        <v>23</v>
      </c>
      <c r="X1943" s="2" t="s">
        <v>2936</v>
      </c>
      <c r="Y1943" s="2" t="s">
        <v>172</v>
      </c>
      <c r="Z1943" s="2" t="s">
        <v>173</v>
      </c>
      <c r="AA1943" s="2" t="s">
        <v>2936</v>
      </c>
      <c r="AB1943" s="2">
        <f>IF(INPUT_RAW!B1943="","",YEAR(INPUT_RAW!B1943))</f>
        <v>2017</v>
      </c>
      <c r="AC1943" s="2">
        <f>IF(OR(INPUT_RAW!Q1943="",INPUT_RAW!T1943=""),"",INPUT_RAW!Q1943+INPUT_RAW!T1943)</f>
        <v>391031.84</v>
      </c>
      <c r="AD1943" s="2">
        <f>IF(INPUT_RAW!Q1943="","",IF(INPUT_RAW!Q1943=0,0,INPUT_RAW!T1943/INPUT_RAW!Q1943))</f>
        <v>0.23536024594493635</v>
      </c>
    </row>
    <row r="1944" spans="1:30" ht="86.4" x14ac:dyDescent="0.3">
      <c r="A1944" s="7" t="s">
        <v>196</v>
      </c>
      <c r="B1944" s="2" t="s">
        <v>2740</v>
      </c>
      <c r="C1944" s="5" t="s">
        <v>198</v>
      </c>
      <c r="D1944" s="5" t="s">
        <v>171</v>
      </c>
      <c r="E1944" s="2" t="s">
        <v>2745</v>
      </c>
      <c r="F1944" s="2"/>
      <c r="G1944" s="2"/>
      <c r="H1944" s="2"/>
      <c r="I1944" s="2"/>
      <c r="J1944" s="2"/>
      <c r="K1944" s="2"/>
      <c r="L1944" s="2"/>
      <c r="M1944" s="2"/>
      <c r="N1944" s="5">
        <v>15372</v>
      </c>
      <c r="O1944" s="2" t="s">
        <v>1250</v>
      </c>
      <c r="P1944" s="5">
        <v>82.151966562581293</v>
      </c>
      <c r="Q1944" s="5">
        <v>1262840.03</v>
      </c>
      <c r="R1944" s="5">
        <v>1.2561462777153101</v>
      </c>
      <c r="S1944" s="5">
        <v>19309.480581039799</v>
      </c>
      <c r="T1944" s="5">
        <v>297222</v>
      </c>
      <c r="U1944" s="5">
        <v>72</v>
      </c>
      <c r="V1944" s="2"/>
      <c r="W1944" s="2" t="s">
        <v>22</v>
      </c>
      <c r="X1944" s="2" t="s">
        <v>2940</v>
      </c>
      <c r="Y1944" s="2" t="s">
        <v>172</v>
      </c>
      <c r="Z1944" s="2" t="s">
        <v>173</v>
      </c>
      <c r="AA1944" s="2" t="s">
        <v>2940</v>
      </c>
      <c r="AB1944" s="2">
        <f>IF(INPUT_RAW!B1944="","",YEAR(INPUT_RAW!B1944))</f>
        <v>2017</v>
      </c>
      <c r="AC1944" s="2">
        <f>IF(OR(INPUT_RAW!Q1944="",INPUT_RAW!T1944=""),"",INPUT_RAW!Q1944+INPUT_RAW!T1944)</f>
        <v>1560062.03</v>
      </c>
      <c r="AD1944" s="2">
        <f>IF(INPUT_RAW!Q1944="","",IF(INPUT_RAW!Q1944=0,0,INPUT_RAW!T1944/INPUT_RAW!Q1944))</f>
        <v>0.23535997667099609</v>
      </c>
    </row>
    <row r="1945" spans="1:30" ht="57.6" x14ac:dyDescent="0.3">
      <c r="A1945" s="7" t="s">
        <v>196</v>
      </c>
      <c r="B1945" s="2" t="s">
        <v>2740</v>
      </c>
      <c r="C1945" s="5" t="s">
        <v>198</v>
      </c>
      <c r="D1945" s="5" t="s">
        <v>171</v>
      </c>
      <c r="E1945" s="2" t="s">
        <v>2746</v>
      </c>
      <c r="F1945" s="2"/>
      <c r="G1945" s="2"/>
      <c r="H1945" s="2"/>
      <c r="I1945" s="2"/>
      <c r="J1945" s="2"/>
      <c r="K1945" s="2"/>
      <c r="L1945" s="2"/>
      <c r="M1945" s="2"/>
      <c r="N1945" s="5">
        <v>40320</v>
      </c>
      <c r="O1945" s="2" t="s">
        <v>1250</v>
      </c>
      <c r="P1945" s="5">
        <v>22.0400773809524</v>
      </c>
      <c r="Q1945" s="5">
        <v>888655.92</v>
      </c>
      <c r="R1945" s="5">
        <v>0.337004241298966</v>
      </c>
      <c r="S1945" s="5">
        <v>13588.011009174301</v>
      </c>
      <c r="T1945" s="5">
        <v>209154.1</v>
      </c>
      <c r="U1945" s="5">
        <v>72</v>
      </c>
      <c r="V1945" s="2"/>
      <c r="W1945" s="2" t="s">
        <v>23</v>
      </c>
      <c r="X1945" s="2" t="s">
        <v>2936</v>
      </c>
      <c r="Y1945" s="2" t="s">
        <v>172</v>
      </c>
      <c r="Z1945" s="2" t="s">
        <v>173</v>
      </c>
      <c r="AA1945" s="2" t="s">
        <v>2936</v>
      </c>
      <c r="AB1945" s="2">
        <f>IF(INPUT_RAW!B1945="","",YEAR(INPUT_RAW!B1945))</f>
        <v>2017</v>
      </c>
      <c r="AC1945" s="2">
        <f>IF(OR(INPUT_RAW!Q1945="",INPUT_RAW!T1945=""),"",INPUT_RAW!Q1945+INPUT_RAW!T1945)</f>
        <v>1097810.02</v>
      </c>
      <c r="AD1945" s="2">
        <f>IF(INPUT_RAW!Q1945="","",IF(INPUT_RAW!Q1945=0,0,INPUT_RAW!T1945/INPUT_RAW!Q1945))</f>
        <v>0.23536004801498425</v>
      </c>
    </row>
    <row r="1946" spans="1:30" ht="72" x14ac:dyDescent="0.3">
      <c r="A1946" s="7" t="s">
        <v>196</v>
      </c>
      <c r="B1946" s="2" t="s">
        <v>2740</v>
      </c>
      <c r="C1946" s="5" t="s">
        <v>198</v>
      </c>
      <c r="D1946" s="5" t="s">
        <v>171</v>
      </c>
      <c r="E1946" s="2" t="s">
        <v>2747</v>
      </c>
      <c r="F1946" s="2"/>
      <c r="G1946" s="2"/>
      <c r="H1946" s="2"/>
      <c r="I1946" s="2"/>
      <c r="J1946" s="2"/>
      <c r="K1946" s="2"/>
      <c r="L1946" s="2"/>
      <c r="M1946" s="2"/>
      <c r="N1946" s="5">
        <v>5940</v>
      </c>
      <c r="O1946" s="2" t="s">
        <v>1250</v>
      </c>
      <c r="P1946" s="5">
        <v>93.078582491582495</v>
      </c>
      <c r="Q1946" s="5">
        <v>552886.78</v>
      </c>
      <c r="R1946" s="5">
        <v>1.42321991577343</v>
      </c>
      <c r="S1946" s="5">
        <v>8453.9262996941907</v>
      </c>
      <c r="T1946" s="5">
        <v>130127.5</v>
      </c>
      <c r="U1946" s="5">
        <v>24</v>
      </c>
      <c r="V1946" s="2"/>
      <c r="W1946" s="2" t="s">
        <v>22</v>
      </c>
      <c r="X1946" s="2" t="s">
        <v>2940</v>
      </c>
      <c r="Y1946" s="2" t="s">
        <v>172</v>
      </c>
      <c r="Z1946" s="2" t="s">
        <v>173</v>
      </c>
      <c r="AA1946" s="2" t="s">
        <v>2940</v>
      </c>
      <c r="AB1946" s="2">
        <f>IF(INPUT_RAW!B1946="","",YEAR(INPUT_RAW!B1946))</f>
        <v>2017</v>
      </c>
      <c r="AC1946" s="2">
        <f>IF(OR(INPUT_RAW!Q1946="",INPUT_RAW!T1946=""),"",INPUT_RAW!Q1946+INPUT_RAW!T1946)</f>
        <v>683014.28</v>
      </c>
      <c r="AD1946" s="2">
        <f>IF(INPUT_RAW!Q1946="","",IF(INPUT_RAW!Q1946=0,0,INPUT_RAW!T1946/INPUT_RAW!Q1946))</f>
        <v>0.23536012201268403</v>
      </c>
    </row>
    <row r="1947" spans="1:30" ht="57.6" x14ac:dyDescent="0.3">
      <c r="A1947" s="7" t="s">
        <v>196</v>
      </c>
      <c r="B1947" s="2" t="s">
        <v>2748</v>
      </c>
      <c r="C1947" s="5" t="s">
        <v>198</v>
      </c>
      <c r="D1947" s="5" t="s">
        <v>171</v>
      </c>
      <c r="E1947" s="2" t="s">
        <v>2749</v>
      </c>
      <c r="F1947" s="2"/>
      <c r="G1947" s="2"/>
      <c r="H1947" s="2"/>
      <c r="I1947" s="2"/>
      <c r="J1947" s="2"/>
      <c r="K1947" s="2"/>
      <c r="L1947" s="2"/>
      <c r="M1947" s="2"/>
      <c r="N1947" s="5">
        <v>7368</v>
      </c>
      <c r="O1947" s="2" t="s">
        <v>1250</v>
      </c>
      <c r="P1947" s="5">
        <v>52.127924809989103</v>
      </c>
      <c r="Q1947" s="5">
        <v>384078.55</v>
      </c>
      <c r="R1947" s="5">
        <v>0.79706307048913005</v>
      </c>
      <c r="S1947" s="5">
        <v>5872.7607033639097</v>
      </c>
      <c r="T1947" s="5">
        <v>90396.800000000003</v>
      </c>
      <c r="U1947" s="5">
        <v>4</v>
      </c>
      <c r="V1947" s="2"/>
      <c r="W1947" s="2" t="s">
        <v>23</v>
      </c>
      <c r="X1947" s="2"/>
      <c r="Y1947" s="2" t="s">
        <v>172</v>
      </c>
      <c r="Z1947" s="2" t="s">
        <v>173</v>
      </c>
      <c r="AA1947" s="2" t="s">
        <v>174</v>
      </c>
      <c r="AB1947" s="2">
        <f>IF(INPUT_RAW!B1947="","",YEAR(INPUT_RAW!B1947))</f>
        <v>2017</v>
      </c>
      <c r="AC1947" s="2">
        <f>IF(OR(INPUT_RAW!Q1947="",INPUT_RAW!T1947=""),"",INPUT_RAW!Q1947+INPUT_RAW!T1947)</f>
        <v>474475.35</v>
      </c>
      <c r="AD1947" s="2">
        <f>IF(INPUT_RAW!Q1947="","",IF(INPUT_RAW!Q1947=0,0,INPUT_RAW!T1947/INPUT_RAW!Q1947))</f>
        <v>0.23536018869056866</v>
      </c>
    </row>
    <row r="1948" spans="1:30" ht="57.6" x14ac:dyDescent="0.3">
      <c r="A1948" s="7" t="s">
        <v>196</v>
      </c>
      <c r="B1948" s="2" t="s">
        <v>2748</v>
      </c>
      <c r="C1948" s="5" t="s">
        <v>198</v>
      </c>
      <c r="D1948" s="5" t="s">
        <v>171</v>
      </c>
      <c r="E1948" s="2" t="s">
        <v>2750</v>
      </c>
      <c r="F1948" s="2"/>
      <c r="G1948" s="2"/>
      <c r="H1948" s="2"/>
      <c r="I1948" s="2"/>
      <c r="J1948" s="2"/>
      <c r="K1948" s="2"/>
      <c r="L1948" s="2"/>
      <c r="M1948" s="2"/>
      <c r="N1948" s="5">
        <v>25200</v>
      </c>
      <c r="O1948" s="2" t="s">
        <v>2368</v>
      </c>
      <c r="P1948" s="5">
        <v>30.119898015873002</v>
      </c>
      <c r="Q1948" s="5">
        <v>759021.43</v>
      </c>
      <c r="R1948" s="5">
        <v>0.46054889932527499</v>
      </c>
      <c r="S1948" s="5">
        <v>11605.832262996901</v>
      </c>
      <c r="T1948" s="5">
        <v>178643.20000000001</v>
      </c>
      <c r="U1948" s="5">
        <v>12</v>
      </c>
      <c r="V1948" s="2"/>
      <c r="W1948" s="2" t="s">
        <v>23</v>
      </c>
      <c r="X1948" s="2"/>
      <c r="Y1948" s="2" t="s">
        <v>172</v>
      </c>
      <c r="Z1948" s="2" t="s">
        <v>173</v>
      </c>
      <c r="AA1948" s="2" t="s">
        <v>174</v>
      </c>
      <c r="AB1948" s="2">
        <f>IF(INPUT_RAW!B1948="","",YEAR(INPUT_RAW!B1948))</f>
        <v>2017</v>
      </c>
      <c r="AC1948" s="2">
        <f>IF(OR(INPUT_RAW!Q1948="",INPUT_RAW!T1948=""),"",INPUT_RAW!Q1948+INPUT_RAW!T1948)</f>
        <v>937664.63000000012</v>
      </c>
      <c r="AD1948" s="2">
        <f>IF(INPUT_RAW!Q1948="","",IF(INPUT_RAW!Q1948=0,0,INPUT_RAW!T1948/INPUT_RAW!Q1948))</f>
        <v>0.23535988964106058</v>
      </c>
    </row>
    <row r="1949" spans="1:30" ht="57.6" x14ac:dyDescent="0.3">
      <c r="A1949" s="7" t="s">
        <v>196</v>
      </c>
      <c r="B1949" s="2" t="s">
        <v>2748</v>
      </c>
      <c r="C1949" s="5" t="s">
        <v>198</v>
      </c>
      <c r="D1949" s="5" t="s">
        <v>171</v>
      </c>
      <c r="E1949" s="2" t="s">
        <v>2751</v>
      </c>
      <c r="F1949" s="2"/>
      <c r="G1949" s="2"/>
      <c r="H1949" s="2"/>
      <c r="I1949" s="2"/>
      <c r="J1949" s="2"/>
      <c r="K1949" s="2"/>
      <c r="L1949" s="2"/>
      <c r="M1949" s="2"/>
      <c r="N1949" s="5">
        <v>40320</v>
      </c>
      <c r="O1949" s="2" t="s">
        <v>1250</v>
      </c>
      <c r="P1949" s="5">
        <v>22.570133928571401</v>
      </c>
      <c r="Q1949" s="5">
        <v>910027.8</v>
      </c>
      <c r="R1949" s="5">
        <v>0.345109081476627</v>
      </c>
      <c r="S1949" s="5">
        <v>13914.798165137599</v>
      </c>
      <c r="T1949" s="5">
        <v>214184.2</v>
      </c>
      <c r="U1949" s="5">
        <v>72</v>
      </c>
      <c r="V1949" s="2"/>
      <c r="W1949" s="2" t="s">
        <v>23</v>
      </c>
      <c r="X1949" s="2" t="s">
        <v>2936</v>
      </c>
      <c r="Y1949" s="2" t="s">
        <v>172</v>
      </c>
      <c r="Z1949" s="2" t="s">
        <v>173</v>
      </c>
      <c r="AA1949" s="2" t="s">
        <v>2936</v>
      </c>
      <c r="AB1949" s="2">
        <f>IF(INPUT_RAW!B1949="","",YEAR(INPUT_RAW!B1949))</f>
        <v>2017</v>
      </c>
      <c r="AC1949" s="2">
        <f>IF(OR(INPUT_RAW!Q1949="",INPUT_RAW!T1949=""),"",INPUT_RAW!Q1949+INPUT_RAW!T1949)</f>
        <v>1124212</v>
      </c>
      <c r="AD1949" s="2">
        <f>IF(INPUT_RAW!Q1949="","",IF(INPUT_RAW!Q1949=0,0,INPUT_RAW!T1949/INPUT_RAW!Q1949))</f>
        <v>0.23536006262665821</v>
      </c>
    </row>
    <row r="1950" spans="1:30" ht="57.6" x14ac:dyDescent="0.3">
      <c r="A1950" s="7" t="s">
        <v>196</v>
      </c>
      <c r="B1950" s="2" t="s">
        <v>2752</v>
      </c>
      <c r="C1950" s="5" t="s">
        <v>198</v>
      </c>
      <c r="D1950" s="5" t="s">
        <v>171</v>
      </c>
      <c r="E1950" s="2" t="s">
        <v>2753</v>
      </c>
      <c r="F1950" s="2"/>
      <c r="G1950" s="2"/>
      <c r="H1950" s="2"/>
      <c r="I1950" s="2"/>
      <c r="J1950" s="2"/>
      <c r="K1950" s="2"/>
      <c r="L1950" s="2"/>
      <c r="M1950" s="2"/>
      <c r="N1950" s="5">
        <v>25200</v>
      </c>
      <c r="O1950" s="2" t="s">
        <v>2368</v>
      </c>
      <c r="P1950" s="5">
        <v>38.738588888888899</v>
      </c>
      <c r="Q1950" s="5">
        <v>976212.44</v>
      </c>
      <c r="R1950" s="5">
        <v>0.59233316343866804</v>
      </c>
      <c r="S1950" s="5">
        <v>14926.795718654401</v>
      </c>
      <c r="T1950" s="5">
        <v>229761.3</v>
      </c>
      <c r="U1950" s="5">
        <v>3</v>
      </c>
      <c r="V1950" s="2"/>
      <c r="W1950" s="2" t="s">
        <v>23</v>
      </c>
      <c r="X1950" s="2" t="s">
        <v>2939</v>
      </c>
      <c r="Y1950" s="2" t="s">
        <v>172</v>
      </c>
      <c r="Z1950" s="2" t="s">
        <v>173</v>
      </c>
      <c r="AA1950" s="2" t="s">
        <v>2939</v>
      </c>
      <c r="AB1950" s="2">
        <f>IF(INPUT_RAW!B1950="","",YEAR(INPUT_RAW!B1950))</f>
        <v>2017</v>
      </c>
      <c r="AC1950" s="2">
        <f>IF(OR(INPUT_RAW!Q1950="",INPUT_RAW!T1950=""),"",INPUT_RAW!Q1950+INPUT_RAW!T1950)</f>
        <v>1205973.74</v>
      </c>
      <c r="AD1950" s="2">
        <f>IF(INPUT_RAW!Q1950="","",IF(INPUT_RAW!Q1950=0,0,INPUT_RAW!T1950/INPUT_RAW!Q1950))</f>
        <v>0.23535993866253127</v>
      </c>
    </row>
    <row r="1951" spans="1:30" ht="72" x14ac:dyDescent="0.3">
      <c r="A1951" s="7" t="s">
        <v>196</v>
      </c>
      <c r="B1951" s="2" t="s">
        <v>2752</v>
      </c>
      <c r="C1951" s="5" t="s">
        <v>198</v>
      </c>
      <c r="D1951" s="5" t="s">
        <v>171</v>
      </c>
      <c r="E1951" s="2" t="s">
        <v>2754</v>
      </c>
      <c r="F1951" s="2"/>
      <c r="G1951" s="2"/>
      <c r="H1951" s="2"/>
      <c r="I1951" s="2"/>
      <c r="J1951" s="2"/>
      <c r="K1951" s="2"/>
      <c r="L1951" s="2"/>
      <c r="M1951" s="2"/>
      <c r="N1951" s="5">
        <v>7350</v>
      </c>
      <c r="O1951" s="2" t="s">
        <v>200</v>
      </c>
      <c r="P1951" s="5">
        <v>520.97970884353697</v>
      </c>
      <c r="Q1951" s="5">
        <v>3829200.86</v>
      </c>
      <c r="R1951" s="5">
        <v>7.9660505939378803</v>
      </c>
      <c r="S1951" s="5">
        <v>58550.471865443396</v>
      </c>
      <c r="T1951" s="5">
        <v>901240.7</v>
      </c>
      <c r="U1951" s="5">
        <v>50400</v>
      </c>
      <c r="V1951" s="5">
        <v>1.1000000000000001</v>
      </c>
      <c r="W1951" s="2" t="s">
        <v>14</v>
      </c>
      <c r="X1951" s="2" t="s">
        <v>2940</v>
      </c>
      <c r="Y1951" s="2" t="s">
        <v>172</v>
      </c>
      <c r="Z1951" s="2" t="s">
        <v>173</v>
      </c>
      <c r="AA1951" s="2" t="s">
        <v>2940</v>
      </c>
      <c r="AB1951" s="2">
        <f>IF(INPUT_RAW!B1951="","",YEAR(INPUT_RAW!B1951))</f>
        <v>2017</v>
      </c>
      <c r="AC1951" s="2">
        <f>IF(OR(INPUT_RAW!Q1951="",INPUT_RAW!T1951=""),"",INPUT_RAW!Q1951+INPUT_RAW!T1951)</f>
        <v>4730441.5599999996</v>
      </c>
      <c r="AD1951" s="2">
        <f>IF(INPUT_RAW!Q1951="","",IF(INPUT_RAW!Q1951=0,0,INPUT_RAW!T1951/INPUT_RAW!Q1951))</f>
        <v>0.23535999623691717</v>
      </c>
    </row>
    <row r="1952" spans="1:30" ht="57.6" x14ac:dyDescent="0.3">
      <c r="A1952" s="7" t="s">
        <v>196</v>
      </c>
      <c r="B1952" s="2" t="s">
        <v>2752</v>
      </c>
      <c r="C1952" s="5" t="s">
        <v>198</v>
      </c>
      <c r="D1952" s="5" t="s">
        <v>171</v>
      </c>
      <c r="E1952" s="2" t="s">
        <v>2755</v>
      </c>
      <c r="F1952" s="2"/>
      <c r="G1952" s="2"/>
      <c r="H1952" s="2"/>
      <c r="I1952" s="2"/>
      <c r="J1952" s="2"/>
      <c r="K1952" s="2"/>
      <c r="L1952" s="2"/>
      <c r="M1952" s="2"/>
      <c r="N1952" s="5">
        <v>10632</v>
      </c>
      <c r="O1952" s="2" t="s">
        <v>200</v>
      </c>
      <c r="P1952" s="5">
        <v>51.605334838224202</v>
      </c>
      <c r="Q1952" s="5">
        <v>548667.92000000004</v>
      </c>
      <c r="R1952" s="5">
        <v>0.78907239813798502</v>
      </c>
      <c r="S1952" s="5">
        <v>8389.4177370030593</v>
      </c>
      <c r="T1952" s="5">
        <v>129134.5</v>
      </c>
      <c r="U1952" s="5">
        <v>96</v>
      </c>
      <c r="V1952" s="2"/>
      <c r="W1952" s="2" t="s">
        <v>23</v>
      </c>
      <c r="X1952" s="2"/>
      <c r="Y1952" s="2" t="s">
        <v>172</v>
      </c>
      <c r="Z1952" s="2" t="s">
        <v>173</v>
      </c>
      <c r="AA1952" s="2" t="s">
        <v>174</v>
      </c>
      <c r="AB1952" s="2">
        <f>IF(INPUT_RAW!B1952="","",YEAR(INPUT_RAW!B1952))</f>
        <v>2017</v>
      </c>
      <c r="AC1952" s="2">
        <f>IF(OR(INPUT_RAW!Q1952="",INPUT_RAW!T1952=""),"",INPUT_RAW!Q1952+INPUT_RAW!T1952)</f>
        <v>677802.42</v>
      </c>
      <c r="AD1952" s="2">
        <f>IF(INPUT_RAW!Q1952="","",IF(INPUT_RAW!Q1952=0,0,INPUT_RAW!T1952/INPUT_RAW!Q1952))</f>
        <v>0.23536003344245093</v>
      </c>
    </row>
    <row r="1953" spans="1:30" ht="72" x14ac:dyDescent="0.3">
      <c r="A1953" s="7" t="s">
        <v>196</v>
      </c>
      <c r="B1953" s="2" t="s">
        <v>2756</v>
      </c>
      <c r="C1953" s="5" t="s">
        <v>198</v>
      </c>
      <c r="D1953" s="5" t="s">
        <v>163</v>
      </c>
      <c r="E1953" s="2" t="s">
        <v>2757</v>
      </c>
      <c r="F1953" s="2"/>
      <c r="G1953" s="2"/>
      <c r="H1953" s="2"/>
      <c r="I1953" s="2"/>
      <c r="J1953" s="2"/>
      <c r="K1953" s="2"/>
      <c r="L1953" s="2"/>
      <c r="M1953" s="2"/>
      <c r="N1953" s="5">
        <v>114336</v>
      </c>
      <c r="O1953" s="2" t="s">
        <v>2368</v>
      </c>
      <c r="P1953" s="5">
        <v>11.15</v>
      </c>
      <c r="Q1953" s="5">
        <v>1274903.21</v>
      </c>
      <c r="R1953" s="5">
        <v>0.17</v>
      </c>
      <c r="S1953" s="5">
        <v>19360.72</v>
      </c>
      <c r="T1953" s="5">
        <v>384434.3</v>
      </c>
      <c r="U1953" s="5">
        <v>3</v>
      </c>
      <c r="V1953" s="2"/>
      <c r="W1953" s="2" t="s">
        <v>23</v>
      </c>
      <c r="X1953" s="2" t="s">
        <v>166</v>
      </c>
      <c r="Y1953" s="2" t="s">
        <v>164</v>
      </c>
      <c r="Z1953" s="2" t="s">
        <v>165</v>
      </c>
      <c r="AA1953" s="2" t="s">
        <v>166</v>
      </c>
      <c r="AB1953" s="2">
        <f>IF(INPUT_RAW!B1953="","",YEAR(INPUT_RAW!B1953))</f>
        <v>2017</v>
      </c>
      <c r="AC1953" s="2">
        <f>IF(OR(INPUT_RAW!Q1953="",INPUT_RAW!T1953=""),"",INPUT_RAW!Q1953+INPUT_RAW!T1953)</f>
        <v>1659337.51</v>
      </c>
      <c r="AD1953" s="2">
        <f>IF(INPUT_RAW!Q1953="","",IF(INPUT_RAW!Q1953=0,0,INPUT_RAW!T1953/INPUT_RAW!Q1953))</f>
        <v>0.30153998906316976</v>
      </c>
    </row>
    <row r="1954" spans="1:30" ht="57.6" x14ac:dyDescent="0.3">
      <c r="A1954" s="7" t="s">
        <v>196</v>
      </c>
      <c r="B1954" s="2" t="s">
        <v>2758</v>
      </c>
      <c r="C1954" s="5" t="s">
        <v>198</v>
      </c>
      <c r="D1954" s="5" t="s">
        <v>171</v>
      </c>
      <c r="E1954" s="2" t="s">
        <v>2759</v>
      </c>
      <c r="F1954" s="2"/>
      <c r="G1954" s="2"/>
      <c r="H1954" s="2"/>
      <c r="I1954" s="2"/>
      <c r="J1954" s="2"/>
      <c r="K1954" s="2"/>
      <c r="L1954" s="2"/>
      <c r="M1954" s="2"/>
      <c r="N1954" s="5">
        <v>360</v>
      </c>
      <c r="O1954" s="2" t="s">
        <v>1250</v>
      </c>
      <c r="P1954" s="5">
        <v>90.89</v>
      </c>
      <c r="Q1954" s="5">
        <v>32719.98</v>
      </c>
      <c r="R1954" s="5">
        <v>1.38</v>
      </c>
      <c r="S1954" s="5">
        <v>496.13</v>
      </c>
      <c r="T1954" s="5">
        <v>7700.9</v>
      </c>
      <c r="U1954" s="5">
        <v>76</v>
      </c>
      <c r="V1954" s="2"/>
      <c r="W1954" s="2" t="s">
        <v>23</v>
      </c>
      <c r="X1954" s="2" t="s">
        <v>2937</v>
      </c>
      <c r="Y1954" s="2" t="s">
        <v>172</v>
      </c>
      <c r="Z1954" s="2" t="s">
        <v>173</v>
      </c>
      <c r="AA1954" s="2" t="s">
        <v>2937</v>
      </c>
      <c r="AB1954" s="2">
        <f>IF(INPUT_RAW!B1954="","",YEAR(INPUT_RAW!B1954))</f>
        <v>2017</v>
      </c>
      <c r="AC1954" s="2">
        <f>IF(OR(INPUT_RAW!Q1954="",INPUT_RAW!T1954=""),"",INPUT_RAW!Q1954+INPUT_RAW!T1954)</f>
        <v>40420.879999999997</v>
      </c>
      <c r="AD1954" s="2">
        <f>IF(INPUT_RAW!Q1954="","",IF(INPUT_RAW!Q1954=0,0,INPUT_RAW!T1954/INPUT_RAW!Q1954))</f>
        <v>0.23535772332379176</v>
      </c>
    </row>
    <row r="1955" spans="1:30" ht="57.6" x14ac:dyDescent="0.3">
      <c r="A1955" s="7" t="s">
        <v>196</v>
      </c>
      <c r="B1955" s="2" t="s">
        <v>2758</v>
      </c>
      <c r="C1955" s="5" t="s">
        <v>198</v>
      </c>
      <c r="D1955" s="5" t="s">
        <v>171</v>
      </c>
      <c r="E1955" s="2" t="s">
        <v>2759</v>
      </c>
      <c r="F1955" s="2"/>
      <c r="G1955" s="2"/>
      <c r="H1955" s="2"/>
      <c r="I1955" s="2"/>
      <c r="J1955" s="2"/>
      <c r="K1955" s="2"/>
      <c r="L1955" s="2"/>
      <c r="M1955" s="2"/>
      <c r="N1955" s="5">
        <v>360</v>
      </c>
      <c r="O1955" s="2" t="s">
        <v>1250</v>
      </c>
      <c r="P1955" s="5">
        <v>90.89</v>
      </c>
      <c r="Q1955" s="5">
        <v>32719.98</v>
      </c>
      <c r="R1955" s="5">
        <v>1.38</v>
      </c>
      <c r="S1955" s="5">
        <v>496.13</v>
      </c>
      <c r="T1955" s="5">
        <v>7700.9</v>
      </c>
      <c r="U1955" s="5">
        <v>76</v>
      </c>
      <c r="V1955" s="2"/>
      <c r="W1955" s="2" t="s">
        <v>23</v>
      </c>
      <c r="X1955" s="2" t="s">
        <v>2937</v>
      </c>
      <c r="Y1955" s="2" t="s">
        <v>172</v>
      </c>
      <c r="Z1955" s="2" t="s">
        <v>173</v>
      </c>
      <c r="AA1955" s="2" t="s">
        <v>2937</v>
      </c>
      <c r="AB1955" s="2">
        <f>IF(INPUT_RAW!B1955="","",YEAR(INPUT_RAW!B1955))</f>
        <v>2017</v>
      </c>
      <c r="AC1955" s="2">
        <f>IF(OR(INPUT_RAW!Q1955="",INPUT_RAW!T1955=""),"",INPUT_RAW!Q1955+INPUT_RAW!T1955)</f>
        <v>40420.879999999997</v>
      </c>
      <c r="AD1955" s="2">
        <f>IF(INPUT_RAW!Q1955="","",IF(INPUT_RAW!Q1955=0,0,INPUT_RAW!T1955/INPUT_RAW!Q1955))</f>
        <v>0.23535772332379176</v>
      </c>
    </row>
    <row r="1956" spans="1:30" ht="57.6" x14ac:dyDescent="0.3">
      <c r="A1956" s="7" t="s">
        <v>196</v>
      </c>
      <c r="B1956" s="2" t="s">
        <v>2760</v>
      </c>
      <c r="C1956" s="5" t="s">
        <v>198</v>
      </c>
      <c r="D1956" s="5" t="s">
        <v>171</v>
      </c>
      <c r="E1956" s="2" t="s">
        <v>2761</v>
      </c>
      <c r="F1956" s="2"/>
      <c r="G1956" s="2"/>
      <c r="H1956" s="2"/>
      <c r="I1956" s="2"/>
      <c r="J1956" s="2"/>
      <c r="K1956" s="2"/>
      <c r="L1956" s="2"/>
      <c r="M1956" s="2"/>
      <c r="N1956" s="5">
        <v>24000</v>
      </c>
      <c r="O1956" s="2" t="s">
        <v>1250</v>
      </c>
      <c r="P1956" s="5">
        <v>31.82</v>
      </c>
      <c r="Q1956" s="5">
        <v>763664.97</v>
      </c>
      <c r="R1956" s="5">
        <v>0.48</v>
      </c>
      <c r="S1956" s="5">
        <v>11579.45</v>
      </c>
      <c r="T1956" s="5">
        <v>179736.2</v>
      </c>
      <c r="U1956" s="5">
        <v>2256</v>
      </c>
      <c r="V1956" s="2"/>
      <c r="W1956" s="2" t="s">
        <v>23</v>
      </c>
      <c r="X1956" s="2"/>
      <c r="Y1956" s="2" t="s">
        <v>172</v>
      </c>
      <c r="Z1956" s="2" t="s">
        <v>173</v>
      </c>
      <c r="AA1956" s="2" t="s">
        <v>174</v>
      </c>
      <c r="AB1956" s="2">
        <f>IF(INPUT_RAW!B1956="","",YEAR(INPUT_RAW!B1956))</f>
        <v>2017</v>
      </c>
      <c r="AC1956" s="2">
        <f>IF(OR(INPUT_RAW!Q1956="",INPUT_RAW!T1956=""),"",INPUT_RAW!Q1956+INPUT_RAW!T1956)</f>
        <v>943401.16999999993</v>
      </c>
      <c r="AD1956" s="2">
        <f>IF(INPUT_RAW!Q1956="","",IF(INPUT_RAW!Q1956=0,0,INPUT_RAW!T1956/INPUT_RAW!Q1956))</f>
        <v>0.23536001657899802</v>
      </c>
    </row>
    <row r="1957" spans="1:30" ht="72" x14ac:dyDescent="0.3">
      <c r="A1957" s="7" t="s">
        <v>196</v>
      </c>
      <c r="B1957" s="2" t="s">
        <v>2760</v>
      </c>
      <c r="C1957" s="5" t="s">
        <v>198</v>
      </c>
      <c r="D1957" s="5" t="s">
        <v>163</v>
      </c>
      <c r="E1957" s="2" t="s">
        <v>2762</v>
      </c>
      <c r="F1957" s="2"/>
      <c r="G1957" s="2"/>
      <c r="H1957" s="2"/>
      <c r="I1957" s="2"/>
      <c r="J1957" s="2"/>
      <c r="K1957" s="2"/>
      <c r="L1957" s="2"/>
      <c r="M1957" s="2"/>
      <c r="N1957" s="5">
        <v>318384</v>
      </c>
      <c r="O1957" s="2" t="s">
        <v>1250</v>
      </c>
      <c r="P1957" s="5">
        <v>4.76</v>
      </c>
      <c r="Q1957" s="5">
        <v>1514229.21</v>
      </c>
      <c r="R1957" s="5">
        <v>7.0000000000000007E-2</v>
      </c>
      <c r="S1957" s="5">
        <v>22960.26</v>
      </c>
      <c r="T1957" s="5">
        <v>456600.7</v>
      </c>
      <c r="U1957" s="5">
        <v>60</v>
      </c>
      <c r="V1957" s="2"/>
      <c r="W1957" s="2" t="s">
        <v>23</v>
      </c>
      <c r="X1957" s="2" t="s">
        <v>166</v>
      </c>
      <c r="Y1957" s="2" t="s">
        <v>164</v>
      </c>
      <c r="Z1957" s="2" t="s">
        <v>165</v>
      </c>
      <c r="AA1957" s="2" t="s">
        <v>166</v>
      </c>
      <c r="AB1957" s="2">
        <f>IF(INPUT_RAW!B1957="","",YEAR(INPUT_RAW!B1957))</f>
        <v>2017</v>
      </c>
      <c r="AC1957" s="2">
        <f>IF(OR(INPUT_RAW!Q1957="",INPUT_RAW!T1957=""),"",INPUT_RAW!Q1957+INPUT_RAW!T1957)</f>
        <v>1970829.91</v>
      </c>
      <c r="AD1957" s="2">
        <f>IF(INPUT_RAW!Q1957="","",IF(INPUT_RAW!Q1957=0,0,INPUT_RAW!T1957/INPUT_RAW!Q1957))</f>
        <v>0.30154001586061069</v>
      </c>
    </row>
    <row r="1958" spans="1:30" ht="57.6" x14ac:dyDescent="0.3">
      <c r="A1958" s="7" t="s">
        <v>196</v>
      </c>
      <c r="B1958" s="2" t="s">
        <v>2760</v>
      </c>
      <c r="C1958" s="5" t="s">
        <v>198</v>
      </c>
      <c r="D1958" s="5" t="s">
        <v>171</v>
      </c>
      <c r="E1958" s="2" t="s">
        <v>2761</v>
      </c>
      <c r="F1958" s="2"/>
      <c r="G1958" s="2"/>
      <c r="H1958" s="2"/>
      <c r="I1958" s="2"/>
      <c r="J1958" s="2"/>
      <c r="K1958" s="2"/>
      <c r="L1958" s="2"/>
      <c r="M1958" s="2"/>
      <c r="N1958" s="5">
        <v>24000</v>
      </c>
      <c r="O1958" s="2" t="s">
        <v>1250</v>
      </c>
      <c r="P1958" s="5">
        <v>31.82</v>
      </c>
      <c r="Q1958" s="5">
        <v>763664.97</v>
      </c>
      <c r="R1958" s="5">
        <v>0.48</v>
      </c>
      <c r="S1958" s="5">
        <v>11579.45</v>
      </c>
      <c r="T1958" s="5">
        <v>179736.2</v>
      </c>
      <c r="U1958" s="5">
        <v>2256</v>
      </c>
      <c r="V1958" s="2"/>
      <c r="W1958" s="2" t="s">
        <v>23</v>
      </c>
      <c r="X1958" s="2"/>
      <c r="Y1958" s="2" t="s">
        <v>172</v>
      </c>
      <c r="Z1958" s="2" t="s">
        <v>173</v>
      </c>
      <c r="AA1958" s="2" t="s">
        <v>174</v>
      </c>
      <c r="AB1958" s="2">
        <f>IF(INPUT_RAW!B1958="","",YEAR(INPUT_RAW!B1958))</f>
        <v>2017</v>
      </c>
      <c r="AC1958" s="2">
        <f>IF(OR(INPUT_RAW!Q1958="",INPUT_RAW!T1958=""),"",INPUT_RAW!Q1958+INPUT_RAW!T1958)</f>
        <v>943401.16999999993</v>
      </c>
      <c r="AD1958" s="2">
        <f>IF(INPUT_RAW!Q1958="","",IF(INPUT_RAW!Q1958=0,0,INPUT_RAW!T1958/INPUT_RAW!Q1958))</f>
        <v>0.23536001657899802</v>
      </c>
    </row>
    <row r="1959" spans="1:30" ht="72" x14ac:dyDescent="0.3">
      <c r="A1959" s="7" t="s">
        <v>196</v>
      </c>
      <c r="B1959" s="2" t="s">
        <v>2760</v>
      </c>
      <c r="C1959" s="5" t="s">
        <v>198</v>
      </c>
      <c r="D1959" s="5" t="s">
        <v>163</v>
      </c>
      <c r="E1959" s="2" t="s">
        <v>2762</v>
      </c>
      <c r="F1959" s="2"/>
      <c r="G1959" s="2"/>
      <c r="H1959" s="2"/>
      <c r="I1959" s="2"/>
      <c r="J1959" s="2"/>
      <c r="K1959" s="2"/>
      <c r="L1959" s="2"/>
      <c r="M1959" s="2"/>
      <c r="N1959" s="5">
        <v>318384</v>
      </c>
      <c r="O1959" s="2" t="s">
        <v>1250</v>
      </c>
      <c r="P1959" s="5">
        <v>4.76</v>
      </c>
      <c r="Q1959" s="5">
        <v>1514229.21</v>
      </c>
      <c r="R1959" s="5">
        <v>7.0000000000000007E-2</v>
      </c>
      <c r="S1959" s="5">
        <v>22960.26</v>
      </c>
      <c r="T1959" s="5">
        <v>456600.7</v>
      </c>
      <c r="U1959" s="5">
        <v>60</v>
      </c>
      <c r="V1959" s="2"/>
      <c r="W1959" s="2" t="s">
        <v>23</v>
      </c>
      <c r="X1959" s="2" t="s">
        <v>166</v>
      </c>
      <c r="Y1959" s="2" t="s">
        <v>164</v>
      </c>
      <c r="Z1959" s="2" t="s">
        <v>165</v>
      </c>
      <c r="AA1959" s="2" t="s">
        <v>166</v>
      </c>
      <c r="AB1959" s="2">
        <f>IF(INPUT_RAW!B1959="","",YEAR(INPUT_RAW!B1959))</f>
        <v>2017</v>
      </c>
      <c r="AC1959" s="2">
        <f>IF(OR(INPUT_RAW!Q1959="",INPUT_RAW!T1959=""),"",INPUT_RAW!Q1959+INPUT_RAW!T1959)</f>
        <v>1970829.91</v>
      </c>
      <c r="AD1959" s="2">
        <f>IF(INPUT_RAW!Q1959="","",IF(INPUT_RAW!Q1959=0,0,INPUT_RAW!T1959/INPUT_RAW!Q1959))</f>
        <v>0.30154001586061069</v>
      </c>
    </row>
    <row r="1960" spans="1:30" ht="72" x14ac:dyDescent="0.3">
      <c r="A1960" s="7" t="s">
        <v>196</v>
      </c>
      <c r="B1960" s="2" t="s">
        <v>2763</v>
      </c>
      <c r="C1960" s="5" t="s">
        <v>198</v>
      </c>
      <c r="D1960" s="5" t="s">
        <v>171</v>
      </c>
      <c r="E1960" s="2" t="s">
        <v>2764</v>
      </c>
      <c r="F1960" s="2"/>
      <c r="G1960" s="2"/>
      <c r="H1960" s="2"/>
      <c r="I1960" s="2"/>
      <c r="J1960" s="2"/>
      <c r="K1960" s="2"/>
      <c r="L1960" s="2"/>
      <c r="M1960" s="2"/>
      <c r="N1960" s="5">
        <v>6660</v>
      </c>
      <c r="O1960" s="2" t="s">
        <v>1250</v>
      </c>
      <c r="P1960" s="5">
        <v>93.62</v>
      </c>
      <c r="Q1960" s="5">
        <v>623511.88</v>
      </c>
      <c r="R1960" s="5">
        <v>1.43</v>
      </c>
      <c r="S1960" s="5">
        <v>9533.82</v>
      </c>
      <c r="T1960" s="5">
        <v>146749.70000000001</v>
      </c>
      <c r="U1960" s="5">
        <v>70</v>
      </c>
      <c r="V1960" s="2"/>
      <c r="W1960" s="2" t="s">
        <v>22</v>
      </c>
      <c r="X1960" s="2" t="s">
        <v>2940</v>
      </c>
      <c r="Y1960" s="2" t="s">
        <v>172</v>
      </c>
      <c r="Z1960" s="2" t="s">
        <v>173</v>
      </c>
      <c r="AA1960" s="2" t="s">
        <v>2940</v>
      </c>
      <c r="AB1960" s="2">
        <f>IF(INPUT_RAW!B1960="","",YEAR(INPUT_RAW!B1960))</f>
        <v>2017</v>
      </c>
      <c r="AC1960" s="2">
        <f>IF(OR(INPUT_RAW!Q1960="",INPUT_RAW!T1960=""),"",INPUT_RAW!Q1960+INPUT_RAW!T1960)</f>
        <v>770261.58000000007</v>
      </c>
      <c r="AD1960" s="2">
        <f>IF(INPUT_RAW!Q1960="","",IF(INPUT_RAW!Q1960=0,0,INPUT_RAW!T1960/INPUT_RAW!Q1960))</f>
        <v>0.23535991006298068</v>
      </c>
    </row>
    <row r="1961" spans="1:30" ht="86.4" x14ac:dyDescent="0.3">
      <c r="A1961" s="7" t="s">
        <v>196</v>
      </c>
      <c r="B1961" s="2" t="s">
        <v>2763</v>
      </c>
      <c r="C1961" s="5" t="s">
        <v>198</v>
      </c>
      <c r="D1961" s="5" t="s">
        <v>171</v>
      </c>
      <c r="E1961" s="2" t="s">
        <v>2765</v>
      </c>
      <c r="F1961" s="2"/>
      <c r="G1961" s="2"/>
      <c r="H1961" s="2"/>
      <c r="I1961" s="2"/>
      <c r="J1961" s="2"/>
      <c r="K1961" s="2"/>
      <c r="L1961" s="2"/>
      <c r="M1961" s="2"/>
      <c r="N1961" s="5">
        <v>5076</v>
      </c>
      <c r="O1961" s="2" t="s">
        <v>1250</v>
      </c>
      <c r="P1961" s="5">
        <v>82.63</v>
      </c>
      <c r="Q1961" s="5">
        <v>419430.8</v>
      </c>
      <c r="R1961" s="5">
        <v>1.26</v>
      </c>
      <c r="S1961" s="5">
        <v>6413.31</v>
      </c>
      <c r="T1961" s="5">
        <v>98717.3</v>
      </c>
      <c r="U1961" s="5">
        <v>844</v>
      </c>
      <c r="V1961" s="2"/>
      <c r="W1961" s="2" t="s">
        <v>22</v>
      </c>
      <c r="X1961" s="2" t="s">
        <v>2940</v>
      </c>
      <c r="Y1961" s="2" t="s">
        <v>172</v>
      </c>
      <c r="Z1961" s="2" t="s">
        <v>173</v>
      </c>
      <c r="AA1961" s="2" t="s">
        <v>2940</v>
      </c>
      <c r="AB1961" s="2">
        <f>IF(INPUT_RAW!B1961="","",YEAR(INPUT_RAW!B1961))</f>
        <v>2017</v>
      </c>
      <c r="AC1961" s="2">
        <f>IF(OR(INPUT_RAW!Q1961="",INPUT_RAW!T1961=""),"",INPUT_RAW!Q1961+INPUT_RAW!T1961)</f>
        <v>518148.1</v>
      </c>
      <c r="AD1961" s="2">
        <f>IF(INPUT_RAW!Q1961="","",IF(INPUT_RAW!Q1961=0,0,INPUT_RAW!T1961/INPUT_RAW!Q1961))</f>
        <v>0.23536015953048753</v>
      </c>
    </row>
    <row r="1962" spans="1:30" ht="57.6" x14ac:dyDescent="0.3">
      <c r="A1962" s="7" t="s">
        <v>196</v>
      </c>
      <c r="B1962" s="2" t="s">
        <v>2766</v>
      </c>
      <c r="C1962" s="5" t="s">
        <v>198</v>
      </c>
      <c r="D1962" s="5" t="s">
        <v>171</v>
      </c>
      <c r="E1962" s="2" t="s">
        <v>2767</v>
      </c>
      <c r="F1962" s="2"/>
      <c r="G1962" s="2"/>
      <c r="H1962" s="2"/>
      <c r="I1962" s="2"/>
      <c r="J1962" s="2"/>
      <c r="K1962" s="2"/>
      <c r="L1962" s="2"/>
      <c r="M1962" s="2"/>
      <c r="N1962" s="5">
        <v>12000</v>
      </c>
      <c r="O1962" s="2" t="s">
        <v>1250</v>
      </c>
      <c r="P1962" s="5">
        <v>91.751784999999998</v>
      </c>
      <c r="Q1962" s="5">
        <v>1101021.42</v>
      </c>
      <c r="R1962" s="5">
        <v>1.4029324923547399</v>
      </c>
      <c r="S1962" s="5">
        <v>16835.1899082569</v>
      </c>
      <c r="T1962" s="5">
        <v>259136.3</v>
      </c>
      <c r="U1962" s="2"/>
      <c r="V1962" s="2"/>
      <c r="W1962" s="2" t="s">
        <v>17</v>
      </c>
      <c r="X1962" s="2"/>
      <c r="Y1962" s="2" t="s">
        <v>172</v>
      </c>
      <c r="Z1962" s="2" t="s">
        <v>173</v>
      </c>
      <c r="AA1962" s="2" t="s">
        <v>174</v>
      </c>
      <c r="AB1962" s="2">
        <f>IF(INPUT_RAW!B1962="","",YEAR(INPUT_RAW!B1962))</f>
        <v>2017</v>
      </c>
      <c r="AC1962" s="2">
        <f>IF(OR(INPUT_RAW!Q1962="",INPUT_RAW!T1962=""),"",INPUT_RAW!Q1962+INPUT_RAW!T1962)</f>
        <v>1360157.72</v>
      </c>
      <c r="AD1962" s="2">
        <f>IF(INPUT_RAW!Q1962="","",IF(INPUT_RAW!Q1962=0,0,INPUT_RAW!T1962/INPUT_RAW!Q1962))</f>
        <v>0.23535990789352673</v>
      </c>
    </row>
    <row r="1963" spans="1:30" ht="57.6" x14ac:dyDescent="0.3">
      <c r="A1963" s="7" t="s">
        <v>196</v>
      </c>
      <c r="B1963" s="2" t="s">
        <v>2766</v>
      </c>
      <c r="C1963" s="5" t="s">
        <v>198</v>
      </c>
      <c r="D1963" s="5" t="s">
        <v>171</v>
      </c>
      <c r="E1963" s="2" t="s">
        <v>2768</v>
      </c>
      <c r="F1963" s="2"/>
      <c r="G1963" s="2"/>
      <c r="H1963" s="2"/>
      <c r="I1963" s="2"/>
      <c r="J1963" s="2"/>
      <c r="K1963" s="2"/>
      <c r="L1963" s="2"/>
      <c r="M1963" s="2"/>
      <c r="N1963" s="5">
        <v>30000</v>
      </c>
      <c r="O1963" s="2" t="s">
        <v>1250</v>
      </c>
      <c r="P1963" s="5">
        <v>111.991149333333</v>
      </c>
      <c r="Q1963" s="5">
        <v>3359734.48</v>
      </c>
      <c r="R1963" s="5">
        <v>1.7124028950051</v>
      </c>
      <c r="S1963" s="5">
        <v>51372.086850152897</v>
      </c>
      <c r="T1963" s="5">
        <v>790747.1</v>
      </c>
      <c r="U1963" s="2"/>
      <c r="V1963" s="2"/>
      <c r="W1963" s="2" t="s">
        <v>15</v>
      </c>
      <c r="X1963" s="2"/>
      <c r="Y1963" s="2" t="s">
        <v>172</v>
      </c>
      <c r="Z1963" s="2" t="s">
        <v>173</v>
      </c>
      <c r="AA1963" s="2" t="s">
        <v>174</v>
      </c>
      <c r="AB1963" s="2">
        <f>IF(INPUT_RAW!B1963="","",YEAR(INPUT_RAW!B1963))</f>
        <v>2017</v>
      </c>
      <c r="AC1963" s="2">
        <f>IF(OR(INPUT_RAW!Q1963="",INPUT_RAW!T1963=""),"",INPUT_RAW!Q1963+INPUT_RAW!T1963)</f>
        <v>4150481.58</v>
      </c>
      <c r="AD1963" s="2">
        <f>IF(INPUT_RAW!Q1963="","",IF(INPUT_RAW!Q1963=0,0,INPUT_RAW!T1963/INPUT_RAW!Q1963))</f>
        <v>0.23535999785316367</v>
      </c>
    </row>
    <row r="1964" spans="1:30" ht="86.4" x14ac:dyDescent="0.3">
      <c r="A1964" s="7" t="s">
        <v>196</v>
      </c>
      <c r="B1964" s="2" t="s">
        <v>2769</v>
      </c>
      <c r="C1964" s="5" t="s">
        <v>198</v>
      </c>
      <c r="D1964" s="5" t="s">
        <v>171</v>
      </c>
      <c r="E1964" s="2" t="s">
        <v>2770</v>
      </c>
      <c r="F1964" s="2"/>
      <c r="G1964" s="2"/>
      <c r="H1964" s="2"/>
      <c r="I1964" s="2"/>
      <c r="J1964" s="2"/>
      <c r="K1964" s="2"/>
      <c r="L1964" s="2"/>
      <c r="M1964" s="2"/>
      <c r="N1964" s="5">
        <v>27000</v>
      </c>
      <c r="O1964" s="2" t="s">
        <v>1250</v>
      </c>
      <c r="P1964" s="5">
        <v>94.925451111111101</v>
      </c>
      <c r="Q1964" s="5">
        <v>2562987.1800000002</v>
      </c>
      <c r="R1964" s="5">
        <v>1.4626417736688899</v>
      </c>
      <c r="S1964" s="5">
        <v>39491.3278890601</v>
      </c>
      <c r="T1964" s="5">
        <v>603224.69999999995</v>
      </c>
      <c r="U1964" s="5">
        <v>4536</v>
      </c>
      <c r="V1964" s="2"/>
      <c r="W1964" s="2" t="s">
        <v>22</v>
      </c>
      <c r="X1964" s="2" t="s">
        <v>2940</v>
      </c>
      <c r="Y1964" s="2" t="s">
        <v>172</v>
      </c>
      <c r="Z1964" s="2" t="s">
        <v>173</v>
      </c>
      <c r="AA1964" s="2" t="s">
        <v>2940</v>
      </c>
      <c r="AB1964" s="2">
        <f>IF(INPUT_RAW!B1964="","",YEAR(INPUT_RAW!B1964))</f>
        <v>2017</v>
      </c>
      <c r="AC1964" s="2">
        <f>IF(OR(INPUT_RAW!Q1964="",INPUT_RAW!T1964=""),"",INPUT_RAW!Q1964+INPUT_RAW!T1964)</f>
        <v>3166211.88</v>
      </c>
      <c r="AD1964" s="2">
        <f>IF(INPUT_RAW!Q1964="","",IF(INPUT_RAW!Q1964=0,0,INPUT_RAW!T1964/INPUT_RAW!Q1964))</f>
        <v>0.23536001455926125</v>
      </c>
    </row>
    <row r="1965" spans="1:30" ht="86.4" x14ac:dyDescent="0.3">
      <c r="A1965" s="7" t="s">
        <v>196</v>
      </c>
      <c r="B1965" s="2" t="s">
        <v>2769</v>
      </c>
      <c r="C1965" s="5" t="s">
        <v>198</v>
      </c>
      <c r="D1965" s="5" t="s">
        <v>171</v>
      </c>
      <c r="E1965" s="2" t="s">
        <v>2771</v>
      </c>
      <c r="F1965" s="2"/>
      <c r="G1965" s="2"/>
      <c r="H1965" s="2"/>
      <c r="I1965" s="2"/>
      <c r="J1965" s="2"/>
      <c r="K1965" s="2"/>
      <c r="L1965" s="2"/>
      <c r="M1965" s="2"/>
      <c r="N1965" s="5">
        <v>14904</v>
      </c>
      <c r="O1965" s="2" t="s">
        <v>1250</v>
      </c>
      <c r="P1965" s="5">
        <v>80.212006172839494</v>
      </c>
      <c r="Q1965" s="5">
        <v>1195479.74</v>
      </c>
      <c r="R1965" s="5">
        <v>1.23593229850292</v>
      </c>
      <c r="S1965" s="5">
        <v>18420.334976887501</v>
      </c>
      <c r="T1965" s="5">
        <v>281368.2</v>
      </c>
      <c r="U1965" s="5">
        <v>78</v>
      </c>
      <c r="V1965" s="2"/>
      <c r="W1965" s="2" t="s">
        <v>22</v>
      </c>
      <c r="X1965" s="2" t="s">
        <v>2940</v>
      </c>
      <c r="Y1965" s="2" t="s">
        <v>172</v>
      </c>
      <c r="Z1965" s="2" t="s">
        <v>173</v>
      </c>
      <c r="AA1965" s="2" t="s">
        <v>2940</v>
      </c>
      <c r="AB1965" s="2">
        <f>IF(INPUT_RAW!B1965="","",YEAR(INPUT_RAW!B1965))</f>
        <v>2017</v>
      </c>
      <c r="AC1965" s="2">
        <f>IF(OR(INPUT_RAW!Q1965="",INPUT_RAW!T1965=""),"",INPUT_RAW!Q1965+INPUT_RAW!T1965)</f>
        <v>1476847.94</v>
      </c>
      <c r="AD1965" s="2">
        <f>IF(INPUT_RAW!Q1965="","",IF(INPUT_RAW!Q1965=0,0,INPUT_RAW!T1965/INPUT_RAW!Q1965))</f>
        <v>0.23536007393985617</v>
      </c>
    </row>
    <row r="1966" spans="1:30" ht="57.6" x14ac:dyDescent="0.3">
      <c r="A1966" s="7" t="s">
        <v>196</v>
      </c>
      <c r="B1966" s="2" t="s">
        <v>2769</v>
      </c>
      <c r="C1966" s="5" t="s">
        <v>198</v>
      </c>
      <c r="D1966" s="5" t="s">
        <v>171</v>
      </c>
      <c r="E1966" s="2" t="s">
        <v>2772</v>
      </c>
      <c r="F1966" s="2"/>
      <c r="G1966" s="2"/>
      <c r="H1966" s="2"/>
      <c r="I1966" s="2"/>
      <c r="J1966" s="2"/>
      <c r="K1966" s="2"/>
      <c r="L1966" s="2"/>
      <c r="M1966" s="2"/>
      <c r="N1966" s="5">
        <v>36000</v>
      </c>
      <c r="O1966" s="2" t="s">
        <v>1250</v>
      </c>
      <c r="P1966" s="5">
        <v>16.870242777777801</v>
      </c>
      <c r="Q1966" s="5">
        <v>607328.74</v>
      </c>
      <c r="R1966" s="5">
        <v>0.25994210751583602</v>
      </c>
      <c r="S1966" s="5">
        <v>9357.9158705701102</v>
      </c>
      <c r="T1966" s="5">
        <v>142940.9</v>
      </c>
      <c r="U1966" s="5">
        <v>1296</v>
      </c>
      <c r="V1966" s="2"/>
      <c r="W1966" s="2" t="s">
        <v>23</v>
      </c>
      <c r="X1966" s="2"/>
      <c r="Y1966" s="2" t="s">
        <v>172</v>
      </c>
      <c r="Z1966" s="2" t="s">
        <v>173</v>
      </c>
      <c r="AA1966" s="2" t="s">
        <v>174</v>
      </c>
      <c r="AB1966" s="2">
        <f>IF(INPUT_RAW!B1966="","",YEAR(INPUT_RAW!B1966))</f>
        <v>2017</v>
      </c>
      <c r="AC1966" s="2">
        <f>IF(OR(INPUT_RAW!Q1966="",INPUT_RAW!T1966=""),"",INPUT_RAW!Q1966+INPUT_RAW!T1966)</f>
        <v>750269.64</v>
      </c>
      <c r="AD1966" s="2">
        <f>IF(INPUT_RAW!Q1966="","",IF(INPUT_RAW!Q1966=0,0,INPUT_RAW!T1966/INPUT_RAW!Q1966))</f>
        <v>0.23536001276672663</v>
      </c>
    </row>
    <row r="1967" spans="1:30" ht="57.6" x14ac:dyDescent="0.3">
      <c r="A1967" s="7" t="s">
        <v>196</v>
      </c>
      <c r="B1967" s="2" t="s">
        <v>2773</v>
      </c>
      <c r="C1967" s="5" t="s">
        <v>198</v>
      </c>
      <c r="D1967" s="5" t="s">
        <v>171</v>
      </c>
      <c r="E1967" s="2" t="s">
        <v>2774</v>
      </c>
      <c r="F1967" s="2"/>
      <c r="G1967" s="2"/>
      <c r="H1967" s="2"/>
      <c r="I1967" s="2"/>
      <c r="J1967" s="2"/>
      <c r="K1967" s="2"/>
      <c r="L1967" s="2"/>
      <c r="M1967" s="2"/>
      <c r="N1967" s="5">
        <v>60000</v>
      </c>
      <c r="O1967" s="2" t="s">
        <v>1250</v>
      </c>
      <c r="P1967" s="5">
        <v>30.9939571666667</v>
      </c>
      <c r="Q1967" s="5">
        <v>1859637.43</v>
      </c>
      <c r="R1967" s="5">
        <v>0.477564825372368</v>
      </c>
      <c r="S1967" s="5">
        <v>28653.889522342099</v>
      </c>
      <c r="T1967" s="5">
        <v>437684.2</v>
      </c>
      <c r="U1967" s="5">
        <v>5640</v>
      </c>
      <c r="V1967" s="2"/>
      <c r="W1967" s="2" t="s">
        <v>23</v>
      </c>
      <c r="X1967" s="2"/>
      <c r="Y1967" s="2" t="s">
        <v>172</v>
      </c>
      <c r="Z1967" s="2" t="s">
        <v>173</v>
      </c>
      <c r="AA1967" s="2" t="s">
        <v>174</v>
      </c>
      <c r="AB1967" s="2">
        <f>IF(INPUT_RAW!B1967="","",YEAR(INPUT_RAW!B1967))</f>
        <v>2017</v>
      </c>
      <c r="AC1967" s="2">
        <f>IF(OR(INPUT_RAW!Q1967="",INPUT_RAW!T1967=""),"",INPUT_RAW!Q1967+INPUT_RAW!T1967)</f>
        <v>2297321.63</v>
      </c>
      <c r="AD1967" s="2">
        <f>IF(INPUT_RAW!Q1967="","",IF(INPUT_RAW!Q1967=0,0,INPUT_RAW!T1967/INPUT_RAW!Q1967))</f>
        <v>0.23535996476474449</v>
      </c>
    </row>
    <row r="1968" spans="1:30" ht="57.6" x14ac:dyDescent="0.3">
      <c r="A1968" s="7" t="s">
        <v>196</v>
      </c>
      <c r="B1968" s="2" t="s">
        <v>2775</v>
      </c>
      <c r="C1968" s="5" t="s">
        <v>198</v>
      </c>
      <c r="D1968" s="5" t="s">
        <v>171</v>
      </c>
      <c r="E1968" s="2" t="s">
        <v>2776</v>
      </c>
      <c r="F1968" s="2"/>
      <c r="G1968" s="2"/>
      <c r="H1968" s="2"/>
      <c r="I1968" s="2"/>
      <c r="J1968" s="2"/>
      <c r="K1968" s="2"/>
      <c r="L1968" s="2"/>
      <c r="M1968" s="2"/>
      <c r="N1968" s="5">
        <v>2400</v>
      </c>
      <c r="O1968" s="2" t="s">
        <v>1250</v>
      </c>
      <c r="P1968" s="5">
        <v>51.473762499999999</v>
      </c>
      <c r="Q1968" s="5">
        <v>123537.03</v>
      </c>
      <c r="R1968" s="5">
        <v>0.79312422958397499</v>
      </c>
      <c r="S1968" s="5">
        <v>1903.49815100154</v>
      </c>
      <c r="T1968" s="5">
        <v>29075.7</v>
      </c>
      <c r="U1968" s="5">
        <v>372</v>
      </c>
      <c r="V1968" s="2"/>
      <c r="W1968" s="2" t="s">
        <v>23</v>
      </c>
      <c r="X1968" s="2"/>
      <c r="Y1968" s="2" t="s">
        <v>172</v>
      </c>
      <c r="Z1968" s="2" t="s">
        <v>173</v>
      </c>
      <c r="AA1968" s="2" t="s">
        <v>174</v>
      </c>
      <c r="AB1968" s="2">
        <f>IF(INPUT_RAW!B1968="","",YEAR(INPUT_RAW!B1968))</f>
        <v>2017</v>
      </c>
      <c r="AC1968" s="2">
        <f>IF(OR(INPUT_RAW!Q1968="",INPUT_RAW!T1968=""),"",INPUT_RAW!Q1968+INPUT_RAW!T1968)</f>
        <v>152612.73000000001</v>
      </c>
      <c r="AD1968" s="2">
        <f>IF(INPUT_RAW!Q1968="","",IF(INPUT_RAW!Q1968=0,0,INPUT_RAW!T1968/INPUT_RAW!Q1968))</f>
        <v>0.23536019928599547</v>
      </c>
    </row>
    <row r="1969" spans="1:30" ht="57.6" x14ac:dyDescent="0.3">
      <c r="A1969" s="7" t="s">
        <v>196</v>
      </c>
      <c r="B1969" s="2" t="s">
        <v>2775</v>
      </c>
      <c r="C1969" s="5" t="s">
        <v>198</v>
      </c>
      <c r="D1969" s="5" t="s">
        <v>171</v>
      </c>
      <c r="E1969" s="2" t="s">
        <v>2777</v>
      </c>
      <c r="F1969" s="2"/>
      <c r="G1969" s="2"/>
      <c r="H1969" s="2"/>
      <c r="I1969" s="2"/>
      <c r="J1969" s="2"/>
      <c r="K1969" s="2"/>
      <c r="L1969" s="2"/>
      <c r="M1969" s="2"/>
      <c r="N1969" s="5">
        <v>3600</v>
      </c>
      <c r="O1969" s="2" t="s">
        <v>1250</v>
      </c>
      <c r="P1969" s="5">
        <v>12.451086111111101</v>
      </c>
      <c r="Q1969" s="5">
        <v>44823.91</v>
      </c>
      <c r="R1969" s="5">
        <v>0.19185032528676599</v>
      </c>
      <c r="S1969" s="5">
        <v>690.66117103235695</v>
      </c>
      <c r="T1969" s="5">
        <v>13516.1</v>
      </c>
      <c r="U1969" s="5">
        <v>20</v>
      </c>
      <c r="V1969" s="2"/>
      <c r="W1969" s="2" t="s">
        <v>23</v>
      </c>
      <c r="X1969" s="2" t="s">
        <v>166</v>
      </c>
      <c r="Y1969" s="2" t="s">
        <v>172</v>
      </c>
      <c r="Z1969" s="2" t="s">
        <v>173</v>
      </c>
      <c r="AA1969" s="2" t="s">
        <v>166</v>
      </c>
      <c r="AB1969" s="2">
        <f>IF(INPUT_RAW!B1969="","",YEAR(INPUT_RAW!B1969))</f>
        <v>2017</v>
      </c>
      <c r="AC1969" s="2">
        <f>IF(OR(INPUT_RAW!Q1969="",INPUT_RAW!T1969=""),"",INPUT_RAW!Q1969+INPUT_RAW!T1969)</f>
        <v>58340.01</v>
      </c>
      <c r="AD1969" s="2">
        <f>IF(INPUT_RAW!Q1969="","",IF(INPUT_RAW!Q1969=0,0,INPUT_RAW!T1969/INPUT_RAW!Q1969))</f>
        <v>0.30153772841325088</v>
      </c>
    </row>
    <row r="1970" spans="1:30" ht="72" x14ac:dyDescent="0.3">
      <c r="A1970" s="7" t="s">
        <v>196</v>
      </c>
      <c r="B1970" s="2" t="s">
        <v>2775</v>
      </c>
      <c r="C1970" s="5" t="s">
        <v>198</v>
      </c>
      <c r="D1970" s="5" t="s">
        <v>171</v>
      </c>
      <c r="E1970" s="2" t="s">
        <v>2778</v>
      </c>
      <c r="F1970" s="2"/>
      <c r="G1970" s="2"/>
      <c r="H1970" s="2"/>
      <c r="I1970" s="2"/>
      <c r="J1970" s="2"/>
      <c r="K1970" s="2"/>
      <c r="L1970" s="2"/>
      <c r="M1970" s="2"/>
      <c r="N1970" s="5">
        <v>768</v>
      </c>
      <c r="O1970" s="2" t="s">
        <v>1250</v>
      </c>
      <c r="P1970" s="5">
        <v>82.079778645833301</v>
      </c>
      <c r="Q1970" s="5">
        <v>63037.27</v>
      </c>
      <c r="R1970" s="5">
        <v>1.2647115353749401</v>
      </c>
      <c r="S1970" s="5">
        <v>971.29845916795102</v>
      </c>
      <c r="T1970" s="5">
        <v>14836.4</v>
      </c>
      <c r="U1970" s="5">
        <v>86</v>
      </c>
      <c r="V1970" s="2"/>
      <c r="W1970" s="2" t="s">
        <v>24</v>
      </c>
      <c r="X1970" s="2" t="s">
        <v>2934</v>
      </c>
      <c r="Y1970" s="2" t="s">
        <v>172</v>
      </c>
      <c r="Z1970" s="2" t="s">
        <v>173</v>
      </c>
      <c r="AA1970" s="2" t="s">
        <v>2934</v>
      </c>
      <c r="AB1970" s="2">
        <f>IF(INPUT_RAW!B1970="","",YEAR(INPUT_RAW!B1970))</f>
        <v>2017</v>
      </c>
      <c r="AC1970" s="2">
        <f>IF(OR(INPUT_RAW!Q1970="",INPUT_RAW!T1970=""),"",INPUT_RAW!Q1970+INPUT_RAW!T1970)</f>
        <v>77873.67</v>
      </c>
      <c r="AD1970" s="2">
        <f>IF(INPUT_RAW!Q1970="","",IF(INPUT_RAW!Q1970=0,0,INPUT_RAW!T1970/INPUT_RAW!Q1970))</f>
        <v>0.23535917719787042</v>
      </c>
    </row>
    <row r="1971" spans="1:30" ht="72" x14ac:dyDescent="0.3">
      <c r="A1971" s="7" t="s">
        <v>196</v>
      </c>
      <c r="B1971" s="2" t="s">
        <v>2775</v>
      </c>
      <c r="C1971" s="5" t="s">
        <v>198</v>
      </c>
      <c r="D1971" s="5" t="s">
        <v>171</v>
      </c>
      <c r="E1971" s="2" t="s">
        <v>2779</v>
      </c>
      <c r="F1971" s="2"/>
      <c r="G1971" s="2"/>
      <c r="H1971" s="2"/>
      <c r="I1971" s="2"/>
      <c r="J1971" s="2"/>
      <c r="K1971" s="2"/>
      <c r="L1971" s="2"/>
      <c r="M1971" s="2"/>
      <c r="N1971" s="5">
        <v>15600</v>
      </c>
      <c r="O1971" s="2" t="s">
        <v>1250</v>
      </c>
      <c r="P1971" s="5">
        <v>45.213440384615403</v>
      </c>
      <c r="Q1971" s="5">
        <v>705329.67</v>
      </c>
      <c r="R1971" s="5">
        <v>0.69666318004029903</v>
      </c>
      <c r="S1971" s="5">
        <v>10867.945608628699</v>
      </c>
      <c r="T1971" s="5">
        <v>166006.39999999999</v>
      </c>
      <c r="U1971" s="5">
        <v>80</v>
      </c>
      <c r="V1971" s="2"/>
      <c r="W1971" s="2" t="s">
        <v>24</v>
      </c>
      <c r="X1971" s="2" t="s">
        <v>2934</v>
      </c>
      <c r="Y1971" s="2" t="s">
        <v>172</v>
      </c>
      <c r="Z1971" s="2" t="s">
        <v>173</v>
      </c>
      <c r="AA1971" s="2" t="s">
        <v>2934</v>
      </c>
      <c r="AB1971" s="2">
        <f>IF(INPUT_RAW!B1971="","",YEAR(INPUT_RAW!B1971))</f>
        <v>2017</v>
      </c>
      <c r="AC1971" s="2">
        <f>IF(OR(INPUT_RAW!Q1971="",INPUT_RAW!T1971=""),"",INPUT_RAW!Q1971+INPUT_RAW!T1971)</f>
        <v>871336.07000000007</v>
      </c>
      <c r="AD1971" s="2">
        <f>IF(INPUT_RAW!Q1971="","",IF(INPUT_RAW!Q1971=0,0,INPUT_RAW!T1971/INPUT_RAW!Q1971))</f>
        <v>0.23536001257397832</v>
      </c>
    </row>
    <row r="1972" spans="1:30" ht="72" x14ac:dyDescent="0.3">
      <c r="A1972" s="7" t="s">
        <v>196</v>
      </c>
      <c r="B1972" s="2" t="s">
        <v>2780</v>
      </c>
      <c r="C1972" s="5" t="s">
        <v>198</v>
      </c>
      <c r="D1972" s="5" t="s">
        <v>171</v>
      </c>
      <c r="E1972" s="2" t="s">
        <v>2781</v>
      </c>
      <c r="F1972" s="2"/>
      <c r="G1972" s="2"/>
      <c r="H1972" s="2"/>
      <c r="I1972" s="2"/>
      <c r="J1972" s="2"/>
      <c r="K1972" s="2"/>
      <c r="L1972" s="2"/>
      <c r="M1972" s="2"/>
      <c r="N1972" s="5">
        <v>2592</v>
      </c>
      <c r="O1972" s="2" t="s">
        <v>1250</v>
      </c>
      <c r="P1972" s="5">
        <v>593.81814429012297</v>
      </c>
      <c r="Q1972" s="5">
        <v>1539176.63</v>
      </c>
      <c r="R1972" s="5">
        <v>9.1497402818200797</v>
      </c>
      <c r="S1972" s="5">
        <v>23716.126810477701</v>
      </c>
      <c r="T1972" s="5">
        <v>362260.7</v>
      </c>
      <c r="U1972" s="2"/>
      <c r="V1972" s="2"/>
      <c r="W1972" s="2" t="s">
        <v>19</v>
      </c>
      <c r="X1972" s="2" t="s">
        <v>2935</v>
      </c>
      <c r="Y1972" s="2" t="s">
        <v>172</v>
      </c>
      <c r="Z1972" s="2" t="s">
        <v>173</v>
      </c>
      <c r="AA1972" s="2" t="s">
        <v>2935</v>
      </c>
      <c r="AB1972" s="2">
        <f>IF(INPUT_RAW!B1972="","",YEAR(INPUT_RAW!B1972))</f>
        <v>2017</v>
      </c>
      <c r="AC1972" s="2">
        <f>IF(OR(INPUT_RAW!Q1972="",INPUT_RAW!T1972=""),"",INPUT_RAW!Q1972+INPUT_RAW!T1972)</f>
        <v>1901437.3299999998</v>
      </c>
      <c r="AD1972" s="2">
        <f>IF(INPUT_RAW!Q1972="","",IF(INPUT_RAW!Q1972=0,0,INPUT_RAW!T1972/INPUT_RAW!Q1972))</f>
        <v>0.23536005740939558</v>
      </c>
    </row>
    <row r="1973" spans="1:30" ht="57.6" x14ac:dyDescent="0.3">
      <c r="A1973" s="7" t="s">
        <v>196</v>
      </c>
      <c r="B1973" s="2" t="s">
        <v>2782</v>
      </c>
      <c r="C1973" s="5" t="s">
        <v>198</v>
      </c>
      <c r="D1973" s="5" t="s">
        <v>171</v>
      </c>
      <c r="E1973" s="2" t="s">
        <v>2783</v>
      </c>
      <c r="F1973" s="2"/>
      <c r="G1973" s="2"/>
      <c r="H1973" s="2"/>
      <c r="I1973" s="2"/>
      <c r="J1973" s="2"/>
      <c r="K1973" s="2"/>
      <c r="L1973" s="2"/>
      <c r="M1973" s="2"/>
      <c r="N1973" s="5">
        <v>35160</v>
      </c>
      <c r="O1973" s="2" t="s">
        <v>1250</v>
      </c>
      <c r="P1973" s="5">
        <v>31.372668659999999</v>
      </c>
      <c r="Q1973" s="5">
        <v>1103063.03</v>
      </c>
      <c r="R1973" s="5">
        <v>0.48154518299999999</v>
      </c>
      <c r="S1973" s="5">
        <v>16931.128629999999</v>
      </c>
      <c r="T1973" s="5">
        <v>0</v>
      </c>
      <c r="U1973" s="5">
        <v>88</v>
      </c>
      <c r="V1973" s="2"/>
      <c r="W1973" s="2" t="s">
        <v>23</v>
      </c>
      <c r="X1973" s="2"/>
      <c r="Y1973" s="2" t="s">
        <v>172</v>
      </c>
      <c r="Z1973" s="2" t="s">
        <v>173</v>
      </c>
      <c r="AA1973" s="2" t="s">
        <v>174</v>
      </c>
      <c r="AB1973" s="2">
        <f>IF(INPUT_RAW!B1973="","",YEAR(INPUT_RAW!B1973))</f>
        <v>2017</v>
      </c>
      <c r="AC1973" s="2">
        <f>IF(OR(INPUT_RAW!Q1973="",INPUT_RAW!T1973=""),"",INPUT_RAW!Q1973+INPUT_RAW!T1973)</f>
        <v>1103063.03</v>
      </c>
      <c r="AD1973" s="2">
        <f>IF(INPUT_RAW!Q1973="","",IF(INPUT_RAW!Q1973=0,0,INPUT_RAW!T1973/INPUT_RAW!Q1973))</f>
        <v>0</v>
      </c>
    </row>
    <row r="1974" spans="1:30" ht="72" x14ac:dyDescent="0.3">
      <c r="A1974" s="7" t="s">
        <v>196</v>
      </c>
      <c r="B1974" s="2" t="s">
        <v>2782</v>
      </c>
      <c r="C1974" s="5" t="s">
        <v>198</v>
      </c>
      <c r="D1974" s="5" t="s">
        <v>171</v>
      </c>
      <c r="E1974" s="2" t="s">
        <v>2784</v>
      </c>
      <c r="F1974" s="2"/>
      <c r="G1974" s="2"/>
      <c r="H1974" s="2"/>
      <c r="I1974" s="2"/>
      <c r="J1974" s="2"/>
      <c r="K1974" s="2"/>
      <c r="L1974" s="2"/>
      <c r="M1974" s="2"/>
      <c r="N1974" s="5">
        <v>4644</v>
      </c>
      <c r="O1974" s="2" t="s">
        <v>1250</v>
      </c>
      <c r="P1974" s="5">
        <v>92.973318259999999</v>
      </c>
      <c r="Q1974" s="5">
        <v>431768.09</v>
      </c>
      <c r="R1974" s="5">
        <v>1.4270655139999999</v>
      </c>
      <c r="S1974" s="5">
        <v>6627.2922490000001</v>
      </c>
      <c r="T1974" s="5">
        <v>0</v>
      </c>
      <c r="U1974" s="5">
        <v>58</v>
      </c>
      <c r="V1974" s="2"/>
      <c r="W1974" s="2" t="s">
        <v>22</v>
      </c>
      <c r="X1974" s="2" t="s">
        <v>2940</v>
      </c>
      <c r="Y1974" s="2" t="s">
        <v>172</v>
      </c>
      <c r="Z1974" s="2" t="s">
        <v>173</v>
      </c>
      <c r="AA1974" s="2" t="s">
        <v>2940</v>
      </c>
      <c r="AB1974" s="2">
        <f>IF(INPUT_RAW!B1974="","",YEAR(INPUT_RAW!B1974))</f>
        <v>2017</v>
      </c>
      <c r="AC1974" s="2">
        <f>IF(OR(INPUT_RAW!Q1974="",INPUT_RAW!T1974=""),"",INPUT_RAW!Q1974+INPUT_RAW!T1974)</f>
        <v>431768.09</v>
      </c>
      <c r="AD1974" s="2">
        <f>IF(INPUT_RAW!Q1974="","",IF(INPUT_RAW!Q1974=0,0,INPUT_RAW!T1974/INPUT_RAW!Q1974))</f>
        <v>0</v>
      </c>
    </row>
    <row r="1975" spans="1:30" ht="86.4" x14ac:dyDescent="0.3">
      <c r="A1975" s="7" t="s">
        <v>196</v>
      </c>
      <c r="B1975" s="2" t="s">
        <v>2782</v>
      </c>
      <c r="C1975" s="5" t="s">
        <v>198</v>
      </c>
      <c r="D1975" s="5" t="s">
        <v>171</v>
      </c>
      <c r="E1975" s="2" t="s">
        <v>2785</v>
      </c>
      <c r="F1975" s="2"/>
      <c r="G1975" s="2"/>
      <c r="H1975" s="2"/>
      <c r="I1975" s="2"/>
      <c r="J1975" s="2"/>
      <c r="K1975" s="2"/>
      <c r="L1975" s="2"/>
      <c r="M1975" s="2"/>
      <c r="N1975" s="5">
        <v>432</v>
      </c>
      <c r="O1975" s="2" t="s">
        <v>1250</v>
      </c>
      <c r="P1975" s="5">
        <v>73.35321759</v>
      </c>
      <c r="Q1975" s="5">
        <v>31688.59</v>
      </c>
      <c r="R1975" s="5">
        <v>1.1259127799999999</v>
      </c>
      <c r="S1975" s="5">
        <v>486.3943208</v>
      </c>
      <c r="T1975" s="5">
        <v>0</v>
      </c>
      <c r="U1975" s="5">
        <v>14</v>
      </c>
      <c r="V1975" s="2"/>
      <c r="W1975" s="2" t="s">
        <v>22</v>
      </c>
      <c r="X1975" s="2" t="s">
        <v>2940</v>
      </c>
      <c r="Y1975" s="2" t="s">
        <v>172</v>
      </c>
      <c r="Z1975" s="2" t="s">
        <v>173</v>
      </c>
      <c r="AA1975" s="2" t="s">
        <v>2940</v>
      </c>
      <c r="AB1975" s="2">
        <f>IF(INPUT_RAW!B1975="","",YEAR(INPUT_RAW!B1975))</f>
        <v>2017</v>
      </c>
      <c r="AC1975" s="2">
        <f>IF(OR(INPUT_RAW!Q1975="",INPUT_RAW!T1975=""),"",INPUT_RAW!Q1975+INPUT_RAW!T1975)</f>
        <v>31688.59</v>
      </c>
      <c r="AD1975" s="2">
        <f>IF(INPUT_RAW!Q1975="","",IF(INPUT_RAW!Q1975=0,0,INPUT_RAW!T1975/INPUT_RAW!Q1975))</f>
        <v>0</v>
      </c>
    </row>
    <row r="1976" spans="1:30" ht="86.4" x14ac:dyDescent="0.3">
      <c r="A1976" s="7" t="s">
        <v>196</v>
      </c>
      <c r="B1976" s="2" t="s">
        <v>2782</v>
      </c>
      <c r="C1976" s="5" t="s">
        <v>198</v>
      </c>
      <c r="D1976" s="5" t="s">
        <v>171</v>
      </c>
      <c r="E1976" s="2" t="s">
        <v>2786</v>
      </c>
      <c r="F1976" s="2"/>
      <c r="G1976" s="2"/>
      <c r="H1976" s="2"/>
      <c r="I1976" s="2"/>
      <c r="J1976" s="2"/>
      <c r="K1976" s="2"/>
      <c r="L1976" s="2"/>
      <c r="M1976" s="2"/>
      <c r="N1976" s="5">
        <v>28296</v>
      </c>
      <c r="O1976" s="2" t="s">
        <v>1250</v>
      </c>
      <c r="P1976" s="5">
        <v>80.873114220000005</v>
      </c>
      <c r="Q1976" s="5">
        <v>2288385.64</v>
      </c>
      <c r="R1976" s="5">
        <v>1.241337133</v>
      </c>
      <c r="S1976" s="5">
        <v>35124.875520000001</v>
      </c>
      <c r="T1976" s="5">
        <v>0</v>
      </c>
      <c r="U1976" s="5">
        <v>2</v>
      </c>
      <c r="V1976" s="2"/>
      <c r="W1976" s="2" t="s">
        <v>22</v>
      </c>
      <c r="X1976" s="2" t="s">
        <v>2940</v>
      </c>
      <c r="Y1976" s="2" t="s">
        <v>172</v>
      </c>
      <c r="Z1976" s="2" t="s">
        <v>173</v>
      </c>
      <c r="AA1976" s="2" t="s">
        <v>2940</v>
      </c>
      <c r="AB1976" s="2">
        <f>IF(INPUT_RAW!B1976="","",YEAR(INPUT_RAW!B1976))</f>
        <v>2017</v>
      </c>
      <c r="AC1976" s="2">
        <f>IF(OR(INPUT_RAW!Q1976="",INPUT_RAW!T1976=""),"",INPUT_RAW!Q1976+INPUT_RAW!T1976)</f>
        <v>2288385.64</v>
      </c>
      <c r="AD1976" s="2">
        <f>IF(INPUT_RAW!Q1976="","",IF(INPUT_RAW!Q1976=0,0,INPUT_RAW!T1976/INPUT_RAW!Q1976))</f>
        <v>0</v>
      </c>
    </row>
    <row r="1977" spans="1:30" ht="57.6" x14ac:dyDescent="0.3">
      <c r="A1977" s="7" t="s">
        <v>196</v>
      </c>
      <c r="B1977" s="2" t="s">
        <v>2787</v>
      </c>
      <c r="C1977" s="5" t="s">
        <v>198</v>
      </c>
      <c r="D1977" s="5" t="s">
        <v>171</v>
      </c>
      <c r="E1977" s="2" t="s">
        <v>2788</v>
      </c>
      <c r="F1977" s="2"/>
      <c r="G1977" s="2"/>
      <c r="H1977" s="2"/>
      <c r="I1977" s="2"/>
      <c r="J1977" s="2"/>
      <c r="K1977" s="2"/>
      <c r="L1977" s="2"/>
      <c r="M1977" s="2"/>
      <c r="N1977" s="5">
        <v>15120</v>
      </c>
      <c r="O1977" s="2" t="s">
        <v>2368</v>
      </c>
      <c r="P1977" s="5">
        <v>38.275032410000001</v>
      </c>
      <c r="Q1977" s="5">
        <v>578718.49</v>
      </c>
      <c r="R1977" s="5">
        <v>0.58749090400000004</v>
      </c>
      <c r="S1977" s="5">
        <v>8882.8624710000004</v>
      </c>
      <c r="T1977" s="5">
        <v>136207.1</v>
      </c>
      <c r="U1977" s="5">
        <v>3</v>
      </c>
      <c r="V1977" s="2"/>
      <c r="W1977" s="2" t="s">
        <v>23</v>
      </c>
      <c r="X1977" s="2" t="s">
        <v>2939</v>
      </c>
      <c r="Y1977" s="2" t="s">
        <v>172</v>
      </c>
      <c r="Z1977" s="2" t="s">
        <v>173</v>
      </c>
      <c r="AA1977" s="2" t="s">
        <v>2939</v>
      </c>
      <c r="AB1977" s="2">
        <f>IF(INPUT_RAW!B1977="","",YEAR(INPUT_RAW!B1977))</f>
        <v>2017</v>
      </c>
      <c r="AC1977" s="2">
        <f>IF(OR(INPUT_RAW!Q1977="",INPUT_RAW!T1977=""),"",INPUT_RAW!Q1977+INPUT_RAW!T1977)</f>
        <v>714925.59</v>
      </c>
      <c r="AD1977" s="2">
        <f>IF(INPUT_RAW!Q1977="","",IF(INPUT_RAW!Q1977=0,0,INPUT_RAW!T1977/INPUT_RAW!Q1977))</f>
        <v>0.23535985518624092</v>
      </c>
    </row>
    <row r="1978" spans="1:30" ht="57.6" x14ac:dyDescent="0.3">
      <c r="A1978" s="7" t="s">
        <v>196</v>
      </c>
      <c r="B1978" s="2" t="s">
        <v>2789</v>
      </c>
      <c r="C1978" s="5" t="s">
        <v>198</v>
      </c>
      <c r="D1978" s="5" t="s">
        <v>171</v>
      </c>
      <c r="E1978" s="2" t="s">
        <v>2790</v>
      </c>
      <c r="F1978" s="2"/>
      <c r="G1978" s="2"/>
      <c r="H1978" s="2"/>
      <c r="I1978" s="2"/>
      <c r="J1978" s="2"/>
      <c r="K1978" s="2"/>
      <c r="L1978" s="2"/>
      <c r="M1978" s="2"/>
      <c r="N1978" s="5">
        <v>36000</v>
      </c>
      <c r="O1978" s="2" t="s">
        <v>1250</v>
      </c>
      <c r="P1978" s="5">
        <v>16.37458694</v>
      </c>
      <c r="Q1978" s="5">
        <v>589485.13</v>
      </c>
      <c r="R1978" s="5">
        <v>0.25133671400000002</v>
      </c>
      <c r="S1978" s="5">
        <v>9048.1217190000007</v>
      </c>
      <c r="T1978" s="5">
        <v>138741.29999999999</v>
      </c>
      <c r="U1978" s="5">
        <v>1296</v>
      </c>
      <c r="V1978" s="2"/>
      <c r="W1978" s="2" t="s">
        <v>23</v>
      </c>
      <c r="X1978" s="2"/>
      <c r="Y1978" s="2" t="s">
        <v>172</v>
      </c>
      <c r="Z1978" s="2" t="s">
        <v>173</v>
      </c>
      <c r="AA1978" s="2" t="s">
        <v>174</v>
      </c>
      <c r="AB1978" s="2">
        <f>IF(INPUT_RAW!B1978="","",YEAR(INPUT_RAW!B1978))</f>
        <v>2017</v>
      </c>
      <c r="AC1978" s="2">
        <f>IF(OR(INPUT_RAW!Q1978="",INPUT_RAW!T1978=""),"",INPUT_RAW!Q1978+INPUT_RAW!T1978)</f>
        <v>728226.42999999993</v>
      </c>
      <c r="AD1978" s="2">
        <f>IF(INPUT_RAW!Q1978="","",IF(INPUT_RAW!Q1978=0,0,INPUT_RAW!T1978/INPUT_RAW!Q1978))</f>
        <v>0.23536013537779993</v>
      </c>
    </row>
    <row r="1979" spans="1:30" ht="72" x14ac:dyDescent="0.3">
      <c r="A1979" s="7" t="s">
        <v>196</v>
      </c>
      <c r="B1979" s="2" t="s">
        <v>2791</v>
      </c>
      <c r="C1979" s="5" t="s">
        <v>198</v>
      </c>
      <c r="D1979" s="5" t="s">
        <v>163</v>
      </c>
      <c r="E1979" s="2" t="s">
        <v>2792</v>
      </c>
      <c r="F1979" s="2"/>
      <c r="G1979" s="2"/>
      <c r="H1979" s="2"/>
      <c r="I1979" s="2"/>
      <c r="J1979" s="2"/>
      <c r="K1979" s="2"/>
      <c r="L1979" s="2"/>
      <c r="M1979" s="2"/>
      <c r="N1979" s="5">
        <v>114432</v>
      </c>
      <c r="O1979" s="2" t="s">
        <v>2368</v>
      </c>
      <c r="P1979" s="5">
        <v>11.24517451</v>
      </c>
      <c r="Q1979" s="5">
        <v>1286807.81</v>
      </c>
      <c r="R1979" s="5">
        <v>0.17260436700000001</v>
      </c>
      <c r="S1979" s="5">
        <v>19751.462930000002</v>
      </c>
      <c r="T1979" s="5">
        <v>388024</v>
      </c>
      <c r="U1979" s="5">
        <v>3</v>
      </c>
      <c r="V1979" s="2"/>
      <c r="W1979" s="2" t="s">
        <v>23</v>
      </c>
      <c r="X1979" s="2" t="s">
        <v>166</v>
      </c>
      <c r="Y1979" s="2" t="s">
        <v>164</v>
      </c>
      <c r="Z1979" s="2" t="s">
        <v>165</v>
      </c>
      <c r="AA1979" s="2" t="s">
        <v>166</v>
      </c>
      <c r="AB1979" s="2">
        <f>IF(INPUT_RAW!B1979="","",YEAR(INPUT_RAW!B1979))</f>
        <v>2017</v>
      </c>
      <c r="AC1979" s="2">
        <f>IF(OR(INPUT_RAW!Q1979="",INPUT_RAW!T1979=""),"",INPUT_RAW!Q1979+INPUT_RAW!T1979)</f>
        <v>1674831.81</v>
      </c>
      <c r="AD1979" s="2">
        <f>IF(INPUT_RAW!Q1979="","",IF(INPUT_RAW!Q1979=0,0,INPUT_RAW!T1979/INPUT_RAW!Q1979))</f>
        <v>0.30153997899655272</v>
      </c>
    </row>
    <row r="1980" spans="1:30" ht="57.6" x14ac:dyDescent="0.3">
      <c r="A1980" s="7" t="s">
        <v>196</v>
      </c>
      <c r="B1980" s="2" t="s">
        <v>2793</v>
      </c>
      <c r="C1980" s="5" t="s">
        <v>198</v>
      </c>
      <c r="D1980" s="5" t="s">
        <v>171</v>
      </c>
      <c r="E1980" s="2" t="s">
        <v>2554</v>
      </c>
      <c r="F1980" s="2"/>
      <c r="G1980" s="2"/>
      <c r="H1980" s="2"/>
      <c r="I1980" s="2"/>
      <c r="J1980" s="2"/>
      <c r="K1980" s="2"/>
      <c r="L1980" s="2"/>
      <c r="M1980" s="2"/>
      <c r="N1980" s="5">
        <v>49776</v>
      </c>
      <c r="O1980" s="2" t="s">
        <v>1250</v>
      </c>
      <c r="P1980" s="5">
        <v>76.941316700000002</v>
      </c>
      <c r="Q1980" s="5">
        <v>3829830.98</v>
      </c>
      <c r="R1980" s="5">
        <v>1.180987209</v>
      </c>
      <c r="S1980" s="5">
        <v>58784.819340000002</v>
      </c>
      <c r="T1980" s="5">
        <v>901389</v>
      </c>
      <c r="U1980" s="2"/>
      <c r="V1980" s="2"/>
      <c r="W1980" s="2" t="s">
        <v>14</v>
      </c>
      <c r="X1980" s="2" t="s">
        <v>2940</v>
      </c>
      <c r="Y1980" s="2" t="s">
        <v>172</v>
      </c>
      <c r="Z1980" s="2" t="s">
        <v>173</v>
      </c>
      <c r="AA1980" s="2" t="s">
        <v>2940</v>
      </c>
      <c r="AB1980" s="2">
        <f>IF(INPUT_RAW!B1980="","",YEAR(INPUT_RAW!B1980))</f>
        <v>2017</v>
      </c>
      <c r="AC1980" s="2">
        <f>IF(OR(INPUT_RAW!Q1980="",INPUT_RAW!T1980=""),"",INPUT_RAW!Q1980+INPUT_RAW!T1980)</f>
        <v>4731219.9800000004</v>
      </c>
      <c r="AD1980" s="2">
        <f>IF(INPUT_RAW!Q1980="","",IF(INPUT_RAW!Q1980=0,0,INPUT_RAW!T1980/INPUT_RAW!Q1980))</f>
        <v>0.2353599949207158</v>
      </c>
    </row>
    <row r="1981" spans="1:30" ht="72" x14ac:dyDescent="0.3">
      <c r="A1981" s="7" t="s">
        <v>196</v>
      </c>
      <c r="B1981" s="2" t="s">
        <v>2794</v>
      </c>
      <c r="C1981" s="5" t="s">
        <v>198</v>
      </c>
      <c r="D1981" s="5" t="s">
        <v>171</v>
      </c>
      <c r="E1981" s="2" t="s">
        <v>2795</v>
      </c>
      <c r="F1981" s="2"/>
      <c r="G1981" s="2"/>
      <c r="H1981" s="2"/>
      <c r="I1981" s="2"/>
      <c r="J1981" s="2"/>
      <c r="K1981" s="2"/>
      <c r="L1981" s="2"/>
      <c r="M1981" s="2"/>
      <c r="N1981" s="5">
        <v>10200</v>
      </c>
      <c r="O1981" s="2" t="s">
        <v>1250</v>
      </c>
      <c r="P1981" s="5">
        <v>48.841818629999999</v>
      </c>
      <c r="Q1981" s="5">
        <v>498186.55</v>
      </c>
      <c r="R1981" s="5">
        <v>0.75665094700000002</v>
      </c>
      <c r="S1981" s="5">
        <v>7717.8396590000002</v>
      </c>
      <c r="T1981" s="5">
        <v>117253.3</v>
      </c>
      <c r="U1981" s="5">
        <v>20</v>
      </c>
      <c r="V1981" s="2"/>
      <c r="W1981" s="2" t="s">
        <v>23</v>
      </c>
      <c r="X1981" s="2" t="s">
        <v>2935</v>
      </c>
      <c r="Y1981" s="2" t="s">
        <v>172</v>
      </c>
      <c r="Z1981" s="2" t="s">
        <v>173</v>
      </c>
      <c r="AA1981" s="2" t="s">
        <v>2935</v>
      </c>
      <c r="AB1981" s="2">
        <f>IF(INPUT_RAW!B1981="","",YEAR(INPUT_RAW!B1981))</f>
        <v>2017</v>
      </c>
      <c r="AC1981" s="2">
        <f>IF(OR(INPUT_RAW!Q1981="",INPUT_RAW!T1981=""),"",INPUT_RAW!Q1981+INPUT_RAW!T1981)</f>
        <v>615439.85</v>
      </c>
      <c r="AD1981" s="2">
        <f>IF(INPUT_RAW!Q1981="","",IF(INPUT_RAW!Q1981=0,0,INPUT_RAW!T1981/INPUT_RAW!Q1981))</f>
        <v>0.235360228010973</v>
      </c>
    </row>
    <row r="1982" spans="1:30" ht="86.4" x14ac:dyDescent="0.3">
      <c r="A1982" s="7" t="s">
        <v>196</v>
      </c>
      <c r="B1982" s="2" t="s">
        <v>2796</v>
      </c>
      <c r="C1982" s="5" t="s">
        <v>198</v>
      </c>
      <c r="D1982" s="5" t="s">
        <v>171</v>
      </c>
      <c r="E1982" s="2" t="s">
        <v>2797</v>
      </c>
      <c r="F1982" s="2"/>
      <c r="G1982" s="2"/>
      <c r="H1982" s="2"/>
      <c r="I1982" s="2"/>
      <c r="J1982" s="2"/>
      <c r="K1982" s="2"/>
      <c r="L1982" s="2"/>
      <c r="M1982" s="2"/>
      <c r="N1982" s="5">
        <v>18864</v>
      </c>
      <c r="O1982" s="2" t="s">
        <v>1250</v>
      </c>
      <c r="P1982" s="5">
        <v>74.114113660000001</v>
      </c>
      <c r="Q1982" s="5">
        <v>1398088.64</v>
      </c>
      <c r="R1982" s="5">
        <v>1.1367195349999999</v>
      </c>
      <c r="S1982" s="5">
        <v>21443.077300000001</v>
      </c>
      <c r="T1982" s="5">
        <v>329054.2</v>
      </c>
      <c r="U1982" s="5">
        <v>29</v>
      </c>
      <c r="V1982" s="2"/>
      <c r="W1982" s="2" t="s">
        <v>22</v>
      </c>
      <c r="X1982" s="2" t="s">
        <v>2940</v>
      </c>
      <c r="Y1982" s="2" t="s">
        <v>172</v>
      </c>
      <c r="Z1982" s="2" t="s">
        <v>173</v>
      </c>
      <c r="AA1982" s="2" t="s">
        <v>2940</v>
      </c>
      <c r="AB1982" s="2">
        <f>IF(INPUT_RAW!B1982="","",YEAR(INPUT_RAW!B1982))</f>
        <v>2017</v>
      </c>
      <c r="AC1982" s="2">
        <f>IF(OR(INPUT_RAW!Q1982="",INPUT_RAW!T1982=""),"",INPUT_RAW!Q1982+INPUT_RAW!T1982)</f>
        <v>1727142.8399999999</v>
      </c>
      <c r="AD1982" s="2">
        <f>IF(INPUT_RAW!Q1982="","",IF(INPUT_RAW!Q1982=0,0,INPUT_RAW!T1982/INPUT_RAW!Q1982))</f>
        <v>0.23536004126319204</v>
      </c>
    </row>
    <row r="1983" spans="1:30" ht="72" x14ac:dyDescent="0.3">
      <c r="A1983" s="7" t="s">
        <v>196</v>
      </c>
      <c r="B1983" s="2" t="s">
        <v>2796</v>
      </c>
      <c r="C1983" s="5" t="s">
        <v>198</v>
      </c>
      <c r="D1983" s="5" t="s">
        <v>171</v>
      </c>
      <c r="E1983" s="2" t="s">
        <v>2798</v>
      </c>
      <c r="F1983" s="2"/>
      <c r="G1983" s="2"/>
      <c r="H1983" s="2"/>
      <c r="I1983" s="2"/>
      <c r="J1983" s="2"/>
      <c r="K1983" s="2"/>
      <c r="L1983" s="2"/>
      <c r="M1983" s="2"/>
      <c r="N1983" s="5">
        <v>23040</v>
      </c>
      <c r="O1983" s="2" t="s">
        <v>1250</v>
      </c>
      <c r="P1983" s="5">
        <v>81.712019100000006</v>
      </c>
      <c r="Q1983" s="5">
        <v>1882644.92</v>
      </c>
      <c r="R1983" s="5">
        <v>1.2532518269999999</v>
      </c>
      <c r="S1983" s="5">
        <v>28874.92209</v>
      </c>
      <c r="T1983" s="5">
        <v>443099.3</v>
      </c>
      <c r="U1983" s="5">
        <v>92</v>
      </c>
      <c r="V1983" s="2"/>
      <c r="W1983" s="2" t="s">
        <v>22</v>
      </c>
      <c r="X1983" s="2" t="s">
        <v>2940</v>
      </c>
      <c r="Y1983" s="2" t="s">
        <v>172</v>
      </c>
      <c r="Z1983" s="2" t="s">
        <v>173</v>
      </c>
      <c r="AA1983" s="2" t="s">
        <v>2940</v>
      </c>
      <c r="AB1983" s="2">
        <f>IF(INPUT_RAW!B1983="","",YEAR(INPUT_RAW!B1983))</f>
        <v>2017</v>
      </c>
      <c r="AC1983" s="2">
        <f>IF(OR(INPUT_RAW!Q1983="",INPUT_RAW!T1983=""),"",INPUT_RAW!Q1983+INPUT_RAW!T1983)</f>
        <v>2325744.2199999997</v>
      </c>
      <c r="AD1983" s="2">
        <f>IF(INPUT_RAW!Q1983="","",IF(INPUT_RAW!Q1983=0,0,INPUT_RAW!T1983/INPUT_RAW!Q1983))</f>
        <v>0.23535999555348971</v>
      </c>
    </row>
    <row r="1984" spans="1:30" ht="72" x14ac:dyDescent="0.3">
      <c r="A1984" s="7" t="s">
        <v>196</v>
      </c>
      <c r="B1984" s="2" t="s">
        <v>2799</v>
      </c>
      <c r="C1984" s="5" t="s">
        <v>198</v>
      </c>
      <c r="D1984" s="5" t="s">
        <v>171</v>
      </c>
      <c r="E1984" s="2" t="s">
        <v>2800</v>
      </c>
      <c r="F1984" s="2"/>
      <c r="G1984" s="2"/>
      <c r="H1984" s="2"/>
      <c r="I1984" s="2"/>
      <c r="J1984" s="2"/>
      <c r="K1984" s="2"/>
      <c r="L1984" s="2"/>
      <c r="M1984" s="2"/>
      <c r="N1984" s="5">
        <v>2592</v>
      </c>
      <c r="O1984" s="2" t="s">
        <v>1250</v>
      </c>
      <c r="P1984" s="5">
        <v>618.78448300000002</v>
      </c>
      <c r="Q1984" s="5">
        <v>1603889.38</v>
      </c>
      <c r="R1984" s="5">
        <v>9.4905595559999991</v>
      </c>
      <c r="S1984" s="5">
        <v>24599.53037</v>
      </c>
      <c r="T1984" s="5">
        <v>377491.4</v>
      </c>
      <c r="U1984" s="2"/>
      <c r="V1984" s="2"/>
      <c r="W1984" s="2" t="s">
        <v>19</v>
      </c>
      <c r="X1984" s="2" t="s">
        <v>2935</v>
      </c>
      <c r="Y1984" s="2" t="s">
        <v>172</v>
      </c>
      <c r="Z1984" s="2" t="s">
        <v>173</v>
      </c>
      <c r="AA1984" s="2" t="s">
        <v>2935</v>
      </c>
      <c r="AB1984" s="2">
        <f>IF(INPUT_RAW!B1984="","",YEAR(INPUT_RAW!B1984))</f>
        <v>2017</v>
      </c>
      <c r="AC1984" s="2">
        <f>IF(OR(INPUT_RAW!Q1984="",INPUT_RAW!T1984=""),"",INPUT_RAW!Q1984+INPUT_RAW!T1984)</f>
        <v>1981380.7799999998</v>
      </c>
      <c r="AD1984" s="2">
        <f>IF(INPUT_RAW!Q1984="","",IF(INPUT_RAW!Q1984=0,0,INPUT_RAW!T1984/INPUT_RAW!Q1984))</f>
        <v>0.23535999720878509</v>
      </c>
    </row>
    <row r="1985" spans="1:30" ht="57.6" x14ac:dyDescent="0.3">
      <c r="A1985" s="7" t="s">
        <v>196</v>
      </c>
      <c r="B1985" s="2" t="s">
        <v>2799</v>
      </c>
      <c r="C1985" s="5" t="s">
        <v>198</v>
      </c>
      <c r="D1985" s="5" t="s">
        <v>171</v>
      </c>
      <c r="E1985" s="2" t="s">
        <v>2801</v>
      </c>
      <c r="F1985" s="2"/>
      <c r="G1985" s="2"/>
      <c r="H1985" s="2"/>
      <c r="I1985" s="2"/>
      <c r="J1985" s="2"/>
      <c r="K1985" s="2"/>
      <c r="L1985" s="2"/>
      <c r="M1985" s="2"/>
      <c r="N1985" s="5">
        <v>54000</v>
      </c>
      <c r="O1985" s="2" t="s">
        <v>1250</v>
      </c>
      <c r="P1985" s="5">
        <v>31.03236278</v>
      </c>
      <c r="Q1985" s="5">
        <v>1675747.59</v>
      </c>
      <c r="R1985" s="5">
        <v>0.47595648400000001</v>
      </c>
      <c r="S1985" s="5">
        <v>25701.650150000001</v>
      </c>
      <c r="T1985" s="5">
        <v>394404</v>
      </c>
      <c r="U1985" s="5">
        <v>5022</v>
      </c>
      <c r="V1985" s="2"/>
      <c r="W1985" s="2" t="s">
        <v>23</v>
      </c>
      <c r="X1985" s="2"/>
      <c r="Y1985" s="2" t="s">
        <v>172</v>
      </c>
      <c r="Z1985" s="2" t="s">
        <v>173</v>
      </c>
      <c r="AA1985" s="2" t="s">
        <v>174</v>
      </c>
      <c r="AB1985" s="2">
        <f>IF(INPUT_RAW!B1985="","",YEAR(INPUT_RAW!B1985))</f>
        <v>2017</v>
      </c>
      <c r="AC1985" s="2">
        <f>IF(OR(INPUT_RAW!Q1985="",INPUT_RAW!T1985=""),"",INPUT_RAW!Q1985+INPUT_RAW!T1985)</f>
        <v>2070151.59</v>
      </c>
      <c r="AD1985" s="2">
        <f>IF(INPUT_RAW!Q1985="","",IF(INPUT_RAW!Q1985=0,0,INPUT_RAW!T1985/INPUT_RAW!Q1985))</f>
        <v>0.23536002817703588</v>
      </c>
    </row>
    <row r="1986" spans="1:30" ht="57.6" x14ac:dyDescent="0.3">
      <c r="A1986" s="7" t="s">
        <v>196</v>
      </c>
      <c r="B1986" s="2" t="s">
        <v>2799</v>
      </c>
      <c r="C1986" s="5" t="s">
        <v>198</v>
      </c>
      <c r="D1986" s="5" t="s">
        <v>171</v>
      </c>
      <c r="E1986" s="2" t="s">
        <v>2802</v>
      </c>
      <c r="F1986" s="2"/>
      <c r="G1986" s="2"/>
      <c r="H1986" s="2"/>
      <c r="I1986" s="2"/>
      <c r="J1986" s="2"/>
      <c r="K1986" s="2"/>
      <c r="L1986" s="2"/>
      <c r="M1986" s="2"/>
      <c r="N1986" s="5">
        <v>14976</v>
      </c>
      <c r="O1986" s="2" t="s">
        <v>2368</v>
      </c>
      <c r="P1986" s="5">
        <v>38.68251068</v>
      </c>
      <c r="Q1986" s="5">
        <v>579309.28</v>
      </c>
      <c r="R1986" s="5">
        <v>0.59329004100000005</v>
      </c>
      <c r="S1986" s="5">
        <v>8885.1116559999991</v>
      </c>
      <c r="T1986" s="5">
        <v>136346.20000000001</v>
      </c>
      <c r="U1986" s="5">
        <v>3</v>
      </c>
      <c r="V1986" s="2"/>
      <c r="W1986" s="2" t="s">
        <v>23</v>
      </c>
      <c r="X1986" s="2" t="s">
        <v>2939</v>
      </c>
      <c r="Y1986" s="2" t="s">
        <v>172</v>
      </c>
      <c r="Z1986" s="2" t="s">
        <v>173</v>
      </c>
      <c r="AA1986" s="2" t="s">
        <v>2939</v>
      </c>
      <c r="AB1986" s="2">
        <f>IF(INPUT_RAW!B1986="","",YEAR(INPUT_RAW!B1986))</f>
        <v>2017</v>
      </c>
      <c r="AC1986" s="2">
        <f>IF(OR(INPUT_RAW!Q1986="",INPUT_RAW!T1986=""),"",INPUT_RAW!Q1986+INPUT_RAW!T1986)</f>
        <v>715655.48</v>
      </c>
      <c r="AD1986" s="2">
        <f>IF(INPUT_RAW!Q1986="","",IF(INPUT_RAW!Q1986=0,0,INPUT_RAW!T1986/INPUT_RAW!Q1986))</f>
        <v>0.23535994451875517</v>
      </c>
    </row>
    <row r="1987" spans="1:30" ht="86.4" x14ac:dyDescent="0.3">
      <c r="A1987" s="7" t="s">
        <v>196</v>
      </c>
      <c r="B1987" s="2" t="s">
        <v>2799</v>
      </c>
      <c r="C1987" s="5" t="s">
        <v>198</v>
      </c>
      <c r="D1987" s="5" t="s">
        <v>171</v>
      </c>
      <c r="E1987" s="2" t="s">
        <v>2803</v>
      </c>
      <c r="F1987" s="2"/>
      <c r="G1987" s="2"/>
      <c r="H1987" s="2"/>
      <c r="I1987" s="2"/>
      <c r="J1987" s="2"/>
      <c r="K1987" s="2"/>
      <c r="L1987" s="2"/>
      <c r="M1987" s="2"/>
      <c r="N1987" s="5">
        <v>12852</v>
      </c>
      <c r="O1987" s="2" t="s">
        <v>1250</v>
      </c>
      <c r="P1987" s="5">
        <v>73.89808979</v>
      </c>
      <c r="Q1987" s="5">
        <v>949738.25</v>
      </c>
      <c r="R1987" s="5">
        <v>1.133406285</v>
      </c>
      <c r="S1987" s="5">
        <v>14566.53758</v>
      </c>
      <c r="T1987" s="5">
        <v>223530.4</v>
      </c>
      <c r="U1987" s="5">
        <v>28</v>
      </c>
      <c r="V1987" s="2"/>
      <c r="W1987" s="2" t="s">
        <v>22</v>
      </c>
      <c r="X1987" s="2" t="s">
        <v>2940</v>
      </c>
      <c r="Y1987" s="2" t="s">
        <v>172</v>
      </c>
      <c r="Z1987" s="2" t="s">
        <v>173</v>
      </c>
      <c r="AA1987" s="2" t="s">
        <v>2940</v>
      </c>
      <c r="AB1987" s="2">
        <f>IF(INPUT_RAW!B1987="","",YEAR(INPUT_RAW!B1987))</f>
        <v>2017</v>
      </c>
      <c r="AC1987" s="2">
        <f>IF(OR(INPUT_RAW!Q1987="",INPUT_RAW!T1987=""),"",INPUT_RAW!Q1987+INPUT_RAW!T1987)</f>
        <v>1173268.6499999999</v>
      </c>
      <c r="AD1987" s="2">
        <f>IF(INPUT_RAW!Q1987="","",IF(INPUT_RAW!Q1987=0,0,INPUT_RAW!T1987/INPUT_RAW!Q1987))</f>
        <v>0.23536000577001084</v>
      </c>
    </row>
    <row r="1988" spans="1:30" ht="86.4" x14ac:dyDescent="0.3">
      <c r="A1988" s="7" t="s">
        <v>196</v>
      </c>
      <c r="B1988" s="2" t="s">
        <v>2799</v>
      </c>
      <c r="C1988" s="5" t="s">
        <v>198</v>
      </c>
      <c r="D1988" s="5" t="s">
        <v>171</v>
      </c>
      <c r="E1988" s="2" t="s">
        <v>2804</v>
      </c>
      <c r="F1988" s="2"/>
      <c r="G1988" s="2"/>
      <c r="H1988" s="2"/>
      <c r="I1988" s="2"/>
      <c r="J1988" s="2"/>
      <c r="K1988" s="2"/>
      <c r="L1988" s="2"/>
      <c r="M1988" s="2"/>
      <c r="N1988" s="5">
        <v>18000</v>
      </c>
      <c r="O1988" s="2" t="s">
        <v>1250</v>
      </c>
      <c r="P1988" s="5">
        <v>81.473848889999999</v>
      </c>
      <c r="Q1988" s="5">
        <v>1466529.28</v>
      </c>
      <c r="R1988" s="5">
        <v>1.2495989089999999</v>
      </c>
      <c r="S1988" s="5">
        <v>22492.78037</v>
      </c>
      <c r="T1988" s="5">
        <v>345162.3</v>
      </c>
      <c r="U1988" s="5">
        <v>40</v>
      </c>
      <c r="V1988" s="2"/>
      <c r="W1988" s="2" t="s">
        <v>22</v>
      </c>
      <c r="X1988" s="2" t="s">
        <v>2940</v>
      </c>
      <c r="Y1988" s="2" t="s">
        <v>172</v>
      </c>
      <c r="Z1988" s="2" t="s">
        <v>173</v>
      </c>
      <c r="AA1988" s="2" t="s">
        <v>2940</v>
      </c>
      <c r="AB1988" s="2">
        <f>IF(INPUT_RAW!B1988="","",YEAR(INPUT_RAW!B1988))</f>
        <v>2017</v>
      </c>
      <c r="AC1988" s="2">
        <f>IF(OR(INPUT_RAW!Q1988="",INPUT_RAW!T1988=""),"",INPUT_RAW!Q1988+INPUT_RAW!T1988)</f>
        <v>1811691.58</v>
      </c>
      <c r="AD1988" s="2">
        <f>IF(INPUT_RAW!Q1988="","",IF(INPUT_RAW!Q1988=0,0,INPUT_RAW!T1988/INPUT_RAW!Q1988))</f>
        <v>0.23535997862927086</v>
      </c>
    </row>
    <row r="1989" spans="1:30" ht="57.6" x14ac:dyDescent="0.3">
      <c r="A1989" s="7" t="s">
        <v>196</v>
      </c>
      <c r="B1989" s="2" t="s">
        <v>2805</v>
      </c>
      <c r="C1989" s="5" t="s">
        <v>198</v>
      </c>
      <c r="D1989" s="5" t="s">
        <v>163</v>
      </c>
      <c r="E1989" s="2" t="s">
        <v>2806</v>
      </c>
      <c r="F1989" s="2"/>
      <c r="G1989" s="2"/>
      <c r="H1989" s="2"/>
      <c r="I1989" s="2"/>
      <c r="J1989" s="2"/>
      <c r="K1989" s="2"/>
      <c r="L1989" s="2"/>
      <c r="M1989" s="2"/>
      <c r="N1989" s="5">
        <v>3000</v>
      </c>
      <c r="O1989" s="2" t="s">
        <v>1250</v>
      </c>
      <c r="P1989" s="5">
        <v>13.4332433333333</v>
      </c>
      <c r="Q1989" s="5">
        <v>40299.730000000003</v>
      </c>
      <c r="R1989" s="5">
        <v>0.20603133900000001</v>
      </c>
      <c r="S1989" s="5">
        <v>618.09401839999998</v>
      </c>
      <c r="T1989" s="5">
        <v>12152</v>
      </c>
      <c r="U1989" s="5">
        <v>153</v>
      </c>
      <c r="V1989" s="2"/>
      <c r="W1989" s="2" t="s">
        <v>23</v>
      </c>
      <c r="X1989" s="2" t="s">
        <v>166</v>
      </c>
      <c r="Y1989" s="2" t="s">
        <v>164</v>
      </c>
      <c r="Z1989" s="2" t="s">
        <v>165</v>
      </c>
      <c r="AA1989" s="2" t="s">
        <v>166</v>
      </c>
      <c r="AB1989" s="2">
        <f>IF(INPUT_RAW!B1989="","",YEAR(INPUT_RAW!B1989))</f>
        <v>2017</v>
      </c>
      <c r="AC1989" s="2">
        <f>IF(OR(INPUT_RAW!Q1989="",INPUT_RAW!T1989=""),"",INPUT_RAW!Q1989+INPUT_RAW!T1989)</f>
        <v>52451.73</v>
      </c>
      <c r="AD1989" s="2">
        <f>IF(INPUT_RAW!Q1989="","",IF(INPUT_RAW!Q1989=0,0,INPUT_RAW!T1989/INPUT_RAW!Q1989))</f>
        <v>0.30154048178486553</v>
      </c>
    </row>
    <row r="1990" spans="1:30" ht="57.6" x14ac:dyDescent="0.3">
      <c r="A1990" s="7" t="s">
        <v>196</v>
      </c>
      <c r="B1990" s="2" t="s">
        <v>2807</v>
      </c>
      <c r="C1990" s="5" t="s">
        <v>198</v>
      </c>
      <c r="D1990" s="5" t="s">
        <v>171</v>
      </c>
      <c r="E1990" s="2" t="s">
        <v>2790</v>
      </c>
      <c r="F1990" s="2"/>
      <c r="G1990" s="2"/>
      <c r="H1990" s="2"/>
      <c r="I1990" s="2"/>
      <c r="J1990" s="2"/>
      <c r="K1990" s="2"/>
      <c r="L1990" s="2"/>
      <c r="M1990" s="2"/>
      <c r="N1990" s="5">
        <v>36000</v>
      </c>
      <c r="O1990" s="2" t="s">
        <v>1250</v>
      </c>
      <c r="P1990" s="5">
        <v>16.274913055555601</v>
      </c>
      <c r="Q1990" s="5">
        <v>585896.87</v>
      </c>
      <c r="R1990" s="5">
        <v>0.24961523099999999</v>
      </c>
      <c r="S1990" s="5">
        <v>8986.1483129999997</v>
      </c>
      <c r="T1990" s="5">
        <v>137896.70000000001</v>
      </c>
      <c r="U1990" s="5">
        <v>1296</v>
      </c>
      <c r="V1990" s="2"/>
      <c r="W1990" s="2" t="s">
        <v>23</v>
      </c>
      <c r="X1990" s="2"/>
      <c r="Y1990" s="2" t="s">
        <v>172</v>
      </c>
      <c r="Z1990" s="2" t="s">
        <v>173</v>
      </c>
      <c r="AA1990" s="2" t="s">
        <v>174</v>
      </c>
      <c r="AB1990" s="2">
        <f>IF(INPUT_RAW!B1990="","",YEAR(INPUT_RAW!B1990))</f>
        <v>2017</v>
      </c>
      <c r="AC1990" s="2">
        <f>IF(OR(INPUT_RAW!Q1990="",INPUT_RAW!T1990=""),"",INPUT_RAW!Q1990+INPUT_RAW!T1990)</f>
        <v>723793.57000000007</v>
      </c>
      <c r="AD1990" s="2">
        <f>IF(INPUT_RAW!Q1990="","",IF(INPUT_RAW!Q1990=0,0,INPUT_RAW!T1990/INPUT_RAW!Q1990))</f>
        <v>0.23536002163657235</v>
      </c>
    </row>
    <row r="1991" spans="1:30" ht="86.4" x14ac:dyDescent="0.3">
      <c r="A1991" s="7" t="s">
        <v>196</v>
      </c>
      <c r="B1991" s="2" t="s">
        <v>2808</v>
      </c>
      <c r="C1991" s="5" t="s">
        <v>198</v>
      </c>
      <c r="D1991" s="5" t="s">
        <v>171</v>
      </c>
      <c r="E1991" s="2" t="s">
        <v>2809</v>
      </c>
      <c r="F1991" s="2"/>
      <c r="G1991" s="2"/>
      <c r="H1991" s="2"/>
      <c r="I1991" s="2"/>
      <c r="J1991" s="2"/>
      <c r="K1991" s="2"/>
      <c r="L1991" s="2"/>
      <c r="M1991" s="2"/>
      <c r="N1991" s="5">
        <v>12</v>
      </c>
      <c r="O1991" s="2" t="s">
        <v>1250</v>
      </c>
      <c r="P1991" s="5">
        <v>1728.2816666666699</v>
      </c>
      <c r="Q1991" s="5">
        <v>20739.38</v>
      </c>
      <c r="R1991" s="5">
        <v>26.507387529999999</v>
      </c>
      <c r="S1991" s="5">
        <v>318.08865029999998</v>
      </c>
      <c r="T1991" s="5">
        <v>4881.2</v>
      </c>
      <c r="U1991" s="5">
        <v>121</v>
      </c>
      <c r="V1991" s="2"/>
      <c r="W1991" s="2" t="s">
        <v>13</v>
      </c>
      <c r="X1991" s="2" t="s">
        <v>2935</v>
      </c>
      <c r="Y1991" s="2" t="s">
        <v>172</v>
      </c>
      <c r="Z1991" s="2" t="s">
        <v>173</v>
      </c>
      <c r="AA1991" s="2" t="s">
        <v>2935</v>
      </c>
      <c r="AB1991" s="2">
        <f>IF(INPUT_RAW!B1991="","",YEAR(INPUT_RAW!B1991))</f>
        <v>2017</v>
      </c>
      <c r="AC1991" s="2">
        <f>IF(OR(INPUT_RAW!Q1991="",INPUT_RAW!T1991=""),"",INPUT_RAW!Q1991+INPUT_RAW!T1991)</f>
        <v>25620.58</v>
      </c>
      <c r="AD1991" s="2">
        <f>IF(INPUT_RAW!Q1991="","",IF(INPUT_RAW!Q1991=0,0,INPUT_RAW!T1991/INPUT_RAW!Q1991))</f>
        <v>0.23535901266093778</v>
      </c>
    </row>
    <row r="1992" spans="1:30" ht="115.2" x14ac:dyDescent="0.3">
      <c r="A1992" s="7" t="s">
        <v>196</v>
      </c>
      <c r="B1992" s="2" t="s">
        <v>2808</v>
      </c>
      <c r="C1992" s="5" t="s">
        <v>198</v>
      </c>
      <c r="D1992" s="5" t="s">
        <v>171</v>
      </c>
      <c r="E1992" s="2" t="s">
        <v>2810</v>
      </c>
      <c r="F1992" s="2"/>
      <c r="G1992" s="2"/>
      <c r="H1992" s="2"/>
      <c r="I1992" s="2"/>
      <c r="J1992" s="2"/>
      <c r="K1992" s="2"/>
      <c r="L1992" s="2"/>
      <c r="M1992" s="2"/>
      <c r="N1992" s="5">
        <v>1800</v>
      </c>
      <c r="O1992" s="2" t="s">
        <v>1250</v>
      </c>
      <c r="P1992" s="5">
        <v>819.896994444445</v>
      </c>
      <c r="Q1992" s="5">
        <v>1475814.59</v>
      </c>
      <c r="R1992" s="5">
        <v>12.575107279999999</v>
      </c>
      <c r="S1992" s="5">
        <v>22635.1931</v>
      </c>
      <c r="T1992" s="5">
        <v>347347.7</v>
      </c>
      <c r="U1992" s="5">
        <v>10170</v>
      </c>
      <c r="V1992" s="2"/>
      <c r="W1992" s="2" t="s">
        <v>13</v>
      </c>
      <c r="X1992" s="2" t="s">
        <v>2935</v>
      </c>
      <c r="Y1992" s="2" t="s">
        <v>172</v>
      </c>
      <c r="Z1992" s="2" t="s">
        <v>173</v>
      </c>
      <c r="AA1992" s="2" t="s">
        <v>2935</v>
      </c>
      <c r="AB1992" s="2">
        <f>IF(INPUT_RAW!B1992="","",YEAR(INPUT_RAW!B1992))</f>
        <v>2017</v>
      </c>
      <c r="AC1992" s="2">
        <f>IF(OR(INPUT_RAW!Q1992="",INPUT_RAW!T1992=""),"",INPUT_RAW!Q1992+INPUT_RAW!T1992)</f>
        <v>1823162.29</v>
      </c>
      <c r="AD1992" s="2">
        <f>IF(INPUT_RAW!Q1992="","",IF(INPUT_RAW!Q1992=0,0,INPUT_RAW!T1992/INPUT_RAW!Q1992))</f>
        <v>0.23535998515911136</v>
      </c>
    </row>
    <row r="1993" spans="1:30" ht="72" x14ac:dyDescent="0.3">
      <c r="A1993" s="7" t="s">
        <v>196</v>
      </c>
      <c r="B1993" s="2" t="s">
        <v>2811</v>
      </c>
      <c r="C1993" s="5" t="s">
        <v>198</v>
      </c>
      <c r="D1993" s="5" t="s">
        <v>171</v>
      </c>
      <c r="E1993" s="2" t="s">
        <v>2800</v>
      </c>
      <c r="F1993" s="2"/>
      <c r="G1993" s="2"/>
      <c r="H1993" s="2"/>
      <c r="I1993" s="2"/>
      <c r="J1993" s="2"/>
      <c r="K1993" s="2"/>
      <c r="L1993" s="2"/>
      <c r="M1993" s="2"/>
      <c r="N1993" s="5">
        <v>3888</v>
      </c>
      <c r="O1993" s="2" t="s">
        <v>1250</v>
      </c>
      <c r="P1993" s="5">
        <v>641.29038323045302</v>
      </c>
      <c r="Q1993" s="5">
        <v>2493337.0099999998</v>
      </c>
      <c r="R1993" s="5">
        <v>9.7683226689999998</v>
      </c>
      <c r="S1993" s="5">
        <v>37979.238539999998</v>
      </c>
      <c r="T1993" s="5">
        <v>586831.80000000005</v>
      </c>
      <c r="U1993" s="2"/>
      <c r="V1993" s="2"/>
      <c r="W1993" s="2" t="s">
        <v>19</v>
      </c>
      <c r="X1993" s="2" t="s">
        <v>2935</v>
      </c>
      <c r="Y1993" s="2" t="s">
        <v>172</v>
      </c>
      <c r="Z1993" s="2" t="s">
        <v>173</v>
      </c>
      <c r="AA1993" s="2" t="s">
        <v>2935</v>
      </c>
      <c r="AB1993" s="2">
        <f>IF(INPUT_RAW!B1993="","",YEAR(INPUT_RAW!B1993))</f>
        <v>2017</v>
      </c>
      <c r="AC1993" s="2">
        <f>IF(OR(INPUT_RAW!Q1993="",INPUT_RAW!T1993=""),"",INPUT_RAW!Q1993+INPUT_RAW!T1993)</f>
        <v>3080168.8099999996</v>
      </c>
      <c r="AD1993" s="2">
        <f>IF(INPUT_RAW!Q1993="","",IF(INPUT_RAW!Q1993=0,0,INPUT_RAW!T1993/INPUT_RAW!Q1993))</f>
        <v>0.23536000053197786</v>
      </c>
    </row>
    <row r="1994" spans="1:30" ht="86.4" x14ac:dyDescent="0.3">
      <c r="A1994" s="7" t="s">
        <v>196</v>
      </c>
      <c r="B1994" s="2" t="s">
        <v>2811</v>
      </c>
      <c r="C1994" s="5" t="s">
        <v>198</v>
      </c>
      <c r="D1994" s="5" t="s">
        <v>171</v>
      </c>
      <c r="E1994" s="2" t="s">
        <v>2812</v>
      </c>
      <c r="F1994" s="2"/>
      <c r="G1994" s="2"/>
      <c r="H1994" s="2"/>
      <c r="I1994" s="2"/>
      <c r="J1994" s="2"/>
      <c r="K1994" s="2"/>
      <c r="L1994" s="2"/>
      <c r="M1994" s="2"/>
      <c r="N1994" s="5">
        <v>13608</v>
      </c>
      <c r="O1994" s="2" t="s">
        <v>1250</v>
      </c>
      <c r="P1994" s="5">
        <v>82.383692680775994</v>
      </c>
      <c r="Q1994" s="5">
        <v>1121077.29</v>
      </c>
      <c r="R1994" s="5">
        <v>1.254892501</v>
      </c>
      <c r="S1994" s="5">
        <v>17076.577150000001</v>
      </c>
      <c r="T1994" s="5">
        <v>263856.8</v>
      </c>
      <c r="U1994" s="5">
        <v>18</v>
      </c>
      <c r="V1994" s="2"/>
      <c r="W1994" s="2" t="s">
        <v>22</v>
      </c>
      <c r="X1994" s="2" t="s">
        <v>2940</v>
      </c>
      <c r="Y1994" s="2" t="s">
        <v>172</v>
      </c>
      <c r="Z1994" s="2" t="s">
        <v>173</v>
      </c>
      <c r="AA1994" s="2" t="s">
        <v>2940</v>
      </c>
      <c r="AB1994" s="2">
        <f>IF(INPUT_RAW!B1994="","",YEAR(INPUT_RAW!B1994))</f>
        <v>2017</v>
      </c>
      <c r="AC1994" s="2">
        <f>IF(OR(INPUT_RAW!Q1994="",INPUT_RAW!T1994=""),"",INPUT_RAW!Q1994+INPUT_RAW!T1994)</f>
        <v>1384934.09</v>
      </c>
      <c r="AD1994" s="2">
        <f>IF(INPUT_RAW!Q1994="","",IF(INPUT_RAW!Q1994=0,0,INPUT_RAW!T1994/INPUT_RAW!Q1994))</f>
        <v>0.23536004373079394</v>
      </c>
    </row>
    <row r="1995" spans="1:30" ht="72" x14ac:dyDescent="0.3">
      <c r="A1995" s="7" t="s">
        <v>196</v>
      </c>
      <c r="B1995" s="2" t="s">
        <v>2811</v>
      </c>
      <c r="C1995" s="5" t="s">
        <v>198</v>
      </c>
      <c r="D1995" s="5" t="s">
        <v>171</v>
      </c>
      <c r="E1995" s="2" t="s">
        <v>2813</v>
      </c>
      <c r="F1995" s="2"/>
      <c r="G1995" s="2"/>
      <c r="H1995" s="2"/>
      <c r="I1995" s="2"/>
      <c r="J1995" s="2"/>
      <c r="K1995" s="2"/>
      <c r="L1995" s="2"/>
      <c r="M1995" s="2"/>
      <c r="N1995" s="5">
        <v>7056</v>
      </c>
      <c r="O1995" s="2" t="s">
        <v>1250</v>
      </c>
      <c r="P1995" s="5">
        <v>94.709909297052107</v>
      </c>
      <c r="Q1995" s="5">
        <v>668273.12</v>
      </c>
      <c r="R1995" s="5">
        <v>1.442649037</v>
      </c>
      <c r="S1995" s="5">
        <v>10179.331609999999</v>
      </c>
      <c r="T1995" s="5">
        <v>157284.70000000001</v>
      </c>
      <c r="U1995" s="5">
        <v>19</v>
      </c>
      <c r="V1995" s="2"/>
      <c r="W1995" s="2" t="s">
        <v>21</v>
      </c>
      <c r="X1995" s="2" t="s">
        <v>2940</v>
      </c>
      <c r="Y1995" s="2" t="s">
        <v>172</v>
      </c>
      <c r="Z1995" s="2" t="s">
        <v>173</v>
      </c>
      <c r="AA1995" s="2" t="s">
        <v>2940</v>
      </c>
      <c r="AB1995" s="2">
        <f>IF(INPUT_RAW!B1995="","",YEAR(INPUT_RAW!B1995))</f>
        <v>2017</v>
      </c>
      <c r="AC1995" s="2">
        <f>IF(OR(INPUT_RAW!Q1995="",INPUT_RAW!T1995=""),"",INPUT_RAW!Q1995+INPUT_RAW!T1995)</f>
        <v>825557.82000000007</v>
      </c>
      <c r="AD1995" s="2">
        <f>IF(INPUT_RAW!Q1995="","",IF(INPUT_RAW!Q1995=0,0,INPUT_RAW!T1995/INPUT_RAW!Q1995))</f>
        <v>0.23535990793704228</v>
      </c>
    </row>
    <row r="1996" spans="1:30" ht="86.4" x14ac:dyDescent="0.3">
      <c r="A1996" s="7" t="s">
        <v>196</v>
      </c>
      <c r="B1996" s="2" t="s">
        <v>2811</v>
      </c>
      <c r="C1996" s="5" t="s">
        <v>198</v>
      </c>
      <c r="D1996" s="5" t="s">
        <v>171</v>
      </c>
      <c r="E1996" s="2" t="s">
        <v>2814</v>
      </c>
      <c r="F1996" s="2"/>
      <c r="G1996" s="2"/>
      <c r="H1996" s="2"/>
      <c r="I1996" s="2"/>
      <c r="J1996" s="2"/>
      <c r="K1996" s="2"/>
      <c r="L1996" s="2"/>
      <c r="M1996" s="2"/>
      <c r="N1996" s="5">
        <v>11232</v>
      </c>
      <c r="O1996" s="2" t="s">
        <v>1250</v>
      </c>
      <c r="P1996" s="5">
        <v>74.723332443019899</v>
      </c>
      <c r="Q1996" s="5">
        <v>839292.47</v>
      </c>
      <c r="R1996" s="5">
        <v>1.138207653</v>
      </c>
      <c r="S1996" s="5">
        <v>12784.34836</v>
      </c>
      <c r="T1996" s="5">
        <v>197535.9</v>
      </c>
      <c r="U1996" s="5">
        <v>74</v>
      </c>
      <c r="V1996" s="2"/>
      <c r="W1996" s="2" t="s">
        <v>22</v>
      </c>
      <c r="X1996" s="2" t="s">
        <v>2940</v>
      </c>
      <c r="Y1996" s="2" t="s">
        <v>172</v>
      </c>
      <c r="Z1996" s="2" t="s">
        <v>173</v>
      </c>
      <c r="AA1996" s="2" t="s">
        <v>2940</v>
      </c>
      <c r="AB1996" s="2">
        <f>IF(INPUT_RAW!B1996="","",YEAR(INPUT_RAW!B1996))</f>
        <v>2017</v>
      </c>
      <c r="AC1996" s="2">
        <f>IF(OR(INPUT_RAW!Q1996="",INPUT_RAW!T1996=""),"",INPUT_RAW!Q1996+INPUT_RAW!T1996)</f>
        <v>1036828.37</v>
      </c>
      <c r="AD1996" s="2">
        <f>IF(INPUT_RAW!Q1996="","",IF(INPUT_RAW!Q1996=0,0,INPUT_RAW!T1996/INPUT_RAW!Q1996))</f>
        <v>0.23536002890625243</v>
      </c>
    </row>
    <row r="1997" spans="1:30" ht="57.6" x14ac:dyDescent="0.3">
      <c r="A1997" s="7" t="s">
        <v>196</v>
      </c>
      <c r="B1997" s="2" t="s">
        <v>2811</v>
      </c>
      <c r="C1997" s="5" t="s">
        <v>198</v>
      </c>
      <c r="D1997" s="5" t="s">
        <v>171</v>
      </c>
      <c r="E1997" s="2" t="s">
        <v>2815</v>
      </c>
      <c r="F1997" s="2"/>
      <c r="G1997" s="2"/>
      <c r="H1997" s="2"/>
      <c r="I1997" s="2"/>
      <c r="J1997" s="2"/>
      <c r="K1997" s="2"/>
      <c r="L1997" s="2"/>
      <c r="M1997" s="2"/>
      <c r="N1997" s="5">
        <v>37248</v>
      </c>
      <c r="O1997" s="2" t="s">
        <v>1250</v>
      </c>
      <c r="P1997" s="5">
        <v>35.549626557130601</v>
      </c>
      <c r="Q1997" s="5">
        <v>1324152.49</v>
      </c>
      <c r="R1997" s="5">
        <v>0.54150230899999996</v>
      </c>
      <c r="S1997" s="5">
        <v>20169.877990000001</v>
      </c>
      <c r="T1997" s="5">
        <v>311652.5</v>
      </c>
      <c r="U1997" s="5">
        <v>84</v>
      </c>
      <c r="V1997" s="2"/>
      <c r="W1997" s="2" t="s">
        <v>23</v>
      </c>
      <c r="X1997" s="2"/>
      <c r="Y1997" s="2" t="s">
        <v>172</v>
      </c>
      <c r="Z1997" s="2" t="s">
        <v>173</v>
      </c>
      <c r="AA1997" s="2" t="s">
        <v>174</v>
      </c>
      <c r="AB1997" s="2">
        <f>IF(INPUT_RAW!B1997="","",YEAR(INPUT_RAW!B1997))</f>
        <v>2017</v>
      </c>
      <c r="AC1997" s="2">
        <f>IF(OR(INPUT_RAW!Q1997="",INPUT_RAW!T1997=""),"",INPUT_RAW!Q1997+INPUT_RAW!T1997)</f>
        <v>1635804.99</v>
      </c>
      <c r="AD1997" s="2">
        <f>IF(INPUT_RAW!Q1997="","",IF(INPUT_RAW!Q1997=0,0,INPUT_RAW!T1997/INPUT_RAW!Q1997))</f>
        <v>0.23535997730895783</v>
      </c>
    </row>
    <row r="1998" spans="1:30" ht="57.6" x14ac:dyDescent="0.3">
      <c r="A1998" s="7" t="s">
        <v>196</v>
      </c>
      <c r="B1998" s="2" t="s">
        <v>2811</v>
      </c>
      <c r="C1998" s="5" t="s">
        <v>198</v>
      </c>
      <c r="D1998" s="5" t="s">
        <v>171</v>
      </c>
      <c r="E1998" s="2" t="s">
        <v>2816</v>
      </c>
      <c r="F1998" s="2"/>
      <c r="G1998" s="2"/>
      <c r="H1998" s="2"/>
      <c r="I1998" s="2"/>
      <c r="J1998" s="2"/>
      <c r="K1998" s="2"/>
      <c r="L1998" s="2"/>
      <c r="M1998" s="2"/>
      <c r="N1998" s="5">
        <v>15120</v>
      </c>
      <c r="O1998" s="2" t="s">
        <v>2368</v>
      </c>
      <c r="P1998" s="5">
        <v>38.791417989418001</v>
      </c>
      <c r="Q1998" s="5">
        <v>586526.24</v>
      </c>
      <c r="R1998" s="5">
        <v>0.59088222400000001</v>
      </c>
      <c r="S1998" s="5">
        <v>8934.1392230000001</v>
      </c>
      <c r="T1998" s="5">
        <v>138044.79999999999</v>
      </c>
      <c r="U1998" s="5">
        <v>3</v>
      </c>
      <c r="V1998" s="2"/>
      <c r="W1998" s="2" t="s">
        <v>23</v>
      </c>
      <c r="X1998" s="2" t="s">
        <v>2939</v>
      </c>
      <c r="Y1998" s="2" t="s">
        <v>172</v>
      </c>
      <c r="Z1998" s="2" t="s">
        <v>173</v>
      </c>
      <c r="AA1998" s="2" t="s">
        <v>2939</v>
      </c>
      <c r="AB1998" s="2">
        <f>IF(INPUT_RAW!B1998="","",YEAR(INPUT_RAW!B1998))</f>
        <v>2017</v>
      </c>
      <c r="AC1998" s="2">
        <f>IF(OR(INPUT_RAW!Q1998="",INPUT_RAW!T1998=""),"",INPUT_RAW!Q1998+INPUT_RAW!T1998)</f>
        <v>724571.04</v>
      </c>
      <c r="AD1998" s="2">
        <f>IF(INPUT_RAW!Q1998="","",IF(INPUT_RAW!Q1998=0,0,INPUT_RAW!T1998/INPUT_RAW!Q1998))</f>
        <v>0.23535997298262393</v>
      </c>
    </row>
    <row r="1999" spans="1:30" ht="86.4" x14ac:dyDescent="0.3">
      <c r="A1999" s="7" t="s">
        <v>196</v>
      </c>
      <c r="B1999" s="2" t="s">
        <v>2811</v>
      </c>
      <c r="C1999" s="5" t="s">
        <v>198</v>
      </c>
      <c r="D1999" s="5" t="s">
        <v>171</v>
      </c>
      <c r="E1999" s="2" t="s">
        <v>2817</v>
      </c>
      <c r="F1999" s="2"/>
      <c r="G1999" s="2"/>
      <c r="H1999" s="2"/>
      <c r="I1999" s="2"/>
      <c r="J1999" s="2"/>
      <c r="K1999" s="2"/>
      <c r="L1999" s="2"/>
      <c r="M1999" s="2"/>
      <c r="N1999" s="5">
        <v>51000</v>
      </c>
      <c r="O1999" s="2" t="s">
        <v>1250</v>
      </c>
      <c r="P1999" s="5">
        <v>15.1172437254902</v>
      </c>
      <c r="Q1999" s="5">
        <v>770979.43</v>
      </c>
      <c r="R1999" s="5">
        <v>0.23027027799999999</v>
      </c>
      <c r="S1999" s="5">
        <v>11743.784159999999</v>
      </c>
      <c r="T1999" s="5">
        <v>181457.7</v>
      </c>
      <c r="U1999" s="5">
        <v>1887</v>
      </c>
      <c r="V1999" s="2"/>
      <c r="W1999" s="2" t="s">
        <v>22</v>
      </c>
      <c r="X1999" s="2"/>
      <c r="Y1999" s="2" t="s">
        <v>172</v>
      </c>
      <c r="Z1999" s="2" t="s">
        <v>173</v>
      </c>
      <c r="AA1999" s="2" t="s">
        <v>174</v>
      </c>
      <c r="AB1999" s="2">
        <f>IF(INPUT_RAW!B1999="","",YEAR(INPUT_RAW!B1999))</f>
        <v>2017</v>
      </c>
      <c r="AC1999" s="2">
        <f>IF(OR(INPUT_RAW!Q1999="",INPUT_RAW!T1999=""),"",INPUT_RAW!Q1999+INPUT_RAW!T1999)</f>
        <v>952437.13000000012</v>
      </c>
      <c r="AD1999" s="2">
        <f>IF(INPUT_RAW!Q1999="","",IF(INPUT_RAW!Q1999=0,0,INPUT_RAW!T1999/INPUT_RAW!Q1999))</f>
        <v>0.23535997581673482</v>
      </c>
    </row>
    <row r="2000" spans="1:30" ht="57.6" x14ac:dyDescent="0.3">
      <c r="A2000" s="7" t="s">
        <v>196</v>
      </c>
      <c r="B2000" s="2" t="s">
        <v>2818</v>
      </c>
      <c r="C2000" s="5" t="s">
        <v>198</v>
      </c>
      <c r="D2000" s="5" t="s">
        <v>171</v>
      </c>
      <c r="E2000" s="2" t="s">
        <v>2819</v>
      </c>
      <c r="F2000" s="2"/>
      <c r="G2000" s="2"/>
      <c r="H2000" s="2"/>
      <c r="I2000" s="2"/>
      <c r="J2000" s="2"/>
      <c r="K2000" s="2"/>
      <c r="L2000" s="2"/>
      <c r="M2000" s="2"/>
      <c r="N2000" s="5">
        <v>13020</v>
      </c>
      <c r="O2000" s="2" t="s">
        <v>1250</v>
      </c>
      <c r="P2000" s="5">
        <v>174.86491705069099</v>
      </c>
      <c r="Q2000" s="5">
        <v>2276741.2200000002</v>
      </c>
      <c r="R2000" s="5">
        <v>2.6635935580000001</v>
      </c>
      <c r="S2000" s="5">
        <v>34679.988120000002</v>
      </c>
      <c r="T2000" s="5">
        <v>535853.80000000005</v>
      </c>
      <c r="U2000" s="5">
        <v>90</v>
      </c>
      <c r="V2000" s="2"/>
      <c r="W2000" s="2" t="s">
        <v>23</v>
      </c>
      <c r="X2000" s="2"/>
      <c r="Y2000" s="2" t="s">
        <v>172</v>
      </c>
      <c r="Z2000" s="2" t="s">
        <v>173</v>
      </c>
      <c r="AA2000" s="2" t="s">
        <v>174</v>
      </c>
      <c r="AB2000" s="2">
        <f>IF(INPUT_RAW!B2000="","",YEAR(INPUT_RAW!B2000))</f>
        <v>2017</v>
      </c>
      <c r="AC2000" s="2">
        <f>IF(OR(INPUT_RAW!Q2000="",INPUT_RAW!T2000=""),"",INPUT_RAW!Q2000+INPUT_RAW!T2000)</f>
        <v>2812595.0200000005</v>
      </c>
      <c r="AD2000" s="2">
        <f>IF(INPUT_RAW!Q2000="","",IF(INPUT_RAW!Q2000=0,0,INPUT_RAW!T2000/INPUT_RAW!Q2000))</f>
        <v>0.23535999405325478</v>
      </c>
    </row>
    <row r="2001" spans="1:30" ht="57.6" x14ac:dyDescent="0.3">
      <c r="A2001" s="7" t="s">
        <v>196</v>
      </c>
      <c r="B2001" s="2" t="s">
        <v>2818</v>
      </c>
      <c r="C2001" s="5" t="s">
        <v>198</v>
      </c>
      <c r="D2001" s="5" t="s">
        <v>171</v>
      </c>
      <c r="E2001" s="2" t="s">
        <v>2820</v>
      </c>
      <c r="F2001" s="2"/>
      <c r="G2001" s="2"/>
      <c r="H2001" s="2"/>
      <c r="I2001" s="2"/>
      <c r="J2001" s="2"/>
      <c r="K2001" s="2"/>
      <c r="L2001" s="2"/>
      <c r="M2001" s="2"/>
      <c r="N2001" s="5">
        <v>20040</v>
      </c>
      <c r="O2001" s="2" t="s">
        <v>1250</v>
      </c>
      <c r="P2001" s="5">
        <v>54.376644211576803</v>
      </c>
      <c r="Q2001" s="5">
        <v>1089707.95</v>
      </c>
      <c r="R2001" s="5">
        <v>0.82828094799999996</v>
      </c>
      <c r="S2001" s="5">
        <v>16598.750189999999</v>
      </c>
      <c r="T2001" s="5">
        <v>256473.60000000001</v>
      </c>
      <c r="U2001" s="5">
        <v>35</v>
      </c>
      <c r="V2001" s="2"/>
      <c r="W2001" s="2" t="s">
        <v>23</v>
      </c>
      <c r="X2001" s="2"/>
      <c r="Y2001" s="2" t="s">
        <v>172</v>
      </c>
      <c r="Z2001" s="2" t="s">
        <v>173</v>
      </c>
      <c r="AA2001" s="2" t="s">
        <v>174</v>
      </c>
      <c r="AB2001" s="2">
        <f>IF(INPUT_RAW!B2001="","",YEAR(INPUT_RAW!B2001))</f>
        <v>2017</v>
      </c>
      <c r="AC2001" s="2">
        <f>IF(OR(INPUT_RAW!Q2001="",INPUT_RAW!T2001=""),"",INPUT_RAW!Q2001+INPUT_RAW!T2001)</f>
        <v>1346181.55</v>
      </c>
      <c r="AD2001" s="2">
        <f>IF(INPUT_RAW!Q2001="","",IF(INPUT_RAW!Q2001=0,0,INPUT_RAW!T2001/INPUT_RAW!Q2001))</f>
        <v>0.2353599420835647</v>
      </c>
    </row>
    <row r="2002" spans="1:30" ht="57.6" x14ac:dyDescent="0.3">
      <c r="A2002" s="7" t="s">
        <v>196</v>
      </c>
      <c r="B2002" s="2" t="s">
        <v>2818</v>
      </c>
      <c r="C2002" s="5" t="s">
        <v>198</v>
      </c>
      <c r="D2002" s="5" t="s">
        <v>171</v>
      </c>
      <c r="E2002" s="2" t="s">
        <v>2821</v>
      </c>
      <c r="F2002" s="2"/>
      <c r="G2002" s="2"/>
      <c r="H2002" s="2"/>
      <c r="I2002" s="2"/>
      <c r="J2002" s="2"/>
      <c r="K2002" s="2"/>
      <c r="L2002" s="2"/>
      <c r="M2002" s="2"/>
      <c r="N2002" s="5">
        <v>3504</v>
      </c>
      <c r="O2002" s="2" t="s">
        <v>1250</v>
      </c>
      <c r="P2002" s="5">
        <v>241.65888127853901</v>
      </c>
      <c r="Q2002" s="5">
        <v>846772.72</v>
      </c>
      <c r="R2002" s="5">
        <v>3.6810187550000002</v>
      </c>
      <c r="S2002" s="5">
        <v>12898.289720000001</v>
      </c>
      <c r="T2002" s="5">
        <v>199296.4</v>
      </c>
      <c r="U2002" s="5">
        <v>76</v>
      </c>
      <c r="V2002" s="2"/>
      <c r="W2002" s="2" t="s">
        <v>23</v>
      </c>
      <c r="X2002" s="2"/>
      <c r="Y2002" s="2" t="s">
        <v>172</v>
      </c>
      <c r="Z2002" s="2" t="s">
        <v>173</v>
      </c>
      <c r="AA2002" s="2" t="s">
        <v>174</v>
      </c>
      <c r="AB2002" s="2">
        <f>IF(INPUT_RAW!B2002="","",YEAR(INPUT_RAW!B2002))</f>
        <v>2017</v>
      </c>
      <c r="AC2002" s="2">
        <f>IF(OR(INPUT_RAW!Q2002="",INPUT_RAW!T2002=""),"",INPUT_RAW!Q2002+INPUT_RAW!T2002)</f>
        <v>1046069.12</v>
      </c>
      <c r="AD2002" s="2">
        <f>IF(INPUT_RAW!Q2002="","",IF(INPUT_RAW!Q2002=0,0,INPUT_RAW!T2002/INPUT_RAW!Q2002))</f>
        <v>0.23535996766641232</v>
      </c>
    </row>
    <row r="2003" spans="1:30" ht="57.6" x14ac:dyDescent="0.3">
      <c r="A2003" s="7" t="s">
        <v>196</v>
      </c>
      <c r="B2003" s="2" t="s">
        <v>2822</v>
      </c>
      <c r="C2003" s="5" t="s">
        <v>198</v>
      </c>
      <c r="D2003" s="5" t="s">
        <v>171</v>
      </c>
      <c r="E2003" s="2" t="s">
        <v>2823</v>
      </c>
      <c r="F2003" s="2"/>
      <c r="G2003" s="2"/>
      <c r="H2003" s="2"/>
      <c r="I2003" s="2"/>
      <c r="J2003" s="2"/>
      <c r="K2003" s="2"/>
      <c r="L2003" s="2"/>
      <c r="M2003" s="2"/>
      <c r="N2003" s="5">
        <v>13152</v>
      </c>
      <c r="O2003" s="2" t="s">
        <v>1250</v>
      </c>
      <c r="P2003" s="5">
        <v>35.354967305352801</v>
      </c>
      <c r="Q2003" s="5">
        <v>464988.53</v>
      </c>
      <c r="R2003" s="5">
        <v>0.53853720199999999</v>
      </c>
      <c r="S2003" s="5">
        <v>7082.8412799999996</v>
      </c>
      <c r="T2003" s="5">
        <v>109439.8</v>
      </c>
      <c r="U2003" s="5">
        <v>16</v>
      </c>
      <c r="V2003" s="2"/>
      <c r="W2003" s="2" t="s">
        <v>23</v>
      </c>
      <c r="X2003" s="2"/>
      <c r="Y2003" s="2" t="s">
        <v>172</v>
      </c>
      <c r="Z2003" s="2" t="s">
        <v>173</v>
      </c>
      <c r="AA2003" s="2" t="s">
        <v>174</v>
      </c>
      <c r="AB2003" s="2">
        <f>IF(INPUT_RAW!B2003="","",YEAR(INPUT_RAW!B2003))</f>
        <v>2017</v>
      </c>
      <c r="AC2003" s="2">
        <f>IF(OR(INPUT_RAW!Q2003="",INPUT_RAW!T2003=""),"",INPUT_RAW!Q2003+INPUT_RAW!T2003)</f>
        <v>574428.33000000007</v>
      </c>
      <c r="AD2003" s="2">
        <f>IF(INPUT_RAW!Q2003="","",IF(INPUT_RAW!Q2003=0,0,INPUT_RAW!T2003/INPUT_RAW!Q2003))</f>
        <v>0.23536021415409966</v>
      </c>
    </row>
    <row r="2004" spans="1:30" ht="72" x14ac:dyDescent="0.3">
      <c r="A2004" s="7" t="s">
        <v>196</v>
      </c>
      <c r="B2004" s="2" t="s">
        <v>2824</v>
      </c>
      <c r="C2004" s="5" t="s">
        <v>198</v>
      </c>
      <c r="D2004" s="5" t="s">
        <v>171</v>
      </c>
      <c r="E2004" s="2" t="s">
        <v>2825</v>
      </c>
      <c r="F2004" s="2"/>
      <c r="G2004" s="2"/>
      <c r="H2004" s="2"/>
      <c r="I2004" s="2"/>
      <c r="J2004" s="2"/>
      <c r="K2004" s="2"/>
      <c r="L2004" s="2"/>
      <c r="M2004" s="2"/>
      <c r="N2004" s="5">
        <v>41220</v>
      </c>
      <c r="O2004" s="2" t="s">
        <v>1250</v>
      </c>
      <c r="P2004" s="5">
        <v>74.016881368267804</v>
      </c>
      <c r="Q2004" s="5">
        <v>3050975.85</v>
      </c>
      <c r="R2004" s="5">
        <v>1.136099484</v>
      </c>
      <c r="S2004" s="5">
        <v>46830.02072</v>
      </c>
      <c r="T2004" s="5">
        <v>718077.8</v>
      </c>
      <c r="U2004" s="5">
        <v>74</v>
      </c>
      <c r="V2004" s="2"/>
      <c r="W2004" s="2" t="s">
        <v>22</v>
      </c>
      <c r="X2004" s="2" t="s">
        <v>2940</v>
      </c>
      <c r="Y2004" s="2" t="s">
        <v>172</v>
      </c>
      <c r="Z2004" s="2" t="s">
        <v>173</v>
      </c>
      <c r="AA2004" s="2" t="s">
        <v>2940</v>
      </c>
      <c r="AB2004" s="2">
        <f>IF(INPUT_RAW!B2004="","",YEAR(INPUT_RAW!B2004))</f>
        <v>2017</v>
      </c>
      <c r="AC2004" s="2">
        <f>IF(OR(INPUT_RAW!Q2004="",INPUT_RAW!T2004=""),"",INPUT_RAW!Q2004+INPUT_RAW!T2004)</f>
        <v>3769053.6500000004</v>
      </c>
      <c r="AD2004" s="2">
        <f>IF(INPUT_RAW!Q2004="","",IF(INPUT_RAW!Q2004=0,0,INPUT_RAW!T2004/INPUT_RAW!Q2004))</f>
        <v>0.23536004062437926</v>
      </c>
    </row>
    <row r="2005" spans="1:30" ht="86.4" x14ac:dyDescent="0.3">
      <c r="A2005" s="7" t="s">
        <v>196</v>
      </c>
      <c r="B2005" s="2" t="s">
        <v>2824</v>
      </c>
      <c r="C2005" s="5" t="s">
        <v>198</v>
      </c>
      <c r="D2005" s="5" t="s">
        <v>171</v>
      </c>
      <c r="E2005" s="2" t="s">
        <v>2826</v>
      </c>
      <c r="F2005" s="2"/>
      <c r="G2005" s="2"/>
      <c r="H2005" s="2"/>
      <c r="I2005" s="2"/>
      <c r="J2005" s="2"/>
      <c r="K2005" s="2"/>
      <c r="L2005" s="2"/>
      <c r="M2005" s="2"/>
      <c r="N2005" s="5">
        <v>43056</v>
      </c>
      <c r="O2005" s="2" t="s">
        <v>1250</v>
      </c>
      <c r="P2005" s="5">
        <v>81.604818840579696</v>
      </c>
      <c r="Q2005" s="5">
        <v>3513577.08</v>
      </c>
      <c r="R2005" s="5">
        <v>1.2525682090000001</v>
      </c>
      <c r="S2005" s="5">
        <v>53930.576820000002</v>
      </c>
      <c r="T2005" s="5">
        <v>826955.6</v>
      </c>
      <c r="U2005" s="5">
        <v>68</v>
      </c>
      <c r="V2005" s="2"/>
      <c r="W2005" s="2" t="s">
        <v>22</v>
      </c>
      <c r="X2005" s="2" t="s">
        <v>2940</v>
      </c>
      <c r="Y2005" s="2" t="s">
        <v>172</v>
      </c>
      <c r="Z2005" s="2" t="s">
        <v>173</v>
      </c>
      <c r="AA2005" s="2" t="s">
        <v>2940</v>
      </c>
      <c r="AB2005" s="2">
        <f>IF(INPUT_RAW!B2005="","",YEAR(INPUT_RAW!B2005))</f>
        <v>2017</v>
      </c>
      <c r="AC2005" s="2">
        <f>IF(OR(INPUT_RAW!Q2005="",INPUT_RAW!T2005=""),"",INPUT_RAW!Q2005+INPUT_RAW!T2005)</f>
        <v>4340532.68</v>
      </c>
      <c r="AD2005" s="2">
        <f>IF(INPUT_RAW!Q2005="","",IF(INPUT_RAW!Q2005=0,0,INPUT_RAW!T2005/INPUT_RAW!Q2005))</f>
        <v>0.23536002802021921</v>
      </c>
    </row>
    <row r="2006" spans="1:30" ht="72" x14ac:dyDescent="0.3">
      <c r="A2006" s="7" t="s">
        <v>196</v>
      </c>
      <c r="B2006" s="2" t="s">
        <v>2827</v>
      </c>
      <c r="C2006" s="5" t="s">
        <v>198</v>
      </c>
      <c r="D2006" s="5" t="s">
        <v>163</v>
      </c>
      <c r="E2006" s="2" t="s">
        <v>2828</v>
      </c>
      <c r="F2006" s="2"/>
      <c r="G2006" s="2"/>
      <c r="H2006" s="2"/>
      <c r="I2006" s="2"/>
      <c r="J2006" s="2"/>
      <c r="K2006" s="2"/>
      <c r="L2006" s="2"/>
      <c r="M2006" s="2"/>
      <c r="N2006" s="5">
        <v>114432</v>
      </c>
      <c r="O2006" s="2" t="s">
        <v>2368</v>
      </c>
      <c r="P2006" s="5">
        <v>10.590749528104</v>
      </c>
      <c r="Q2006" s="5">
        <v>1211920.6499999999</v>
      </c>
      <c r="R2006" s="5">
        <v>0.16255947100000001</v>
      </c>
      <c r="S2006" s="5">
        <v>18602.005369999999</v>
      </c>
      <c r="T2006" s="5">
        <v>365442.5</v>
      </c>
      <c r="U2006" s="5">
        <v>3</v>
      </c>
      <c r="V2006" s="2"/>
      <c r="W2006" s="2" t="s">
        <v>23</v>
      </c>
      <c r="X2006" s="2" t="s">
        <v>166</v>
      </c>
      <c r="Y2006" s="2" t="s">
        <v>164</v>
      </c>
      <c r="Z2006" s="2" t="s">
        <v>165</v>
      </c>
      <c r="AA2006" s="2" t="s">
        <v>166</v>
      </c>
      <c r="AB2006" s="2">
        <f>IF(INPUT_RAW!B2006="","",YEAR(INPUT_RAW!B2006))</f>
        <v>2017</v>
      </c>
      <c r="AC2006" s="2">
        <f>IF(OR(INPUT_RAW!Q2006="",INPUT_RAW!T2006=""),"",INPUT_RAW!Q2006+INPUT_RAW!T2006)</f>
        <v>1577363.15</v>
      </c>
      <c r="AD2006" s="2">
        <f>IF(INPUT_RAW!Q2006="","",IF(INPUT_RAW!Q2006=0,0,INPUT_RAW!T2006/INPUT_RAW!Q2006))</f>
        <v>0.30153995643196607</v>
      </c>
    </row>
    <row r="2007" spans="1:30" ht="57.6" x14ac:dyDescent="0.3">
      <c r="A2007" s="7" t="s">
        <v>196</v>
      </c>
      <c r="B2007" s="2" t="s">
        <v>2829</v>
      </c>
      <c r="C2007" s="5" t="s">
        <v>198</v>
      </c>
      <c r="D2007" s="5" t="s">
        <v>171</v>
      </c>
      <c r="E2007" s="2" t="s">
        <v>2830</v>
      </c>
      <c r="F2007" s="2"/>
      <c r="G2007" s="2"/>
      <c r="H2007" s="2"/>
      <c r="I2007" s="2"/>
      <c r="J2007" s="2"/>
      <c r="K2007" s="2"/>
      <c r="L2007" s="2"/>
      <c r="M2007" s="2"/>
      <c r="N2007" s="5">
        <v>500</v>
      </c>
      <c r="O2007" s="2" t="s">
        <v>1250</v>
      </c>
      <c r="P2007" s="5">
        <v>119.48090000000001</v>
      </c>
      <c r="Q2007" s="5">
        <v>59740.45</v>
      </c>
      <c r="R2007" s="5">
        <v>1.833935533</v>
      </c>
      <c r="S2007" s="5">
        <v>916.96776669999997</v>
      </c>
      <c r="T2007" s="5">
        <v>14060.5</v>
      </c>
      <c r="U2007" s="5">
        <v>104</v>
      </c>
      <c r="V2007" s="2"/>
      <c r="W2007" s="2" t="s">
        <v>21</v>
      </c>
      <c r="X2007" s="2" t="s">
        <v>2940</v>
      </c>
      <c r="Y2007" s="2" t="s">
        <v>172</v>
      </c>
      <c r="Z2007" s="2" t="s">
        <v>173</v>
      </c>
      <c r="AA2007" s="2" t="s">
        <v>2940</v>
      </c>
      <c r="AB2007" s="2">
        <f>IF(INPUT_RAW!B2007="","",YEAR(INPUT_RAW!B2007))</f>
        <v>2017</v>
      </c>
      <c r="AC2007" s="2">
        <f>IF(OR(INPUT_RAW!Q2007="",INPUT_RAW!T2007=""),"",INPUT_RAW!Q2007+INPUT_RAW!T2007)</f>
        <v>73800.95</v>
      </c>
      <c r="AD2007" s="2">
        <f>IF(INPUT_RAW!Q2007="","",IF(INPUT_RAW!Q2007=0,0,INPUT_RAW!T2007/INPUT_RAW!Q2007))</f>
        <v>0.23535979390848247</v>
      </c>
    </row>
    <row r="2008" spans="1:30" ht="57.6" x14ac:dyDescent="0.3">
      <c r="A2008" s="7" t="s">
        <v>196</v>
      </c>
      <c r="B2008" s="2" t="s">
        <v>2829</v>
      </c>
      <c r="C2008" s="5" t="s">
        <v>198</v>
      </c>
      <c r="D2008" s="5" t="s">
        <v>171</v>
      </c>
      <c r="E2008" s="2" t="s">
        <v>2831</v>
      </c>
      <c r="F2008" s="2"/>
      <c r="G2008" s="2"/>
      <c r="H2008" s="2"/>
      <c r="I2008" s="2"/>
      <c r="J2008" s="2"/>
      <c r="K2008" s="2"/>
      <c r="L2008" s="2"/>
      <c r="M2008" s="2"/>
      <c r="N2008" s="5">
        <v>10224</v>
      </c>
      <c r="O2008" s="2" t="s">
        <v>2368</v>
      </c>
      <c r="P2008" s="5">
        <v>37.952755281690102</v>
      </c>
      <c r="Q2008" s="5">
        <v>388028.97</v>
      </c>
      <c r="R2008" s="5">
        <v>0.58254421000000001</v>
      </c>
      <c r="S2008" s="5">
        <v>5955.9320029999999</v>
      </c>
      <c r="T2008" s="5">
        <v>91326.5</v>
      </c>
      <c r="U2008" s="5">
        <v>3</v>
      </c>
      <c r="V2008" s="2"/>
      <c r="W2008" s="2" t="s">
        <v>23</v>
      </c>
      <c r="X2008" s="2" t="s">
        <v>2939</v>
      </c>
      <c r="Y2008" s="2" t="s">
        <v>172</v>
      </c>
      <c r="Z2008" s="2" t="s">
        <v>173</v>
      </c>
      <c r="AA2008" s="2" t="s">
        <v>2939</v>
      </c>
      <c r="AB2008" s="2">
        <f>IF(INPUT_RAW!B2008="","",YEAR(INPUT_RAW!B2008))</f>
        <v>2017</v>
      </c>
      <c r="AC2008" s="2">
        <f>IF(OR(INPUT_RAW!Q2008="",INPUT_RAW!T2008=""),"",INPUT_RAW!Q2008+INPUT_RAW!T2008)</f>
        <v>479355.47</v>
      </c>
      <c r="AD2008" s="2">
        <f>IF(INPUT_RAW!Q2008="","",IF(INPUT_RAW!Q2008=0,0,INPUT_RAW!T2008/INPUT_RAW!Q2008))</f>
        <v>0.23536000417700773</v>
      </c>
    </row>
    <row r="2009" spans="1:30" ht="57.6" x14ac:dyDescent="0.3">
      <c r="A2009" s="7" t="s">
        <v>196</v>
      </c>
      <c r="B2009" s="2" t="s">
        <v>2829</v>
      </c>
      <c r="C2009" s="5" t="s">
        <v>198</v>
      </c>
      <c r="D2009" s="5" t="s">
        <v>171</v>
      </c>
      <c r="E2009" s="2" t="s">
        <v>2832</v>
      </c>
      <c r="F2009" s="2"/>
      <c r="G2009" s="2"/>
      <c r="H2009" s="2"/>
      <c r="I2009" s="2"/>
      <c r="J2009" s="2"/>
      <c r="K2009" s="2"/>
      <c r="L2009" s="2"/>
      <c r="M2009" s="2"/>
      <c r="N2009" s="5">
        <v>36000</v>
      </c>
      <c r="O2009" s="2" t="s">
        <v>1250</v>
      </c>
      <c r="P2009" s="5">
        <v>16.305628333333299</v>
      </c>
      <c r="Q2009" s="5">
        <v>587002.62</v>
      </c>
      <c r="R2009" s="5">
        <v>0.25027825500000001</v>
      </c>
      <c r="S2009" s="5">
        <v>9010.0171910000008</v>
      </c>
      <c r="T2009" s="5">
        <v>138157</v>
      </c>
      <c r="U2009" s="5">
        <v>1260</v>
      </c>
      <c r="V2009" s="2"/>
      <c r="W2009" s="2" t="s">
        <v>23</v>
      </c>
      <c r="X2009" s="2"/>
      <c r="Y2009" s="2" t="s">
        <v>172</v>
      </c>
      <c r="Z2009" s="2" t="s">
        <v>173</v>
      </c>
      <c r="AA2009" s="2" t="s">
        <v>174</v>
      </c>
      <c r="AB2009" s="2">
        <f>IF(INPUT_RAW!B2009="","",YEAR(INPUT_RAW!B2009))</f>
        <v>2017</v>
      </c>
      <c r="AC2009" s="2">
        <f>IF(OR(INPUT_RAW!Q2009="",INPUT_RAW!T2009=""),"",INPUT_RAW!Q2009+INPUT_RAW!T2009)</f>
        <v>725159.62</v>
      </c>
      <c r="AD2009" s="2">
        <f>IF(INPUT_RAW!Q2009="","",IF(INPUT_RAW!Q2009=0,0,INPUT_RAW!T2009/INPUT_RAW!Q2009))</f>
        <v>0.23536010793273801</v>
      </c>
    </row>
    <row r="2010" spans="1:30" ht="57.6" x14ac:dyDescent="0.3">
      <c r="A2010" s="7" t="s">
        <v>196</v>
      </c>
      <c r="B2010" s="2" t="s">
        <v>2829</v>
      </c>
      <c r="C2010" s="5" t="s">
        <v>198</v>
      </c>
      <c r="D2010" s="5" t="s">
        <v>171</v>
      </c>
      <c r="E2010" s="2" t="s">
        <v>2833</v>
      </c>
      <c r="F2010" s="2"/>
      <c r="G2010" s="2"/>
      <c r="H2010" s="2"/>
      <c r="I2010" s="2"/>
      <c r="J2010" s="2"/>
      <c r="K2010" s="2"/>
      <c r="L2010" s="2"/>
      <c r="M2010" s="2"/>
      <c r="N2010" s="5">
        <v>48000</v>
      </c>
      <c r="O2010" s="2" t="s">
        <v>1250</v>
      </c>
      <c r="P2010" s="5">
        <v>31.6272960416667</v>
      </c>
      <c r="Q2010" s="5">
        <v>1518110.21</v>
      </c>
      <c r="R2010" s="5">
        <v>0.48545350799999998</v>
      </c>
      <c r="S2010" s="5">
        <v>23301.768380000001</v>
      </c>
      <c r="T2010" s="5">
        <v>357302.4</v>
      </c>
      <c r="U2010" s="5">
        <v>4752</v>
      </c>
      <c r="V2010" s="2"/>
      <c r="W2010" s="2" t="s">
        <v>23</v>
      </c>
      <c r="X2010" s="2"/>
      <c r="Y2010" s="2" t="s">
        <v>172</v>
      </c>
      <c r="Z2010" s="2" t="s">
        <v>173</v>
      </c>
      <c r="AA2010" s="2" t="s">
        <v>174</v>
      </c>
      <c r="AB2010" s="2">
        <f>IF(INPUT_RAW!B2010="","",YEAR(INPUT_RAW!B2010))</f>
        <v>2017</v>
      </c>
      <c r="AC2010" s="2">
        <f>IF(OR(INPUT_RAW!Q2010="",INPUT_RAW!T2010=""),"",INPUT_RAW!Q2010+INPUT_RAW!T2010)</f>
        <v>1875412.6099999999</v>
      </c>
      <c r="AD2010" s="2">
        <f>IF(INPUT_RAW!Q2010="","",IF(INPUT_RAW!Q2010=0,0,INPUT_RAW!T2010/INPUT_RAW!Q2010))</f>
        <v>0.23535998746757658</v>
      </c>
    </row>
    <row r="2011" spans="1:30" ht="72" x14ac:dyDescent="0.3">
      <c r="A2011" s="7" t="s">
        <v>196</v>
      </c>
      <c r="B2011" s="2" t="s">
        <v>2834</v>
      </c>
      <c r="C2011" s="5" t="s">
        <v>198</v>
      </c>
      <c r="D2011" s="5" t="s">
        <v>163</v>
      </c>
      <c r="E2011" s="2" t="s">
        <v>2835</v>
      </c>
      <c r="F2011" s="2"/>
      <c r="G2011" s="2"/>
      <c r="H2011" s="2"/>
      <c r="I2011" s="2"/>
      <c r="J2011" s="2"/>
      <c r="K2011" s="2"/>
      <c r="L2011" s="2"/>
      <c r="M2011" s="2"/>
      <c r="N2011" s="5">
        <v>319248</v>
      </c>
      <c r="O2011" s="2" t="s">
        <v>1250</v>
      </c>
      <c r="P2011" s="5">
        <v>4.7575711045958</v>
      </c>
      <c r="Q2011" s="5">
        <v>1518845.06</v>
      </c>
      <c r="R2011" s="5">
        <v>7.3024882649206396E-2</v>
      </c>
      <c r="S2011" s="5">
        <v>23313.0477359939</v>
      </c>
      <c r="T2011" s="5">
        <v>259692.2</v>
      </c>
      <c r="U2011" s="5">
        <v>8720</v>
      </c>
      <c r="V2011" s="2"/>
      <c r="W2011" s="2" t="s">
        <v>23</v>
      </c>
      <c r="X2011" s="2" t="s">
        <v>166</v>
      </c>
      <c r="Y2011" s="2" t="s">
        <v>164</v>
      </c>
      <c r="Z2011" s="2" t="s">
        <v>165</v>
      </c>
      <c r="AA2011" s="2" t="s">
        <v>166</v>
      </c>
      <c r="AB2011" s="2">
        <f>IF(INPUT_RAW!B2011="","",YEAR(INPUT_RAW!B2011))</f>
        <v>2017</v>
      </c>
      <c r="AC2011" s="2">
        <f>IF(OR(INPUT_RAW!Q2011="",INPUT_RAW!T2011=""),"",INPUT_RAW!Q2011+INPUT_RAW!T2011)</f>
        <v>1778537.26</v>
      </c>
      <c r="AD2011" s="2">
        <f>IF(INPUT_RAW!Q2011="","",IF(INPUT_RAW!Q2011=0,0,INPUT_RAW!T2011/INPUT_RAW!Q2011))</f>
        <v>0.17098004716820819</v>
      </c>
    </row>
    <row r="2012" spans="1:30" ht="57.6" x14ac:dyDescent="0.3">
      <c r="A2012" s="7" t="s">
        <v>196</v>
      </c>
      <c r="B2012" s="2" t="s">
        <v>2836</v>
      </c>
      <c r="C2012" s="5" t="s">
        <v>198</v>
      </c>
      <c r="D2012" s="5" t="s">
        <v>171</v>
      </c>
      <c r="E2012" s="2" t="s">
        <v>2837</v>
      </c>
      <c r="F2012" s="2"/>
      <c r="G2012" s="2"/>
      <c r="H2012" s="2"/>
      <c r="I2012" s="2"/>
      <c r="J2012" s="2"/>
      <c r="K2012" s="2"/>
      <c r="L2012" s="2"/>
      <c r="M2012" s="2"/>
      <c r="N2012" s="5">
        <v>30600</v>
      </c>
      <c r="O2012" s="2" t="s">
        <v>1250</v>
      </c>
      <c r="P2012" s="5">
        <v>21.868582679999999</v>
      </c>
      <c r="Q2012" s="5">
        <v>669178.63</v>
      </c>
      <c r="R2012" s="5">
        <v>0.33463783699999999</v>
      </c>
      <c r="S2012" s="5">
        <v>10239.91783</v>
      </c>
      <c r="T2012" s="5">
        <v>114416.2</v>
      </c>
      <c r="U2012" s="5">
        <v>20</v>
      </c>
      <c r="V2012" s="2"/>
      <c r="W2012" s="2" t="s">
        <v>23</v>
      </c>
      <c r="X2012" s="2"/>
      <c r="Y2012" s="2" t="s">
        <v>172</v>
      </c>
      <c r="Z2012" s="2" t="s">
        <v>173</v>
      </c>
      <c r="AA2012" s="2" t="s">
        <v>174</v>
      </c>
      <c r="AB2012" s="2">
        <f>IF(INPUT_RAW!B2012="","",YEAR(INPUT_RAW!B2012))</f>
        <v>2017</v>
      </c>
      <c r="AC2012" s="2">
        <f>IF(OR(INPUT_RAW!Q2012="",INPUT_RAW!T2012=""),"",INPUT_RAW!Q2012+INPUT_RAW!T2012)</f>
        <v>783594.83</v>
      </c>
      <c r="AD2012" s="2">
        <f>IF(INPUT_RAW!Q2012="","",IF(INPUT_RAW!Q2012=0,0,INPUT_RAW!T2012/INPUT_RAW!Q2012))</f>
        <v>0.1709800565508196</v>
      </c>
    </row>
    <row r="2013" spans="1:30" ht="72" x14ac:dyDescent="0.3">
      <c r="A2013" s="7" t="s">
        <v>196</v>
      </c>
      <c r="B2013" s="2" t="s">
        <v>2838</v>
      </c>
      <c r="C2013" s="5" t="s">
        <v>198</v>
      </c>
      <c r="D2013" s="5" t="s">
        <v>171</v>
      </c>
      <c r="E2013" s="2" t="s">
        <v>2839</v>
      </c>
      <c r="F2013" s="2"/>
      <c r="G2013" s="2"/>
      <c r="H2013" s="2"/>
      <c r="I2013" s="2"/>
      <c r="J2013" s="2"/>
      <c r="K2013" s="2"/>
      <c r="L2013" s="2"/>
      <c r="M2013" s="2"/>
      <c r="N2013" s="5">
        <v>42264</v>
      </c>
      <c r="O2013" s="2" t="s">
        <v>1250</v>
      </c>
      <c r="P2013" s="5">
        <v>81.239738070000001</v>
      </c>
      <c r="Q2013" s="5">
        <v>3433516.29</v>
      </c>
      <c r="R2013" s="5">
        <v>1.2431482490000001</v>
      </c>
      <c r="S2013" s="5">
        <v>52540.417600000001</v>
      </c>
      <c r="T2013" s="5">
        <v>587062.6</v>
      </c>
      <c r="U2013" s="5">
        <v>67</v>
      </c>
      <c r="V2013" s="2"/>
      <c r="W2013" s="2" t="s">
        <v>22</v>
      </c>
      <c r="X2013" s="2" t="s">
        <v>2940</v>
      </c>
      <c r="Y2013" s="2" t="s">
        <v>172</v>
      </c>
      <c r="Z2013" s="2" t="s">
        <v>173</v>
      </c>
      <c r="AA2013" s="2" t="s">
        <v>2940</v>
      </c>
      <c r="AB2013" s="2">
        <f>IF(INPUT_RAW!B2013="","",YEAR(INPUT_RAW!B2013))</f>
        <v>2017</v>
      </c>
      <c r="AC2013" s="2">
        <f>IF(OR(INPUT_RAW!Q2013="",INPUT_RAW!T2013=""),"",INPUT_RAW!Q2013+INPUT_RAW!T2013)</f>
        <v>4020578.89</v>
      </c>
      <c r="AD2013" s="2">
        <f>IF(INPUT_RAW!Q2013="","",IF(INPUT_RAW!Q2013=0,0,INPUT_RAW!T2013/INPUT_RAW!Q2013))</f>
        <v>0.17097999555435339</v>
      </c>
    </row>
    <row r="2014" spans="1:30" ht="57.6" x14ac:dyDescent="0.3">
      <c r="A2014" s="7" t="s">
        <v>196</v>
      </c>
      <c r="B2014" s="2" t="s">
        <v>2840</v>
      </c>
      <c r="C2014" s="5" t="s">
        <v>198</v>
      </c>
      <c r="D2014" s="5" t="s">
        <v>171</v>
      </c>
      <c r="E2014" s="2" t="s">
        <v>2841</v>
      </c>
      <c r="F2014" s="2"/>
      <c r="G2014" s="2"/>
      <c r="H2014" s="2"/>
      <c r="I2014" s="2"/>
      <c r="J2014" s="2"/>
      <c r="K2014" s="2"/>
      <c r="L2014" s="2"/>
      <c r="M2014" s="2"/>
      <c r="N2014" s="5">
        <v>20160</v>
      </c>
      <c r="O2014" s="2" t="s">
        <v>1250</v>
      </c>
      <c r="P2014" s="5">
        <v>32.426964290000001</v>
      </c>
      <c r="Q2014" s="5">
        <v>653727.6</v>
      </c>
      <c r="R2014" s="5">
        <v>0.49620450300000002</v>
      </c>
      <c r="S2014" s="5">
        <v>10003.48279</v>
      </c>
      <c r="T2014" s="5">
        <v>111774.39999999999</v>
      </c>
      <c r="U2014" s="5">
        <v>84</v>
      </c>
      <c r="V2014" s="2"/>
      <c r="W2014" s="2" t="s">
        <v>23</v>
      </c>
      <c r="X2014" s="2"/>
      <c r="Y2014" s="2" t="s">
        <v>172</v>
      </c>
      <c r="Z2014" s="2" t="s">
        <v>173</v>
      </c>
      <c r="AA2014" s="2" t="s">
        <v>174</v>
      </c>
      <c r="AB2014" s="2">
        <f>IF(INPUT_RAW!B2014="","",YEAR(INPUT_RAW!B2014))</f>
        <v>2017</v>
      </c>
      <c r="AC2014" s="2">
        <f>IF(OR(INPUT_RAW!Q2014="",INPUT_RAW!T2014=""),"",INPUT_RAW!Q2014+INPUT_RAW!T2014)</f>
        <v>765502</v>
      </c>
      <c r="AD2014" s="2">
        <f>IF(INPUT_RAW!Q2014="","",IF(INPUT_RAW!Q2014=0,0,INPUT_RAW!T2014/INPUT_RAW!Q2014))</f>
        <v>0.17098008405947676</v>
      </c>
    </row>
    <row r="2015" spans="1:30" ht="57.6" x14ac:dyDescent="0.3">
      <c r="A2015" s="7" t="s">
        <v>196</v>
      </c>
      <c r="B2015" s="2" t="s">
        <v>2840</v>
      </c>
      <c r="C2015" s="5" t="s">
        <v>198</v>
      </c>
      <c r="D2015" s="5" t="s">
        <v>171</v>
      </c>
      <c r="E2015" s="2" t="s">
        <v>2842</v>
      </c>
      <c r="F2015" s="2"/>
      <c r="G2015" s="2"/>
      <c r="H2015" s="2"/>
      <c r="I2015" s="2"/>
      <c r="J2015" s="2"/>
      <c r="K2015" s="2"/>
      <c r="L2015" s="2"/>
      <c r="M2015" s="2"/>
      <c r="N2015" s="5">
        <v>79920</v>
      </c>
      <c r="O2015" s="2" t="s">
        <v>1250</v>
      </c>
      <c r="P2015" s="5">
        <v>21.59483058</v>
      </c>
      <c r="Q2015" s="5">
        <v>1725858.86</v>
      </c>
      <c r="R2015" s="5">
        <v>0.330448823</v>
      </c>
      <c r="S2015" s="5">
        <v>26409.469929999999</v>
      </c>
      <c r="T2015" s="5">
        <v>295087.40000000002</v>
      </c>
      <c r="U2015" s="5">
        <v>16</v>
      </c>
      <c r="V2015" s="2"/>
      <c r="W2015" s="2" t="s">
        <v>23</v>
      </c>
      <c r="X2015" s="2"/>
      <c r="Y2015" s="2" t="s">
        <v>172</v>
      </c>
      <c r="Z2015" s="2" t="s">
        <v>173</v>
      </c>
      <c r="AA2015" s="2" t="s">
        <v>174</v>
      </c>
      <c r="AB2015" s="2">
        <f>IF(INPUT_RAW!B2015="","",YEAR(INPUT_RAW!B2015))</f>
        <v>2017</v>
      </c>
      <c r="AC2015" s="2">
        <f>IF(OR(INPUT_RAW!Q2015="",INPUT_RAW!T2015=""),"",INPUT_RAW!Q2015+INPUT_RAW!T2015)</f>
        <v>2020946.2600000002</v>
      </c>
      <c r="AD2015" s="2">
        <f>IF(INPUT_RAW!Q2015="","",IF(INPUT_RAW!Q2015=0,0,INPUT_RAW!T2015/INPUT_RAW!Q2015))</f>
        <v>0.17098003019783437</v>
      </c>
    </row>
    <row r="2016" spans="1:30" ht="57.6" x14ac:dyDescent="0.3">
      <c r="A2016" s="7" t="s">
        <v>196</v>
      </c>
      <c r="B2016" s="2" t="s">
        <v>2843</v>
      </c>
      <c r="C2016" s="5" t="s">
        <v>198</v>
      </c>
      <c r="D2016" s="5" t="s">
        <v>171</v>
      </c>
      <c r="E2016" s="2" t="s">
        <v>2844</v>
      </c>
      <c r="F2016" s="2"/>
      <c r="G2016" s="2"/>
      <c r="H2016" s="2"/>
      <c r="I2016" s="2"/>
      <c r="J2016" s="2"/>
      <c r="K2016" s="2"/>
      <c r="L2016" s="2"/>
      <c r="M2016" s="2"/>
      <c r="N2016" s="5">
        <v>4200</v>
      </c>
      <c r="O2016" s="2" t="s">
        <v>1250</v>
      </c>
      <c r="P2016" s="5">
        <v>28.756083329999999</v>
      </c>
      <c r="Q2016" s="5">
        <v>120775.55</v>
      </c>
      <c r="R2016" s="5">
        <v>0.44003187999999999</v>
      </c>
      <c r="S2016" s="5">
        <v>1848.1338940000001</v>
      </c>
      <c r="T2016" s="5">
        <v>20650.3</v>
      </c>
      <c r="U2016" s="5">
        <v>40</v>
      </c>
      <c r="V2016" s="2"/>
      <c r="W2016" s="2" t="s">
        <v>23</v>
      </c>
      <c r="X2016" s="2"/>
      <c r="Y2016" s="2" t="s">
        <v>172</v>
      </c>
      <c r="Z2016" s="2" t="s">
        <v>173</v>
      </c>
      <c r="AA2016" s="2" t="s">
        <v>174</v>
      </c>
      <c r="AB2016" s="2">
        <f>IF(INPUT_RAW!B2016="","",YEAR(INPUT_RAW!B2016))</f>
        <v>2017</v>
      </c>
      <c r="AC2016" s="2">
        <f>IF(OR(INPUT_RAW!Q2016="",INPUT_RAW!T2016=""),"",INPUT_RAW!Q2016+INPUT_RAW!T2016)</f>
        <v>141425.85</v>
      </c>
      <c r="AD2016" s="2">
        <f>IF(INPUT_RAW!Q2016="","",IF(INPUT_RAW!Q2016=0,0,INPUT_RAW!T2016/INPUT_RAW!Q2016))</f>
        <v>0.17098079867986524</v>
      </c>
    </row>
    <row r="2017" spans="1:30" ht="57.6" x14ac:dyDescent="0.3">
      <c r="A2017" s="7" t="s">
        <v>196</v>
      </c>
      <c r="B2017" s="2" t="s">
        <v>2843</v>
      </c>
      <c r="C2017" s="5" t="s">
        <v>198</v>
      </c>
      <c r="D2017" s="5" t="s">
        <v>171</v>
      </c>
      <c r="E2017" s="2" t="s">
        <v>2845</v>
      </c>
      <c r="F2017" s="2"/>
      <c r="G2017" s="2"/>
      <c r="H2017" s="2"/>
      <c r="I2017" s="2"/>
      <c r="J2017" s="2"/>
      <c r="K2017" s="2"/>
      <c r="L2017" s="2"/>
      <c r="M2017" s="2"/>
      <c r="N2017" s="5">
        <v>31800</v>
      </c>
      <c r="O2017" s="2" t="s">
        <v>1250</v>
      </c>
      <c r="P2017" s="5">
        <v>27.58596447</v>
      </c>
      <c r="Q2017" s="5">
        <v>877233.67</v>
      </c>
      <c r="R2017" s="5">
        <v>0.42212646500000001</v>
      </c>
      <c r="S2017" s="5">
        <v>13423.621580000001</v>
      </c>
      <c r="T2017" s="5">
        <v>149989.4</v>
      </c>
      <c r="U2017" s="5">
        <v>20</v>
      </c>
      <c r="V2017" s="2"/>
      <c r="W2017" s="2" t="s">
        <v>23</v>
      </c>
      <c r="X2017" s="2"/>
      <c r="Y2017" s="2" t="s">
        <v>172</v>
      </c>
      <c r="Z2017" s="2" t="s">
        <v>173</v>
      </c>
      <c r="AA2017" s="2" t="s">
        <v>174</v>
      </c>
      <c r="AB2017" s="2">
        <f>IF(INPUT_RAW!B2017="","",YEAR(INPUT_RAW!B2017))</f>
        <v>2017</v>
      </c>
      <c r="AC2017" s="2">
        <f>IF(OR(INPUT_RAW!Q2017="",INPUT_RAW!T2017=""),"",INPUT_RAW!Q2017+INPUT_RAW!T2017)</f>
        <v>1027223.0700000001</v>
      </c>
      <c r="AD2017" s="2">
        <f>IF(INPUT_RAW!Q2017="","",IF(INPUT_RAW!Q2017=0,0,INPUT_RAW!T2017/INPUT_RAW!Q2017))</f>
        <v>0.1709799852985579</v>
      </c>
    </row>
    <row r="2018" spans="1:30" ht="86.4" x14ac:dyDescent="0.3">
      <c r="A2018" s="7" t="s">
        <v>196</v>
      </c>
      <c r="B2018" s="2" t="s">
        <v>2843</v>
      </c>
      <c r="C2018" s="5" t="s">
        <v>198</v>
      </c>
      <c r="D2018" s="5" t="s">
        <v>171</v>
      </c>
      <c r="E2018" s="2" t="s">
        <v>2846</v>
      </c>
      <c r="F2018" s="2"/>
      <c r="G2018" s="2"/>
      <c r="H2018" s="2"/>
      <c r="I2018" s="2"/>
      <c r="J2018" s="2"/>
      <c r="K2018" s="2"/>
      <c r="L2018" s="2"/>
      <c r="M2018" s="2"/>
      <c r="N2018" s="5">
        <v>38400</v>
      </c>
      <c r="O2018" s="2" t="s">
        <v>1250</v>
      </c>
      <c r="P2018" s="5">
        <v>14.59611797</v>
      </c>
      <c r="Q2018" s="5">
        <v>560490.93000000005</v>
      </c>
      <c r="R2018" s="5">
        <v>0.223352991</v>
      </c>
      <c r="S2018" s="5">
        <v>8576.7548580000002</v>
      </c>
      <c r="T2018" s="5">
        <v>95832.7</v>
      </c>
      <c r="U2018" s="5">
        <v>1344</v>
      </c>
      <c r="V2018" s="2"/>
      <c r="W2018" s="2" t="s">
        <v>22</v>
      </c>
      <c r="X2018" s="2"/>
      <c r="Y2018" s="2" t="s">
        <v>172</v>
      </c>
      <c r="Z2018" s="2" t="s">
        <v>173</v>
      </c>
      <c r="AA2018" s="2" t="s">
        <v>174</v>
      </c>
      <c r="AB2018" s="2">
        <f>IF(INPUT_RAW!B2018="","",YEAR(INPUT_RAW!B2018))</f>
        <v>2017</v>
      </c>
      <c r="AC2018" s="2">
        <f>IF(OR(INPUT_RAW!Q2018="",INPUT_RAW!T2018=""),"",INPUT_RAW!Q2018+INPUT_RAW!T2018)</f>
        <v>656323.63</v>
      </c>
      <c r="AD2018" s="2">
        <f>IF(INPUT_RAW!Q2018="","",IF(INPUT_RAW!Q2018=0,0,INPUT_RAW!T2018/INPUT_RAW!Q2018))</f>
        <v>0.17097993004097317</v>
      </c>
    </row>
    <row r="2019" spans="1:30" ht="57.6" x14ac:dyDescent="0.3">
      <c r="A2019" s="7" t="s">
        <v>196</v>
      </c>
      <c r="B2019" s="2" t="s">
        <v>2843</v>
      </c>
      <c r="C2019" s="5" t="s">
        <v>198</v>
      </c>
      <c r="D2019" s="5" t="s">
        <v>171</v>
      </c>
      <c r="E2019" s="2" t="s">
        <v>2847</v>
      </c>
      <c r="F2019" s="2"/>
      <c r="G2019" s="2"/>
      <c r="H2019" s="2"/>
      <c r="I2019" s="2"/>
      <c r="J2019" s="2"/>
      <c r="K2019" s="2"/>
      <c r="L2019" s="2"/>
      <c r="M2019" s="2"/>
      <c r="N2019" s="5">
        <v>30000</v>
      </c>
      <c r="O2019" s="2" t="s">
        <v>1250</v>
      </c>
      <c r="P2019" s="5">
        <v>30.588993670000001</v>
      </c>
      <c r="Q2019" s="5">
        <v>917669.81</v>
      </c>
      <c r="R2019" s="5">
        <v>0.46807947500000002</v>
      </c>
      <c r="S2019" s="5">
        <v>14042.384239999999</v>
      </c>
      <c r="T2019" s="5">
        <v>156903.20000000001</v>
      </c>
      <c r="U2019" s="5">
        <v>2970</v>
      </c>
      <c r="V2019" s="2"/>
      <c r="W2019" s="2" t="s">
        <v>23</v>
      </c>
      <c r="X2019" s="2"/>
      <c r="Y2019" s="2" t="s">
        <v>172</v>
      </c>
      <c r="Z2019" s="2" t="s">
        <v>173</v>
      </c>
      <c r="AA2019" s="2" t="s">
        <v>174</v>
      </c>
      <c r="AB2019" s="2">
        <f>IF(INPUT_RAW!B2019="","",YEAR(INPUT_RAW!B2019))</f>
        <v>2017</v>
      </c>
      <c r="AC2019" s="2">
        <f>IF(OR(INPUT_RAW!Q2019="",INPUT_RAW!T2019=""),"",INPUT_RAW!Q2019+INPUT_RAW!T2019)</f>
        <v>1074573.01</v>
      </c>
      <c r="AD2019" s="2">
        <f>IF(INPUT_RAW!Q2019="","",IF(INPUT_RAW!Q2019=0,0,INPUT_RAW!T2019/INPUT_RAW!Q2019))</f>
        <v>0.17098001731145543</v>
      </c>
    </row>
    <row r="2020" spans="1:30" ht="72" x14ac:dyDescent="0.3">
      <c r="A2020" s="7" t="s">
        <v>196</v>
      </c>
      <c r="B2020" s="2" t="s">
        <v>2843</v>
      </c>
      <c r="C2020" s="5" t="s">
        <v>198</v>
      </c>
      <c r="D2020" s="5" t="s">
        <v>171</v>
      </c>
      <c r="E2020" s="2" t="s">
        <v>2848</v>
      </c>
      <c r="F2020" s="2"/>
      <c r="G2020" s="2"/>
      <c r="H2020" s="2"/>
      <c r="I2020" s="2"/>
      <c r="J2020" s="2"/>
      <c r="K2020" s="2"/>
      <c r="L2020" s="2"/>
      <c r="M2020" s="2"/>
      <c r="N2020" s="5">
        <v>115848</v>
      </c>
      <c r="O2020" s="2" t="s">
        <v>1250</v>
      </c>
      <c r="P2020" s="5">
        <v>24.255824180000001</v>
      </c>
      <c r="Q2020" s="5">
        <v>2809988.72</v>
      </c>
      <c r="R2020" s="5">
        <v>0.37116792900000001</v>
      </c>
      <c r="S2020" s="5">
        <v>42999.062279999998</v>
      </c>
      <c r="T2020" s="5">
        <v>480452</v>
      </c>
      <c r="U2020" s="5">
        <v>30</v>
      </c>
      <c r="V2020" s="2"/>
      <c r="W2020" s="2" t="s">
        <v>23</v>
      </c>
      <c r="X2020" s="2"/>
      <c r="Y2020" s="2" t="s">
        <v>172</v>
      </c>
      <c r="Z2020" s="2" t="s">
        <v>173</v>
      </c>
      <c r="AA2020" s="2" t="s">
        <v>174</v>
      </c>
      <c r="AB2020" s="2">
        <f>IF(INPUT_RAW!B2020="","",YEAR(INPUT_RAW!B2020))</f>
        <v>2017</v>
      </c>
      <c r="AC2020" s="2">
        <f>IF(OR(INPUT_RAW!Q2020="",INPUT_RAW!T2020=""),"",INPUT_RAW!Q2020+INPUT_RAW!T2020)</f>
        <v>3290440.72</v>
      </c>
      <c r="AD2020" s="2">
        <f>IF(INPUT_RAW!Q2020="","",IF(INPUT_RAW!Q2020=0,0,INPUT_RAW!T2020/INPUT_RAW!Q2020))</f>
        <v>0.17098004578466777</v>
      </c>
    </row>
    <row r="2021" spans="1:30" ht="57.6" x14ac:dyDescent="0.3">
      <c r="A2021" s="7" t="s">
        <v>196</v>
      </c>
      <c r="B2021" s="2" t="s">
        <v>2849</v>
      </c>
      <c r="C2021" s="5" t="s">
        <v>198</v>
      </c>
      <c r="D2021" s="5" t="s">
        <v>171</v>
      </c>
      <c r="E2021" s="2" t="s">
        <v>2850</v>
      </c>
      <c r="F2021" s="2"/>
      <c r="G2021" s="2"/>
      <c r="H2021" s="2"/>
      <c r="I2021" s="2"/>
      <c r="J2021" s="2"/>
      <c r="K2021" s="2"/>
      <c r="L2021" s="2"/>
      <c r="M2021" s="2"/>
      <c r="N2021" s="5">
        <v>9900</v>
      </c>
      <c r="O2021" s="2" t="s">
        <v>1250</v>
      </c>
      <c r="P2021" s="5">
        <v>39.047874749999998</v>
      </c>
      <c r="Q2021" s="5">
        <v>386573.96</v>
      </c>
      <c r="R2021" s="5">
        <v>0.597976642</v>
      </c>
      <c r="S2021" s="5">
        <v>5919.9687599999997</v>
      </c>
      <c r="T2021" s="5">
        <v>66096.399999999994</v>
      </c>
      <c r="U2021" s="5">
        <v>2475</v>
      </c>
      <c r="V2021" s="2"/>
      <c r="W2021" s="2" t="s">
        <v>23</v>
      </c>
      <c r="X2021" s="2"/>
      <c r="Y2021" s="2" t="s">
        <v>172</v>
      </c>
      <c r="Z2021" s="2" t="s">
        <v>173</v>
      </c>
      <c r="AA2021" s="2" t="s">
        <v>174</v>
      </c>
      <c r="AB2021" s="2">
        <f>IF(INPUT_RAW!B2021="","",YEAR(INPUT_RAW!B2021))</f>
        <v>2017</v>
      </c>
      <c r="AC2021" s="2">
        <f>IF(OR(INPUT_RAW!Q2021="",INPUT_RAW!T2021=""),"",INPUT_RAW!Q2021+INPUT_RAW!T2021)</f>
        <v>452670.36</v>
      </c>
      <c r="AD2021" s="2">
        <f>IF(INPUT_RAW!Q2021="","",IF(INPUT_RAW!Q2021=0,0,INPUT_RAW!T2021/INPUT_RAW!Q2021))</f>
        <v>0.17097995943648142</v>
      </c>
    </row>
    <row r="2022" spans="1:30" ht="72" x14ac:dyDescent="0.3">
      <c r="A2022" s="7" t="s">
        <v>196</v>
      </c>
      <c r="B2022" s="2" t="s">
        <v>2849</v>
      </c>
      <c r="C2022" s="5" t="s">
        <v>198</v>
      </c>
      <c r="D2022" s="5" t="s">
        <v>171</v>
      </c>
      <c r="E2022" s="2" t="s">
        <v>2851</v>
      </c>
      <c r="F2022" s="2"/>
      <c r="G2022" s="2"/>
      <c r="H2022" s="2"/>
      <c r="I2022" s="2"/>
      <c r="J2022" s="2"/>
      <c r="K2022" s="2"/>
      <c r="L2022" s="2"/>
      <c r="M2022" s="2"/>
      <c r="N2022" s="5">
        <v>480</v>
      </c>
      <c r="O2022" s="2" t="s">
        <v>1250</v>
      </c>
      <c r="P2022" s="5">
        <v>112.36797919999999</v>
      </c>
      <c r="Q2022" s="5">
        <v>53936.63</v>
      </c>
      <c r="R2022" s="5">
        <v>1.720796006</v>
      </c>
      <c r="S2022" s="5">
        <v>825.98208269999998</v>
      </c>
      <c r="T2022" s="5">
        <v>9222.1</v>
      </c>
      <c r="U2022" s="5">
        <v>16</v>
      </c>
      <c r="V2022" s="2"/>
      <c r="W2022" s="2" t="s">
        <v>22</v>
      </c>
      <c r="X2022" s="2"/>
      <c r="Y2022" s="2" t="s">
        <v>172</v>
      </c>
      <c r="Z2022" s="2" t="s">
        <v>173</v>
      </c>
      <c r="AA2022" s="2" t="s">
        <v>174</v>
      </c>
      <c r="AB2022" s="2">
        <f>IF(INPUT_RAW!B2022="","",YEAR(INPUT_RAW!B2022))</f>
        <v>2017</v>
      </c>
      <c r="AC2022" s="2">
        <f>IF(OR(INPUT_RAW!Q2022="",INPUT_RAW!T2022=""),"",INPUT_RAW!Q2022+INPUT_RAW!T2022)</f>
        <v>63158.729999999996</v>
      </c>
      <c r="AD2022" s="2">
        <f>IF(INPUT_RAW!Q2022="","",IF(INPUT_RAW!Q2022=0,0,INPUT_RAW!T2022/INPUT_RAW!Q2022))</f>
        <v>0.17098027815234287</v>
      </c>
    </row>
    <row r="2023" spans="1:30" ht="72" x14ac:dyDescent="0.3">
      <c r="A2023" s="7" t="s">
        <v>196</v>
      </c>
      <c r="B2023" s="2" t="s">
        <v>2849</v>
      </c>
      <c r="C2023" s="5" t="s">
        <v>198</v>
      </c>
      <c r="D2023" s="5" t="s">
        <v>171</v>
      </c>
      <c r="E2023" s="2" t="s">
        <v>2852</v>
      </c>
      <c r="F2023" s="2"/>
      <c r="G2023" s="2"/>
      <c r="H2023" s="2"/>
      <c r="I2023" s="2"/>
      <c r="J2023" s="2"/>
      <c r="K2023" s="2"/>
      <c r="L2023" s="2"/>
      <c r="M2023" s="2"/>
      <c r="N2023" s="5">
        <v>42000</v>
      </c>
      <c r="O2023" s="2" t="s">
        <v>1250</v>
      </c>
      <c r="P2023" s="5">
        <v>14.6078381</v>
      </c>
      <c r="Q2023" s="5">
        <v>613529.19999999995</v>
      </c>
      <c r="R2023" s="5">
        <v>0.223703493</v>
      </c>
      <c r="S2023" s="5">
        <v>9395.5467079999999</v>
      </c>
      <c r="T2023" s="5">
        <v>104901.2</v>
      </c>
      <c r="U2023" s="5">
        <v>1470</v>
      </c>
      <c r="V2023" s="2"/>
      <c r="W2023" s="2" t="s">
        <v>22</v>
      </c>
      <c r="X2023" s="2"/>
      <c r="Y2023" s="2" t="s">
        <v>172</v>
      </c>
      <c r="Z2023" s="2" t="s">
        <v>173</v>
      </c>
      <c r="AA2023" s="2" t="s">
        <v>174</v>
      </c>
      <c r="AB2023" s="2">
        <f>IF(INPUT_RAW!B2023="","",YEAR(INPUT_RAW!B2023))</f>
        <v>2017</v>
      </c>
      <c r="AC2023" s="2">
        <f>IF(OR(INPUT_RAW!Q2023="",INPUT_RAW!T2023=""),"",INPUT_RAW!Q2023+INPUT_RAW!T2023)</f>
        <v>718430.39999999991</v>
      </c>
      <c r="AD2023" s="2">
        <f>IF(INPUT_RAW!Q2023="","",IF(INPUT_RAW!Q2023=0,0,INPUT_RAW!T2023/INPUT_RAW!Q2023))</f>
        <v>0.17097996313785882</v>
      </c>
    </row>
    <row r="2024" spans="1:30" ht="57.6" x14ac:dyDescent="0.3">
      <c r="A2024" s="7" t="s">
        <v>196</v>
      </c>
      <c r="B2024" s="2" t="s">
        <v>2849</v>
      </c>
      <c r="C2024" s="5" t="s">
        <v>198</v>
      </c>
      <c r="D2024" s="5" t="s">
        <v>171</v>
      </c>
      <c r="E2024" s="2" t="s">
        <v>2853</v>
      </c>
      <c r="F2024" s="2"/>
      <c r="G2024" s="2"/>
      <c r="H2024" s="2"/>
      <c r="I2024" s="2"/>
      <c r="J2024" s="2"/>
      <c r="K2024" s="2"/>
      <c r="L2024" s="2"/>
      <c r="M2024" s="2"/>
      <c r="N2024" s="5">
        <v>10224</v>
      </c>
      <c r="O2024" s="2" t="s">
        <v>2368</v>
      </c>
      <c r="P2024" s="5">
        <v>37.573044799999998</v>
      </c>
      <c r="Q2024" s="5">
        <v>384146.81</v>
      </c>
      <c r="R2024" s="5">
        <v>0.57539119100000002</v>
      </c>
      <c r="S2024" s="5">
        <v>5882.7995410000003</v>
      </c>
      <c r="T2024" s="5">
        <v>65681.5</v>
      </c>
      <c r="U2024" s="5">
        <v>3</v>
      </c>
      <c r="V2024" s="2"/>
      <c r="W2024" s="2" t="s">
        <v>23</v>
      </c>
      <c r="X2024" s="2" t="s">
        <v>2939</v>
      </c>
      <c r="Y2024" s="2" t="s">
        <v>172</v>
      </c>
      <c r="Z2024" s="2" t="s">
        <v>173</v>
      </c>
      <c r="AA2024" s="2" t="s">
        <v>2939</v>
      </c>
      <c r="AB2024" s="2">
        <f>IF(INPUT_RAW!B2024="","",YEAR(INPUT_RAW!B2024))</f>
        <v>2017</v>
      </c>
      <c r="AC2024" s="2">
        <f>IF(OR(INPUT_RAW!Q2024="",INPUT_RAW!T2024=""),"",INPUT_RAW!Q2024+INPUT_RAW!T2024)</f>
        <v>449828.31</v>
      </c>
      <c r="AD2024" s="2">
        <f>IF(INPUT_RAW!Q2024="","",IF(INPUT_RAW!Q2024=0,0,INPUT_RAW!T2024/INPUT_RAW!Q2024))</f>
        <v>0.17098020415684306</v>
      </c>
    </row>
    <row r="2025" spans="1:30" ht="86.4" x14ac:dyDescent="0.3">
      <c r="A2025" s="7" t="s">
        <v>196</v>
      </c>
      <c r="B2025" s="2" t="s">
        <v>2854</v>
      </c>
      <c r="C2025" s="5" t="s">
        <v>198</v>
      </c>
      <c r="D2025" s="5" t="s">
        <v>171</v>
      </c>
      <c r="E2025" s="2" t="s">
        <v>2855</v>
      </c>
      <c r="F2025" s="2"/>
      <c r="G2025" s="2"/>
      <c r="H2025" s="2"/>
      <c r="I2025" s="2"/>
      <c r="J2025" s="2"/>
      <c r="K2025" s="2"/>
      <c r="L2025" s="2"/>
      <c r="M2025" s="2"/>
      <c r="N2025" s="5">
        <v>17640</v>
      </c>
      <c r="O2025" s="2" t="s">
        <v>1250</v>
      </c>
      <c r="P2025" s="5">
        <v>73.678521540000006</v>
      </c>
      <c r="Q2025" s="5">
        <v>1299689.1200000001</v>
      </c>
      <c r="R2025" s="5">
        <v>1.1283081399999999</v>
      </c>
      <c r="S2025" s="5">
        <v>19903.355589999999</v>
      </c>
      <c r="T2025" s="5">
        <v>222220.9</v>
      </c>
      <c r="U2025" s="5">
        <v>88</v>
      </c>
      <c r="V2025" s="2"/>
      <c r="W2025" s="2" t="s">
        <v>22</v>
      </c>
      <c r="X2025" s="2" t="s">
        <v>2940</v>
      </c>
      <c r="Y2025" s="2" t="s">
        <v>172</v>
      </c>
      <c r="Z2025" s="2" t="s">
        <v>173</v>
      </c>
      <c r="AA2025" s="2" t="s">
        <v>2940</v>
      </c>
      <c r="AB2025" s="2">
        <f>IF(INPUT_RAW!B2025="","",YEAR(INPUT_RAW!B2025))</f>
        <v>2017</v>
      </c>
      <c r="AC2025" s="2">
        <f>IF(OR(INPUT_RAW!Q2025="",INPUT_RAW!T2025=""),"",INPUT_RAW!Q2025+INPUT_RAW!T2025)</f>
        <v>1521910.02</v>
      </c>
      <c r="AD2025" s="2">
        <f>IF(INPUT_RAW!Q2025="","",IF(INPUT_RAW!Q2025=0,0,INPUT_RAW!T2025/INPUT_RAW!Q2025))</f>
        <v>0.17098004175029177</v>
      </c>
    </row>
    <row r="2026" spans="1:30" ht="72" x14ac:dyDescent="0.3">
      <c r="A2026" s="7" t="s">
        <v>196</v>
      </c>
      <c r="B2026" s="2" t="s">
        <v>2854</v>
      </c>
      <c r="C2026" s="5" t="s">
        <v>198</v>
      </c>
      <c r="D2026" s="5" t="s">
        <v>171</v>
      </c>
      <c r="E2026" s="2" t="s">
        <v>2856</v>
      </c>
      <c r="F2026" s="2"/>
      <c r="G2026" s="2"/>
      <c r="H2026" s="2"/>
      <c r="I2026" s="2"/>
      <c r="J2026" s="2"/>
      <c r="K2026" s="2"/>
      <c r="L2026" s="2"/>
      <c r="M2026" s="2"/>
      <c r="N2026" s="5">
        <v>16668</v>
      </c>
      <c r="O2026" s="2" t="s">
        <v>1250</v>
      </c>
      <c r="P2026" s="5">
        <v>81.231771660000007</v>
      </c>
      <c r="Q2026" s="5">
        <v>1353971.17</v>
      </c>
      <c r="R2026" s="5">
        <v>1.243978126</v>
      </c>
      <c r="S2026" s="5">
        <v>20734.627410000001</v>
      </c>
      <c r="T2026" s="5">
        <v>231502</v>
      </c>
      <c r="U2026" s="5">
        <v>56</v>
      </c>
      <c r="V2026" s="2"/>
      <c r="W2026" s="2" t="s">
        <v>22</v>
      </c>
      <c r="X2026" s="2" t="s">
        <v>2940</v>
      </c>
      <c r="Y2026" s="2" t="s">
        <v>172</v>
      </c>
      <c r="Z2026" s="2" t="s">
        <v>173</v>
      </c>
      <c r="AA2026" s="2" t="s">
        <v>2940</v>
      </c>
      <c r="AB2026" s="2">
        <f>IF(INPUT_RAW!B2026="","",YEAR(INPUT_RAW!B2026))</f>
        <v>2017</v>
      </c>
      <c r="AC2026" s="2">
        <f>IF(OR(INPUT_RAW!Q2026="",INPUT_RAW!T2026=""),"",INPUT_RAW!Q2026+INPUT_RAW!T2026)</f>
        <v>1585473.17</v>
      </c>
      <c r="AD2026" s="2">
        <f>IF(INPUT_RAW!Q2026="","",IF(INPUT_RAW!Q2026=0,0,INPUT_RAW!T2026/INPUT_RAW!Q2026))</f>
        <v>0.17098000690812346</v>
      </c>
    </row>
    <row r="2027" spans="1:30" ht="72" x14ac:dyDescent="0.3">
      <c r="A2027" s="7" t="s">
        <v>196</v>
      </c>
      <c r="B2027" s="2" t="s">
        <v>2854</v>
      </c>
      <c r="C2027" s="5" t="s">
        <v>198</v>
      </c>
      <c r="D2027" s="5" t="s">
        <v>171</v>
      </c>
      <c r="E2027" s="2" t="s">
        <v>2857</v>
      </c>
      <c r="F2027" s="2"/>
      <c r="G2027" s="2"/>
      <c r="H2027" s="2"/>
      <c r="I2027" s="2"/>
      <c r="J2027" s="2"/>
      <c r="K2027" s="2"/>
      <c r="L2027" s="2"/>
      <c r="M2027" s="2"/>
      <c r="N2027" s="5">
        <v>6984</v>
      </c>
      <c r="O2027" s="2" t="s">
        <v>1250</v>
      </c>
      <c r="P2027" s="5">
        <v>97.505592780000001</v>
      </c>
      <c r="Q2027" s="5">
        <v>680979.06</v>
      </c>
      <c r="R2027" s="5">
        <v>1.4931943759999999</v>
      </c>
      <c r="S2027" s="5">
        <v>10428.46953</v>
      </c>
      <c r="T2027" s="5">
        <v>116433.8</v>
      </c>
      <c r="U2027" s="5">
        <v>30</v>
      </c>
      <c r="V2027" s="2"/>
      <c r="W2027" s="2" t="s">
        <v>22</v>
      </c>
      <c r="X2027" s="2" t="s">
        <v>2940</v>
      </c>
      <c r="Y2027" s="2" t="s">
        <v>172</v>
      </c>
      <c r="Z2027" s="2" t="s">
        <v>173</v>
      </c>
      <c r="AA2027" s="2" t="s">
        <v>2940</v>
      </c>
      <c r="AB2027" s="2">
        <f>IF(INPUT_RAW!B2027="","",YEAR(INPUT_RAW!B2027))</f>
        <v>2017</v>
      </c>
      <c r="AC2027" s="2">
        <f>IF(OR(INPUT_RAW!Q2027="",INPUT_RAW!T2027=""),"",INPUT_RAW!Q2027+INPUT_RAW!T2027)</f>
        <v>797412.8600000001</v>
      </c>
      <c r="AD2027" s="2">
        <f>IF(INPUT_RAW!Q2027="","",IF(INPUT_RAW!Q2027=0,0,INPUT_RAW!T2027/INPUT_RAW!Q2027))</f>
        <v>0.17098000047167383</v>
      </c>
    </row>
    <row r="2028" spans="1:30" ht="43.2" x14ac:dyDescent="0.3">
      <c r="A2028" s="7" t="s">
        <v>196</v>
      </c>
      <c r="B2028" s="2" t="s">
        <v>2858</v>
      </c>
      <c r="C2028" s="5" t="s">
        <v>198</v>
      </c>
      <c r="D2028" s="5" t="s">
        <v>163</v>
      </c>
      <c r="E2028" s="2" t="s">
        <v>2859</v>
      </c>
      <c r="F2028" s="2"/>
      <c r="G2028" s="2"/>
      <c r="H2028" s="2"/>
      <c r="I2028" s="2"/>
      <c r="J2028" s="2"/>
      <c r="K2028" s="2"/>
      <c r="L2028" s="2"/>
      <c r="M2028" s="2"/>
      <c r="N2028" s="5">
        <v>100080</v>
      </c>
      <c r="O2028" s="2" t="s">
        <v>1250</v>
      </c>
      <c r="P2028" s="5">
        <v>10.52077888</v>
      </c>
      <c r="Q2028" s="5">
        <v>1052919.55</v>
      </c>
      <c r="R2028" s="5">
        <v>0.16111453100000001</v>
      </c>
      <c r="S2028" s="5">
        <v>16124.342269999999</v>
      </c>
      <c r="T2028" s="5">
        <v>180028.2</v>
      </c>
      <c r="U2028" s="5">
        <v>2</v>
      </c>
      <c r="V2028" s="2"/>
      <c r="W2028" s="2" t="s">
        <v>12</v>
      </c>
      <c r="X2028" s="2" t="s">
        <v>166</v>
      </c>
      <c r="Y2028" s="2" t="s">
        <v>164</v>
      </c>
      <c r="Z2028" s="2" t="s">
        <v>165</v>
      </c>
      <c r="AA2028" s="2" t="s">
        <v>166</v>
      </c>
      <c r="AB2028" s="2">
        <f>IF(INPUT_RAW!B2028="","",YEAR(INPUT_RAW!B2028))</f>
        <v>2017</v>
      </c>
      <c r="AC2028" s="2">
        <f>IF(OR(INPUT_RAW!Q2028="",INPUT_RAW!T2028=""),"",INPUT_RAW!Q2028+INPUT_RAW!T2028)</f>
        <v>1232947.75</v>
      </c>
      <c r="AD2028" s="2">
        <f>IF(INPUT_RAW!Q2028="","",IF(INPUT_RAW!Q2028=0,0,INPUT_RAW!T2028/INPUT_RAW!Q2028))</f>
        <v>0.17098001456996406</v>
      </c>
    </row>
    <row r="2029" spans="1:30" ht="57.6" x14ac:dyDescent="0.3">
      <c r="A2029" s="7" t="s">
        <v>196</v>
      </c>
      <c r="B2029" s="2" t="s">
        <v>2858</v>
      </c>
      <c r="C2029" s="5" t="s">
        <v>198</v>
      </c>
      <c r="D2029" s="5" t="s">
        <v>171</v>
      </c>
      <c r="E2029" s="2" t="s">
        <v>2860</v>
      </c>
      <c r="F2029" s="2"/>
      <c r="G2029" s="2"/>
      <c r="H2029" s="2"/>
      <c r="I2029" s="2"/>
      <c r="J2029" s="2"/>
      <c r="K2029" s="2"/>
      <c r="L2029" s="2"/>
      <c r="M2029" s="2"/>
      <c r="N2029" s="5">
        <v>24000</v>
      </c>
      <c r="O2029" s="2" t="s">
        <v>1250</v>
      </c>
      <c r="P2029" s="5">
        <v>27.740379170000001</v>
      </c>
      <c r="Q2029" s="5">
        <v>665769.1</v>
      </c>
      <c r="R2029" s="5">
        <v>0.42481438199999999</v>
      </c>
      <c r="S2029" s="5">
        <v>10195.545179999999</v>
      </c>
      <c r="T2029" s="5">
        <v>113833.3</v>
      </c>
      <c r="U2029" s="5">
        <v>2328</v>
      </c>
      <c r="V2029" s="2"/>
      <c r="W2029" s="2" t="s">
        <v>23</v>
      </c>
      <c r="X2029" s="2"/>
      <c r="Y2029" s="2" t="s">
        <v>172</v>
      </c>
      <c r="Z2029" s="2" t="s">
        <v>173</v>
      </c>
      <c r="AA2029" s="2" t="s">
        <v>174</v>
      </c>
      <c r="AB2029" s="2">
        <f>IF(INPUT_RAW!B2029="","",YEAR(INPUT_RAW!B2029))</f>
        <v>2017</v>
      </c>
      <c r="AC2029" s="2">
        <f>IF(OR(INPUT_RAW!Q2029="",INPUT_RAW!T2029=""),"",INPUT_RAW!Q2029+INPUT_RAW!T2029)</f>
        <v>779602.4</v>
      </c>
      <c r="AD2029" s="2">
        <f>IF(INPUT_RAW!Q2029="","",IF(INPUT_RAW!Q2029=0,0,INPUT_RAW!T2029/INPUT_RAW!Q2029))</f>
        <v>0.1709801491237728</v>
      </c>
    </row>
    <row r="2030" spans="1:30" ht="57.6" x14ac:dyDescent="0.3">
      <c r="A2030" s="7" t="s">
        <v>196</v>
      </c>
      <c r="B2030" s="2" t="s">
        <v>2858</v>
      </c>
      <c r="C2030" s="5" t="s">
        <v>198</v>
      </c>
      <c r="D2030" s="5" t="s">
        <v>163</v>
      </c>
      <c r="E2030" s="2" t="s">
        <v>2861</v>
      </c>
      <c r="F2030" s="2"/>
      <c r="G2030" s="2"/>
      <c r="H2030" s="2"/>
      <c r="I2030" s="2"/>
      <c r="J2030" s="2"/>
      <c r="K2030" s="2"/>
      <c r="L2030" s="2"/>
      <c r="M2030" s="2"/>
      <c r="N2030" s="5">
        <v>319248</v>
      </c>
      <c r="O2030" s="2" t="s">
        <v>1250</v>
      </c>
      <c r="P2030" s="5">
        <v>4.7275640880000003</v>
      </c>
      <c r="Q2030" s="5">
        <v>1509265.38</v>
      </c>
      <c r="R2030" s="5">
        <v>7.2397612E-2</v>
      </c>
      <c r="S2030" s="5">
        <v>23112.792959999999</v>
      </c>
      <c r="T2030" s="5">
        <v>258054.2</v>
      </c>
      <c r="U2030" s="5">
        <v>8720</v>
      </c>
      <c r="V2030" s="2"/>
      <c r="W2030" s="2" t="s">
        <v>23</v>
      </c>
      <c r="X2030" s="2" t="s">
        <v>166</v>
      </c>
      <c r="Y2030" s="2" t="s">
        <v>164</v>
      </c>
      <c r="Z2030" s="2" t="s">
        <v>165</v>
      </c>
      <c r="AA2030" s="2" t="s">
        <v>166</v>
      </c>
      <c r="AB2030" s="2">
        <f>IF(INPUT_RAW!B2030="","",YEAR(INPUT_RAW!B2030))</f>
        <v>2017</v>
      </c>
      <c r="AC2030" s="2">
        <f>IF(OR(INPUT_RAW!Q2030="",INPUT_RAW!T2030=""),"",INPUT_RAW!Q2030+INPUT_RAW!T2030)</f>
        <v>1767319.5799999998</v>
      </c>
      <c r="AD2030" s="2">
        <f>IF(INPUT_RAW!Q2030="","",IF(INPUT_RAW!Q2030=0,0,INPUT_RAW!T2030/INPUT_RAW!Q2030))</f>
        <v>0.17098000352992926</v>
      </c>
    </row>
    <row r="2031" spans="1:30" ht="72" x14ac:dyDescent="0.3">
      <c r="A2031" s="7" t="s">
        <v>196</v>
      </c>
      <c r="B2031" s="2" t="s">
        <v>2862</v>
      </c>
      <c r="C2031" s="5" t="s">
        <v>198</v>
      </c>
      <c r="D2031" s="5" t="s">
        <v>171</v>
      </c>
      <c r="E2031" s="2" t="s">
        <v>2863</v>
      </c>
      <c r="F2031" s="2"/>
      <c r="G2031" s="2"/>
      <c r="H2031" s="2"/>
      <c r="I2031" s="2"/>
      <c r="J2031" s="2"/>
      <c r="K2031" s="2"/>
      <c r="L2031" s="2"/>
      <c r="M2031" s="2"/>
      <c r="N2031" s="5">
        <v>8640</v>
      </c>
      <c r="O2031" s="2" t="s">
        <v>1250</v>
      </c>
      <c r="P2031" s="5">
        <v>81.442568287037005</v>
      </c>
      <c r="Q2031" s="5">
        <v>703663.79</v>
      </c>
      <c r="R2031" s="5">
        <v>1.24720625248142</v>
      </c>
      <c r="S2031" s="5">
        <v>10775.8620214395</v>
      </c>
      <c r="T2031" s="5">
        <v>120312.5</v>
      </c>
      <c r="U2031" s="5">
        <v>72</v>
      </c>
      <c r="V2031" s="2"/>
      <c r="W2031" s="2" t="s">
        <v>22</v>
      </c>
      <c r="X2031" s="2" t="s">
        <v>2940</v>
      </c>
      <c r="Y2031" s="2" t="s">
        <v>172</v>
      </c>
      <c r="Z2031" s="2" t="s">
        <v>173</v>
      </c>
      <c r="AA2031" s="2" t="s">
        <v>2940</v>
      </c>
      <c r="AB2031" s="2">
        <f>IF(INPUT_RAW!B2031="","",YEAR(INPUT_RAW!B2031))</f>
        <v>2017</v>
      </c>
      <c r="AC2031" s="2">
        <f>IF(OR(INPUT_RAW!Q2031="",INPUT_RAW!T2031=""),"",INPUT_RAW!Q2031+INPUT_RAW!T2031)</f>
        <v>823976.29</v>
      </c>
      <c r="AD2031" s="2">
        <f>IF(INPUT_RAW!Q2031="","",IF(INPUT_RAW!Q2031=0,0,INPUT_RAW!T2031/INPUT_RAW!Q2031))</f>
        <v>0.17098009263770697</v>
      </c>
    </row>
    <row r="2032" spans="1:30" ht="72" x14ac:dyDescent="0.3">
      <c r="A2032" s="7" t="s">
        <v>196</v>
      </c>
      <c r="B2032" s="2" t="s">
        <v>2862</v>
      </c>
      <c r="C2032" s="5" t="s">
        <v>198</v>
      </c>
      <c r="D2032" s="5" t="s">
        <v>171</v>
      </c>
      <c r="E2032" s="2" t="s">
        <v>2864</v>
      </c>
      <c r="F2032" s="2"/>
      <c r="G2032" s="2"/>
      <c r="H2032" s="2"/>
      <c r="I2032" s="2"/>
      <c r="J2032" s="2"/>
      <c r="K2032" s="2"/>
      <c r="L2032" s="2"/>
      <c r="M2032" s="2"/>
      <c r="N2032" s="5">
        <v>10836</v>
      </c>
      <c r="O2032" s="2" t="s">
        <v>1250</v>
      </c>
      <c r="P2032" s="5">
        <v>97.758619416758904</v>
      </c>
      <c r="Q2032" s="5">
        <v>1059312.3999999999</v>
      </c>
      <c r="R2032" s="5">
        <v>1.49706921005756</v>
      </c>
      <c r="S2032" s="5">
        <v>16222.241960183799</v>
      </c>
      <c r="T2032" s="5">
        <v>181121.2</v>
      </c>
      <c r="U2032" s="5">
        <v>28</v>
      </c>
      <c r="V2032" s="2"/>
      <c r="W2032" s="2" t="s">
        <v>22</v>
      </c>
      <c r="X2032" s="2" t="s">
        <v>2940</v>
      </c>
      <c r="Y2032" s="2" t="s">
        <v>172</v>
      </c>
      <c r="Z2032" s="2" t="s">
        <v>173</v>
      </c>
      <c r="AA2032" s="2" t="s">
        <v>2940</v>
      </c>
      <c r="AB2032" s="2">
        <f>IF(INPUT_RAW!B2032="","",YEAR(INPUT_RAW!B2032))</f>
        <v>2017</v>
      </c>
      <c r="AC2032" s="2">
        <f>IF(OR(INPUT_RAW!Q2032="",INPUT_RAW!T2032=""),"",INPUT_RAW!Q2032+INPUT_RAW!T2032)</f>
        <v>1240433.5999999999</v>
      </c>
      <c r="AD2032" s="2">
        <f>IF(INPUT_RAW!Q2032="","",IF(INPUT_RAW!Q2032=0,0,INPUT_RAW!T2032/INPUT_RAW!Q2032))</f>
        <v>0.17097996776021882</v>
      </c>
    </row>
    <row r="2033" spans="1:30" ht="72" x14ac:dyDescent="0.3">
      <c r="A2033" s="7" t="s">
        <v>196</v>
      </c>
      <c r="B2033" s="2" t="s">
        <v>2862</v>
      </c>
      <c r="C2033" s="5" t="s">
        <v>198</v>
      </c>
      <c r="D2033" s="5" t="s">
        <v>171</v>
      </c>
      <c r="E2033" s="2" t="s">
        <v>2865</v>
      </c>
      <c r="F2033" s="2"/>
      <c r="G2033" s="2"/>
      <c r="H2033" s="2"/>
      <c r="I2033" s="2"/>
      <c r="J2033" s="2"/>
      <c r="K2033" s="2"/>
      <c r="L2033" s="2"/>
      <c r="M2033" s="2"/>
      <c r="N2033" s="5">
        <v>8640</v>
      </c>
      <c r="O2033" s="2" t="s">
        <v>1250</v>
      </c>
      <c r="P2033" s="5">
        <v>73.869717592592593</v>
      </c>
      <c r="Q2033" s="5">
        <v>638234.36</v>
      </c>
      <c r="R2033" s="5">
        <v>1.1312361040213299</v>
      </c>
      <c r="S2033" s="5">
        <v>9773.8799387442596</v>
      </c>
      <c r="T2033" s="5">
        <v>109125.3</v>
      </c>
      <c r="U2033" s="5">
        <v>88</v>
      </c>
      <c r="V2033" s="2"/>
      <c r="W2033" s="2" t="s">
        <v>22</v>
      </c>
      <c r="X2033" s="2" t="s">
        <v>2940</v>
      </c>
      <c r="Y2033" s="2" t="s">
        <v>172</v>
      </c>
      <c r="Z2033" s="2" t="s">
        <v>173</v>
      </c>
      <c r="AA2033" s="2" t="s">
        <v>2940</v>
      </c>
      <c r="AB2033" s="2">
        <f>IF(INPUT_RAW!B2033="","",YEAR(INPUT_RAW!B2033))</f>
        <v>2017</v>
      </c>
      <c r="AC2033" s="2">
        <f>IF(OR(INPUT_RAW!Q2033="",INPUT_RAW!T2033=""),"",INPUT_RAW!Q2033+INPUT_RAW!T2033)</f>
        <v>747359.66</v>
      </c>
      <c r="AD2033" s="2">
        <f>IF(INPUT_RAW!Q2033="","",IF(INPUT_RAW!Q2033=0,0,INPUT_RAW!T2033/INPUT_RAW!Q2033))</f>
        <v>0.17097998296425157</v>
      </c>
    </row>
    <row r="2034" spans="1:30" ht="72" x14ac:dyDescent="0.3">
      <c r="A2034" s="7" t="s">
        <v>196</v>
      </c>
      <c r="B2034" s="2" t="s">
        <v>2866</v>
      </c>
      <c r="C2034" s="5" t="s">
        <v>198</v>
      </c>
      <c r="D2034" s="5" t="s">
        <v>163</v>
      </c>
      <c r="E2034" s="2" t="s">
        <v>2867</v>
      </c>
      <c r="F2034" s="2"/>
      <c r="G2034" s="2"/>
      <c r="H2034" s="2"/>
      <c r="I2034" s="2"/>
      <c r="J2034" s="2"/>
      <c r="K2034" s="2"/>
      <c r="L2034" s="2"/>
      <c r="M2034" s="2"/>
      <c r="N2034" s="5">
        <v>117120</v>
      </c>
      <c r="O2034" s="2" t="s">
        <v>2368</v>
      </c>
      <c r="P2034" s="5">
        <v>10.4798297472678</v>
      </c>
      <c r="Q2034" s="5">
        <v>1227397.6599999999</v>
      </c>
      <c r="R2034" s="5">
        <v>0.160487438702416</v>
      </c>
      <c r="S2034" s="5">
        <v>18796.288820827001</v>
      </c>
      <c r="T2034" s="5">
        <v>209860.5</v>
      </c>
      <c r="U2034" s="5">
        <v>3</v>
      </c>
      <c r="V2034" s="2"/>
      <c r="W2034" s="2" t="s">
        <v>23</v>
      </c>
      <c r="X2034" s="2" t="s">
        <v>166</v>
      </c>
      <c r="Y2034" s="2" t="s">
        <v>164</v>
      </c>
      <c r="Z2034" s="2" t="s">
        <v>165</v>
      </c>
      <c r="AA2034" s="2" t="s">
        <v>166</v>
      </c>
      <c r="AB2034" s="2">
        <f>IF(INPUT_RAW!B2034="","",YEAR(INPUT_RAW!B2034))</f>
        <v>2017</v>
      </c>
      <c r="AC2034" s="2">
        <f>IF(OR(INPUT_RAW!Q2034="",INPUT_RAW!T2034=""),"",INPUT_RAW!Q2034+INPUT_RAW!T2034)</f>
        <v>1437258.16</v>
      </c>
      <c r="AD2034" s="2">
        <f>IF(INPUT_RAW!Q2034="","",IF(INPUT_RAW!Q2034=0,0,INPUT_RAW!T2034/INPUT_RAW!Q2034))</f>
        <v>0.17098003918306315</v>
      </c>
    </row>
    <row r="2035" spans="1:30" ht="57.6" x14ac:dyDescent="0.3">
      <c r="A2035" s="7" t="s">
        <v>196</v>
      </c>
      <c r="B2035" s="2" t="s">
        <v>2868</v>
      </c>
      <c r="C2035" s="5" t="s">
        <v>198</v>
      </c>
      <c r="D2035" s="5" t="s">
        <v>167</v>
      </c>
      <c r="E2035" s="2" t="s">
        <v>2554</v>
      </c>
      <c r="F2035" s="2"/>
      <c r="G2035" s="2"/>
      <c r="H2035" s="2"/>
      <c r="I2035" s="2"/>
      <c r="J2035" s="2"/>
      <c r="K2035" s="2"/>
      <c r="L2035" s="2"/>
      <c r="M2035" s="2"/>
      <c r="N2035" s="5">
        <v>45600</v>
      </c>
      <c r="O2035" s="2" t="s">
        <v>1250</v>
      </c>
      <c r="P2035" s="5">
        <v>77.004670390000001</v>
      </c>
      <c r="Q2035" s="5">
        <v>3511412.97</v>
      </c>
      <c r="R2035" s="5">
        <v>1.182867441</v>
      </c>
      <c r="S2035" s="5">
        <v>53938.755299999997</v>
      </c>
      <c r="T2035" s="5">
        <v>600381.4</v>
      </c>
      <c r="U2035" s="2"/>
      <c r="V2035" s="2"/>
      <c r="W2035" s="2" t="s">
        <v>14</v>
      </c>
      <c r="X2035" s="2" t="s">
        <v>2940</v>
      </c>
      <c r="Y2035" s="2" t="s">
        <v>168</v>
      </c>
      <c r="Z2035" s="2" t="s">
        <v>169</v>
      </c>
      <c r="AA2035" s="2" t="s">
        <v>2940</v>
      </c>
      <c r="AB2035" s="2">
        <f>IF(INPUT_RAW!B2035="","",YEAR(INPUT_RAW!B2035))</f>
        <v>2017</v>
      </c>
      <c r="AC2035" s="2">
        <f>IF(OR(INPUT_RAW!Q2035="",INPUT_RAW!T2035=""),"",INPUT_RAW!Q2035+INPUT_RAW!T2035)</f>
        <v>4111794.37</v>
      </c>
      <c r="AD2035" s="2">
        <f>IF(INPUT_RAW!Q2035="","",IF(INPUT_RAW!Q2035=0,0,INPUT_RAW!T2035/INPUT_RAW!Q2035))</f>
        <v>0.17098000295875196</v>
      </c>
    </row>
    <row r="2036" spans="1:30" ht="72" x14ac:dyDescent="0.3">
      <c r="A2036" s="7" t="s">
        <v>196</v>
      </c>
      <c r="B2036" s="2" t="s">
        <v>2869</v>
      </c>
      <c r="C2036" s="5" t="s">
        <v>198</v>
      </c>
      <c r="D2036" s="5" t="s">
        <v>171</v>
      </c>
      <c r="E2036" s="2" t="s">
        <v>2870</v>
      </c>
      <c r="F2036" s="2"/>
      <c r="G2036" s="2"/>
      <c r="H2036" s="2"/>
      <c r="I2036" s="2"/>
      <c r="J2036" s="2"/>
      <c r="K2036" s="2"/>
      <c r="L2036" s="2"/>
      <c r="M2036" s="2"/>
      <c r="N2036" s="5">
        <v>22195</v>
      </c>
      <c r="O2036" s="2" t="s">
        <v>2368</v>
      </c>
      <c r="P2036" s="5">
        <v>29.20170083</v>
      </c>
      <c r="Q2036" s="5">
        <v>648131.75</v>
      </c>
      <c r="R2036" s="5">
        <v>0.448566833</v>
      </c>
      <c r="S2036" s="5">
        <v>9955.9408600000006</v>
      </c>
      <c r="T2036" s="5">
        <v>110817.60000000001</v>
      </c>
      <c r="U2036" s="5">
        <v>12</v>
      </c>
      <c r="V2036" s="2"/>
      <c r="W2036" s="2" t="s">
        <v>23</v>
      </c>
      <c r="X2036" s="2"/>
      <c r="Y2036" s="2" t="s">
        <v>172</v>
      </c>
      <c r="Z2036" s="2" t="s">
        <v>173</v>
      </c>
      <c r="AA2036" s="2" t="s">
        <v>174</v>
      </c>
      <c r="AB2036" s="2">
        <f>IF(INPUT_RAW!B2036="","",YEAR(INPUT_RAW!B2036))</f>
        <v>2017</v>
      </c>
      <c r="AC2036" s="2">
        <f>IF(OR(INPUT_RAW!Q2036="",INPUT_RAW!T2036=""),"",INPUT_RAW!Q2036+INPUT_RAW!T2036)</f>
        <v>758949.35</v>
      </c>
      <c r="AD2036" s="2">
        <f>IF(INPUT_RAW!Q2036="","",IF(INPUT_RAW!Q2036=0,0,INPUT_RAW!T2036/INPUT_RAW!Q2036))</f>
        <v>0.17098005150958892</v>
      </c>
    </row>
    <row r="2037" spans="1:30" ht="57.6" x14ac:dyDescent="0.3">
      <c r="A2037" s="7" t="s">
        <v>196</v>
      </c>
      <c r="B2037" s="2" t="s">
        <v>2871</v>
      </c>
      <c r="C2037" s="5" t="s">
        <v>198</v>
      </c>
      <c r="D2037" s="5" t="s">
        <v>171</v>
      </c>
      <c r="E2037" s="2" t="s">
        <v>2872</v>
      </c>
      <c r="F2037" s="2"/>
      <c r="G2037" s="2"/>
      <c r="H2037" s="2"/>
      <c r="I2037" s="2"/>
      <c r="J2037" s="2"/>
      <c r="K2037" s="2"/>
      <c r="L2037" s="2"/>
      <c r="M2037" s="2"/>
      <c r="N2037" s="5">
        <v>4020</v>
      </c>
      <c r="O2037" s="2" t="s">
        <v>1250</v>
      </c>
      <c r="P2037" s="5">
        <v>239.30477110000001</v>
      </c>
      <c r="Q2037" s="5">
        <v>962005.18</v>
      </c>
      <c r="R2037" s="5">
        <v>3.6759565460000001</v>
      </c>
      <c r="S2037" s="5">
        <v>14777.345310000001</v>
      </c>
      <c r="T2037" s="5">
        <v>164483.6</v>
      </c>
      <c r="U2037" s="5">
        <v>75</v>
      </c>
      <c r="V2037" s="2"/>
      <c r="W2037" s="2" t="s">
        <v>23</v>
      </c>
      <c r="X2037" s="2"/>
      <c r="Y2037" s="2" t="s">
        <v>172</v>
      </c>
      <c r="Z2037" s="2" t="s">
        <v>173</v>
      </c>
      <c r="AA2037" s="2" t="s">
        <v>174</v>
      </c>
      <c r="AB2037" s="2">
        <f>IF(INPUT_RAW!B2037="","",YEAR(INPUT_RAW!B2037))</f>
        <v>2017</v>
      </c>
      <c r="AC2037" s="2">
        <f>IF(OR(INPUT_RAW!Q2037="",INPUT_RAW!T2037=""),"",INPUT_RAW!Q2037+INPUT_RAW!T2037)</f>
        <v>1126488.78</v>
      </c>
      <c r="AD2037" s="2">
        <f>IF(INPUT_RAW!Q2037="","",IF(INPUT_RAW!Q2037=0,0,INPUT_RAW!T2037/INPUT_RAW!Q2037))</f>
        <v>0.17097995251959039</v>
      </c>
    </row>
    <row r="2038" spans="1:30" ht="72" x14ac:dyDescent="0.3">
      <c r="A2038" s="7" t="s">
        <v>196</v>
      </c>
      <c r="B2038" s="2" t="s">
        <v>2873</v>
      </c>
      <c r="C2038" s="5" t="s">
        <v>198</v>
      </c>
      <c r="D2038" s="5" t="s">
        <v>171</v>
      </c>
      <c r="E2038" s="2" t="s">
        <v>2874</v>
      </c>
      <c r="F2038" s="2"/>
      <c r="G2038" s="2"/>
      <c r="H2038" s="2"/>
      <c r="I2038" s="2"/>
      <c r="J2038" s="2"/>
      <c r="K2038" s="2"/>
      <c r="L2038" s="2"/>
      <c r="M2038" s="2"/>
      <c r="N2038" s="5">
        <v>10980</v>
      </c>
      <c r="O2038" s="2" t="s">
        <v>1250</v>
      </c>
      <c r="P2038" s="5">
        <v>97.63753552</v>
      </c>
      <c r="Q2038" s="5">
        <v>1072060.1399999999</v>
      </c>
      <c r="R2038" s="5">
        <v>1.4895123649999999</v>
      </c>
      <c r="S2038" s="5">
        <v>16354.84577</v>
      </c>
      <c r="T2038" s="5">
        <v>183300.8</v>
      </c>
      <c r="U2038" s="5">
        <v>58</v>
      </c>
      <c r="V2038" s="2"/>
      <c r="W2038" s="2" t="s">
        <v>22</v>
      </c>
      <c r="X2038" s="2" t="s">
        <v>2940</v>
      </c>
      <c r="Y2038" s="2" t="s">
        <v>172</v>
      </c>
      <c r="Z2038" s="2" t="s">
        <v>173</v>
      </c>
      <c r="AA2038" s="2" t="s">
        <v>2940</v>
      </c>
      <c r="AB2038" s="2">
        <f>IF(INPUT_RAW!B2038="","",YEAR(INPUT_RAW!B2038))</f>
        <v>2017</v>
      </c>
      <c r="AC2038" s="2">
        <f>IF(OR(INPUT_RAW!Q2038="",INPUT_RAW!T2038=""),"",INPUT_RAW!Q2038+INPUT_RAW!T2038)</f>
        <v>1255360.94</v>
      </c>
      <c r="AD2038" s="2">
        <f>IF(INPUT_RAW!Q2038="","",IF(INPUT_RAW!Q2038=0,0,INPUT_RAW!T2038/INPUT_RAW!Q2038))</f>
        <v>0.17097996013544539</v>
      </c>
    </row>
    <row r="2039" spans="1:30" ht="72" x14ac:dyDescent="0.3">
      <c r="A2039" s="7" t="s">
        <v>196</v>
      </c>
      <c r="B2039" s="2" t="s">
        <v>2873</v>
      </c>
      <c r="C2039" s="5" t="s">
        <v>198</v>
      </c>
      <c r="D2039" s="5" t="s">
        <v>171</v>
      </c>
      <c r="E2039" s="2" t="s">
        <v>2875</v>
      </c>
      <c r="F2039" s="2"/>
      <c r="G2039" s="2"/>
      <c r="H2039" s="2"/>
      <c r="I2039" s="2"/>
      <c r="J2039" s="2"/>
      <c r="K2039" s="2"/>
      <c r="L2039" s="2"/>
      <c r="M2039" s="2"/>
      <c r="N2039" s="5">
        <v>4680</v>
      </c>
      <c r="O2039" s="2" t="s">
        <v>1250</v>
      </c>
      <c r="P2039" s="5">
        <v>73.778222220000004</v>
      </c>
      <c r="Q2039" s="5">
        <v>345282.08</v>
      </c>
      <c r="R2039" s="5">
        <v>1.125525892</v>
      </c>
      <c r="S2039" s="5">
        <v>5267.4611750000004</v>
      </c>
      <c r="T2039" s="5">
        <v>59036.3</v>
      </c>
      <c r="U2039" s="5">
        <v>24</v>
      </c>
      <c r="V2039" s="2"/>
      <c r="W2039" s="2" t="s">
        <v>22</v>
      </c>
      <c r="X2039" s="2" t="s">
        <v>2940</v>
      </c>
      <c r="Y2039" s="2" t="s">
        <v>172</v>
      </c>
      <c r="Z2039" s="2" t="s">
        <v>173</v>
      </c>
      <c r="AA2039" s="2" t="s">
        <v>2940</v>
      </c>
      <c r="AB2039" s="2">
        <f>IF(INPUT_RAW!B2039="","",YEAR(INPUT_RAW!B2039))</f>
        <v>2017</v>
      </c>
      <c r="AC2039" s="2">
        <f>IF(OR(INPUT_RAW!Q2039="",INPUT_RAW!T2039=""),"",INPUT_RAW!Q2039+INPUT_RAW!T2039)</f>
        <v>404318.38</v>
      </c>
      <c r="AD2039" s="2">
        <f>IF(INPUT_RAW!Q2039="","",IF(INPUT_RAW!Q2039=0,0,INPUT_RAW!T2039/INPUT_RAW!Q2039))</f>
        <v>0.17097991300330442</v>
      </c>
    </row>
    <row r="2040" spans="1:30" ht="72" x14ac:dyDescent="0.3">
      <c r="A2040" s="7" t="s">
        <v>196</v>
      </c>
      <c r="B2040" s="2" t="s">
        <v>2876</v>
      </c>
      <c r="C2040" s="5" t="s">
        <v>198</v>
      </c>
      <c r="D2040" s="5" t="s">
        <v>171</v>
      </c>
      <c r="E2040" s="2" t="s">
        <v>2877</v>
      </c>
      <c r="F2040" s="2"/>
      <c r="G2040" s="2"/>
      <c r="H2040" s="2"/>
      <c r="I2040" s="2"/>
      <c r="J2040" s="2"/>
      <c r="K2040" s="2"/>
      <c r="L2040" s="2"/>
      <c r="M2040" s="2"/>
      <c r="N2040" s="5">
        <v>13680</v>
      </c>
      <c r="O2040" s="2" t="s">
        <v>1250</v>
      </c>
      <c r="P2040" s="5">
        <v>15.76768787</v>
      </c>
      <c r="Q2040" s="5">
        <v>215701.97</v>
      </c>
      <c r="R2040" s="5">
        <v>0.240544437</v>
      </c>
      <c r="S2040" s="5">
        <v>3290.6479020000002</v>
      </c>
      <c r="T2040" s="5">
        <v>36880.699999999997</v>
      </c>
      <c r="U2040" s="5">
        <v>20</v>
      </c>
      <c r="V2040" s="2"/>
      <c r="W2040" s="2" t="s">
        <v>23</v>
      </c>
      <c r="X2040" s="2"/>
      <c r="Y2040" s="2" t="s">
        <v>172</v>
      </c>
      <c r="Z2040" s="2" t="s">
        <v>173</v>
      </c>
      <c r="AA2040" s="2" t="s">
        <v>174</v>
      </c>
      <c r="AB2040" s="2">
        <f>IF(INPUT_RAW!B2040="","",YEAR(INPUT_RAW!B2040))</f>
        <v>2017</v>
      </c>
      <c r="AC2040" s="2">
        <f>IF(OR(INPUT_RAW!Q2040="",INPUT_RAW!T2040=""),"",INPUT_RAW!Q2040+INPUT_RAW!T2040)</f>
        <v>252582.66999999998</v>
      </c>
      <c r="AD2040" s="2">
        <f>IF(INPUT_RAW!Q2040="","",IF(INPUT_RAW!Q2040=0,0,INPUT_RAW!T2040/INPUT_RAW!Q2040))</f>
        <v>0.17097989415673856</v>
      </c>
    </row>
    <row r="2041" spans="1:30" ht="72" x14ac:dyDescent="0.3">
      <c r="A2041" s="7" t="s">
        <v>196</v>
      </c>
      <c r="B2041" s="2" t="s">
        <v>2876</v>
      </c>
      <c r="C2041" s="5" t="s">
        <v>198</v>
      </c>
      <c r="D2041" s="5" t="s">
        <v>171</v>
      </c>
      <c r="E2041" s="2" t="s">
        <v>2878</v>
      </c>
      <c r="F2041" s="2"/>
      <c r="G2041" s="2"/>
      <c r="H2041" s="2"/>
      <c r="I2041" s="2"/>
      <c r="J2041" s="2"/>
      <c r="K2041" s="2"/>
      <c r="L2041" s="2"/>
      <c r="M2041" s="2"/>
      <c r="N2041" s="5">
        <v>9720</v>
      </c>
      <c r="O2041" s="2" t="s">
        <v>1250</v>
      </c>
      <c r="P2041" s="5">
        <v>15.446222219999999</v>
      </c>
      <c r="Q2041" s="5">
        <v>150137.28</v>
      </c>
      <c r="R2041" s="5">
        <v>0.23564030899999999</v>
      </c>
      <c r="S2041" s="5">
        <v>2290.4237990000001</v>
      </c>
      <c r="T2041" s="5">
        <v>25670.5</v>
      </c>
      <c r="U2041" s="5">
        <v>80</v>
      </c>
      <c r="V2041" s="2"/>
      <c r="W2041" s="2" t="s">
        <v>23</v>
      </c>
      <c r="X2041" s="2"/>
      <c r="Y2041" s="2" t="s">
        <v>172</v>
      </c>
      <c r="Z2041" s="2" t="s">
        <v>173</v>
      </c>
      <c r="AA2041" s="2" t="s">
        <v>174</v>
      </c>
      <c r="AB2041" s="2">
        <f>IF(INPUT_RAW!B2041="","",YEAR(INPUT_RAW!B2041))</f>
        <v>2017</v>
      </c>
      <c r="AC2041" s="2">
        <f>IF(OR(INPUT_RAW!Q2041="",INPUT_RAW!T2041=""),"",INPUT_RAW!Q2041+INPUT_RAW!T2041)</f>
        <v>175807.78</v>
      </c>
      <c r="AD2041" s="2">
        <f>IF(INPUT_RAW!Q2041="","",IF(INPUT_RAW!Q2041=0,0,INPUT_RAW!T2041/INPUT_RAW!Q2041))</f>
        <v>0.1709801856008048</v>
      </c>
    </row>
    <row r="2042" spans="1:30" ht="57.6" x14ac:dyDescent="0.3">
      <c r="A2042" s="7" t="s">
        <v>196</v>
      </c>
      <c r="B2042" s="2" t="s">
        <v>2876</v>
      </c>
      <c r="C2042" s="5" t="s">
        <v>198</v>
      </c>
      <c r="D2042" s="5" t="s">
        <v>171</v>
      </c>
      <c r="E2042" s="2" t="s">
        <v>2879</v>
      </c>
      <c r="F2042" s="2"/>
      <c r="G2042" s="2"/>
      <c r="H2042" s="2"/>
      <c r="I2042" s="2"/>
      <c r="J2042" s="2"/>
      <c r="K2042" s="2"/>
      <c r="L2042" s="2"/>
      <c r="M2042" s="2"/>
      <c r="N2042" s="5">
        <v>10080</v>
      </c>
      <c r="O2042" s="2" t="s">
        <v>1250</v>
      </c>
      <c r="P2042" s="5">
        <v>32.208491070000001</v>
      </c>
      <c r="Q2042" s="5">
        <v>324661.59000000003</v>
      </c>
      <c r="R2042" s="5">
        <v>0.491357606</v>
      </c>
      <c r="S2042" s="5">
        <v>4952.8846679999997</v>
      </c>
      <c r="T2042" s="5">
        <v>79420.399999999994</v>
      </c>
      <c r="U2042" s="5">
        <v>84</v>
      </c>
      <c r="V2042" s="2"/>
      <c r="W2042" s="2" t="s">
        <v>23</v>
      </c>
      <c r="X2042" s="2"/>
      <c r="Y2042" s="2" t="s">
        <v>172</v>
      </c>
      <c r="Z2042" s="2" t="s">
        <v>173</v>
      </c>
      <c r="AA2042" s="2" t="s">
        <v>174</v>
      </c>
      <c r="AB2042" s="2">
        <f>IF(INPUT_RAW!B2042="","",YEAR(INPUT_RAW!B2042))</f>
        <v>2017</v>
      </c>
      <c r="AC2042" s="2">
        <f>IF(OR(INPUT_RAW!Q2042="",INPUT_RAW!T2042=""),"",INPUT_RAW!Q2042+INPUT_RAW!T2042)</f>
        <v>404081.99</v>
      </c>
      <c r="AD2042" s="2">
        <f>IF(INPUT_RAW!Q2042="","",IF(INPUT_RAW!Q2042=0,0,INPUT_RAW!T2042/INPUT_RAW!Q2042))</f>
        <v>0.24462518033007843</v>
      </c>
    </row>
    <row r="2043" spans="1:30" ht="57.6" x14ac:dyDescent="0.3">
      <c r="A2043" s="7" t="s">
        <v>196</v>
      </c>
      <c r="B2043" s="2" t="s">
        <v>2880</v>
      </c>
      <c r="C2043" s="5" t="s">
        <v>198</v>
      </c>
      <c r="D2043" s="5" t="s">
        <v>171</v>
      </c>
      <c r="E2043" s="2" t="s">
        <v>2881</v>
      </c>
      <c r="F2043" s="2"/>
      <c r="G2043" s="2"/>
      <c r="H2043" s="2"/>
      <c r="I2043" s="2"/>
      <c r="J2043" s="2"/>
      <c r="K2043" s="2"/>
      <c r="L2043" s="2"/>
      <c r="M2043" s="2"/>
      <c r="N2043" s="5">
        <v>30000</v>
      </c>
      <c r="O2043" s="2" t="s">
        <v>1250</v>
      </c>
      <c r="P2043" s="5">
        <v>35.529775999999998</v>
      </c>
      <c r="Q2043" s="5">
        <v>1065893.28</v>
      </c>
      <c r="R2043" s="5">
        <v>0.54202556800000001</v>
      </c>
      <c r="S2043" s="5">
        <v>16260.76705</v>
      </c>
      <c r="T2043" s="5">
        <v>182246.5</v>
      </c>
      <c r="U2043" s="5">
        <v>2340</v>
      </c>
      <c r="V2043" s="2"/>
      <c r="W2043" s="2" t="s">
        <v>23</v>
      </c>
      <c r="X2043" s="2"/>
      <c r="Y2043" s="2" t="s">
        <v>172</v>
      </c>
      <c r="Z2043" s="2" t="s">
        <v>173</v>
      </c>
      <c r="AA2043" s="2" t="s">
        <v>174</v>
      </c>
      <c r="AB2043" s="2">
        <f>IF(INPUT_RAW!B2043="","",YEAR(INPUT_RAW!B2043))</f>
        <v>2017</v>
      </c>
      <c r="AC2043" s="2">
        <f>IF(OR(INPUT_RAW!Q2043="",INPUT_RAW!T2043=""),"",INPUT_RAW!Q2043+INPUT_RAW!T2043)</f>
        <v>1248139.78</v>
      </c>
      <c r="AD2043" s="2">
        <f>IF(INPUT_RAW!Q2043="","",IF(INPUT_RAW!Q2043=0,0,INPUT_RAW!T2043/INPUT_RAW!Q2043))</f>
        <v>0.17098006284456546</v>
      </c>
    </row>
    <row r="2044" spans="1:30" ht="57.6" x14ac:dyDescent="0.3">
      <c r="A2044" s="7" t="s">
        <v>196</v>
      </c>
      <c r="B2044" s="2" t="s">
        <v>2880</v>
      </c>
      <c r="C2044" s="5" t="s">
        <v>198</v>
      </c>
      <c r="D2044" s="5" t="s">
        <v>167</v>
      </c>
      <c r="E2044" s="2" t="s">
        <v>2583</v>
      </c>
      <c r="F2044" s="2"/>
      <c r="G2044" s="2"/>
      <c r="H2044" s="2"/>
      <c r="I2044" s="2"/>
      <c r="J2044" s="2"/>
      <c r="K2044" s="2"/>
      <c r="L2044" s="2"/>
      <c r="M2044" s="2"/>
      <c r="N2044" s="5">
        <v>2000</v>
      </c>
      <c r="O2044" s="2" t="s">
        <v>1250</v>
      </c>
      <c r="P2044" s="5">
        <v>91.169439999999994</v>
      </c>
      <c r="Q2044" s="5">
        <v>182338.88</v>
      </c>
      <c r="R2044" s="5">
        <v>1.390838139</v>
      </c>
      <c r="S2044" s="5">
        <v>2781.6762779999999</v>
      </c>
      <c r="T2044" s="5">
        <v>31176.400000000001</v>
      </c>
      <c r="U2044" s="2"/>
      <c r="V2044" s="2"/>
      <c r="W2044" s="2" t="s">
        <v>18</v>
      </c>
      <c r="X2044" s="2"/>
      <c r="Y2044" s="2" t="s">
        <v>168</v>
      </c>
      <c r="Z2044" s="2" t="s">
        <v>169</v>
      </c>
      <c r="AA2044" s="2" t="s">
        <v>170</v>
      </c>
      <c r="AB2044" s="2">
        <f>IF(INPUT_RAW!B2044="","",YEAR(INPUT_RAW!B2044))</f>
        <v>2017</v>
      </c>
      <c r="AC2044" s="2">
        <f>IF(OR(INPUT_RAW!Q2044="",INPUT_RAW!T2044=""),"",INPUT_RAW!Q2044+INPUT_RAW!T2044)</f>
        <v>213515.28</v>
      </c>
      <c r="AD2044" s="2">
        <f>IF(INPUT_RAW!Q2044="","",IF(INPUT_RAW!Q2044=0,0,INPUT_RAW!T2044/INPUT_RAW!Q2044))</f>
        <v>0.17098053909292413</v>
      </c>
    </row>
    <row r="2045" spans="1:30" ht="72" x14ac:dyDescent="0.3">
      <c r="A2045" s="7" t="s">
        <v>196</v>
      </c>
      <c r="B2045" s="2" t="s">
        <v>2880</v>
      </c>
      <c r="C2045" s="5" t="s">
        <v>198</v>
      </c>
      <c r="D2045" s="5" t="s">
        <v>171</v>
      </c>
      <c r="E2045" s="2" t="s">
        <v>2882</v>
      </c>
      <c r="F2045" s="2"/>
      <c r="G2045" s="2"/>
      <c r="H2045" s="2"/>
      <c r="I2045" s="2"/>
      <c r="J2045" s="2"/>
      <c r="K2045" s="2"/>
      <c r="L2045" s="2"/>
      <c r="M2045" s="2"/>
      <c r="N2045" s="5">
        <v>10800</v>
      </c>
      <c r="O2045" s="2" t="s">
        <v>1250</v>
      </c>
      <c r="P2045" s="5">
        <v>73.750582410000007</v>
      </c>
      <c r="Q2045" s="5">
        <v>796506.29</v>
      </c>
      <c r="R2045" s="5">
        <v>1.125104232</v>
      </c>
      <c r="S2045" s="5">
        <v>12151.12571</v>
      </c>
      <c r="T2045" s="5">
        <v>136186.6</v>
      </c>
      <c r="U2045" s="5">
        <v>1825</v>
      </c>
      <c r="V2045" s="2"/>
      <c r="W2045" s="2" t="s">
        <v>22</v>
      </c>
      <c r="X2045" s="2" t="s">
        <v>2940</v>
      </c>
      <c r="Y2045" s="2" t="s">
        <v>172</v>
      </c>
      <c r="Z2045" s="2" t="s">
        <v>173</v>
      </c>
      <c r="AA2045" s="2" t="s">
        <v>2940</v>
      </c>
      <c r="AB2045" s="2">
        <f>IF(INPUT_RAW!B2045="","",YEAR(INPUT_RAW!B2045))</f>
        <v>2017</v>
      </c>
      <c r="AC2045" s="2">
        <f>IF(OR(INPUT_RAW!Q2045="",INPUT_RAW!T2045=""),"",INPUT_RAW!Q2045+INPUT_RAW!T2045)</f>
        <v>932692.89</v>
      </c>
      <c r="AD2045" s="2">
        <f>IF(INPUT_RAW!Q2045="","",IF(INPUT_RAW!Q2045=0,0,INPUT_RAW!T2045/INPUT_RAW!Q2045))</f>
        <v>0.17097994292047586</v>
      </c>
    </row>
    <row r="2046" spans="1:30" ht="57.6" x14ac:dyDescent="0.3">
      <c r="A2046" s="7" t="s">
        <v>196</v>
      </c>
      <c r="B2046" s="2" t="s">
        <v>2880</v>
      </c>
      <c r="C2046" s="5" t="s">
        <v>198</v>
      </c>
      <c r="D2046" s="5" t="s">
        <v>167</v>
      </c>
      <c r="E2046" s="2" t="s">
        <v>2590</v>
      </c>
      <c r="F2046" s="2"/>
      <c r="G2046" s="2"/>
      <c r="H2046" s="2"/>
      <c r="I2046" s="2"/>
      <c r="J2046" s="2"/>
      <c r="K2046" s="2"/>
      <c r="L2046" s="2"/>
      <c r="M2046" s="2"/>
      <c r="N2046" s="5">
        <v>6000</v>
      </c>
      <c r="O2046" s="2" t="s">
        <v>1250</v>
      </c>
      <c r="P2046" s="5">
        <v>111.2803433</v>
      </c>
      <c r="Q2046" s="5">
        <v>667682.06000000006</v>
      </c>
      <c r="R2046" s="5">
        <v>1.6976406310000001</v>
      </c>
      <c r="S2046" s="5">
        <v>10185.843779999999</v>
      </c>
      <c r="T2046" s="5">
        <v>114160.3</v>
      </c>
      <c r="U2046" s="2"/>
      <c r="V2046" s="2"/>
      <c r="W2046" s="2" t="s">
        <v>16</v>
      </c>
      <c r="X2046" s="2"/>
      <c r="Y2046" s="2" t="s">
        <v>168</v>
      </c>
      <c r="Z2046" s="2" t="s">
        <v>169</v>
      </c>
      <c r="AA2046" s="2" t="s">
        <v>170</v>
      </c>
      <c r="AB2046" s="2">
        <f>IF(INPUT_RAW!B2046="","",YEAR(INPUT_RAW!B2046))</f>
        <v>2017</v>
      </c>
      <c r="AC2046" s="2">
        <f>IF(OR(INPUT_RAW!Q2046="",INPUT_RAW!T2046=""),"",INPUT_RAW!Q2046+INPUT_RAW!T2046)</f>
        <v>781842.3600000001</v>
      </c>
      <c r="AD2046" s="2">
        <f>IF(INPUT_RAW!Q2046="","",IF(INPUT_RAW!Q2046=0,0,INPUT_RAW!T2046/INPUT_RAW!Q2046))</f>
        <v>0.17098003202302603</v>
      </c>
    </row>
    <row r="2047" spans="1:30" ht="72" x14ac:dyDescent="0.3">
      <c r="A2047" s="7" t="s">
        <v>196</v>
      </c>
      <c r="B2047" s="2" t="s">
        <v>2880</v>
      </c>
      <c r="C2047" s="5" t="s">
        <v>198</v>
      </c>
      <c r="D2047" s="5" t="s">
        <v>171</v>
      </c>
      <c r="E2047" s="2" t="s">
        <v>2883</v>
      </c>
      <c r="F2047" s="2"/>
      <c r="G2047" s="2"/>
      <c r="H2047" s="2"/>
      <c r="I2047" s="2"/>
      <c r="J2047" s="2"/>
      <c r="K2047" s="2"/>
      <c r="L2047" s="2"/>
      <c r="M2047" s="2"/>
      <c r="N2047" s="5">
        <v>10800</v>
      </c>
      <c r="O2047" s="2" t="s">
        <v>1250</v>
      </c>
      <c r="P2047" s="5">
        <v>81.311220370000001</v>
      </c>
      <c r="Q2047" s="5">
        <v>878161.18</v>
      </c>
      <c r="R2047" s="5">
        <v>1.2404457719999999</v>
      </c>
      <c r="S2047" s="5">
        <v>13396.814340000001</v>
      </c>
      <c r="T2047" s="5">
        <v>150147.9</v>
      </c>
      <c r="U2047" s="5">
        <v>2</v>
      </c>
      <c r="V2047" s="2"/>
      <c r="W2047" s="2" t="s">
        <v>22</v>
      </c>
      <c r="X2047" s="2" t="s">
        <v>2940</v>
      </c>
      <c r="Y2047" s="2" t="s">
        <v>172</v>
      </c>
      <c r="Z2047" s="2" t="s">
        <v>173</v>
      </c>
      <c r="AA2047" s="2" t="s">
        <v>2940</v>
      </c>
      <c r="AB2047" s="2">
        <f>IF(INPUT_RAW!B2047="","",YEAR(INPUT_RAW!B2047))</f>
        <v>2017</v>
      </c>
      <c r="AC2047" s="2">
        <f>IF(OR(INPUT_RAW!Q2047="",INPUT_RAW!T2047=""),"",INPUT_RAW!Q2047+INPUT_RAW!T2047)</f>
        <v>1028309.0800000001</v>
      </c>
      <c r="AD2047" s="2">
        <f>IF(INPUT_RAW!Q2047="","",IF(INPUT_RAW!Q2047=0,0,INPUT_RAW!T2047/INPUT_RAW!Q2047))</f>
        <v>0.17097988776957776</v>
      </c>
    </row>
    <row r="2048" spans="1:30" ht="72" x14ac:dyDescent="0.3">
      <c r="A2048" s="7" t="s">
        <v>196</v>
      </c>
      <c r="B2048" s="2" t="s">
        <v>2884</v>
      </c>
      <c r="C2048" s="5" t="s">
        <v>198</v>
      </c>
      <c r="D2048" s="5" t="s">
        <v>171</v>
      </c>
      <c r="E2048" s="2" t="s">
        <v>2885</v>
      </c>
      <c r="F2048" s="2"/>
      <c r="G2048" s="2"/>
      <c r="H2048" s="2"/>
      <c r="I2048" s="2"/>
      <c r="J2048" s="2"/>
      <c r="K2048" s="2"/>
      <c r="L2048" s="2"/>
      <c r="M2048" s="2"/>
      <c r="N2048" s="5">
        <v>10800</v>
      </c>
      <c r="O2048" s="2" t="s">
        <v>1250</v>
      </c>
      <c r="P2048" s="5">
        <v>73.907169440000004</v>
      </c>
      <c r="Q2048" s="5">
        <v>798197.43</v>
      </c>
      <c r="R2048" s="5">
        <v>1.121504847</v>
      </c>
      <c r="S2048" s="5">
        <v>12112.252350000001</v>
      </c>
      <c r="T2048" s="5">
        <v>136475.70000000001</v>
      </c>
      <c r="U2048" s="5">
        <v>60</v>
      </c>
      <c r="V2048" s="2"/>
      <c r="W2048" s="2" t="s">
        <v>22</v>
      </c>
      <c r="X2048" s="2" t="s">
        <v>2940</v>
      </c>
      <c r="Y2048" s="2" t="s">
        <v>172</v>
      </c>
      <c r="Z2048" s="2" t="s">
        <v>173</v>
      </c>
      <c r="AA2048" s="2" t="s">
        <v>2940</v>
      </c>
      <c r="AB2048" s="2">
        <f>IF(INPUT_RAW!B2048="","",YEAR(INPUT_RAW!B2048))</f>
        <v>2017</v>
      </c>
      <c r="AC2048" s="2">
        <f>IF(OR(INPUT_RAW!Q2048="",INPUT_RAW!T2048=""),"",INPUT_RAW!Q2048+INPUT_RAW!T2048)</f>
        <v>934673.13000000012</v>
      </c>
      <c r="AD2048" s="2">
        <f>IF(INPUT_RAW!Q2048="","",IF(INPUT_RAW!Q2048=0,0,INPUT_RAW!T2048/INPUT_RAW!Q2048))</f>
        <v>0.17097987900061268</v>
      </c>
    </row>
    <row r="2049" spans="1:30" ht="72" x14ac:dyDescent="0.3">
      <c r="A2049" s="7" t="s">
        <v>196</v>
      </c>
      <c r="B2049" s="2" t="s">
        <v>2884</v>
      </c>
      <c r="C2049" s="5" t="s">
        <v>198</v>
      </c>
      <c r="D2049" s="5" t="s">
        <v>171</v>
      </c>
      <c r="E2049" s="2" t="s">
        <v>2886</v>
      </c>
      <c r="F2049" s="2"/>
      <c r="G2049" s="2"/>
      <c r="H2049" s="2"/>
      <c r="I2049" s="2"/>
      <c r="J2049" s="2"/>
      <c r="K2049" s="2"/>
      <c r="L2049" s="2"/>
      <c r="M2049" s="2"/>
      <c r="N2049" s="5">
        <v>10800</v>
      </c>
      <c r="O2049" s="2" t="s">
        <v>1250</v>
      </c>
      <c r="P2049" s="5">
        <v>97.808183330000006</v>
      </c>
      <c r="Q2049" s="5">
        <v>1056328.3799999999</v>
      </c>
      <c r="R2049" s="5">
        <v>1.484190946</v>
      </c>
      <c r="S2049" s="5">
        <v>16029.262220000001</v>
      </c>
      <c r="T2049" s="5">
        <v>180611</v>
      </c>
      <c r="U2049" s="5">
        <v>80</v>
      </c>
      <c r="V2049" s="2"/>
      <c r="W2049" s="2" t="s">
        <v>22</v>
      </c>
      <c r="X2049" s="2" t="s">
        <v>2940</v>
      </c>
      <c r="Y2049" s="2" t="s">
        <v>172</v>
      </c>
      <c r="Z2049" s="2" t="s">
        <v>173</v>
      </c>
      <c r="AA2049" s="2" t="s">
        <v>2940</v>
      </c>
      <c r="AB2049" s="2">
        <f>IF(INPUT_RAW!B2049="","",YEAR(INPUT_RAW!B2049))</f>
        <v>2017</v>
      </c>
      <c r="AC2049" s="2">
        <f>IF(OR(INPUT_RAW!Q2049="",INPUT_RAW!T2049=""),"",INPUT_RAW!Q2049+INPUT_RAW!T2049)</f>
        <v>1236939.3799999999</v>
      </c>
      <c r="AD2049" s="2">
        <f>IF(INPUT_RAW!Q2049="","",IF(INPUT_RAW!Q2049=0,0,INPUT_RAW!T2049/INPUT_RAW!Q2049))</f>
        <v>0.17097997499603299</v>
      </c>
    </row>
    <row r="2050" spans="1:30" ht="72" x14ac:dyDescent="0.3">
      <c r="A2050" s="7" t="s">
        <v>196</v>
      </c>
      <c r="B2050" s="2" t="s">
        <v>2884</v>
      </c>
      <c r="C2050" s="5" t="s">
        <v>198</v>
      </c>
      <c r="D2050" s="5" t="s">
        <v>171</v>
      </c>
      <c r="E2050" s="2" t="s">
        <v>2887</v>
      </c>
      <c r="F2050" s="2"/>
      <c r="G2050" s="2"/>
      <c r="H2050" s="2"/>
      <c r="I2050" s="2"/>
      <c r="J2050" s="2"/>
      <c r="K2050" s="2"/>
      <c r="L2050" s="2"/>
      <c r="M2050" s="2"/>
      <c r="N2050" s="5">
        <v>10188</v>
      </c>
      <c r="O2050" s="2" t="s">
        <v>1250</v>
      </c>
      <c r="P2050" s="5">
        <v>81.483859440000003</v>
      </c>
      <c r="Q2050" s="5">
        <v>830157.56</v>
      </c>
      <c r="R2050" s="5">
        <v>1.2364773819999999</v>
      </c>
      <c r="S2050" s="5">
        <v>12597.23156</v>
      </c>
      <c r="T2050" s="5">
        <v>141940.4</v>
      </c>
      <c r="U2050" s="5">
        <v>71</v>
      </c>
      <c r="V2050" s="2"/>
      <c r="W2050" s="2" t="s">
        <v>22</v>
      </c>
      <c r="X2050" s="2" t="s">
        <v>2940</v>
      </c>
      <c r="Y2050" s="2" t="s">
        <v>172</v>
      </c>
      <c r="Z2050" s="2" t="s">
        <v>173</v>
      </c>
      <c r="AA2050" s="2" t="s">
        <v>2940</v>
      </c>
      <c r="AB2050" s="2">
        <f>IF(INPUT_RAW!B2050="","",YEAR(INPUT_RAW!B2050))</f>
        <v>2017</v>
      </c>
      <c r="AC2050" s="2">
        <f>IF(OR(INPUT_RAW!Q2050="",INPUT_RAW!T2050=""),"",INPUT_RAW!Q2050+INPUT_RAW!T2050)</f>
        <v>972097.96000000008</v>
      </c>
      <c r="AD2050" s="2">
        <f>IF(INPUT_RAW!Q2050="","",IF(INPUT_RAW!Q2050=0,0,INPUT_RAW!T2050/INPUT_RAW!Q2050))</f>
        <v>0.17098007274667232</v>
      </c>
    </row>
    <row r="2051" spans="1:30" ht="57.6" x14ac:dyDescent="0.3">
      <c r="A2051" s="7" t="s">
        <v>196</v>
      </c>
      <c r="B2051" s="2" t="s">
        <v>2888</v>
      </c>
      <c r="C2051" s="5" t="s">
        <v>198</v>
      </c>
      <c r="D2051" s="5" t="s">
        <v>171</v>
      </c>
      <c r="E2051" s="2" t="s">
        <v>2889</v>
      </c>
      <c r="F2051" s="2"/>
      <c r="G2051" s="2"/>
      <c r="H2051" s="2"/>
      <c r="I2051" s="2"/>
      <c r="J2051" s="2"/>
      <c r="K2051" s="2"/>
      <c r="L2051" s="2"/>
      <c r="M2051" s="2"/>
      <c r="N2051" s="5">
        <v>10199</v>
      </c>
      <c r="O2051" s="2" t="s">
        <v>1250</v>
      </c>
      <c r="P2051" s="5">
        <v>18.208921459999999</v>
      </c>
      <c r="Q2051" s="5">
        <v>185712.79</v>
      </c>
      <c r="R2051" s="5">
        <v>0.27631140300000001</v>
      </c>
      <c r="S2051" s="5">
        <v>2818.1</v>
      </c>
      <c r="T2051" s="5">
        <v>31753.200000000001</v>
      </c>
      <c r="U2051" s="5">
        <v>35</v>
      </c>
      <c r="V2051" s="2"/>
      <c r="W2051" s="2" t="s">
        <v>23</v>
      </c>
      <c r="X2051" s="2"/>
      <c r="Y2051" s="2" t="s">
        <v>172</v>
      </c>
      <c r="Z2051" s="2" t="s">
        <v>173</v>
      </c>
      <c r="AA2051" s="2" t="s">
        <v>174</v>
      </c>
      <c r="AB2051" s="2">
        <f>IF(INPUT_RAW!B2051="","",YEAR(INPUT_RAW!B2051))</f>
        <v>2017</v>
      </c>
      <c r="AC2051" s="2">
        <f>IF(OR(INPUT_RAW!Q2051="",INPUT_RAW!T2051=""),"",INPUT_RAW!Q2051+INPUT_RAW!T2051)</f>
        <v>217465.99000000002</v>
      </c>
      <c r="AD2051" s="2">
        <f>IF(INPUT_RAW!Q2051="","",IF(INPUT_RAW!Q2051=0,0,INPUT_RAW!T2051/INPUT_RAW!Q2051))</f>
        <v>0.17098014627856273</v>
      </c>
    </row>
    <row r="2052" spans="1:30" ht="57.6" x14ac:dyDescent="0.3">
      <c r="A2052" s="7" t="s">
        <v>196</v>
      </c>
      <c r="B2052" s="2" t="s">
        <v>2888</v>
      </c>
      <c r="C2052" s="5" t="s">
        <v>198</v>
      </c>
      <c r="D2052" s="5" t="s">
        <v>171</v>
      </c>
      <c r="E2052" s="2" t="s">
        <v>2890</v>
      </c>
      <c r="F2052" s="2"/>
      <c r="G2052" s="2"/>
      <c r="H2052" s="2"/>
      <c r="I2052" s="2"/>
      <c r="J2052" s="2"/>
      <c r="K2052" s="2"/>
      <c r="L2052" s="2"/>
      <c r="M2052" s="2"/>
      <c r="N2052" s="5">
        <v>6168</v>
      </c>
      <c r="O2052" s="2" t="s">
        <v>1250</v>
      </c>
      <c r="P2052" s="5">
        <v>50.351536959999997</v>
      </c>
      <c r="Q2052" s="5">
        <v>310568.28000000003</v>
      </c>
      <c r="R2052" s="5">
        <v>0.76405974200000004</v>
      </c>
      <c r="S2052" s="5">
        <v>4712.7204860000002</v>
      </c>
      <c r="T2052" s="5">
        <v>53100.9</v>
      </c>
      <c r="U2052" s="5">
        <v>52</v>
      </c>
      <c r="V2052" s="2"/>
      <c r="W2052" s="2" t="s">
        <v>23</v>
      </c>
      <c r="X2052" s="2" t="s">
        <v>2935</v>
      </c>
      <c r="Y2052" s="2" t="s">
        <v>172</v>
      </c>
      <c r="Z2052" s="2" t="s">
        <v>173</v>
      </c>
      <c r="AA2052" s="2" t="s">
        <v>2935</v>
      </c>
      <c r="AB2052" s="2">
        <f>IF(INPUT_RAW!B2052="","",YEAR(INPUT_RAW!B2052))</f>
        <v>2017</v>
      </c>
      <c r="AC2052" s="2">
        <f>IF(OR(INPUT_RAW!Q2052="",INPUT_RAW!T2052=""),"",INPUT_RAW!Q2052+INPUT_RAW!T2052)</f>
        <v>363669.18000000005</v>
      </c>
      <c r="AD2052" s="2">
        <f>IF(INPUT_RAW!Q2052="","",IF(INPUT_RAW!Q2052=0,0,INPUT_RAW!T2052/INPUT_RAW!Q2052))</f>
        <v>0.17097979226983515</v>
      </c>
    </row>
    <row r="2053" spans="1:30" ht="72" x14ac:dyDescent="0.3">
      <c r="A2053" s="7" t="s">
        <v>196</v>
      </c>
      <c r="B2053" s="2" t="s">
        <v>2888</v>
      </c>
      <c r="C2053" s="5" t="s">
        <v>198</v>
      </c>
      <c r="D2053" s="5" t="s">
        <v>171</v>
      </c>
      <c r="E2053" s="2" t="s">
        <v>2891</v>
      </c>
      <c r="F2053" s="2"/>
      <c r="G2053" s="2"/>
      <c r="H2053" s="2"/>
      <c r="I2053" s="2"/>
      <c r="J2053" s="2"/>
      <c r="K2053" s="2"/>
      <c r="L2053" s="2"/>
      <c r="M2053" s="2"/>
      <c r="N2053" s="5">
        <v>5832</v>
      </c>
      <c r="O2053" s="2" t="s">
        <v>1250</v>
      </c>
      <c r="P2053" s="5">
        <v>50.704988</v>
      </c>
      <c r="Q2053" s="5">
        <v>295711.49</v>
      </c>
      <c r="R2053" s="5">
        <v>0.76942318700000001</v>
      </c>
      <c r="S2053" s="5">
        <v>4487.2760239999998</v>
      </c>
      <c r="T2053" s="5">
        <v>50560.800000000003</v>
      </c>
      <c r="U2053" s="5">
        <v>48</v>
      </c>
      <c r="V2053" s="2"/>
      <c r="W2053" s="2" t="s">
        <v>23</v>
      </c>
      <c r="X2053" s="2" t="s">
        <v>2935</v>
      </c>
      <c r="Y2053" s="2" t="s">
        <v>172</v>
      </c>
      <c r="Z2053" s="2" t="s">
        <v>173</v>
      </c>
      <c r="AA2053" s="2" t="s">
        <v>2935</v>
      </c>
      <c r="AB2053" s="2">
        <f>IF(INPUT_RAW!B2053="","",YEAR(INPUT_RAW!B2053))</f>
        <v>2017</v>
      </c>
      <c r="AC2053" s="2">
        <f>IF(OR(INPUT_RAW!Q2053="",INPUT_RAW!T2053=""),"",INPUT_RAW!Q2053+INPUT_RAW!T2053)</f>
        <v>346272.29</v>
      </c>
      <c r="AD2053" s="2">
        <f>IF(INPUT_RAW!Q2053="","",IF(INPUT_RAW!Q2053=0,0,INPUT_RAW!T2053/INPUT_RAW!Q2053))</f>
        <v>0.17098016718931011</v>
      </c>
    </row>
    <row r="2054" spans="1:30" ht="57.6" x14ac:dyDescent="0.3">
      <c r="A2054" s="7" t="s">
        <v>196</v>
      </c>
      <c r="B2054" s="2" t="s">
        <v>2888</v>
      </c>
      <c r="C2054" s="5" t="s">
        <v>198</v>
      </c>
      <c r="D2054" s="5" t="s">
        <v>171</v>
      </c>
      <c r="E2054" s="2" t="s">
        <v>2892</v>
      </c>
      <c r="F2054" s="2"/>
      <c r="G2054" s="2"/>
      <c r="H2054" s="2"/>
      <c r="I2054" s="2"/>
      <c r="J2054" s="2"/>
      <c r="K2054" s="2"/>
      <c r="L2054" s="2"/>
      <c r="M2054" s="2"/>
      <c r="N2054" s="5">
        <v>15299</v>
      </c>
      <c r="O2054" s="2" t="s">
        <v>1250</v>
      </c>
      <c r="P2054" s="5">
        <v>45.382234130000001</v>
      </c>
      <c r="Q2054" s="5">
        <v>694302.8</v>
      </c>
      <c r="R2054" s="5">
        <v>0.688653022</v>
      </c>
      <c r="S2054" s="5">
        <v>10535.702579999999</v>
      </c>
      <c r="T2054" s="5">
        <v>118711.9</v>
      </c>
      <c r="U2054" s="5">
        <v>98</v>
      </c>
      <c r="V2054" s="2"/>
      <c r="W2054" s="2" t="s">
        <v>23</v>
      </c>
      <c r="X2054" s="2" t="s">
        <v>2934</v>
      </c>
      <c r="Y2054" s="2" t="s">
        <v>172</v>
      </c>
      <c r="Z2054" s="2" t="s">
        <v>173</v>
      </c>
      <c r="AA2054" s="2" t="s">
        <v>2934</v>
      </c>
      <c r="AB2054" s="2">
        <f>IF(INPUT_RAW!B2054="","",YEAR(INPUT_RAW!B2054))</f>
        <v>2017</v>
      </c>
      <c r="AC2054" s="2">
        <f>IF(OR(INPUT_RAW!Q2054="",INPUT_RAW!T2054=""),"",INPUT_RAW!Q2054+INPUT_RAW!T2054)</f>
        <v>813014.70000000007</v>
      </c>
      <c r="AD2054" s="2">
        <f>IF(INPUT_RAW!Q2054="","",IF(INPUT_RAW!Q2054=0,0,INPUT_RAW!T2054/INPUT_RAW!Q2054))</f>
        <v>0.1709800104507716</v>
      </c>
    </row>
    <row r="2055" spans="1:30" ht="72" x14ac:dyDescent="0.3">
      <c r="A2055" s="7" t="s">
        <v>196</v>
      </c>
      <c r="B2055" s="2" t="s">
        <v>2893</v>
      </c>
      <c r="C2055" s="5" t="s">
        <v>198</v>
      </c>
      <c r="D2055" s="5" t="s">
        <v>171</v>
      </c>
      <c r="E2055" s="2" t="s">
        <v>2894</v>
      </c>
      <c r="F2055" s="2"/>
      <c r="G2055" s="2"/>
      <c r="H2055" s="2"/>
      <c r="I2055" s="2"/>
      <c r="J2055" s="2"/>
      <c r="K2055" s="2"/>
      <c r="L2055" s="2"/>
      <c r="M2055" s="2"/>
      <c r="N2055" s="5">
        <v>10800</v>
      </c>
      <c r="O2055" s="2" t="s">
        <v>1250</v>
      </c>
      <c r="P2055" s="5">
        <v>81.690548149999998</v>
      </c>
      <c r="Q2055" s="5">
        <v>882257.92000000004</v>
      </c>
      <c r="R2055" s="5">
        <v>1.2339961960000001</v>
      </c>
      <c r="S2055" s="5">
        <v>13327.15891</v>
      </c>
      <c r="T2055" s="5">
        <v>150848.4</v>
      </c>
      <c r="U2055" s="5">
        <v>40</v>
      </c>
      <c r="V2055" s="2"/>
      <c r="W2055" s="2" t="s">
        <v>22</v>
      </c>
      <c r="X2055" s="2" t="s">
        <v>2940</v>
      </c>
      <c r="Y2055" s="2" t="s">
        <v>172</v>
      </c>
      <c r="Z2055" s="2" t="s">
        <v>173</v>
      </c>
      <c r="AA2055" s="2" t="s">
        <v>2940</v>
      </c>
      <c r="AB2055" s="2">
        <f>IF(INPUT_RAW!B2055="","",YEAR(INPUT_RAW!B2055))</f>
        <v>2017</v>
      </c>
      <c r="AC2055" s="2">
        <f>IF(OR(INPUT_RAW!Q2055="",INPUT_RAW!T2055=""),"",INPUT_RAW!Q2055+INPUT_RAW!T2055)</f>
        <v>1033106.3200000001</v>
      </c>
      <c r="AD2055" s="2">
        <f>IF(INPUT_RAW!Q2055="","",IF(INPUT_RAW!Q2055=0,0,INPUT_RAW!T2055/INPUT_RAW!Q2055))</f>
        <v>0.17097993294296523</v>
      </c>
    </row>
    <row r="2056" spans="1:30" ht="72" x14ac:dyDescent="0.3">
      <c r="A2056" s="7" t="s">
        <v>196</v>
      </c>
      <c r="B2056" s="2" t="s">
        <v>2893</v>
      </c>
      <c r="C2056" s="5" t="s">
        <v>198</v>
      </c>
      <c r="D2056" s="5" t="s">
        <v>171</v>
      </c>
      <c r="E2056" s="2" t="s">
        <v>2895</v>
      </c>
      <c r="F2056" s="2"/>
      <c r="G2056" s="2"/>
      <c r="H2056" s="2"/>
      <c r="I2056" s="2"/>
      <c r="J2056" s="2"/>
      <c r="K2056" s="2"/>
      <c r="L2056" s="2"/>
      <c r="M2056" s="2"/>
      <c r="N2056" s="5">
        <v>7200</v>
      </c>
      <c r="O2056" s="2" t="s">
        <v>1250</v>
      </c>
      <c r="P2056" s="5">
        <v>74.094638889999999</v>
      </c>
      <c r="Q2056" s="5">
        <v>533481.4</v>
      </c>
      <c r="R2056" s="5">
        <v>1.1192543639999999</v>
      </c>
      <c r="S2056" s="5">
        <v>8058.6314199999997</v>
      </c>
      <c r="T2056" s="5">
        <v>91214.7</v>
      </c>
      <c r="U2056" s="5">
        <v>60</v>
      </c>
      <c r="V2056" s="2"/>
      <c r="W2056" s="2" t="s">
        <v>22</v>
      </c>
      <c r="X2056" s="2" t="s">
        <v>2940</v>
      </c>
      <c r="Y2056" s="2" t="s">
        <v>172</v>
      </c>
      <c r="Z2056" s="2" t="s">
        <v>173</v>
      </c>
      <c r="AA2056" s="2" t="s">
        <v>2940</v>
      </c>
      <c r="AB2056" s="2">
        <f>IF(INPUT_RAW!B2056="","",YEAR(INPUT_RAW!B2056))</f>
        <v>2017</v>
      </c>
      <c r="AC2056" s="2">
        <f>IF(OR(INPUT_RAW!Q2056="",INPUT_RAW!T2056=""),"",INPUT_RAW!Q2056+INPUT_RAW!T2056)</f>
        <v>624696.1</v>
      </c>
      <c r="AD2056" s="2">
        <f>IF(INPUT_RAW!Q2056="","",IF(INPUT_RAW!Q2056=0,0,INPUT_RAW!T2056/INPUT_RAW!Q2056))</f>
        <v>0.17098009415136123</v>
      </c>
    </row>
    <row r="2057" spans="1:30" ht="57.6" x14ac:dyDescent="0.3">
      <c r="A2057" s="7" t="s">
        <v>196</v>
      </c>
      <c r="B2057" s="2" t="s">
        <v>2896</v>
      </c>
      <c r="C2057" s="5" t="s">
        <v>198</v>
      </c>
      <c r="D2057" s="5" t="s">
        <v>163</v>
      </c>
      <c r="E2057" s="2" t="s">
        <v>2897</v>
      </c>
      <c r="F2057" s="2"/>
      <c r="G2057" s="2"/>
      <c r="H2057" s="2"/>
      <c r="I2057" s="2"/>
      <c r="J2057" s="2"/>
      <c r="K2057" s="2"/>
      <c r="L2057" s="2"/>
      <c r="M2057" s="2"/>
      <c r="N2057" s="5">
        <v>117504</v>
      </c>
      <c r="O2057" s="2" t="s">
        <v>2368</v>
      </c>
      <c r="P2057" s="5">
        <v>10.685008849999999</v>
      </c>
      <c r="Q2057" s="5">
        <v>1255531.28</v>
      </c>
      <c r="R2057" s="5">
        <v>0.15794543799999999</v>
      </c>
      <c r="S2057" s="5">
        <v>18559.220689999998</v>
      </c>
      <c r="T2057" s="5">
        <v>214670.8</v>
      </c>
      <c r="U2057" s="5">
        <v>3</v>
      </c>
      <c r="V2057" s="2"/>
      <c r="W2057" s="2" t="s">
        <v>23</v>
      </c>
      <c r="X2057" s="2" t="s">
        <v>166</v>
      </c>
      <c r="Y2057" s="2" t="s">
        <v>164</v>
      </c>
      <c r="Z2057" s="2" t="s">
        <v>165</v>
      </c>
      <c r="AA2057" s="2" t="s">
        <v>166</v>
      </c>
      <c r="AB2057" s="2">
        <f>IF(INPUT_RAW!B2057="","",YEAR(INPUT_RAW!B2057))</f>
        <v>2017</v>
      </c>
      <c r="AC2057" s="2">
        <f>IF(OR(INPUT_RAW!Q2057="",INPUT_RAW!T2057=""),"",INPUT_RAW!Q2057+INPUT_RAW!T2057)</f>
        <v>1470202.08</v>
      </c>
      <c r="AD2057" s="2">
        <f>IF(INPUT_RAW!Q2057="","",IF(INPUT_RAW!Q2057=0,0,INPUT_RAW!T2057/INPUT_RAW!Q2057))</f>
        <v>0.17098004917886234</v>
      </c>
    </row>
    <row r="2058" spans="1:30" ht="57.6" x14ac:dyDescent="0.3">
      <c r="A2058" s="7" t="s">
        <v>196</v>
      </c>
      <c r="B2058" s="2" t="s">
        <v>2898</v>
      </c>
      <c r="C2058" s="5" t="s">
        <v>198</v>
      </c>
      <c r="D2058" s="5" t="s">
        <v>167</v>
      </c>
      <c r="E2058" s="2" t="s">
        <v>2899</v>
      </c>
      <c r="F2058" s="2"/>
      <c r="G2058" s="2"/>
      <c r="H2058" s="2"/>
      <c r="I2058" s="2"/>
      <c r="J2058" s="2"/>
      <c r="K2058" s="2"/>
      <c r="L2058" s="2"/>
      <c r="M2058" s="2"/>
      <c r="N2058" s="5">
        <v>8952</v>
      </c>
      <c r="O2058" s="2" t="s">
        <v>1250</v>
      </c>
      <c r="P2058" s="5">
        <v>115.4871146</v>
      </c>
      <c r="Q2058" s="5">
        <v>1033840.65</v>
      </c>
      <c r="R2058" s="5">
        <v>1.688408108</v>
      </c>
      <c r="S2058" s="5">
        <v>15114.62939</v>
      </c>
      <c r="T2058" s="5">
        <v>176766.2</v>
      </c>
      <c r="U2058" s="5">
        <v>2080</v>
      </c>
      <c r="V2058" s="2"/>
      <c r="W2058" s="2" t="s">
        <v>20</v>
      </c>
      <c r="X2058" s="2"/>
      <c r="Y2058" s="2" t="s">
        <v>168</v>
      </c>
      <c r="Z2058" s="2" t="s">
        <v>169</v>
      </c>
      <c r="AA2058" s="2" t="s">
        <v>170</v>
      </c>
      <c r="AB2058" s="2">
        <f>IF(INPUT_RAW!B2058="","",YEAR(INPUT_RAW!B2058))</f>
        <v>2017</v>
      </c>
      <c r="AC2058" s="2">
        <f>IF(OR(INPUT_RAW!Q2058="",INPUT_RAW!T2058=""),"",INPUT_RAW!Q2058+INPUT_RAW!T2058)</f>
        <v>1210606.8500000001</v>
      </c>
      <c r="AD2058" s="2">
        <f>IF(INPUT_RAW!Q2058="","",IF(INPUT_RAW!Q2058=0,0,INPUT_RAW!T2058/INPUT_RAW!Q2058))</f>
        <v>0.17098012154967984</v>
      </c>
    </row>
    <row r="2059" spans="1:30" ht="57.6" x14ac:dyDescent="0.3">
      <c r="A2059" s="7" t="s">
        <v>196</v>
      </c>
      <c r="B2059" s="2" t="s">
        <v>2898</v>
      </c>
      <c r="C2059" s="5" t="s">
        <v>198</v>
      </c>
      <c r="D2059" s="5" t="s">
        <v>167</v>
      </c>
      <c r="E2059" s="2" t="s">
        <v>2900</v>
      </c>
      <c r="F2059" s="2"/>
      <c r="G2059" s="2"/>
      <c r="H2059" s="2"/>
      <c r="I2059" s="2"/>
      <c r="J2059" s="2"/>
      <c r="K2059" s="2"/>
      <c r="L2059" s="2"/>
      <c r="M2059" s="2"/>
      <c r="N2059" s="5">
        <v>5000</v>
      </c>
      <c r="O2059" s="2" t="s">
        <v>1250</v>
      </c>
      <c r="P2059" s="5">
        <v>94.615397999999999</v>
      </c>
      <c r="Q2059" s="5">
        <v>473076.99</v>
      </c>
      <c r="R2059" s="5">
        <v>1.3832660530000001</v>
      </c>
      <c r="S2059" s="5">
        <v>6916.3302629999998</v>
      </c>
      <c r="T2059" s="5">
        <v>80886.7</v>
      </c>
      <c r="U2059" s="5">
        <v>60</v>
      </c>
      <c r="V2059" s="2"/>
      <c r="W2059" s="2" t="s">
        <v>20</v>
      </c>
      <c r="X2059" s="2"/>
      <c r="Y2059" s="2" t="s">
        <v>168</v>
      </c>
      <c r="Z2059" s="2" t="s">
        <v>169</v>
      </c>
      <c r="AA2059" s="2" t="s">
        <v>170</v>
      </c>
      <c r="AB2059" s="2">
        <f>IF(INPUT_RAW!B2059="","",YEAR(INPUT_RAW!B2059))</f>
        <v>2017</v>
      </c>
      <c r="AC2059" s="2">
        <f>IF(OR(INPUT_RAW!Q2059="",INPUT_RAW!T2059=""),"",INPUT_RAW!Q2059+INPUT_RAW!T2059)</f>
        <v>553963.68999999994</v>
      </c>
      <c r="AD2059" s="2">
        <f>IF(INPUT_RAW!Q2059="","",IF(INPUT_RAW!Q2059=0,0,INPUT_RAW!T2059/INPUT_RAW!Q2059))</f>
        <v>0.17097999207274908</v>
      </c>
    </row>
    <row r="2060" spans="1:30" ht="57.6" x14ac:dyDescent="0.3">
      <c r="A2060" s="7" t="s">
        <v>196</v>
      </c>
      <c r="B2060" s="2" t="s">
        <v>2898</v>
      </c>
      <c r="C2060" s="5" t="s">
        <v>198</v>
      </c>
      <c r="D2060" s="5" t="s">
        <v>167</v>
      </c>
      <c r="E2060" s="2" t="s">
        <v>2901</v>
      </c>
      <c r="F2060" s="2"/>
      <c r="G2060" s="2"/>
      <c r="H2060" s="2"/>
      <c r="I2060" s="2"/>
      <c r="J2060" s="2"/>
      <c r="K2060" s="2"/>
      <c r="L2060" s="2"/>
      <c r="M2060" s="2"/>
      <c r="N2060" s="5">
        <v>9000</v>
      </c>
      <c r="O2060" s="2" t="s">
        <v>1250</v>
      </c>
      <c r="P2060" s="5">
        <v>115.4864422</v>
      </c>
      <c r="Q2060" s="5">
        <v>1039377.98</v>
      </c>
      <c r="R2060" s="5">
        <v>1.688398278</v>
      </c>
      <c r="S2060" s="5">
        <v>15195.584500000001</v>
      </c>
      <c r="T2060" s="5">
        <v>177712.8</v>
      </c>
      <c r="U2060" s="5">
        <v>2105</v>
      </c>
      <c r="V2060" s="2"/>
      <c r="W2060" s="2" t="s">
        <v>20</v>
      </c>
      <c r="X2060" s="2"/>
      <c r="Y2060" s="2" t="s">
        <v>168</v>
      </c>
      <c r="Z2060" s="2" t="s">
        <v>169</v>
      </c>
      <c r="AA2060" s="2" t="s">
        <v>170</v>
      </c>
      <c r="AB2060" s="2">
        <f>IF(INPUT_RAW!B2060="","",YEAR(INPUT_RAW!B2060))</f>
        <v>2017</v>
      </c>
      <c r="AC2060" s="2">
        <f>IF(OR(INPUT_RAW!Q2060="",INPUT_RAW!T2060=""),"",INPUT_RAW!Q2060+INPUT_RAW!T2060)</f>
        <v>1217090.78</v>
      </c>
      <c r="AD2060" s="2">
        <f>IF(INPUT_RAW!Q2060="","",IF(INPUT_RAW!Q2060=0,0,INPUT_RAW!T2060/INPUT_RAW!Q2060))</f>
        <v>0.17097995476101965</v>
      </c>
    </row>
    <row r="2061" spans="1:30" ht="57.6" x14ac:dyDescent="0.3">
      <c r="A2061" s="7" t="s">
        <v>196</v>
      </c>
      <c r="B2061" s="2" t="s">
        <v>2898</v>
      </c>
      <c r="C2061" s="5" t="s">
        <v>198</v>
      </c>
      <c r="D2061" s="5" t="s">
        <v>167</v>
      </c>
      <c r="E2061" s="2" t="s">
        <v>2902</v>
      </c>
      <c r="F2061" s="2"/>
      <c r="G2061" s="2"/>
      <c r="H2061" s="2"/>
      <c r="I2061" s="2"/>
      <c r="J2061" s="2"/>
      <c r="K2061" s="2"/>
      <c r="L2061" s="2"/>
      <c r="M2061" s="2"/>
      <c r="N2061" s="5">
        <v>5020</v>
      </c>
      <c r="O2061" s="2" t="s">
        <v>1250</v>
      </c>
      <c r="P2061" s="5">
        <v>94.6159502</v>
      </c>
      <c r="Q2061" s="5">
        <v>474972.07</v>
      </c>
      <c r="R2061" s="5">
        <v>1.3832741260000001</v>
      </c>
      <c r="S2061" s="5">
        <v>6944.0361110000003</v>
      </c>
      <c r="T2061" s="5">
        <v>81210.8</v>
      </c>
      <c r="U2061" s="5">
        <v>50</v>
      </c>
      <c r="V2061" s="2"/>
      <c r="W2061" s="2" t="s">
        <v>20</v>
      </c>
      <c r="X2061" s="2"/>
      <c r="Y2061" s="2" t="s">
        <v>168</v>
      </c>
      <c r="Z2061" s="2" t="s">
        <v>169</v>
      </c>
      <c r="AA2061" s="2" t="s">
        <v>170</v>
      </c>
      <c r="AB2061" s="2">
        <f>IF(INPUT_RAW!B2061="","",YEAR(INPUT_RAW!B2061))</f>
        <v>2017</v>
      </c>
      <c r="AC2061" s="2">
        <f>IF(OR(INPUT_RAW!Q2061="",INPUT_RAW!T2061=""),"",INPUT_RAW!Q2061+INPUT_RAW!T2061)</f>
        <v>556182.87</v>
      </c>
      <c r="AD2061" s="2">
        <f>IF(INPUT_RAW!Q2061="","",IF(INPUT_RAW!Q2061=0,0,INPUT_RAW!T2061/INPUT_RAW!Q2061))</f>
        <v>0.17098015889650101</v>
      </c>
    </row>
    <row r="2062" spans="1:30" ht="57.6" x14ac:dyDescent="0.3">
      <c r="A2062" s="7" t="s">
        <v>196</v>
      </c>
      <c r="B2062" s="2" t="s">
        <v>2903</v>
      </c>
      <c r="C2062" s="5" t="s">
        <v>198</v>
      </c>
      <c r="D2062" s="5" t="s">
        <v>171</v>
      </c>
      <c r="E2062" s="2" t="s">
        <v>2904</v>
      </c>
      <c r="F2062" s="2"/>
      <c r="G2062" s="2"/>
      <c r="H2062" s="2"/>
      <c r="I2062" s="2"/>
      <c r="J2062" s="2"/>
      <c r="K2062" s="2"/>
      <c r="L2062" s="2"/>
      <c r="M2062" s="2"/>
      <c r="N2062" s="5">
        <v>12000</v>
      </c>
      <c r="O2062" s="2" t="s">
        <v>1250</v>
      </c>
      <c r="P2062" s="5">
        <v>180.00056670000001</v>
      </c>
      <c r="Q2062" s="5">
        <v>2160006.7999999998</v>
      </c>
      <c r="R2062" s="5">
        <v>2.6315872320000002</v>
      </c>
      <c r="S2062" s="5">
        <v>31579.046780000001</v>
      </c>
      <c r="T2062" s="5">
        <v>369317.9</v>
      </c>
      <c r="U2062" s="5">
        <v>5740</v>
      </c>
      <c r="V2062" s="2"/>
      <c r="W2062" s="2" t="s">
        <v>23</v>
      </c>
      <c r="X2062" s="2"/>
      <c r="Y2062" s="2" t="s">
        <v>172</v>
      </c>
      <c r="Z2062" s="2" t="s">
        <v>173</v>
      </c>
      <c r="AA2062" s="2" t="s">
        <v>174</v>
      </c>
      <c r="AB2062" s="2">
        <f>IF(INPUT_RAW!B2062="","",YEAR(INPUT_RAW!B2062))</f>
        <v>2017</v>
      </c>
      <c r="AC2062" s="2">
        <f>IF(OR(INPUT_RAW!Q2062="",INPUT_RAW!T2062=""),"",INPUT_RAW!Q2062+INPUT_RAW!T2062)</f>
        <v>2529324.6999999997</v>
      </c>
      <c r="AD2062" s="2">
        <f>IF(INPUT_RAW!Q2062="","",IF(INPUT_RAW!Q2062=0,0,INPUT_RAW!T2062/INPUT_RAW!Q2062))</f>
        <v>0.17097997098898024</v>
      </c>
    </row>
    <row r="2063" spans="1:30" ht="86.4" x14ac:dyDescent="0.3">
      <c r="A2063" s="7" t="s">
        <v>196</v>
      </c>
      <c r="B2063" s="2" t="s">
        <v>2903</v>
      </c>
      <c r="C2063" s="5" t="s">
        <v>198</v>
      </c>
      <c r="D2063" s="5" t="s">
        <v>171</v>
      </c>
      <c r="E2063" s="2" t="s">
        <v>2905</v>
      </c>
      <c r="F2063" s="2"/>
      <c r="G2063" s="2"/>
      <c r="H2063" s="2"/>
      <c r="I2063" s="2"/>
      <c r="J2063" s="2"/>
      <c r="K2063" s="2"/>
      <c r="L2063" s="2"/>
      <c r="M2063" s="2"/>
      <c r="N2063" s="5">
        <v>50040</v>
      </c>
      <c r="O2063" s="2" t="s">
        <v>1250</v>
      </c>
      <c r="P2063" s="5">
        <v>15.18215008</v>
      </c>
      <c r="Q2063" s="5">
        <v>759714.79</v>
      </c>
      <c r="R2063" s="5">
        <v>0.22196125799999999</v>
      </c>
      <c r="S2063" s="5">
        <v>11106.94137</v>
      </c>
      <c r="T2063" s="5">
        <v>129896.1</v>
      </c>
      <c r="U2063" s="5">
        <v>40</v>
      </c>
      <c r="V2063" s="2"/>
      <c r="W2063" s="2" t="s">
        <v>22</v>
      </c>
      <c r="X2063" s="2"/>
      <c r="Y2063" s="2" t="s">
        <v>172</v>
      </c>
      <c r="Z2063" s="2" t="s">
        <v>173</v>
      </c>
      <c r="AA2063" s="2" t="s">
        <v>174</v>
      </c>
      <c r="AB2063" s="2">
        <f>IF(INPUT_RAW!B2063="","",YEAR(INPUT_RAW!B2063))</f>
        <v>2017</v>
      </c>
      <c r="AC2063" s="2">
        <f>IF(OR(INPUT_RAW!Q2063="",INPUT_RAW!T2063=""),"",INPUT_RAW!Q2063+INPUT_RAW!T2063)</f>
        <v>889610.89</v>
      </c>
      <c r="AD2063" s="2">
        <f>IF(INPUT_RAW!Q2063="","",IF(INPUT_RAW!Q2063=0,0,INPUT_RAW!T2063/INPUT_RAW!Q2063))</f>
        <v>0.17098008582931498</v>
      </c>
    </row>
    <row r="2064" spans="1:30" ht="57.6" x14ac:dyDescent="0.3">
      <c r="A2064" s="7" t="s">
        <v>196</v>
      </c>
      <c r="B2064" s="2" t="s">
        <v>2903</v>
      </c>
      <c r="C2064" s="5" t="s">
        <v>198</v>
      </c>
      <c r="D2064" s="5" t="s">
        <v>171</v>
      </c>
      <c r="E2064" s="2" t="s">
        <v>2906</v>
      </c>
      <c r="F2064" s="2"/>
      <c r="G2064" s="2"/>
      <c r="H2064" s="2"/>
      <c r="I2064" s="2"/>
      <c r="J2064" s="2"/>
      <c r="K2064" s="2"/>
      <c r="L2064" s="2"/>
      <c r="M2064" s="2"/>
      <c r="N2064" s="5">
        <v>2016</v>
      </c>
      <c r="O2064" s="2" t="s">
        <v>1250</v>
      </c>
      <c r="P2064" s="5">
        <v>112.5794345</v>
      </c>
      <c r="Q2064" s="5">
        <v>226960.14</v>
      </c>
      <c r="R2064" s="5">
        <v>1.6458981660000001</v>
      </c>
      <c r="S2064" s="5">
        <v>3318.1307019999999</v>
      </c>
      <c r="T2064" s="5">
        <v>38805.699999999997</v>
      </c>
      <c r="U2064" s="5">
        <v>40</v>
      </c>
      <c r="V2064" s="2"/>
      <c r="W2064" s="2" t="s">
        <v>23</v>
      </c>
      <c r="X2064" s="2"/>
      <c r="Y2064" s="2" t="s">
        <v>172</v>
      </c>
      <c r="Z2064" s="2" t="s">
        <v>173</v>
      </c>
      <c r="AA2064" s="2" t="s">
        <v>174</v>
      </c>
      <c r="AB2064" s="2">
        <f>IF(INPUT_RAW!B2064="","",YEAR(INPUT_RAW!B2064))</f>
        <v>2017</v>
      </c>
      <c r="AC2064" s="2">
        <f>IF(OR(INPUT_RAW!Q2064="",INPUT_RAW!T2064=""),"",INPUT_RAW!Q2064+INPUT_RAW!T2064)</f>
        <v>265765.84000000003</v>
      </c>
      <c r="AD2064" s="2">
        <f>IF(INPUT_RAW!Q2064="","",IF(INPUT_RAW!Q2064=0,0,INPUT_RAW!T2064/INPUT_RAW!Q2064))</f>
        <v>0.17098024349121391</v>
      </c>
    </row>
    <row r="2065" spans="1:30" ht="72" x14ac:dyDescent="0.3">
      <c r="A2065" s="7" t="s">
        <v>196</v>
      </c>
      <c r="B2065" s="2" t="s">
        <v>2903</v>
      </c>
      <c r="C2065" s="5" t="s">
        <v>198</v>
      </c>
      <c r="D2065" s="5" t="s">
        <v>171</v>
      </c>
      <c r="E2065" s="2" t="s">
        <v>2907</v>
      </c>
      <c r="F2065" s="2"/>
      <c r="G2065" s="2"/>
      <c r="H2065" s="2"/>
      <c r="I2065" s="2"/>
      <c r="J2065" s="2"/>
      <c r="K2065" s="2"/>
      <c r="L2065" s="2"/>
      <c r="M2065" s="2"/>
      <c r="N2065" s="5">
        <v>7200</v>
      </c>
      <c r="O2065" s="2" t="s">
        <v>1250</v>
      </c>
      <c r="P2065" s="5">
        <v>16.277016669999998</v>
      </c>
      <c r="Q2065" s="5">
        <v>117194.52</v>
      </c>
      <c r="R2065" s="5">
        <v>0.23796808</v>
      </c>
      <c r="S2065" s="5">
        <v>1713.370175</v>
      </c>
      <c r="T2065" s="5">
        <v>20037.900000000001</v>
      </c>
      <c r="U2065" s="5">
        <v>40</v>
      </c>
      <c r="V2065" s="2"/>
      <c r="W2065" s="2" t="s">
        <v>23</v>
      </c>
      <c r="X2065" s="2"/>
      <c r="Y2065" s="2" t="s">
        <v>172</v>
      </c>
      <c r="Z2065" s="2" t="s">
        <v>173</v>
      </c>
      <c r="AA2065" s="2" t="s">
        <v>174</v>
      </c>
      <c r="AB2065" s="2">
        <f>IF(INPUT_RAW!B2065="","",YEAR(INPUT_RAW!B2065))</f>
        <v>2017</v>
      </c>
      <c r="AC2065" s="2">
        <f>IF(OR(INPUT_RAW!Q2065="",INPUT_RAW!T2065=""),"",INPUT_RAW!Q2065+INPUT_RAW!T2065)</f>
        <v>137232.42000000001</v>
      </c>
      <c r="AD2065" s="2">
        <f>IF(INPUT_RAW!Q2065="","",IF(INPUT_RAW!Q2065=0,0,INPUT_RAW!T2065/INPUT_RAW!Q2065))</f>
        <v>0.170979837623807</v>
      </c>
    </row>
    <row r="2066" spans="1:30" ht="57.6" x14ac:dyDescent="0.3">
      <c r="A2066" s="7" t="s">
        <v>196</v>
      </c>
      <c r="B2066" s="2" t="s">
        <v>2903</v>
      </c>
      <c r="C2066" s="5" t="s">
        <v>198</v>
      </c>
      <c r="D2066" s="5" t="s">
        <v>171</v>
      </c>
      <c r="E2066" s="2" t="s">
        <v>2908</v>
      </c>
      <c r="F2066" s="2"/>
      <c r="G2066" s="2"/>
      <c r="H2066" s="2"/>
      <c r="I2066" s="2"/>
      <c r="J2066" s="2"/>
      <c r="K2066" s="2"/>
      <c r="L2066" s="2"/>
      <c r="M2066" s="2"/>
      <c r="N2066" s="5">
        <v>3504</v>
      </c>
      <c r="O2066" s="2" t="s">
        <v>1250</v>
      </c>
      <c r="P2066" s="5">
        <v>248.82630710000001</v>
      </c>
      <c r="Q2066" s="5">
        <v>871887.38</v>
      </c>
      <c r="R2066" s="5">
        <v>3.6378115069999999</v>
      </c>
      <c r="S2066" s="5">
        <v>12746.891519999999</v>
      </c>
      <c r="T2066" s="5">
        <v>149075.29999999999</v>
      </c>
      <c r="U2066" s="5">
        <v>76</v>
      </c>
      <c r="V2066" s="2"/>
      <c r="W2066" s="2" t="s">
        <v>23</v>
      </c>
      <c r="X2066" s="2"/>
      <c r="Y2066" s="2" t="s">
        <v>172</v>
      </c>
      <c r="Z2066" s="2" t="s">
        <v>173</v>
      </c>
      <c r="AA2066" s="2" t="s">
        <v>174</v>
      </c>
      <c r="AB2066" s="2">
        <f>IF(INPUT_RAW!B2066="","",YEAR(INPUT_RAW!B2066))</f>
        <v>2017</v>
      </c>
      <c r="AC2066" s="2">
        <f>IF(OR(INPUT_RAW!Q2066="",INPUT_RAW!T2066=""),"",INPUT_RAW!Q2066+INPUT_RAW!T2066)</f>
        <v>1020962.6799999999</v>
      </c>
      <c r="AD2066" s="2">
        <f>IF(INPUT_RAW!Q2066="","",IF(INPUT_RAW!Q2066=0,0,INPUT_RAW!T2066/INPUT_RAW!Q2066))</f>
        <v>0.17097999514570333</v>
      </c>
    </row>
    <row r="2067" spans="1:30" ht="57.6" x14ac:dyDescent="0.3">
      <c r="A2067" s="7" t="s">
        <v>196</v>
      </c>
      <c r="B2067" s="2" t="s">
        <v>2903</v>
      </c>
      <c r="C2067" s="5" t="s">
        <v>198</v>
      </c>
      <c r="D2067" s="5" t="s">
        <v>171</v>
      </c>
      <c r="E2067" s="2" t="s">
        <v>2909</v>
      </c>
      <c r="F2067" s="2"/>
      <c r="G2067" s="2"/>
      <c r="H2067" s="2"/>
      <c r="I2067" s="2"/>
      <c r="J2067" s="2"/>
      <c r="K2067" s="2"/>
      <c r="L2067" s="2"/>
      <c r="M2067" s="2"/>
      <c r="N2067" s="5">
        <v>15000</v>
      </c>
      <c r="O2067" s="2" t="s">
        <v>1250</v>
      </c>
      <c r="P2067" s="5">
        <v>55.973644669999999</v>
      </c>
      <c r="Q2067" s="5">
        <v>839604.67</v>
      </c>
      <c r="R2067" s="5">
        <v>0.81832813800000004</v>
      </c>
      <c r="S2067" s="5">
        <v>12274.92208</v>
      </c>
      <c r="T2067" s="5">
        <v>143555.6</v>
      </c>
      <c r="U2067" s="5">
        <v>25</v>
      </c>
      <c r="V2067" s="2"/>
      <c r="W2067" s="2" t="s">
        <v>23</v>
      </c>
      <c r="X2067" s="2"/>
      <c r="Y2067" s="2" t="s">
        <v>172</v>
      </c>
      <c r="Z2067" s="2" t="s">
        <v>173</v>
      </c>
      <c r="AA2067" s="2" t="s">
        <v>174</v>
      </c>
      <c r="AB2067" s="2">
        <f>IF(INPUT_RAW!B2067="","",YEAR(INPUT_RAW!B2067))</f>
        <v>2017</v>
      </c>
      <c r="AC2067" s="2">
        <f>IF(OR(INPUT_RAW!Q2067="",INPUT_RAW!T2067=""),"",INPUT_RAW!Q2067+INPUT_RAW!T2067)</f>
        <v>983160.27</v>
      </c>
      <c r="AD2067" s="2">
        <f>IF(INPUT_RAW!Q2067="","",IF(INPUT_RAW!Q2067=0,0,INPUT_RAW!T2067/INPUT_RAW!Q2067))</f>
        <v>0.1709799922861315</v>
      </c>
    </row>
    <row r="2068" spans="1:30" ht="72" x14ac:dyDescent="0.3">
      <c r="A2068" s="7" t="s">
        <v>196</v>
      </c>
      <c r="B2068" s="2" t="s">
        <v>2910</v>
      </c>
      <c r="C2068" s="5" t="s">
        <v>198</v>
      </c>
      <c r="D2068" s="5" t="s">
        <v>171</v>
      </c>
      <c r="E2068" s="2" t="s">
        <v>2911</v>
      </c>
      <c r="F2068" s="2"/>
      <c r="G2068" s="2"/>
      <c r="H2068" s="2"/>
      <c r="I2068" s="2"/>
      <c r="J2068" s="2"/>
      <c r="K2068" s="2"/>
      <c r="L2068" s="2"/>
      <c r="M2068" s="2"/>
      <c r="N2068" s="5">
        <v>21240</v>
      </c>
      <c r="O2068" s="2" t="s">
        <v>1250</v>
      </c>
      <c r="P2068" s="5">
        <v>76.297635589999999</v>
      </c>
      <c r="Q2068" s="5">
        <v>1620561.78</v>
      </c>
      <c r="R2068" s="5">
        <v>1.1154625090000001</v>
      </c>
      <c r="S2068" s="5">
        <v>23692.42368</v>
      </c>
      <c r="T2068" s="5">
        <v>277083.7</v>
      </c>
      <c r="U2068" s="5">
        <v>32</v>
      </c>
      <c r="V2068" s="2"/>
      <c r="W2068" s="2" t="s">
        <v>22</v>
      </c>
      <c r="X2068" s="2" t="s">
        <v>2940</v>
      </c>
      <c r="Y2068" s="2" t="s">
        <v>172</v>
      </c>
      <c r="Z2068" s="2" t="s">
        <v>173</v>
      </c>
      <c r="AA2068" s="2" t="s">
        <v>2940</v>
      </c>
      <c r="AB2068" s="2">
        <f>IF(INPUT_RAW!B2068="","",YEAR(INPUT_RAW!B2068))</f>
        <v>2017</v>
      </c>
      <c r="AC2068" s="2">
        <f>IF(OR(INPUT_RAW!Q2068="",INPUT_RAW!T2068=""),"",INPUT_RAW!Q2068+INPUT_RAW!T2068)</f>
        <v>1897645.48</v>
      </c>
      <c r="AD2068" s="2">
        <f>IF(INPUT_RAW!Q2068="","",IF(INPUT_RAW!Q2068=0,0,INPUT_RAW!T2068/INPUT_RAW!Q2068))</f>
        <v>0.17098002891318342</v>
      </c>
    </row>
    <row r="2069" spans="1:30" ht="72" x14ac:dyDescent="0.3">
      <c r="A2069" s="7" t="s">
        <v>196</v>
      </c>
      <c r="B2069" s="2" t="s">
        <v>2910</v>
      </c>
      <c r="C2069" s="5" t="s">
        <v>198</v>
      </c>
      <c r="D2069" s="5" t="s">
        <v>171</v>
      </c>
      <c r="E2069" s="2" t="s">
        <v>2912</v>
      </c>
      <c r="F2069" s="2"/>
      <c r="G2069" s="2"/>
      <c r="H2069" s="2"/>
      <c r="I2069" s="2"/>
      <c r="J2069" s="2"/>
      <c r="K2069" s="2"/>
      <c r="L2069" s="2"/>
      <c r="M2069" s="2"/>
      <c r="N2069" s="5">
        <v>21240</v>
      </c>
      <c r="O2069" s="2" t="s">
        <v>1250</v>
      </c>
      <c r="P2069" s="5">
        <v>84.119387950000004</v>
      </c>
      <c r="Q2069" s="5">
        <v>1786695.8</v>
      </c>
      <c r="R2069" s="5">
        <v>1.229815613</v>
      </c>
      <c r="S2069" s="5">
        <v>26121.283630000002</v>
      </c>
      <c r="T2069" s="5">
        <v>305489.2</v>
      </c>
      <c r="U2069" s="5">
        <v>28</v>
      </c>
      <c r="V2069" s="2"/>
      <c r="W2069" s="2" t="s">
        <v>22</v>
      </c>
      <c r="X2069" s="2" t="s">
        <v>2940</v>
      </c>
      <c r="Y2069" s="2" t="s">
        <v>172</v>
      </c>
      <c r="Z2069" s="2" t="s">
        <v>173</v>
      </c>
      <c r="AA2069" s="2" t="s">
        <v>2940</v>
      </c>
      <c r="AB2069" s="2">
        <f>IF(INPUT_RAW!B2069="","",YEAR(INPUT_RAW!B2069))</f>
        <v>2017</v>
      </c>
      <c r="AC2069" s="2">
        <f>IF(OR(INPUT_RAW!Q2069="",INPUT_RAW!T2069=""),"",INPUT_RAW!Q2069+INPUT_RAW!T2069)</f>
        <v>2092185</v>
      </c>
      <c r="AD2069" s="2">
        <f>IF(INPUT_RAW!Q2069="","",IF(INPUT_RAW!Q2069=0,0,INPUT_RAW!T2069/INPUT_RAW!Q2069))</f>
        <v>0.17097997319969074</v>
      </c>
    </row>
    <row r="2070" spans="1:30" ht="57.6" x14ac:dyDescent="0.3">
      <c r="A2070" s="7" t="s">
        <v>196</v>
      </c>
      <c r="B2070" s="2" t="s">
        <v>2913</v>
      </c>
      <c r="C2070" s="5" t="s">
        <v>198</v>
      </c>
      <c r="D2070" s="5" t="s">
        <v>171</v>
      </c>
      <c r="E2070" s="2" t="s">
        <v>2914</v>
      </c>
      <c r="F2070" s="2"/>
      <c r="G2070" s="2"/>
      <c r="H2070" s="2"/>
      <c r="I2070" s="2"/>
      <c r="J2070" s="2"/>
      <c r="K2070" s="2"/>
      <c r="L2070" s="2"/>
      <c r="M2070" s="2"/>
      <c r="N2070" s="5">
        <v>24048</v>
      </c>
      <c r="O2070" s="2" t="s">
        <v>2368</v>
      </c>
      <c r="P2070" s="5">
        <v>37.031334409999999</v>
      </c>
      <c r="Q2070" s="5">
        <v>890529.53</v>
      </c>
      <c r="R2070" s="5">
        <v>0.53590932599999996</v>
      </c>
      <c r="S2070" s="5">
        <v>12887.54747</v>
      </c>
      <c r="T2070" s="5">
        <v>152262.79999999999</v>
      </c>
      <c r="U2070" s="5">
        <v>3</v>
      </c>
      <c r="V2070" s="2"/>
      <c r="W2070" s="2" t="s">
        <v>23</v>
      </c>
      <c r="X2070" s="2" t="s">
        <v>2939</v>
      </c>
      <c r="Y2070" s="2" t="s">
        <v>172</v>
      </c>
      <c r="Z2070" s="2" t="s">
        <v>173</v>
      </c>
      <c r="AA2070" s="2" t="s">
        <v>2939</v>
      </c>
      <c r="AB2070" s="2">
        <f>IF(INPUT_RAW!B2070="","",YEAR(INPUT_RAW!B2070))</f>
        <v>2017</v>
      </c>
      <c r="AC2070" s="2">
        <f>IF(OR(INPUT_RAW!Q2070="",INPUT_RAW!T2070=""),"",INPUT_RAW!Q2070+INPUT_RAW!T2070)</f>
        <v>1042792.3300000001</v>
      </c>
      <c r="AD2070" s="2">
        <f>IF(INPUT_RAW!Q2070="","",IF(INPUT_RAW!Q2070=0,0,INPUT_RAW!T2070/INPUT_RAW!Q2070))</f>
        <v>0.17098006845432737</v>
      </c>
    </row>
    <row r="2071" spans="1:30" ht="57.6" x14ac:dyDescent="0.3">
      <c r="A2071" s="7" t="s">
        <v>196</v>
      </c>
      <c r="B2071" s="2" t="s">
        <v>2913</v>
      </c>
      <c r="C2071" s="5" t="s">
        <v>198</v>
      </c>
      <c r="D2071" s="5" t="s">
        <v>163</v>
      </c>
      <c r="E2071" s="2" t="s">
        <v>2915</v>
      </c>
      <c r="F2071" s="2"/>
      <c r="G2071" s="2"/>
      <c r="H2071" s="2"/>
      <c r="I2071" s="2"/>
      <c r="J2071" s="2"/>
      <c r="K2071" s="2"/>
      <c r="L2071" s="2"/>
      <c r="M2071" s="2"/>
      <c r="N2071" s="5">
        <v>118272</v>
      </c>
      <c r="O2071" s="2" t="s">
        <v>2368</v>
      </c>
      <c r="P2071" s="5">
        <v>10.88972064</v>
      </c>
      <c r="Q2071" s="5">
        <v>1287949.04</v>
      </c>
      <c r="R2071" s="5">
        <v>0.15759364200000001</v>
      </c>
      <c r="S2071" s="5">
        <v>18638.915199999999</v>
      </c>
      <c r="T2071" s="5">
        <v>220213.5</v>
      </c>
      <c r="U2071" s="5">
        <v>3</v>
      </c>
      <c r="V2071" s="2"/>
      <c r="W2071" s="2" t="s">
        <v>23</v>
      </c>
      <c r="X2071" s="2" t="s">
        <v>166</v>
      </c>
      <c r="Y2071" s="2" t="s">
        <v>164</v>
      </c>
      <c r="Z2071" s="2" t="s">
        <v>165</v>
      </c>
      <c r="AA2071" s="2" t="s">
        <v>166</v>
      </c>
      <c r="AB2071" s="2">
        <f>IF(INPUT_RAW!B2071="","",YEAR(INPUT_RAW!B2071))</f>
        <v>2017</v>
      </c>
      <c r="AC2071" s="2">
        <f>IF(OR(INPUT_RAW!Q2071="",INPUT_RAW!T2071=""),"",INPUT_RAW!Q2071+INPUT_RAW!T2071)</f>
        <v>1508162.54</v>
      </c>
      <c r="AD2071" s="2">
        <f>IF(INPUT_RAW!Q2071="","",IF(INPUT_RAW!Q2071=0,0,INPUT_RAW!T2071/INPUT_RAW!Q2071))</f>
        <v>0.17097997914575874</v>
      </c>
    </row>
    <row r="2072" spans="1:30" ht="57.6" x14ac:dyDescent="0.3">
      <c r="A2072" s="7" t="s">
        <v>196</v>
      </c>
      <c r="B2072" s="2" t="s">
        <v>2913</v>
      </c>
      <c r="C2072" s="5" t="s">
        <v>198</v>
      </c>
      <c r="D2072" s="5" t="s">
        <v>171</v>
      </c>
      <c r="E2072" s="2" t="s">
        <v>2916</v>
      </c>
      <c r="F2072" s="2"/>
      <c r="G2072" s="2"/>
      <c r="H2072" s="2"/>
      <c r="I2072" s="2"/>
      <c r="J2072" s="2"/>
      <c r="K2072" s="2"/>
      <c r="L2072" s="2"/>
      <c r="M2072" s="2"/>
      <c r="N2072" s="5">
        <v>432</v>
      </c>
      <c r="O2072" s="2" t="s">
        <v>1250</v>
      </c>
      <c r="P2072" s="5">
        <v>36.920856479999998</v>
      </c>
      <c r="Q2072" s="5">
        <v>15949.81</v>
      </c>
      <c r="R2072" s="5">
        <v>0.53431051299999999</v>
      </c>
      <c r="S2072" s="5">
        <v>230.8221418</v>
      </c>
      <c r="T2072" s="5">
        <v>2727.2</v>
      </c>
      <c r="U2072" s="5">
        <v>128</v>
      </c>
      <c r="V2072" s="2"/>
      <c r="W2072" s="2" t="s">
        <v>23</v>
      </c>
      <c r="X2072" s="2"/>
      <c r="Y2072" s="2" t="s">
        <v>172</v>
      </c>
      <c r="Z2072" s="2" t="s">
        <v>173</v>
      </c>
      <c r="AA2072" s="2" t="s">
        <v>174</v>
      </c>
      <c r="AB2072" s="2">
        <f>IF(INPUT_RAW!B2072="","",YEAR(INPUT_RAW!B2072))</f>
        <v>2017</v>
      </c>
      <c r="AC2072" s="2">
        <f>IF(OR(INPUT_RAW!Q2072="",INPUT_RAW!T2072=""),"",INPUT_RAW!Q2072+INPUT_RAW!T2072)</f>
        <v>18677.009999999998</v>
      </c>
      <c r="AD2072" s="2">
        <f>IF(INPUT_RAW!Q2072="","",IF(INPUT_RAW!Q2072=0,0,INPUT_RAW!T2072/INPUT_RAW!Q2072))</f>
        <v>0.17098636284695554</v>
      </c>
    </row>
    <row r="2073" spans="1:30" ht="57.6" x14ac:dyDescent="0.3">
      <c r="A2073" s="7" t="s">
        <v>196</v>
      </c>
      <c r="B2073" s="2" t="s">
        <v>2917</v>
      </c>
      <c r="C2073" s="5" t="s">
        <v>198</v>
      </c>
      <c r="D2073" s="5" t="s">
        <v>171</v>
      </c>
      <c r="E2073" s="2" t="s">
        <v>2918</v>
      </c>
      <c r="F2073" s="2"/>
      <c r="G2073" s="2"/>
      <c r="H2073" s="2"/>
      <c r="I2073" s="2"/>
      <c r="J2073" s="2"/>
      <c r="K2073" s="2"/>
      <c r="L2073" s="2"/>
      <c r="M2073" s="2"/>
      <c r="N2073" s="5">
        <v>21168</v>
      </c>
      <c r="O2073" s="2" t="s">
        <v>1250</v>
      </c>
      <c r="P2073" s="5">
        <v>36.834676399999999</v>
      </c>
      <c r="Q2073" s="5">
        <v>779716.43</v>
      </c>
      <c r="R2073" s="5">
        <v>0.53306333400000006</v>
      </c>
      <c r="S2073" s="5">
        <v>11283.88466</v>
      </c>
      <c r="T2073" s="5">
        <v>133315.9</v>
      </c>
      <c r="U2073" s="5">
        <v>27</v>
      </c>
      <c r="V2073" s="2"/>
      <c r="W2073" s="2" t="s">
        <v>23</v>
      </c>
      <c r="X2073" s="2"/>
      <c r="Y2073" s="2" t="s">
        <v>172</v>
      </c>
      <c r="Z2073" s="2" t="s">
        <v>173</v>
      </c>
      <c r="AA2073" s="2" t="s">
        <v>174</v>
      </c>
      <c r="AB2073" s="2">
        <f>IF(INPUT_RAW!B2073="","",YEAR(INPUT_RAW!B2073))</f>
        <v>2017</v>
      </c>
      <c r="AC2073" s="2">
        <f>IF(OR(INPUT_RAW!Q2073="",INPUT_RAW!T2073=""),"",INPUT_RAW!Q2073+INPUT_RAW!T2073)</f>
        <v>913032.33000000007</v>
      </c>
      <c r="AD2073" s="2">
        <f>IF(INPUT_RAW!Q2073="","",IF(INPUT_RAW!Q2073=0,0,INPUT_RAW!T2073/INPUT_RAW!Q2073))</f>
        <v>0.17097998050393781</v>
      </c>
    </row>
    <row r="2074" spans="1:30" ht="57.6" x14ac:dyDescent="0.3">
      <c r="A2074" s="7" t="s">
        <v>196</v>
      </c>
      <c r="B2074" s="2" t="s">
        <v>2919</v>
      </c>
      <c r="C2074" s="5" t="s">
        <v>198</v>
      </c>
      <c r="D2074" s="5" t="s">
        <v>163</v>
      </c>
      <c r="E2074" s="2" t="s">
        <v>2920</v>
      </c>
      <c r="F2074" s="2"/>
      <c r="G2074" s="2"/>
      <c r="H2074" s="2"/>
      <c r="I2074" s="2"/>
      <c r="J2074" s="2"/>
      <c r="K2074" s="2"/>
      <c r="L2074" s="2"/>
      <c r="M2074" s="2"/>
      <c r="N2074" s="5">
        <v>273600</v>
      </c>
      <c r="O2074" s="2" t="s">
        <v>1250</v>
      </c>
      <c r="P2074" s="5">
        <v>4.7127486479999998</v>
      </c>
      <c r="Q2074" s="5">
        <v>1289408.03</v>
      </c>
      <c r="R2074" s="5">
        <v>6.8201862000000002E-2</v>
      </c>
      <c r="S2074" s="5">
        <v>18660.02938</v>
      </c>
      <c r="T2074" s="5">
        <v>220462.9</v>
      </c>
      <c r="U2074" s="5">
        <v>5472</v>
      </c>
      <c r="V2074" s="2"/>
      <c r="W2074" s="2" t="s">
        <v>23</v>
      </c>
      <c r="X2074" s="2" t="s">
        <v>166</v>
      </c>
      <c r="Y2074" s="2" t="s">
        <v>164</v>
      </c>
      <c r="Z2074" s="2" t="s">
        <v>165</v>
      </c>
      <c r="AA2074" s="2" t="s">
        <v>166</v>
      </c>
      <c r="AB2074" s="2">
        <f>IF(INPUT_RAW!B2074="","",YEAR(INPUT_RAW!B2074))</f>
        <v>2017</v>
      </c>
      <c r="AC2074" s="2">
        <f>IF(OR(INPUT_RAW!Q2074="",INPUT_RAW!T2074=""),"",INPUT_RAW!Q2074+INPUT_RAW!T2074)</f>
        <v>1509870.93</v>
      </c>
      <c r="AD2074" s="2">
        <f>IF(INPUT_RAW!Q2074="","",IF(INPUT_RAW!Q2074=0,0,INPUT_RAW!T2074/INPUT_RAW!Q2074))</f>
        <v>0.17097993410200804</v>
      </c>
    </row>
    <row r="2075" spans="1:30" ht="57.6" x14ac:dyDescent="0.3">
      <c r="A2075" s="7" t="s">
        <v>196</v>
      </c>
      <c r="B2075" s="2" t="s">
        <v>2921</v>
      </c>
      <c r="C2075" s="5" t="s">
        <v>198</v>
      </c>
      <c r="D2075" s="5" t="s">
        <v>171</v>
      </c>
      <c r="E2075" s="2" t="s">
        <v>2922</v>
      </c>
      <c r="F2075" s="2"/>
      <c r="G2075" s="2"/>
      <c r="H2075" s="2"/>
      <c r="I2075" s="2"/>
      <c r="J2075" s="2"/>
      <c r="K2075" s="2"/>
      <c r="L2075" s="2"/>
      <c r="M2075" s="2"/>
      <c r="N2075" s="5">
        <v>20400</v>
      </c>
      <c r="O2075" s="2" t="s">
        <v>1250</v>
      </c>
      <c r="P2075" s="5">
        <v>51.854725979999998</v>
      </c>
      <c r="Q2075" s="5">
        <v>1057836.4099999999</v>
      </c>
      <c r="R2075" s="5">
        <v>0.75370241299999996</v>
      </c>
      <c r="S2075" s="5">
        <v>15375.52922</v>
      </c>
      <c r="T2075" s="5">
        <v>180868.8</v>
      </c>
      <c r="U2075" s="5">
        <v>20</v>
      </c>
      <c r="V2075" s="2"/>
      <c r="W2075" s="2" t="s">
        <v>23</v>
      </c>
      <c r="X2075" s="2"/>
      <c r="Y2075" s="2" t="s">
        <v>172</v>
      </c>
      <c r="Z2075" s="2" t="s">
        <v>173</v>
      </c>
      <c r="AA2075" s="2" t="s">
        <v>174</v>
      </c>
      <c r="AB2075" s="2">
        <f>IF(INPUT_RAW!B2075="","",YEAR(INPUT_RAW!B2075))</f>
        <v>2017</v>
      </c>
      <c r="AC2075" s="2">
        <f>IF(OR(INPUT_RAW!Q2075="",INPUT_RAW!T2075=""),"",INPUT_RAW!Q2075+INPUT_RAW!T2075)</f>
        <v>1238705.21</v>
      </c>
      <c r="AD2075" s="2">
        <f>IF(INPUT_RAW!Q2075="","",IF(INPUT_RAW!Q2075=0,0,INPUT_RAW!T2075/INPUT_RAW!Q2075))</f>
        <v>0.17097993441159773</v>
      </c>
    </row>
    <row r="2076" spans="1:30" ht="57.6" x14ac:dyDescent="0.3">
      <c r="A2076" s="7" t="s">
        <v>196</v>
      </c>
      <c r="B2076" s="2" t="s">
        <v>2921</v>
      </c>
      <c r="C2076" s="5" t="s">
        <v>198</v>
      </c>
      <c r="D2076" s="5" t="s">
        <v>171</v>
      </c>
      <c r="E2076" s="2" t="s">
        <v>2923</v>
      </c>
      <c r="F2076" s="2"/>
      <c r="G2076" s="2"/>
      <c r="H2076" s="2"/>
      <c r="I2076" s="2"/>
      <c r="J2076" s="2"/>
      <c r="K2076" s="2"/>
      <c r="L2076" s="2"/>
      <c r="M2076" s="2"/>
      <c r="N2076" s="5">
        <v>10800</v>
      </c>
      <c r="O2076" s="2" t="s">
        <v>1250</v>
      </c>
      <c r="P2076" s="5">
        <v>33.751993519999999</v>
      </c>
      <c r="Q2076" s="5">
        <v>364521.53</v>
      </c>
      <c r="R2076" s="5">
        <v>0.49058130100000003</v>
      </c>
      <c r="S2076" s="5">
        <v>5298.2780519999997</v>
      </c>
      <c r="T2076" s="5">
        <v>62325.9</v>
      </c>
      <c r="U2076" s="5">
        <v>2</v>
      </c>
      <c r="V2076" s="2"/>
      <c r="W2076" s="2" t="s">
        <v>23</v>
      </c>
      <c r="X2076" s="2"/>
      <c r="Y2076" s="2" t="s">
        <v>172</v>
      </c>
      <c r="Z2076" s="2" t="s">
        <v>173</v>
      </c>
      <c r="AA2076" s="2" t="s">
        <v>174</v>
      </c>
      <c r="AB2076" s="2">
        <f>IF(INPUT_RAW!B2076="","",YEAR(INPUT_RAW!B2076))</f>
        <v>2017</v>
      </c>
      <c r="AC2076" s="2">
        <f>IF(OR(INPUT_RAW!Q2076="",INPUT_RAW!T2076=""),"",INPUT_RAW!Q2076+INPUT_RAW!T2076)</f>
        <v>426847.43000000005</v>
      </c>
      <c r="AD2076" s="2">
        <f>IF(INPUT_RAW!Q2076="","",IF(INPUT_RAW!Q2076=0,0,INPUT_RAW!T2076/INPUT_RAW!Q2076))</f>
        <v>0.17098002414288122</v>
      </c>
    </row>
    <row r="2077" spans="1:30" ht="57.6" x14ac:dyDescent="0.3">
      <c r="A2077" s="7" t="s">
        <v>196</v>
      </c>
      <c r="B2077" s="2" t="s">
        <v>2921</v>
      </c>
      <c r="C2077" s="5" t="s">
        <v>198</v>
      </c>
      <c r="D2077" s="5" t="s">
        <v>171</v>
      </c>
      <c r="E2077" s="2" t="s">
        <v>2924</v>
      </c>
      <c r="F2077" s="2"/>
      <c r="G2077" s="2"/>
      <c r="H2077" s="2"/>
      <c r="I2077" s="2"/>
      <c r="J2077" s="2"/>
      <c r="K2077" s="2"/>
      <c r="L2077" s="2"/>
      <c r="M2077" s="2"/>
      <c r="N2077" s="5">
        <v>39600</v>
      </c>
      <c r="O2077" s="2" t="s">
        <v>1250</v>
      </c>
      <c r="P2077" s="5">
        <v>20.351402019999998</v>
      </c>
      <c r="Q2077" s="5">
        <v>805915.52</v>
      </c>
      <c r="R2077" s="5">
        <v>0.29580526200000001</v>
      </c>
      <c r="S2077" s="5">
        <v>11713.888370000001</v>
      </c>
      <c r="T2077" s="5">
        <v>137795.4</v>
      </c>
      <c r="U2077" s="5">
        <v>20</v>
      </c>
      <c r="V2077" s="2"/>
      <c r="W2077" s="2" t="s">
        <v>23</v>
      </c>
      <c r="X2077" s="2"/>
      <c r="Y2077" s="2" t="s">
        <v>172</v>
      </c>
      <c r="Z2077" s="2" t="s">
        <v>173</v>
      </c>
      <c r="AA2077" s="2" t="s">
        <v>174</v>
      </c>
      <c r="AB2077" s="2">
        <f>IF(INPUT_RAW!B2077="","",YEAR(INPUT_RAW!B2077))</f>
        <v>2017</v>
      </c>
      <c r="AC2077" s="2">
        <f>IF(OR(INPUT_RAW!Q2077="",INPUT_RAW!T2077=""),"",INPUT_RAW!Q2077+INPUT_RAW!T2077)</f>
        <v>943710.92</v>
      </c>
      <c r="AD2077" s="2">
        <f>IF(INPUT_RAW!Q2077="","",IF(INPUT_RAW!Q2077=0,0,INPUT_RAW!T2077/INPUT_RAW!Q2077))</f>
        <v>0.17097995581472358</v>
      </c>
    </row>
    <row r="2078" spans="1:30" ht="57.6" x14ac:dyDescent="0.3">
      <c r="A2078" s="7" t="s">
        <v>196</v>
      </c>
      <c r="B2078" s="2" t="s">
        <v>2921</v>
      </c>
      <c r="C2078" s="5" t="s">
        <v>198</v>
      </c>
      <c r="D2078" s="5" t="s">
        <v>171</v>
      </c>
      <c r="E2078" s="2" t="s">
        <v>2925</v>
      </c>
      <c r="F2078" s="2"/>
      <c r="G2078" s="2"/>
      <c r="H2078" s="2"/>
      <c r="I2078" s="2"/>
      <c r="J2078" s="2"/>
      <c r="K2078" s="2"/>
      <c r="L2078" s="2"/>
      <c r="M2078" s="2"/>
      <c r="N2078" s="5">
        <v>30600</v>
      </c>
      <c r="O2078" s="2" t="s">
        <v>1250</v>
      </c>
      <c r="P2078" s="5">
        <v>20.35140196</v>
      </c>
      <c r="Q2078" s="5">
        <v>622752.9</v>
      </c>
      <c r="R2078" s="5">
        <v>0.29580526099999999</v>
      </c>
      <c r="S2078" s="5">
        <v>9051.6409879999992</v>
      </c>
      <c r="T2078" s="5">
        <v>106478.3</v>
      </c>
      <c r="U2078" s="5">
        <v>80</v>
      </c>
      <c r="V2078" s="2"/>
      <c r="W2078" s="2" t="s">
        <v>23</v>
      </c>
      <c r="X2078" s="2"/>
      <c r="Y2078" s="2" t="s">
        <v>172</v>
      </c>
      <c r="Z2078" s="2" t="s">
        <v>173</v>
      </c>
      <c r="AA2078" s="2" t="s">
        <v>174</v>
      </c>
      <c r="AB2078" s="2">
        <f>IF(INPUT_RAW!B2078="","",YEAR(INPUT_RAW!B2078))</f>
        <v>2017</v>
      </c>
      <c r="AC2078" s="2">
        <f>IF(OR(INPUT_RAW!Q2078="",INPUT_RAW!T2078=""),"",INPUT_RAW!Q2078+INPUT_RAW!T2078)</f>
        <v>729231.20000000007</v>
      </c>
      <c r="AD2078" s="2">
        <f>IF(INPUT_RAW!Q2078="","",IF(INPUT_RAW!Q2078=0,0,INPUT_RAW!T2078/INPUT_RAW!Q2078))</f>
        <v>0.17098001470567217</v>
      </c>
    </row>
    <row r="2079" spans="1:30" ht="72" x14ac:dyDescent="0.3">
      <c r="A2079" s="7" t="s">
        <v>196</v>
      </c>
      <c r="B2079" s="2" t="s">
        <v>2926</v>
      </c>
      <c r="C2079" s="5" t="s">
        <v>198</v>
      </c>
      <c r="D2079" s="5" t="s">
        <v>171</v>
      </c>
      <c r="E2079" s="2" t="s">
        <v>2927</v>
      </c>
      <c r="F2079" s="2"/>
      <c r="G2079" s="2"/>
      <c r="H2079" s="2"/>
      <c r="I2079" s="2"/>
      <c r="J2079" s="2"/>
      <c r="K2079" s="2"/>
      <c r="L2079" s="2"/>
      <c r="M2079" s="2"/>
      <c r="N2079" s="5">
        <v>22860</v>
      </c>
      <c r="O2079" s="2" t="s">
        <v>1250</v>
      </c>
      <c r="P2079" s="5">
        <v>84.736239280000007</v>
      </c>
      <c r="Q2079" s="5">
        <v>1937070.43</v>
      </c>
      <c r="R2079" s="5">
        <v>1.231631385</v>
      </c>
      <c r="S2079" s="5">
        <v>28155.09346</v>
      </c>
      <c r="T2079" s="5">
        <v>331200.2</v>
      </c>
      <c r="U2079" s="5">
        <v>6</v>
      </c>
      <c r="V2079" s="2"/>
      <c r="W2079" s="2" t="s">
        <v>22</v>
      </c>
      <c r="X2079" s="2" t="s">
        <v>2940</v>
      </c>
      <c r="Y2079" s="2" t="s">
        <v>172</v>
      </c>
      <c r="Z2079" s="2" t="s">
        <v>173</v>
      </c>
      <c r="AA2079" s="2" t="s">
        <v>2940</v>
      </c>
      <c r="AB2079" s="2">
        <f>IF(INPUT_RAW!B2079="","",YEAR(INPUT_RAW!B2079))</f>
        <v>2017</v>
      </c>
      <c r="AC2079" s="2">
        <f>IF(OR(INPUT_RAW!Q2079="",INPUT_RAW!T2079=""),"",INPUT_RAW!Q2079+INPUT_RAW!T2079)</f>
        <v>2268270.63</v>
      </c>
      <c r="AD2079" s="2">
        <f>IF(INPUT_RAW!Q2079="","",IF(INPUT_RAW!Q2079=0,0,INPUT_RAW!T2079/INPUT_RAW!Q2079))</f>
        <v>0.17097994728049204</v>
      </c>
    </row>
    <row r="2080" spans="1:30" ht="72" x14ac:dyDescent="0.3">
      <c r="A2080" s="7" t="s">
        <v>196</v>
      </c>
      <c r="B2080" s="2" t="s">
        <v>2926</v>
      </c>
      <c r="C2080" s="5" t="s">
        <v>198</v>
      </c>
      <c r="D2080" s="5" t="s">
        <v>171</v>
      </c>
      <c r="E2080" s="2" t="s">
        <v>2928</v>
      </c>
      <c r="F2080" s="2"/>
      <c r="G2080" s="2"/>
      <c r="H2080" s="2"/>
      <c r="I2080" s="2"/>
      <c r="J2080" s="2"/>
      <c r="K2080" s="2"/>
      <c r="L2080" s="2"/>
      <c r="M2080" s="2"/>
      <c r="N2080" s="5">
        <v>1656</v>
      </c>
      <c r="O2080" s="2" t="s">
        <v>1250</v>
      </c>
      <c r="P2080" s="5">
        <v>79.149233089999996</v>
      </c>
      <c r="Q2080" s="5">
        <v>131071.13</v>
      </c>
      <c r="R2080" s="5">
        <v>1.1504249</v>
      </c>
      <c r="S2080" s="5">
        <v>1905.1036340000001</v>
      </c>
      <c r="T2080" s="5">
        <v>22410.6</v>
      </c>
      <c r="U2080" s="5">
        <v>83</v>
      </c>
      <c r="V2080" s="2"/>
      <c r="W2080" s="2" t="s">
        <v>22</v>
      </c>
      <c r="X2080" s="2" t="s">
        <v>2940</v>
      </c>
      <c r="Y2080" s="2" t="s">
        <v>172</v>
      </c>
      <c r="Z2080" s="2" t="s">
        <v>173</v>
      </c>
      <c r="AA2080" s="2" t="s">
        <v>2940</v>
      </c>
      <c r="AB2080" s="2">
        <f>IF(INPUT_RAW!B2080="","",YEAR(INPUT_RAW!B2080))</f>
        <v>2017</v>
      </c>
      <c r="AC2080" s="2">
        <f>IF(OR(INPUT_RAW!Q2080="",INPUT_RAW!T2080=""),"",INPUT_RAW!Q2080+INPUT_RAW!T2080)</f>
        <v>153481.73000000001</v>
      </c>
      <c r="AD2080" s="2">
        <f>IF(INPUT_RAW!Q2080="","",IF(INPUT_RAW!Q2080=0,0,INPUT_RAW!T2080/INPUT_RAW!Q2080))</f>
        <v>0.17098044397725112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5" customWidth="1"/>
    <col min="4" max="4" width="23" customWidth="1"/>
  </cols>
  <sheetData>
    <row r="1" spans="1:4" ht="28.8" x14ac:dyDescent="0.3">
      <c r="A1" s="1" t="s">
        <v>158</v>
      </c>
      <c r="B1" s="1" t="s">
        <v>2945</v>
      </c>
      <c r="C1" s="1" t="s">
        <v>160</v>
      </c>
      <c r="D1" s="1" t="s">
        <v>2946</v>
      </c>
    </row>
    <row r="2" spans="1:4" ht="72" x14ac:dyDescent="0.3">
      <c r="A2" s="5" t="s">
        <v>171</v>
      </c>
      <c r="B2" s="2" t="s">
        <v>172</v>
      </c>
      <c r="C2" s="2" t="s">
        <v>173</v>
      </c>
      <c r="D2" s="2" t="s">
        <v>174</v>
      </c>
    </row>
    <row r="3" spans="1:4" ht="43.2" x14ac:dyDescent="0.3">
      <c r="A3" s="5" t="s">
        <v>163</v>
      </c>
      <c r="B3" s="2" t="s">
        <v>164</v>
      </c>
      <c r="C3" s="2" t="s">
        <v>165</v>
      </c>
      <c r="D3" s="2" t="s">
        <v>166</v>
      </c>
    </row>
    <row r="4" spans="1:4" ht="72" x14ac:dyDescent="0.3">
      <c r="A4" s="5" t="s">
        <v>167</v>
      </c>
      <c r="B4" s="2" t="s">
        <v>168</v>
      </c>
      <c r="C4" s="2" t="s">
        <v>169</v>
      </c>
      <c r="D4" s="2" t="s">
        <v>170</v>
      </c>
    </row>
    <row r="5" spans="1:4" ht="28.8" x14ac:dyDescent="0.3">
      <c r="A5" s="5" t="s">
        <v>2947</v>
      </c>
      <c r="B5" s="2" t="s">
        <v>2948</v>
      </c>
      <c r="C5" s="2" t="s">
        <v>2949</v>
      </c>
      <c r="D5" s="2" t="s">
        <v>2950</v>
      </c>
    </row>
    <row r="6" spans="1:4" ht="28.8" x14ac:dyDescent="0.3">
      <c r="A6" s="5" t="s">
        <v>2951</v>
      </c>
      <c r="B6" s="2" t="s">
        <v>2952</v>
      </c>
      <c r="C6" s="2" t="s">
        <v>2953</v>
      </c>
      <c r="D6" s="2" t="s">
        <v>2954</v>
      </c>
    </row>
    <row r="7" spans="1:4" ht="57.6" x14ac:dyDescent="0.3">
      <c r="A7" s="5" t="s">
        <v>2955</v>
      </c>
      <c r="B7" s="2" t="s">
        <v>2956</v>
      </c>
      <c r="C7" s="2" t="s">
        <v>169</v>
      </c>
      <c r="D7" s="2" t="s">
        <v>2950</v>
      </c>
    </row>
    <row r="8" spans="1:4" ht="28.8" x14ac:dyDescent="0.3">
      <c r="A8" s="5" t="s">
        <v>2957</v>
      </c>
      <c r="B8" s="2" t="s">
        <v>2958</v>
      </c>
      <c r="C8" s="2" t="s">
        <v>173</v>
      </c>
      <c r="D8" s="2" t="s">
        <v>170</v>
      </c>
    </row>
    <row r="9" spans="1:4" ht="43.2" x14ac:dyDescent="0.3">
      <c r="A9" s="5" t="s">
        <v>2959</v>
      </c>
      <c r="B9" s="2" t="s">
        <v>2960</v>
      </c>
      <c r="C9" s="2" t="s">
        <v>169</v>
      </c>
      <c r="D9" s="2" t="s">
        <v>2961</v>
      </c>
    </row>
    <row r="10" spans="1:4" ht="57.6" x14ac:dyDescent="0.3">
      <c r="A10" s="5" t="s">
        <v>2962</v>
      </c>
      <c r="B10" s="2" t="s">
        <v>2963</v>
      </c>
      <c r="C10" s="2" t="s">
        <v>169</v>
      </c>
      <c r="D10" s="2" t="s">
        <v>2950</v>
      </c>
    </row>
    <row r="11" spans="1:4" ht="43.2" x14ac:dyDescent="0.3">
      <c r="A11" s="5" t="s">
        <v>2964</v>
      </c>
      <c r="B11" s="2" t="s">
        <v>2965</v>
      </c>
      <c r="C11" s="2" t="s">
        <v>2966</v>
      </c>
      <c r="D11" s="2" t="s">
        <v>2950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5" customWidth="1"/>
    <col min="4" max="4" width="17" customWidth="1"/>
    <col min="5" max="5" width="16" customWidth="1"/>
  </cols>
  <sheetData>
    <row r="1" spans="1:5" ht="28.8" x14ac:dyDescent="0.3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</row>
    <row r="2" spans="1:5" x14ac:dyDescent="0.3">
      <c r="A2" s="5">
        <v>2017</v>
      </c>
      <c r="B2" s="2">
        <f>SUMIFS(CLEANED_DATA!Q2:'CLEANED_DATA'!Q2080,CLEANED_DATA!AB2:'CLEANED_DATA'!AB2080,A2)</f>
        <v>158243241.84000012</v>
      </c>
      <c r="C2" s="2">
        <f>SUMIFS(CLEANED_DATA!T2:'CLEANED_DATA'!T2080,CLEANED_DATA!AB2:'CLEANED_DATA'!AB2080,A2)</f>
        <v>32749949.999999978</v>
      </c>
      <c r="D2" s="2">
        <f>SUMIFS(CLEANED_DATA!AC2:'CLEANED_DATA'!AC2080,CLEANED_DATA!AB2:'CLEANED_DATA'!AB2080,A2)</f>
        <v>190993191.84</v>
      </c>
      <c r="E2" s="2"/>
    </row>
    <row r="3" spans="1:5" x14ac:dyDescent="0.3">
      <c r="A3" s="5">
        <v>2018</v>
      </c>
      <c r="B3" s="2">
        <f>SUMIFS(CLEANED_DATA!Q2:'CLEANED_DATA'!Q2080,CLEANED_DATA!AB2:'CLEANED_DATA'!AB2080,A3)</f>
        <v>334226491.32000011</v>
      </c>
      <c r="C3" s="2">
        <f>SUMIFS(CLEANED_DATA!T2:'CLEANED_DATA'!T2080,CLEANED_DATA!AB2:'CLEANED_DATA'!AB2080,A3)</f>
        <v>82490491.700000048</v>
      </c>
      <c r="D3" s="2">
        <f>SUMIFS(CLEANED_DATA!AC2:'CLEANED_DATA'!AC2080,CLEANED_DATA!AB2:'CLEANED_DATA'!AB2080,A3)</f>
        <v>416716983.0200001</v>
      </c>
      <c r="E3" s="2">
        <f t="shared" ref="E3:E10" si="0">IF(B2=0,"",(B3-B2)/B2)</f>
        <v>1.1121059416738746</v>
      </c>
    </row>
    <row r="4" spans="1:5" x14ac:dyDescent="0.3">
      <c r="A4" s="5">
        <v>2019</v>
      </c>
      <c r="B4" s="2">
        <f>SUMIFS(CLEANED_DATA!Q2:'CLEANED_DATA'!Q2080,CLEANED_DATA!AB2:'CLEANED_DATA'!AB2080,A4)</f>
        <v>421402962.72999948</v>
      </c>
      <c r="C4" s="2">
        <f>SUMIFS(CLEANED_DATA!T2:'CLEANED_DATA'!T2080,CLEANED_DATA!AB2:'CLEANED_DATA'!AB2080,A4)</f>
        <v>104022203.5</v>
      </c>
      <c r="D4" s="2">
        <f>SUMIFS(CLEANED_DATA!AC2:'CLEANED_DATA'!AC2080,CLEANED_DATA!AB2:'CLEANED_DATA'!AB2080,A4)</f>
        <v>525425166.22999978</v>
      </c>
      <c r="E4" s="2">
        <f t="shared" si="0"/>
        <v>0.26083052562860309</v>
      </c>
    </row>
    <row r="5" spans="1:5" x14ac:dyDescent="0.3">
      <c r="A5" s="5">
        <v>2020</v>
      </c>
      <c r="B5" s="2">
        <f>SUMIFS(CLEANED_DATA!Q2:'CLEANED_DATA'!Q2080,CLEANED_DATA!AB2:'CLEANED_DATA'!AB2080,A5)</f>
        <v>349289501.6000002</v>
      </c>
      <c r="C5" s="2">
        <f>SUMIFS(CLEANED_DATA!T2:'CLEANED_DATA'!T2080,CLEANED_DATA!AB2:'CLEANED_DATA'!AB2080,A5)</f>
        <v>120306630.69999999</v>
      </c>
      <c r="D5" s="2">
        <f>SUMIFS(CLEANED_DATA!AC2:'CLEANED_DATA'!AC2080,CLEANED_DATA!AB2:'CLEANED_DATA'!AB2080,A5)</f>
        <v>469596132.30000007</v>
      </c>
      <c r="E5" s="2">
        <f t="shared" si="0"/>
        <v>-0.17112708620466838</v>
      </c>
    </row>
    <row r="6" spans="1:5" x14ac:dyDescent="0.3">
      <c r="A6" s="5">
        <v>2021</v>
      </c>
      <c r="B6" s="2">
        <f>SUMIFS(CLEANED_DATA!Q2:'CLEANED_DATA'!Q2080,CLEANED_DATA!AB2:'CLEANED_DATA'!AB2080,A6)</f>
        <v>487397812.22000003</v>
      </c>
      <c r="C6" s="2">
        <f>SUMIFS(CLEANED_DATA!T2:'CLEANED_DATA'!T2080,CLEANED_DATA!AB2:'CLEANED_DATA'!AB2080,A6)</f>
        <v>181603576.49999994</v>
      </c>
      <c r="D6" s="2">
        <f>SUMIFS(CLEANED_DATA!AC2:'CLEANED_DATA'!AC2080,CLEANED_DATA!AB2:'CLEANED_DATA'!AB2080,A6)</f>
        <v>669001388.72000015</v>
      </c>
      <c r="E6" s="2">
        <f t="shared" si="0"/>
        <v>0.39539782898530651</v>
      </c>
    </row>
    <row r="7" spans="1:5" x14ac:dyDescent="0.3">
      <c r="A7" s="5">
        <v>2022</v>
      </c>
      <c r="B7" s="2">
        <f>SUMIFS(CLEANED_DATA!Q2:'CLEANED_DATA'!Q2080,CLEANED_DATA!AB2:'CLEANED_DATA'!AB2080,A7)</f>
        <v>754323773.96000016</v>
      </c>
      <c r="C7" s="2">
        <f>SUMIFS(CLEANED_DATA!T2:'CLEANED_DATA'!T2080,CLEANED_DATA!AB2:'CLEANED_DATA'!AB2080,A7)</f>
        <v>280443504.09999996</v>
      </c>
      <c r="D7" s="2">
        <f>SUMIFS(CLEANED_DATA!AC2:'CLEANED_DATA'!AC2080,CLEANED_DATA!AB2:'CLEANED_DATA'!AB2080,A7)</f>
        <v>1034767278.0600009</v>
      </c>
      <c r="E7" s="2">
        <f t="shared" si="0"/>
        <v>0.54765523161502405</v>
      </c>
    </row>
    <row r="8" spans="1:5" x14ac:dyDescent="0.3">
      <c r="A8" s="5">
        <v>2023</v>
      </c>
      <c r="B8" s="2">
        <f>SUMIFS(CLEANED_DATA!Q2:'CLEANED_DATA'!Q2080,CLEANED_DATA!AB2:'CLEANED_DATA'!AB2080,A8)</f>
        <v>870407396.92999959</v>
      </c>
      <c r="C8" s="2">
        <f>SUMIFS(CLEANED_DATA!T2:'CLEANED_DATA'!T2080,CLEANED_DATA!AB2:'CLEANED_DATA'!AB2080,A8)</f>
        <v>321521809.10000026</v>
      </c>
      <c r="D8" s="2">
        <f>SUMIFS(CLEANED_DATA!AC2:'CLEANED_DATA'!AC2080,CLEANED_DATA!AB2:'CLEANED_DATA'!AB2080,A8)</f>
        <v>1191929206.0300004</v>
      </c>
      <c r="E8" s="2">
        <f t="shared" si="0"/>
        <v>0.15389097755807316</v>
      </c>
    </row>
    <row r="9" spans="1:5" x14ac:dyDescent="0.3">
      <c r="A9" s="5">
        <v>2024</v>
      </c>
      <c r="B9" s="2">
        <f>SUMIFS(CLEANED_DATA!Q2:'CLEANED_DATA'!Q2080,CLEANED_DATA!AB2:'CLEANED_DATA'!AB2080,A9)</f>
        <v>425518036.08000016</v>
      </c>
      <c r="C9" s="2">
        <f>SUMIFS(CLEANED_DATA!T2:'CLEANED_DATA'!T2080,CLEANED_DATA!AB2:'CLEANED_DATA'!AB2080,A9)</f>
        <v>160749491.5</v>
      </c>
      <c r="D9" s="2">
        <f>SUMIFS(CLEANED_DATA!AC2:'CLEANED_DATA'!AC2080,CLEANED_DATA!AB2:'CLEANED_DATA'!AB2080,A9)</f>
        <v>586267527.57999992</v>
      </c>
      <c r="E9" s="2">
        <f t="shared" si="0"/>
        <v>-0.51112773445993431</v>
      </c>
    </row>
    <row r="10" spans="1:5" x14ac:dyDescent="0.3">
      <c r="A10" s="5">
        <v>2025</v>
      </c>
      <c r="B10" s="2">
        <f>SUMIFS(CLEANED_DATA!Q2:'CLEANED_DATA'!Q2080,CLEANED_DATA!AB2:'CLEANED_DATA'!AB2080,A10)</f>
        <v>393129171.74000001</v>
      </c>
      <c r="C10" s="2">
        <f>SUMIFS(CLEANED_DATA!T2:'CLEANED_DATA'!T2080,CLEANED_DATA!AB2:'CLEANED_DATA'!AB2080,A10)</f>
        <v>146129162.70000002</v>
      </c>
      <c r="D10" s="2">
        <f>SUMIFS(CLEANED_DATA!AC2:'CLEANED_DATA'!AC2080,CLEANED_DATA!AB2:'CLEANED_DATA'!AB2080,A10)</f>
        <v>539258334.43999994</v>
      </c>
      <c r="E10" s="2">
        <f t="shared" si="0"/>
        <v>-7.6116313748709905E-2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5" customWidth="1"/>
    <col min="4" max="4" width="14" customWidth="1"/>
    <col min="5" max="5" width="17" customWidth="1"/>
    <col min="6" max="6" width="15" customWidth="1"/>
    <col min="7" max="7" width="17" customWidth="1"/>
    <col min="8" max="8" width="16" customWidth="1"/>
  </cols>
  <sheetData>
    <row r="1" spans="1:8" ht="28.8" x14ac:dyDescent="0.3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154</v>
      </c>
      <c r="F1" s="1" t="s">
        <v>155</v>
      </c>
      <c r="G1" s="1" t="s">
        <v>156</v>
      </c>
      <c r="H1" s="1" t="s">
        <v>162</v>
      </c>
    </row>
    <row r="2" spans="1:8" ht="43.2" x14ac:dyDescent="0.3">
      <c r="A2" s="5" t="s">
        <v>163</v>
      </c>
      <c r="B2" s="2" t="s">
        <v>164</v>
      </c>
      <c r="C2" s="2" t="s">
        <v>165</v>
      </c>
      <c r="D2" s="2" t="s">
        <v>166</v>
      </c>
      <c r="E2" s="2">
        <f>SUMIFS(CLEANED_DATA!Q2:'CLEANED_DATA'!Q2080,CLEANED_DATA!D2:'CLEANED_DATA'!D2080,A2)</f>
        <v>335331798.47000003</v>
      </c>
      <c r="F2" s="2">
        <f>SUMIFS(CLEANED_DATA!T2:'CLEANED_DATA'!T2080,CLEANED_DATA!D2:'CLEANED_DATA'!D2080,A2)</f>
        <v>138588413.50000003</v>
      </c>
      <c r="G2" s="2">
        <f>SUMIFS(CLEANED_DATA!AC2:'CLEANED_DATA'!AC2080,CLEANED_DATA!D2:'CLEANED_DATA'!D2080,A2)</f>
        <v>473920211.96999979</v>
      </c>
      <c r="H2" s="2">
        <f>IF($E$6=0,0,E2/$E$6)</f>
        <v>7.9956300597046032E-2</v>
      </c>
    </row>
    <row r="3" spans="1:8" ht="57.6" x14ac:dyDescent="0.3">
      <c r="A3" s="5" t="s">
        <v>167</v>
      </c>
      <c r="B3" s="2" t="s">
        <v>168</v>
      </c>
      <c r="C3" s="2" t="s">
        <v>169</v>
      </c>
      <c r="D3" s="2" t="s">
        <v>170</v>
      </c>
      <c r="E3" s="2">
        <f>SUMIFS(CLEANED_DATA!Q2:'CLEANED_DATA'!Q2080,CLEANED_DATA!D2:'CLEANED_DATA'!D2080,A3)</f>
        <v>15387696.560000002</v>
      </c>
      <c r="F3" s="2">
        <f>SUMIFS(CLEANED_DATA!T2:'CLEANED_DATA'!T2080,CLEANED_DATA!D2:'CLEANED_DATA'!D2080,A3)</f>
        <v>4195325.1000000006</v>
      </c>
      <c r="G3" s="2">
        <f>SUMIFS(CLEANED_DATA!AC2:'CLEANED_DATA'!AC2080,CLEANED_DATA!D2:'CLEANED_DATA'!D2080,A3)</f>
        <v>19583021.660000004</v>
      </c>
      <c r="H3" s="2">
        <f>IF($E$6=0,0,E3/$E$6)</f>
        <v>3.6690325738898337E-3</v>
      </c>
    </row>
    <row r="4" spans="1:8" ht="57.6" x14ac:dyDescent="0.3">
      <c r="A4" s="5" t="s">
        <v>171</v>
      </c>
      <c r="B4" s="2" t="s">
        <v>172</v>
      </c>
      <c r="C4" s="2" t="s">
        <v>173</v>
      </c>
      <c r="D4" s="2" t="s">
        <v>174</v>
      </c>
      <c r="E4" s="2">
        <f>SUMIFS(CLEANED_DATA!Q2:'CLEANED_DATA'!Q2080,CLEANED_DATA!D2:'CLEANED_DATA'!D2080,A4)</f>
        <v>3843218893.3899965</v>
      </c>
      <c r="F4" s="2">
        <f>SUMIFS(CLEANED_DATA!T2:'CLEANED_DATA'!T2080,CLEANED_DATA!D2:'CLEANED_DATA'!D2080,A4)</f>
        <v>1287233081.2000027</v>
      </c>
      <c r="G4" s="2">
        <f>SUMIFS(CLEANED_DATA!AC2:'CLEANED_DATA'!AC2080,CLEANED_DATA!D2:'CLEANED_DATA'!D2080,A4)</f>
        <v>5130451974.5899916</v>
      </c>
      <c r="H4" s="2">
        <f>IF($E$6=0,0,E4/$E$6)</f>
        <v>0.9163746668290641</v>
      </c>
    </row>
    <row r="5" spans="1:8" x14ac:dyDescent="0.3">
      <c r="A5" s="7"/>
      <c r="B5" s="2"/>
      <c r="C5" s="2"/>
      <c r="D5" s="2"/>
      <c r="E5" s="2"/>
      <c r="F5" s="2"/>
      <c r="G5" s="2"/>
      <c r="H5" s="2"/>
    </row>
    <row r="6" spans="1:8" ht="28.8" x14ac:dyDescent="0.3">
      <c r="A6" s="7"/>
      <c r="B6" s="2"/>
      <c r="C6" s="2"/>
      <c r="D6" s="2" t="s">
        <v>175</v>
      </c>
      <c r="E6" s="2">
        <f>SUM(E2:E4)</f>
        <v>4193938388.4199967</v>
      </c>
      <c r="F6" s="2"/>
      <c r="G6" s="2"/>
      <c r="H6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7" customWidth="1"/>
    <col min="3" max="3" width="15" customWidth="1"/>
    <col min="4" max="4" width="17" customWidth="1"/>
    <col min="5" max="5" width="16" customWidth="1"/>
  </cols>
  <sheetData>
    <row r="1" spans="1:5" ht="28.8" x14ac:dyDescent="0.3">
      <c r="A1" s="1" t="s">
        <v>160</v>
      </c>
      <c r="B1" s="1" t="s">
        <v>154</v>
      </c>
      <c r="C1" s="1" t="s">
        <v>155</v>
      </c>
      <c r="D1" s="1" t="s">
        <v>156</v>
      </c>
      <c r="E1" s="1" t="s">
        <v>162</v>
      </c>
    </row>
    <row r="2" spans="1:5" x14ac:dyDescent="0.3">
      <c r="A2" s="2" t="s">
        <v>165</v>
      </c>
      <c r="B2" s="2">
        <f>SUMIFS(CLEANED_DATA!Q2:'CLEANED_DATA'!Q2080,CLEANED_DATA!Z2:'CLEANED_DATA'!Z2080,A2)</f>
        <v>335331798.47000003</v>
      </c>
      <c r="C2" s="2">
        <f>SUMIFS(CLEANED_DATA!T2:'CLEANED_DATA'!T2080,CLEANED_DATA!Z2:'CLEANED_DATA'!Z2080,A2)</f>
        <v>138588413.50000003</v>
      </c>
      <c r="D2" s="2">
        <f>SUMIFS(CLEANED_DATA!AC2:'CLEANED_DATA'!AC2080,CLEANED_DATA!Z2:'CLEANED_DATA'!Z2080,A2)</f>
        <v>473920211.96999979</v>
      </c>
      <c r="E2" s="2">
        <f>IF($B$6=0,0,D2/$B$6)</f>
        <v>8.4268134155356791E-2</v>
      </c>
    </row>
    <row r="3" spans="1:5" ht="43.2" x14ac:dyDescent="0.3">
      <c r="A3" s="2" t="s">
        <v>169</v>
      </c>
      <c r="B3" s="2">
        <f>SUMIFS(CLEANED_DATA!Q2:'CLEANED_DATA'!Q2080,CLEANED_DATA!Z2:'CLEANED_DATA'!Z2080,A3)</f>
        <v>15387696.560000002</v>
      </c>
      <c r="C3" s="2">
        <f>SUMIFS(CLEANED_DATA!T2:'CLEANED_DATA'!T2080,CLEANED_DATA!Z2:'CLEANED_DATA'!Z2080,A3)</f>
        <v>4195325.1000000006</v>
      </c>
      <c r="D3" s="2">
        <f>SUMIFS(CLEANED_DATA!AC2:'CLEANED_DATA'!AC2080,CLEANED_DATA!Z2:'CLEANED_DATA'!Z2080,A3)</f>
        <v>19583021.660000004</v>
      </c>
      <c r="E3" s="2">
        <f>IF($B$6=0,0,D3/$B$6)</f>
        <v>3.4820728357468768E-3</v>
      </c>
    </row>
    <row r="4" spans="1:5" ht="28.8" x14ac:dyDescent="0.3">
      <c r="A4" s="2" t="s">
        <v>173</v>
      </c>
      <c r="B4" s="2">
        <f>SUMIFS(CLEANED_DATA!Q2:'CLEANED_DATA'!Q2080,CLEANED_DATA!Z2:'CLEANED_DATA'!Z2080,A4)</f>
        <v>3843218893.3899965</v>
      </c>
      <c r="C4" s="2">
        <f>SUMIFS(CLEANED_DATA!T2:'CLEANED_DATA'!T2080,CLEANED_DATA!Z2:'CLEANED_DATA'!Z2080,A4)</f>
        <v>1287233081.2000027</v>
      </c>
      <c r="D4" s="2">
        <f>SUMIFS(CLEANED_DATA!AC2:'CLEANED_DATA'!AC2080,CLEANED_DATA!Z2:'CLEANED_DATA'!Z2080,A4)</f>
        <v>5130451974.5899916</v>
      </c>
      <c r="E4" s="2">
        <f>IF($B$6=0,0,D4/$B$6)</f>
        <v>0.9122497930088963</v>
      </c>
    </row>
    <row r="5" spans="1:5" x14ac:dyDescent="0.3">
      <c r="A5" s="2"/>
      <c r="B5" s="2"/>
      <c r="C5" s="2"/>
      <c r="D5" s="2"/>
      <c r="E5" s="2"/>
    </row>
    <row r="6" spans="1:5" ht="28.8" x14ac:dyDescent="0.3">
      <c r="A6" s="2" t="s">
        <v>175</v>
      </c>
      <c r="B6" s="2">
        <f>SUM(D2:D4)</f>
        <v>5623955208.2199917</v>
      </c>
      <c r="C6" s="2"/>
      <c r="D6" s="2"/>
      <c r="E6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7" customWidth="1"/>
    <col min="4" max="4" width="20" customWidth="1"/>
    <col min="5" max="5" width="21" customWidth="1"/>
  </cols>
  <sheetData>
    <row r="1" spans="1:5" ht="28.8" x14ac:dyDescent="0.3">
      <c r="A1" s="1" t="s">
        <v>2967</v>
      </c>
      <c r="B1" s="1" t="s">
        <v>2968</v>
      </c>
      <c r="C1" s="1" t="s">
        <v>154</v>
      </c>
      <c r="D1" s="1" t="s">
        <v>2969</v>
      </c>
      <c r="E1" s="1" t="s">
        <v>2970</v>
      </c>
    </row>
    <row r="2" spans="1:5" x14ac:dyDescent="0.3">
      <c r="A2" s="2" t="s">
        <v>25</v>
      </c>
      <c r="B2" s="2">
        <f>SUMIFS(CLEANED_DATA!U2:'CLEANED_DATA'!U2080,CLEANED_DATA!W2:'CLEANED_DATA'!W2080,A2)</f>
        <v>1800</v>
      </c>
      <c r="C2" s="2">
        <f>SUMIFS(CLEANED_DATA!Q2:'CLEANED_DATA'!Q2080,CLEANED_DATA!W2:'CLEANED_DATA'!W2080,A2)</f>
        <v>1499255.13</v>
      </c>
      <c r="D2" s="2">
        <f>IF(B2=0,0,SUMIFS(CLEANED_DATA!V2:'CLEANED_DATA'!V2080,CLEANED_DATA!W2:'CLEANED_DATA'!W2080,A2)/B2)</f>
        <v>0</v>
      </c>
      <c r="E2" s="2">
        <f t="shared" ref="E2:E33" si="0">C2+0</f>
        <v>1499255.13</v>
      </c>
    </row>
    <row r="3" spans="1:5" x14ac:dyDescent="0.3">
      <c r="A3" s="2" t="s">
        <v>26</v>
      </c>
      <c r="B3" s="2">
        <f>SUMIFS(CLEANED_DATA!U2:'CLEANED_DATA'!U2080,CLEANED_DATA!W2:'CLEANED_DATA'!W2080,A3)</f>
        <v>34584</v>
      </c>
      <c r="C3" s="2">
        <f>SUMIFS(CLEANED_DATA!Q2:'CLEANED_DATA'!Q2080,CLEANED_DATA!W2:'CLEANED_DATA'!W2080,A3)</f>
        <v>30016788.420000002</v>
      </c>
      <c r="D3" s="2">
        <f>IF(B3=0,0,SUMIFS(CLEANED_DATA!V2:'CLEANED_DATA'!V2080,CLEANED_DATA!W2:'CLEANED_DATA'!W2080,A3)/B3)</f>
        <v>0</v>
      </c>
      <c r="E3" s="2">
        <f t="shared" si="0"/>
        <v>30016788.420000002</v>
      </c>
    </row>
    <row r="4" spans="1:5" x14ac:dyDescent="0.3">
      <c r="A4" s="5" t="s">
        <v>48</v>
      </c>
      <c r="B4" s="2">
        <f>SUMIFS(CLEANED_DATA!U2:'CLEANED_DATA'!U2080,CLEANED_DATA!W2:'CLEANED_DATA'!W2080,A4)</f>
        <v>1098288</v>
      </c>
      <c r="C4" s="2">
        <f>SUMIFS(CLEANED_DATA!Q2:'CLEANED_DATA'!Q2080,CLEANED_DATA!W2:'CLEANED_DATA'!W2080,A4)</f>
        <v>39356894.530000001</v>
      </c>
      <c r="D4" s="2">
        <f>IF(B4=0,0,SUMIFS(CLEANED_DATA!V2:'CLEANED_DATA'!V2080,CLEANED_DATA!W2:'CLEANED_DATA'!W2080,A4)/B4)</f>
        <v>3.1758518712760217E-6</v>
      </c>
      <c r="E4" s="2">
        <f t="shared" si="0"/>
        <v>39356894.530000001</v>
      </c>
    </row>
    <row r="5" spans="1:5" x14ac:dyDescent="0.3">
      <c r="A5" s="2" t="s">
        <v>121</v>
      </c>
      <c r="B5" s="2">
        <f>SUMIFS(CLEANED_DATA!U2:'CLEANED_DATA'!U2080,CLEANED_DATA!W2:'CLEANED_DATA'!W2080,A5)</f>
        <v>480</v>
      </c>
      <c r="C5" s="2">
        <f>SUMIFS(CLEANED_DATA!Q2:'CLEANED_DATA'!Q2080,CLEANED_DATA!W2:'CLEANED_DATA'!W2080,A5)</f>
        <v>17971.48</v>
      </c>
      <c r="D5" s="2">
        <f>IF(B5=0,0,SUMIFS(CLEANED_DATA!V2:'CLEANED_DATA'!V2080,CLEANED_DATA!W2:'CLEANED_DATA'!W2080,A5)/B5)</f>
        <v>8.7645833333333336E-4</v>
      </c>
      <c r="E5" s="2">
        <f t="shared" si="0"/>
        <v>17971.48</v>
      </c>
    </row>
    <row r="6" spans="1:5" ht="28.8" x14ac:dyDescent="0.3">
      <c r="A6" s="2" t="s">
        <v>93</v>
      </c>
      <c r="B6" s="2">
        <f>SUMIFS(CLEANED_DATA!U2:'CLEANED_DATA'!U2080,CLEANED_DATA!W2:'CLEANED_DATA'!W2080,A6)</f>
        <v>208512</v>
      </c>
      <c r="C6" s="2">
        <f>SUMIFS(CLEANED_DATA!Q2:'CLEANED_DATA'!Q2080,CLEANED_DATA!W2:'CLEANED_DATA'!W2080,A6)</f>
        <v>5099049.91</v>
      </c>
      <c r="D6" s="2">
        <f>IF(B6=0,0,SUMIFS(CLEANED_DATA!V2:'CLEANED_DATA'!V2080,CLEANED_DATA!W2:'CLEANED_DATA'!W2080,A6)/B6)</f>
        <v>1.3764195825659914E-6</v>
      </c>
      <c r="E6" s="2">
        <f t="shared" si="0"/>
        <v>5099049.91</v>
      </c>
    </row>
    <row r="7" spans="1:5" x14ac:dyDescent="0.3">
      <c r="A7" s="2" t="s">
        <v>122</v>
      </c>
      <c r="B7" s="2">
        <f>SUMIFS(CLEANED_DATA!U2:'CLEANED_DATA'!U2080,CLEANED_DATA!W2:'CLEANED_DATA'!W2080,A7)</f>
        <v>480</v>
      </c>
      <c r="C7" s="2">
        <f>SUMIFS(CLEANED_DATA!Q2:'CLEANED_DATA'!Q2080,CLEANED_DATA!W2:'CLEANED_DATA'!W2080,A7)</f>
        <v>32947.42</v>
      </c>
      <c r="D7" s="2">
        <f>IF(B7=0,0,SUMIFS(CLEANED_DATA!V2:'CLEANED_DATA'!V2080,CLEANED_DATA!W2:'CLEANED_DATA'!W2080,A7)/B7)</f>
        <v>1.606875E-3</v>
      </c>
      <c r="E7" s="2">
        <f t="shared" si="0"/>
        <v>32947.42</v>
      </c>
    </row>
    <row r="8" spans="1:5" x14ac:dyDescent="0.3">
      <c r="A8" s="5" t="s">
        <v>70</v>
      </c>
      <c r="B8" s="2">
        <f>SUMIFS(CLEANED_DATA!U2:'CLEANED_DATA'!U2080,CLEANED_DATA!W2:'CLEANED_DATA'!W2080,A8)</f>
        <v>153600</v>
      </c>
      <c r="C8" s="2">
        <f>SUMIFS(CLEANED_DATA!Q2:'CLEANED_DATA'!Q2080,CLEANED_DATA!W2:'CLEANED_DATA'!W2080,A8)</f>
        <v>25939901.07</v>
      </c>
      <c r="D8" s="2">
        <f>IF(B8=0,0,SUMIFS(CLEANED_DATA!V2:'CLEANED_DATA'!V2080,CLEANED_DATA!W2:'CLEANED_DATA'!W2080,A8)/B8)</f>
        <v>7.7994791666666669E-5</v>
      </c>
      <c r="E8" s="2">
        <f t="shared" si="0"/>
        <v>25939901.07</v>
      </c>
    </row>
    <row r="9" spans="1:5" x14ac:dyDescent="0.3">
      <c r="A9" s="5" t="s">
        <v>71</v>
      </c>
      <c r="B9" s="2">
        <f>SUMIFS(CLEANED_DATA!U2:'CLEANED_DATA'!U2080,CLEANED_DATA!W2:'CLEANED_DATA'!W2080,A9)</f>
        <v>86040</v>
      </c>
      <c r="C9" s="2">
        <f>SUMIFS(CLEANED_DATA!Q2:'CLEANED_DATA'!Q2080,CLEANED_DATA!W2:'CLEANED_DATA'!W2080,A9)</f>
        <v>19235682.73</v>
      </c>
      <c r="D9" s="2">
        <f>IF(B9=0,0,SUMIFS(CLEANED_DATA!V2:'CLEANED_DATA'!V2080,CLEANED_DATA!W2:'CLEANED_DATA'!W2080,A9)/B9)</f>
        <v>1.2203626220362622E-4</v>
      </c>
      <c r="E9" s="2">
        <f t="shared" si="0"/>
        <v>19235682.73</v>
      </c>
    </row>
    <row r="10" spans="1:5" x14ac:dyDescent="0.3">
      <c r="A10" s="5" t="s">
        <v>72</v>
      </c>
      <c r="B10" s="2">
        <f>SUMIFS(CLEANED_DATA!U2:'CLEANED_DATA'!U2080,CLEANED_DATA!W2:'CLEANED_DATA'!W2080,A10)</f>
        <v>113760</v>
      </c>
      <c r="C10" s="2">
        <f>SUMIFS(CLEANED_DATA!Q2:'CLEANED_DATA'!Q2080,CLEANED_DATA!W2:'CLEANED_DATA'!W2080,A10)</f>
        <v>17419236.530000001</v>
      </c>
      <c r="D10" s="2">
        <f>IF(B10=0,0,SUMIFS(CLEANED_DATA!V2:'CLEANED_DATA'!V2080,CLEANED_DATA!W2:'CLEANED_DATA'!W2080,A10)/B10)</f>
        <v>4.7468354430379753E-5</v>
      </c>
      <c r="E10" s="2">
        <f t="shared" si="0"/>
        <v>17419236.530000001</v>
      </c>
    </row>
    <row r="11" spans="1:5" x14ac:dyDescent="0.3">
      <c r="A11" s="5" t="s">
        <v>73</v>
      </c>
      <c r="B11" s="2">
        <f>SUMIFS(CLEANED_DATA!U2:'CLEANED_DATA'!U2080,CLEANED_DATA!W2:'CLEANED_DATA'!W2080,A11)</f>
        <v>222600</v>
      </c>
      <c r="C11" s="2">
        <f>SUMIFS(CLEANED_DATA!Q2:'CLEANED_DATA'!Q2080,CLEANED_DATA!W2:'CLEANED_DATA'!W2080,A11)</f>
        <v>18078744.57</v>
      </c>
      <c r="D11" s="2">
        <f>IF(B11=0,0,SUMIFS(CLEANED_DATA!V2:'CLEANED_DATA'!V2080,CLEANED_DATA!W2:'CLEANED_DATA'!W2080,A11)/B11)</f>
        <v>1.3162623539982031E-5</v>
      </c>
      <c r="E11" s="2">
        <f t="shared" si="0"/>
        <v>18078744.57</v>
      </c>
    </row>
    <row r="12" spans="1:5" x14ac:dyDescent="0.3">
      <c r="A12" s="5" t="s">
        <v>74</v>
      </c>
      <c r="B12" s="2">
        <f>SUMIFS(CLEANED_DATA!U2:'CLEANED_DATA'!U2080,CLEANED_DATA!W2:'CLEANED_DATA'!W2080,A12)</f>
        <v>19920</v>
      </c>
      <c r="C12" s="2">
        <f>SUMIFS(CLEANED_DATA!Q2:'CLEANED_DATA'!Q2080,CLEANED_DATA!W2:'CLEANED_DATA'!W2080,A12)</f>
        <v>2844087.6</v>
      </c>
      <c r="D12" s="2">
        <f>IF(B12=0,0,SUMIFS(CLEANED_DATA!V2:'CLEANED_DATA'!V2080,CLEANED_DATA!W2:'CLEANED_DATA'!W2080,A12)/B12)</f>
        <v>8.6847389558232925E-5</v>
      </c>
      <c r="E12" s="2">
        <f t="shared" si="0"/>
        <v>2844087.6</v>
      </c>
    </row>
    <row r="13" spans="1:5" x14ac:dyDescent="0.3">
      <c r="A13" s="5" t="s">
        <v>75</v>
      </c>
      <c r="B13" s="2">
        <f>SUMIFS(CLEANED_DATA!U2:'CLEANED_DATA'!U2080,CLEANED_DATA!W2:'CLEANED_DATA'!W2080,A13)</f>
        <v>85536</v>
      </c>
      <c r="C13" s="2">
        <f>SUMIFS(CLEANED_DATA!Q2:'CLEANED_DATA'!Q2080,CLEANED_DATA!W2:'CLEANED_DATA'!W2080,A13)</f>
        <v>4635679.6400000006</v>
      </c>
      <c r="D13" s="2">
        <f>IF(B13=0,0,SUMIFS(CLEANED_DATA!V2:'CLEANED_DATA'!V2080,CLEANED_DATA!W2:'CLEANED_DATA'!W2080,A13)/B13)</f>
        <v>1.5432098765432099E-5</v>
      </c>
      <c r="E13" s="2">
        <f t="shared" si="0"/>
        <v>4635679.6400000006</v>
      </c>
    </row>
    <row r="14" spans="1:5" x14ac:dyDescent="0.3">
      <c r="A14" s="5" t="s">
        <v>76</v>
      </c>
      <c r="B14" s="2">
        <f>SUMIFS(CLEANED_DATA!U2:'CLEANED_DATA'!U2080,CLEANED_DATA!W2:'CLEANED_DATA'!W2080,A14)</f>
        <v>100440</v>
      </c>
      <c r="C14" s="2">
        <f>SUMIFS(CLEANED_DATA!Q2:'CLEANED_DATA'!Q2080,CLEANED_DATA!W2:'CLEANED_DATA'!W2080,A14)</f>
        <v>6586953.0099999998</v>
      </c>
      <c r="D14" s="2">
        <f>IF(B14=0,0,SUMIFS(CLEANED_DATA!V2:'CLEANED_DATA'!V2080,CLEANED_DATA!W2:'CLEANED_DATA'!W2080,A14)/B14)</f>
        <v>1.6029470330545599E-5</v>
      </c>
      <c r="E14" s="2">
        <f t="shared" si="0"/>
        <v>6586953.0099999998</v>
      </c>
    </row>
    <row r="15" spans="1:5" x14ac:dyDescent="0.3">
      <c r="A15" s="5" t="s">
        <v>77</v>
      </c>
      <c r="B15" s="2">
        <f>SUMIFS(CLEANED_DATA!U2:'CLEANED_DATA'!U2080,CLEANED_DATA!W2:'CLEANED_DATA'!W2080,A15)</f>
        <v>132216</v>
      </c>
      <c r="C15" s="2">
        <f>SUMIFS(CLEANED_DATA!Q2:'CLEANED_DATA'!Q2080,CLEANED_DATA!W2:'CLEANED_DATA'!W2080,A15)</f>
        <v>17573633.850000001</v>
      </c>
      <c r="D15" s="2">
        <f>IF(B15=0,0,SUMIFS(CLEANED_DATA!V2:'CLEANED_DATA'!V2080,CLEANED_DATA!W2:'CLEANED_DATA'!W2080,A15)/B15)</f>
        <v>6.0280147637199733E-5</v>
      </c>
      <c r="E15" s="2">
        <f t="shared" si="0"/>
        <v>17573633.850000001</v>
      </c>
    </row>
    <row r="16" spans="1:5" x14ac:dyDescent="0.3">
      <c r="A16" s="5" t="s">
        <v>78</v>
      </c>
      <c r="B16" s="2">
        <f>SUMIFS(CLEANED_DATA!U2:'CLEANED_DATA'!U2080,CLEANED_DATA!W2:'CLEANED_DATA'!W2080,A16)</f>
        <v>91200</v>
      </c>
      <c r="C16" s="2">
        <f>SUMIFS(CLEANED_DATA!Q2:'CLEANED_DATA'!Q2080,CLEANED_DATA!W2:'CLEANED_DATA'!W2080,A16)</f>
        <v>6681079.0099999998</v>
      </c>
      <c r="D16" s="2">
        <f>IF(B16=0,0,SUMIFS(CLEANED_DATA!V2:'CLEANED_DATA'!V2080,CLEANED_DATA!W2:'CLEANED_DATA'!W2080,A16)/B16)</f>
        <v>9.1008771929824556E-6</v>
      </c>
      <c r="E16" s="2">
        <f t="shared" si="0"/>
        <v>6681079.0099999998</v>
      </c>
    </row>
    <row r="17" spans="1:5" x14ac:dyDescent="0.3">
      <c r="A17" s="5" t="s">
        <v>79</v>
      </c>
      <c r="B17" s="2">
        <f>SUMIFS(CLEANED_DATA!U2:'CLEANED_DATA'!U2080,CLEANED_DATA!W2:'CLEANED_DATA'!W2080,A17)</f>
        <v>275304</v>
      </c>
      <c r="C17" s="2">
        <f>SUMIFS(CLEANED_DATA!Q2:'CLEANED_DATA'!Q2080,CLEANED_DATA!W2:'CLEANED_DATA'!W2080,A17)</f>
        <v>24363334.969999995</v>
      </c>
      <c r="D17" s="2">
        <f>IF(B17=0,0,SUMIFS(CLEANED_DATA!V2:'CLEANED_DATA'!V2080,CLEANED_DATA!W2:'CLEANED_DATA'!W2080,A17)/B17)</f>
        <v>1.8742916920931043E-5</v>
      </c>
      <c r="E17" s="2">
        <f t="shared" si="0"/>
        <v>24363334.969999995</v>
      </c>
    </row>
    <row r="18" spans="1:5" x14ac:dyDescent="0.3">
      <c r="A18" s="2" t="s">
        <v>27</v>
      </c>
      <c r="B18" s="2">
        <f>SUMIFS(CLEANED_DATA!U2:'CLEANED_DATA'!U2080,CLEANED_DATA!W2:'CLEANED_DATA'!W2080,A18)</f>
        <v>2</v>
      </c>
      <c r="C18" s="2">
        <f>SUMIFS(CLEANED_DATA!Q2:'CLEANED_DATA'!Q2080,CLEANED_DATA!W2:'CLEANED_DATA'!W2080,A18)</f>
        <v>1683904.42</v>
      </c>
      <c r="D18" s="2">
        <f>IF(B18=0,0,SUMIFS(CLEANED_DATA!V2:'CLEANED_DATA'!V2080,CLEANED_DATA!W2:'CLEANED_DATA'!W2080,A18)/B18)</f>
        <v>0</v>
      </c>
      <c r="E18" s="2">
        <f t="shared" si="0"/>
        <v>1683904.42</v>
      </c>
    </row>
    <row r="19" spans="1:5" x14ac:dyDescent="0.3">
      <c r="A19" s="2" t="s">
        <v>28</v>
      </c>
      <c r="B19" s="2">
        <f>SUMIFS(CLEANED_DATA!U2:'CLEANED_DATA'!U2080,CLEANED_DATA!W2:'CLEANED_DATA'!W2080,A19)</f>
        <v>3</v>
      </c>
      <c r="C19" s="2">
        <f>SUMIFS(CLEANED_DATA!Q2:'CLEANED_DATA'!Q2080,CLEANED_DATA!W2:'CLEANED_DATA'!W2080,A19)</f>
        <v>4578915.05</v>
      </c>
      <c r="D19" s="2">
        <f>IF(B19=0,0,SUMIFS(CLEANED_DATA!V2:'CLEANED_DATA'!V2080,CLEANED_DATA!W2:'CLEANED_DATA'!W2080,A19)/B19)</f>
        <v>0</v>
      </c>
      <c r="E19" s="2">
        <f t="shared" si="0"/>
        <v>4578915.05</v>
      </c>
    </row>
    <row r="20" spans="1:5" x14ac:dyDescent="0.3">
      <c r="A20" s="2" t="s">
        <v>29</v>
      </c>
      <c r="B20" s="2">
        <f>SUMIFS(CLEANED_DATA!U2:'CLEANED_DATA'!U2080,CLEANED_DATA!W2:'CLEANED_DATA'!W2080,A20)</f>
        <v>1334668</v>
      </c>
      <c r="C20" s="2">
        <f>SUMIFS(CLEANED_DATA!Q2:'CLEANED_DATA'!Q2080,CLEANED_DATA!W2:'CLEANED_DATA'!W2080,A20)</f>
        <v>49047916.770000003</v>
      </c>
      <c r="D20" s="2">
        <f>IF(B20=0,0,SUMIFS(CLEANED_DATA!V2:'CLEANED_DATA'!V2080,CLEANED_DATA!W2:'CLEANED_DATA'!W2080,A20)/B20)</f>
        <v>2.2417560022417565E-6</v>
      </c>
      <c r="E20" s="2">
        <f t="shared" si="0"/>
        <v>49047916.770000003</v>
      </c>
    </row>
    <row r="21" spans="1:5" x14ac:dyDescent="0.3">
      <c r="A21" s="2" t="s">
        <v>51</v>
      </c>
      <c r="B21" s="2">
        <f>SUMIFS(CLEANED_DATA!U2:'CLEANED_DATA'!U2080,CLEANED_DATA!W2:'CLEANED_DATA'!W2080,A21)</f>
        <v>164400</v>
      </c>
      <c r="C21" s="2">
        <f>SUMIFS(CLEANED_DATA!Q2:'CLEANED_DATA'!Q2080,CLEANED_DATA!W2:'CLEANED_DATA'!W2080,A21)</f>
        <v>2326348.39</v>
      </c>
      <c r="D21" s="2">
        <f>IF(B21=0,0,SUMIFS(CLEANED_DATA!V2:'CLEANED_DATA'!V2080,CLEANED_DATA!W2:'CLEANED_DATA'!W2080,A21)/B21)</f>
        <v>1.0218978102189781E-6</v>
      </c>
      <c r="E21" s="2">
        <f t="shared" si="0"/>
        <v>2326348.39</v>
      </c>
    </row>
    <row r="22" spans="1:5" x14ac:dyDescent="0.3">
      <c r="A22" s="5" t="s">
        <v>80</v>
      </c>
      <c r="B22" s="2">
        <f>SUMIFS(CLEANED_DATA!U2:'CLEANED_DATA'!U2080,CLEANED_DATA!W2:'CLEANED_DATA'!W2080,A22)</f>
        <v>176640</v>
      </c>
      <c r="C22" s="2">
        <f>SUMIFS(CLEANED_DATA!Q2:'CLEANED_DATA'!Q2080,CLEANED_DATA!W2:'CLEANED_DATA'!W2080,A22)</f>
        <v>40185354.170000002</v>
      </c>
      <c r="D22" s="2">
        <f>IF(B22=0,0,SUMIFS(CLEANED_DATA!V2:'CLEANED_DATA'!V2080,CLEANED_DATA!W2:'CLEANED_DATA'!W2080,A22)/B22)</f>
        <v>1.0586503623188406E-4</v>
      </c>
      <c r="E22" s="2">
        <f t="shared" si="0"/>
        <v>40185354.170000002</v>
      </c>
    </row>
    <row r="23" spans="1:5" x14ac:dyDescent="0.3">
      <c r="A23" s="5" t="s">
        <v>52</v>
      </c>
      <c r="B23" s="2">
        <f>SUMIFS(CLEANED_DATA!U2:'CLEANED_DATA'!U2080,CLEANED_DATA!W2:'CLEANED_DATA'!W2080,A23)</f>
        <v>67200</v>
      </c>
      <c r="C23" s="2">
        <f>SUMIFS(CLEANED_DATA!Q2:'CLEANED_DATA'!Q2080,CLEANED_DATA!W2:'CLEANED_DATA'!W2080,A23)</f>
        <v>25372070.379999999</v>
      </c>
      <c r="D23" s="2">
        <f>IF(B23=0,0,SUMIFS(CLEANED_DATA!V2:'CLEANED_DATA'!V2080,CLEANED_DATA!W2:'CLEANED_DATA'!W2080,A23)/B23)</f>
        <v>2.1874999999999998E-4</v>
      </c>
      <c r="E23" s="2">
        <f t="shared" si="0"/>
        <v>25372070.379999999</v>
      </c>
    </row>
    <row r="24" spans="1:5" x14ac:dyDescent="0.3">
      <c r="A24" s="2" t="s">
        <v>12</v>
      </c>
      <c r="B24" s="2">
        <f>SUMIFS(CLEANED_DATA!U2:'CLEANED_DATA'!U2080,CLEANED_DATA!W2:'CLEANED_DATA'!W2080,A24)</f>
        <v>2</v>
      </c>
      <c r="C24" s="2">
        <f>SUMIFS(CLEANED_DATA!Q2:'CLEANED_DATA'!Q2080,CLEANED_DATA!W2:'CLEANED_DATA'!W2080,A24)</f>
        <v>1052919.55</v>
      </c>
      <c r="D24" s="2">
        <f>IF(B24=0,0,SUMIFS(CLEANED_DATA!V2:'CLEANED_DATA'!V2080,CLEANED_DATA!W2:'CLEANED_DATA'!W2080,A24)/B24)</f>
        <v>0</v>
      </c>
      <c r="E24" s="2">
        <f t="shared" si="0"/>
        <v>1052919.55</v>
      </c>
    </row>
    <row r="25" spans="1:5" x14ac:dyDescent="0.3">
      <c r="A25" s="2" t="s">
        <v>53</v>
      </c>
      <c r="B25" s="2">
        <f>SUMIFS(CLEANED_DATA!U2:'CLEANED_DATA'!U2080,CLEANED_DATA!W2:'CLEANED_DATA'!W2080,A25)</f>
        <v>454944</v>
      </c>
      <c r="C25" s="2">
        <f>SUMIFS(CLEANED_DATA!Q2:'CLEANED_DATA'!Q2080,CLEANED_DATA!W2:'CLEANED_DATA'!W2080,A25)</f>
        <v>42338892.829999991</v>
      </c>
      <c r="D25" s="2">
        <f>IF(B25=0,0,SUMIFS(CLEANED_DATA!V2:'CLEANED_DATA'!V2080,CLEANED_DATA!W2:'CLEANED_DATA'!W2080,A25)/B25)</f>
        <v>4.9581926566786254E-5</v>
      </c>
      <c r="E25" s="2">
        <f t="shared" si="0"/>
        <v>42338892.829999991</v>
      </c>
    </row>
    <row r="26" spans="1:5" ht="28.8" x14ac:dyDescent="0.3">
      <c r="A26" s="2" t="s">
        <v>81</v>
      </c>
      <c r="B26" s="2">
        <f>SUMIFS(CLEANED_DATA!U2:'CLEANED_DATA'!U2080,CLEANED_DATA!W2:'CLEANED_DATA'!W2080,A26)</f>
        <v>9792</v>
      </c>
      <c r="C26" s="2">
        <f>SUMIFS(CLEANED_DATA!Q2:'CLEANED_DATA'!Q2080,CLEANED_DATA!W2:'CLEANED_DATA'!W2080,A26)</f>
        <v>962858.84</v>
      </c>
      <c r="D26" s="2">
        <f>IF(B26=0,0,SUMIFS(CLEANED_DATA!V2:'CLEANED_DATA'!V2080,CLEANED_DATA!W2:'CLEANED_DATA'!W2080,A26)/B26)</f>
        <v>1.1642156862745097E-4</v>
      </c>
      <c r="E26" s="2">
        <f t="shared" si="0"/>
        <v>962858.84</v>
      </c>
    </row>
    <row r="27" spans="1:5" x14ac:dyDescent="0.3">
      <c r="A27" s="2" t="s">
        <v>54</v>
      </c>
      <c r="B27" s="2">
        <f>SUMIFS(CLEANED_DATA!U2:'CLEANED_DATA'!U2080,CLEANED_DATA!W2:'CLEANED_DATA'!W2080,A27)</f>
        <v>30300</v>
      </c>
      <c r="C27" s="2">
        <f>SUMIFS(CLEANED_DATA!Q2:'CLEANED_DATA'!Q2080,CLEANED_DATA!W2:'CLEANED_DATA'!W2080,A27)</f>
        <v>5160823.2299999995</v>
      </c>
      <c r="D27" s="2">
        <f>IF(B27=0,0,SUMIFS(CLEANED_DATA!V2:'CLEANED_DATA'!V2080,CLEANED_DATA!W2:'CLEANED_DATA'!W2080,A27)/B27)</f>
        <v>1.9866666666666665E-4</v>
      </c>
      <c r="E27" s="2">
        <f t="shared" si="0"/>
        <v>5160823.2299999995</v>
      </c>
    </row>
    <row r="28" spans="1:5" x14ac:dyDescent="0.3">
      <c r="A28" s="2" t="s">
        <v>55</v>
      </c>
      <c r="B28" s="2">
        <f>SUMIFS(CLEANED_DATA!U2:'CLEANED_DATA'!U2080,CLEANED_DATA!W2:'CLEANED_DATA'!W2080,A28)</f>
        <v>156996</v>
      </c>
      <c r="C28" s="2">
        <f>SUMIFS(CLEANED_DATA!Q2:'CLEANED_DATA'!Q2080,CLEANED_DATA!W2:'CLEANED_DATA'!W2080,A28)</f>
        <v>7859488.2800000003</v>
      </c>
      <c r="D28" s="2">
        <f>IF(B28=0,0,SUMIFS(CLEANED_DATA!V2:'CLEANED_DATA'!V2080,CLEANED_DATA!W2:'CLEANED_DATA'!W2080,A28)/B28)</f>
        <v>2.9237050625493646E-5</v>
      </c>
      <c r="E28" s="2">
        <f t="shared" si="0"/>
        <v>7859488.2800000003</v>
      </c>
    </row>
    <row r="29" spans="1:5" x14ac:dyDescent="0.3">
      <c r="A29" s="2" t="s">
        <v>94</v>
      </c>
      <c r="B29" s="2">
        <f>SUMIFS(CLEANED_DATA!U2:'CLEANED_DATA'!U2080,CLEANED_DATA!W2:'CLEANED_DATA'!W2080,A29)</f>
        <v>42048</v>
      </c>
      <c r="C29" s="2">
        <f>SUMIFS(CLEANED_DATA!Q2:'CLEANED_DATA'!Q2080,CLEANED_DATA!W2:'CLEANED_DATA'!W2080,A29)</f>
        <v>3908550.71</v>
      </c>
      <c r="D29" s="2">
        <f>IF(B29=0,0,SUMIFS(CLEANED_DATA!V2:'CLEANED_DATA'!V2080,CLEANED_DATA!W2:'CLEANED_DATA'!W2080,A29)/B29)</f>
        <v>2.5447108066971081E-5</v>
      </c>
      <c r="E29" s="2">
        <f t="shared" si="0"/>
        <v>3908550.71</v>
      </c>
    </row>
    <row r="30" spans="1:5" x14ac:dyDescent="0.3">
      <c r="A30" s="2" t="s">
        <v>95</v>
      </c>
      <c r="B30" s="2">
        <f>SUMIFS(CLEANED_DATA!U2:'CLEANED_DATA'!U2080,CLEANED_DATA!W2:'CLEANED_DATA'!W2080,A30)</f>
        <v>35784</v>
      </c>
      <c r="C30" s="2">
        <f>SUMIFS(CLEANED_DATA!Q2:'CLEANED_DATA'!Q2080,CLEANED_DATA!W2:'CLEANED_DATA'!W2080,A30)</f>
        <v>2845630.2600000002</v>
      </c>
      <c r="D30" s="2">
        <f>IF(B30=0,0,SUMIFS(CLEANED_DATA!V2:'CLEANED_DATA'!V2080,CLEANED_DATA!W2:'CLEANED_DATA'!W2080,A30)/B30)</f>
        <v>7.6877934272300477E-5</v>
      </c>
      <c r="E30" s="2">
        <f t="shared" si="0"/>
        <v>2845630.2600000002</v>
      </c>
    </row>
    <row r="31" spans="1:5" x14ac:dyDescent="0.3">
      <c r="A31" s="2" t="s">
        <v>96</v>
      </c>
      <c r="B31" s="2">
        <f>SUMIFS(CLEANED_DATA!U2:'CLEANED_DATA'!U2080,CLEANED_DATA!W2:'CLEANED_DATA'!W2080,A31)</f>
        <v>107208</v>
      </c>
      <c r="C31" s="2">
        <f>SUMIFS(CLEANED_DATA!Q2:'CLEANED_DATA'!Q2080,CLEANED_DATA!W2:'CLEANED_DATA'!W2080,A31)</f>
        <v>7203087.71</v>
      </c>
      <c r="D31" s="2">
        <f>IF(B31=0,0,SUMIFS(CLEANED_DATA!V2:'CLEANED_DATA'!V2080,CLEANED_DATA!W2:'CLEANED_DATA'!W2080,A31)/B31)</f>
        <v>3.3494701887918813E-5</v>
      </c>
      <c r="E31" s="2">
        <f t="shared" si="0"/>
        <v>7203087.71</v>
      </c>
    </row>
    <row r="32" spans="1:5" x14ac:dyDescent="0.3">
      <c r="A32" s="2" t="s">
        <v>123</v>
      </c>
      <c r="B32" s="2">
        <f>SUMIFS(CLEANED_DATA!U2:'CLEANED_DATA'!U2080,CLEANED_DATA!W2:'CLEANED_DATA'!W2080,A32)</f>
        <v>20400</v>
      </c>
      <c r="C32" s="2">
        <f>SUMIFS(CLEANED_DATA!Q2:'CLEANED_DATA'!Q2080,CLEANED_DATA!W2:'CLEANED_DATA'!W2080,A32)</f>
        <v>2318250.12</v>
      </c>
      <c r="D32" s="2">
        <f>IF(B32=0,0,SUMIFS(CLEANED_DATA!V2:'CLEANED_DATA'!V2080,CLEANED_DATA!W2:'CLEANED_DATA'!W2080,A32)/B32)</f>
        <v>6.2475490196078432E-5</v>
      </c>
      <c r="E32" s="2">
        <f t="shared" si="0"/>
        <v>2318250.12</v>
      </c>
    </row>
    <row r="33" spans="1:5" x14ac:dyDescent="0.3">
      <c r="A33" s="2" t="s">
        <v>97</v>
      </c>
      <c r="B33" s="2">
        <f>SUMIFS(CLEANED_DATA!U2:'CLEANED_DATA'!U2080,CLEANED_DATA!W2:'CLEANED_DATA'!W2080,A33)</f>
        <v>51024</v>
      </c>
      <c r="C33" s="2">
        <f>SUMIFS(CLEANED_DATA!Q2:'CLEANED_DATA'!Q2080,CLEANED_DATA!W2:'CLEANED_DATA'!W2080,A33)</f>
        <v>5367053.3600000003</v>
      </c>
      <c r="D33" s="2">
        <f>IF(B33=0,0,SUMIFS(CLEANED_DATA!V2:'CLEANED_DATA'!V2080,CLEANED_DATA!W2:'CLEANED_DATA'!W2080,A33)/B33)</f>
        <v>1.1725854499843211E-4</v>
      </c>
      <c r="E33" s="2">
        <f t="shared" si="0"/>
        <v>5367053.3600000003</v>
      </c>
    </row>
    <row r="34" spans="1:5" x14ac:dyDescent="0.3">
      <c r="A34" s="2" t="s">
        <v>98</v>
      </c>
      <c r="B34" s="2">
        <f>SUMIFS(CLEANED_DATA!U2:'CLEANED_DATA'!U2080,CLEANED_DATA!W2:'CLEANED_DATA'!W2080,A34)</f>
        <v>24456</v>
      </c>
      <c r="C34" s="2">
        <f>SUMIFS(CLEANED_DATA!Q2:'CLEANED_DATA'!Q2080,CLEANED_DATA!W2:'CLEANED_DATA'!W2080,A34)</f>
        <v>2570628.96</v>
      </c>
      <c r="D34" s="2">
        <f>IF(B34=0,0,SUMIFS(CLEANED_DATA!V2:'CLEANED_DATA'!V2080,CLEANED_DATA!W2:'CLEANED_DATA'!W2080,A34)/B34)</f>
        <v>9.8953222113182853E-5</v>
      </c>
      <c r="E34" s="2">
        <f t="shared" ref="E34:E65" si="1">C34+0</f>
        <v>2570628.96</v>
      </c>
    </row>
    <row r="35" spans="1:5" x14ac:dyDescent="0.3">
      <c r="A35" s="2" t="s">
        <v>99</v>
      </c>
      <c r="B35" s="2">
        <f>SUMIFS(CLEANED_DATA!U2:'CLEANED_DATA'!U2080,CLEANED_DATA!W2:'CLEANED_DATA'!W2080,A35)</f>
        <v>38160</v>
      </c>
      <c r="C35" s="2">
        <f>SUMIFS(CLEANED_DATA!Q2:'CLEANED_DATA'!Q2080,CLEANED_DATA!W2:'CLEANED_DATA'!W2080,A35)</f>
        <v>3487569.75</v>
      </c>
      <c r="D35" s="2">
        <f>IF(B35=0,0,SUMIFS(CLEANED_DATA!V2:'CLEANED_DATA'!V2080,CLEANED_DATA!W2:'CLEANED_DATA'!W2080,A35)/B35)</f>
        <v>5.7049266247379458E-5</v>
      </c>
      <c r="E35" s="2">
        <f t="shared" si="1"/>
        <v>3487569.75</v>
      </c>
    </row>
    <row r="36" spans="1:5" ht="28.8" x14ac:dyDescent="0.3">
      <c r="A36" s="2" t="s">
        <v>100</v>
      </c>
      <c r="B36" s="2">
        <f>SUMIFS(CLEANED_DATA!U2:'CLEANED_DATA'!U2080,CLEANED_DATA!W2:'CLEANED_DATA'!W2080,A36)</f>
        <v>720</v>
      </c>
      <c r="C36" s="2">
        <f>SUMIFS(CLEANED_DATA!Q2:'CLEANED_DATA'!Q2080,CLEANED_DATA!W2:'CLEANED_DATA'!W2080,A36)</f>
        <v>77271.87</v>
      </c>
      <c r="D36" s="2">
        <f>IF(B36=0,0,SUMIFS(CLEANED_DATA!V2:'CLEANED_DATA'!V2080,CLEANED_DATA!W2:'CLEANED_DATA'!W2080,A36)/B36)</f>
        <v>1.736111111111111E-3</v>
      </c>
      <c r="E36" s="2">
        <f t="shared" si="1"/>
        <v>77271.87</v>
      </c>
    </row>
    <row r="37" spans="1:5" ht="28.8" x14ac:dyDescent="0.3">
      <c r="A37" s="2" t="s">
        <v>101</v>
      </c>
      <c r="B37" s="2">
        <f>SUMIFS(CLEANED_DATA!U2:'CLEANED_DATA'!U2080,CLEANED_DATA!W2:'CLEANED_DATA'!W2080,A37)</f>
        <v>720</v>
      </c>
      <c r="C37" s="2">
        <f>SUMIFS(CLEANED_DATA!Q2:'CLEANED_DATA'!Q2080,CLEANED_DATA!W2:'CLEANED_DATA'!W2080,A37)</f>
        <v>67999.240000000005</v>
      </c>
      <c r="D37" s="2">
        <f>IF(B37=0,0,SUMIFS(CLEANED_DATA!V2:'CLEANED_DATA'!V2080,CLEANED_DATA!W2:'CLEANED_DATA'!W2080,A37)/B37)</f>
        <v>1.5277777777777779E-3</v>
      </c>
      <c r="E37" s="2">
        <f t="shared" si="1"/>
        <v>67999.240000000005</v>
      </c>
    </row>
    <row r="38" spans="1:5" x14ac:dyDescent="0.3">
      <c r="A38" s="2" t="s">
        <v>102</v>
      </c>
      <c r="B38" s="2">
        <f>SUMIFS(CLEANED_DATA!U2:'CLEANED_DATA'!U2080,CLEANED_DATA!W2:'CLEANED_DATA'!W2080,A38)</f>
        <v>16848</v>
      </c>
      <c r="C38" s="2">
        <f>SUMIFS(CLEANED_DATA!Q2:'CLEANED_DATA'!Q2080,CLEANED_DATA!W2:'CLEANED_DATA'!W2080,A38)</f>
        <v>2383050.77</v>
      </c>
      <c r="D38" s="2">
        <f>IF(B38=0,0,SUMIFS(CLEANED_DATA!V2:'CLEANED_DATA'!V2080,CLEANED_DATA!W2:'CLEANED_DATA'!W2080,A38)/B38)</f>
        <v>2.9024216524216524E-4</v>
      </c>
      <c r="E38" s="2">
        <f t="shared" si="1"/>
        <v>2383050.77</v>
      </c>
    </row>
    <row r="39" spans="1:5" x14ac:dyDescent="0.3">
      <c r="A39" s="2" t="s">
        <v>124</v>
      </c>
      <c r="B39" s="2">
        <f>SUMIFS(CLEANED_DATA!U2:'CLEANED_DATA'!U2080,CLEANED_DATA!W2:'CLEANED_DATA'!W2080,A39)</f>
        <v>207720</v>
      </c>
      <c r="C39" s="2">
        <f>SUMIFS(CLEANED_DATA!Q2:'CLEANED_DATA'!Q2080,CLEANED_DATA!W2:'CLEANED_DATA'!W2080,A39)</f>
        <v>10807839.720000001</v>
      </c>
      <c r="D39" s="2">
        <f>IF(B39=0,0,SUMIFS(CLEANED_DATA!V2:'CLEANED_DATA'!V2080,CLEANED_DATA!W2:'CLEANED_DATA'!W2080,A39)/B39)</f>
        <v>1.1150105911804353E-5</v>
      </c>
      <c r="E39" s="2">
        <f t="shared" si="1"/>
        <v>10807839.720000001</v>
      </c>
    </row>
    <row r="40" spans="1:5" x14ac:dyDescent="0.3">
      <c r="A40" s="2" t="s">
        <v>103</v>
      </c>
      <c r="B40" s="2">
        <f>SUMIFS(CLEANED_DATA!U2:'CLEANED_DATA'!U2080,CLEANED_DATA!W2:'CLEANED_DATA'!W2080,A40)</f>
        <v>1350</v>
      </c>
      <c r="C40" s="2">
        <f>SUMIFS(CLEANED_DATA!Q2:'CLEANED_DATA'!Q2080,CLEANED_DATA!W2:'CLEANED_DATA'!W2080,A40)</f>
        <v>125886.73</v>
      </c>
      <c r="D40" s="2">
        <f>IF(B40=0,0,SUMIFS(CLEANED_DATA!V2:'CLEANED_DATA'!V2080,CLEANED_DATA!W2:'CLEANED_DATA'!W2080,A40)/B40)</f>
        <v>7.9703703703703707E-4</v>
      </c>
      <c r="E40" s="2">
        <f t="shared" si="1"/>
        <v>125886.73</v>
      </c>
    </row>
    <row r="41" spans="1:5" x14ac:dyDescent="0.3">
      <c r="A41" s="2" t="s">
        <v>104</v>
      </c>
      <c r="B41" s="2">
        <f>SUMIFS(CLEANED_DATA!U2:'CLEANED_DATA'!U2080,CLEANED_DATA!W2:'CLEANED_DATA'!W2080,A41)</f>
        <v>22950</v>
      </c>
      <c r="C41" s="2">
        <f>SUMIFS(CLEANED_DATA!Q2:'CLEANED_DATA'!Q2080,CLEANED_DATA!W2:'CLEANED_DATA'!W2080,A41)</f>
        <v>2041503.55</v>
      </c>
      <c r="D41" s="2">
        <f>IF(B41=0,0,SUMIFS(CLEANED_DATA!V2:'CLEANED_DATA'!V2080,CLEANED_DATA!W2:'CLEANED_DATA'!W2080,A41)/B41)</f>
        <v>8.9616557734204799E-5</v>
      </c>
      <c r="E41" s="2">
        <f t="shared" si="1"/>
        <v>2041503.55</v>
      </c>
    </row>
    <row r="42" spans="1:5" x14ac:dyDescent="0.3">
      <c r="A42" s="2" t="s">
        <v>105</v>
      </c>
      <c r="B42" s="2">
        <f>SUMIFS(CLEANED_DATA!U2:'CLEANED_DATA'!U2080,CLEANED_DATA!W2:'CLEANED_DATA'!W2080,A42)</f>
        <v>36954</v>
      </c>
      <c r="C42" s="2">
        <f>SUMIFS(CLEANED_DATA!Q2:'CLEANED_DATA'!Q2080,CLEANED_DATA!W2:'CLEANED_DATA'!W2080,A42)</f>
        <v>3329099.87</v>
      </c>
      <c r="D42" s="2">
        <f>IF(B42=0,0,SUMIFS(CLEANED_DATA!V2:'CLEANED_DATA'!V2080,CLEANED_DATA!W2:'CLEANED_DATA'!W2080,A42)/B42)</f>
        <v>2.8061914813010769E-5</v>
      </c>
      <c r="E42" s="2">
        <f t="shared" si="1"/>
        <v>3329099.87</v>
      </c>
    </row>
    <row r="43" spans="1:5" x14ac:dyDescent="0.3">
      <c r="A43" s="2" t="s">
        <v>106</v>
      </c>
      <c r="B43" s="2">
        <f>SUMIFS(CLEANED_DATA!U2:'CLEANED_DATA'!U2080,CLEANED_DATA!W2:'CLEANED_DATA'!W2080,A43)</f>
        <v>22932</v>
      </c>
      <c r="C43" s="2">
        <f>SUMIFS(CLEANED_DATA!Q2:'CLEANED_DATA'!Q2080,CLEANED_DATA!W2:'CLEANED_DATA'!W2080,A43)</f>
        <v>2123220.39</v>
      </c>
      <c r="D43" s="2">
        <f>IF(B43=0,0,SUMIFS(CLEANED_DATA!V2:'CLEANED_DATA'!V2080,CLEANED_DATA!W2:'CLEANED_DATA'!W2080,A43)/B43)</f>
        <v>9.3711843711843714E-5</v>
      </c>
      <c r="E43" s="2">
        <f t="shared" si="1"/>
        <v>2123220.39</v>
      </c>
    </row>
    <row r="44" spans="1:5" x14ac:dyDescent="0.3">
      <c r="A44" s="2" t="s">
        <v>107</v>
      </c>
      <c r="B44" s="2">
        <f>SUMIFS(CLEANED_DATA!U2:'CLEANED_DATA'!U2080,CLEANED_DATA!W2:'CLEANED_DATA'!W2080,A44)</f>
        <v>4584</v>
      </c>
      <c r="C44" s="2">
        <f>SUMIFS(CLEANED_DATA!Q2:'CLEANED_DATA'!Q2080,CLEANED_DATA!W2:'CLEANED_DATA'!W2080,A44)</f>
        <v>461662.63</v>
      </c>
      <c r="D44" s="2">
        <f>IF(B44=0,0,SUMIFS(CLEANED_DATA!V2:'CLEANED_DATA'!V2080,CLEANED_DATA!W2:'CLEANED_DATA'!W2080,A44)/B44)</f>
        <v>2.5305410122164045E-4</v>
      </c>
      <c r="E44" s="2">
        <f t="shared" si="1"/>
        <v>461662.63</v>
      </c>
    </row>
    <row r="45" spans="1:5" x14ac:dyDescent="0.3">
      <c r="A45" s="2" t="s">
        <v>108</v>
      </c>
      <c r="B45" s="2">
        <f>SUMIFS(CLEANED_DATA!U2:'CLEANED_DATA'!U2080,CLEANED_DATA!W2:'CLEANED_DATA'!W2080,A45)</f>
        <v>10098</v>
      </c>
      <c r="C45" s="2">
        <f>SUMIFS(CLEANED_DATA!Q2:'CLEANED_DATA'!Q2080,CLEANED_DATA!W2:'CLEANED_DATA'!W2080,A45)</f>
        <v>1023741.68</v>
      </c>
      <c r="D45" s="2">
        <f>IF(B45=0,0,SUMIFS(CLEANED_DATA!V2:'CLEANED_DATA'!V2080,CLEANED_DATA!W2:'CLEANED_DATA'!W2080,A45)/B45)</f>
        <v>1.1556743909685087E-4</v>
      </c>
      <c r="E45" s="2">
        <f t="shared" si="1"/>
        <v>1023741.68</v>
      </c>
    </row>
    <row r="46" spans="1:5" x14ac:dyDescent="0.3">
      <c r="A46" s="2" t="s">
        <v>109</v>
      </c>
      <c r="B46" s="2">
        <f>SUMIFS(CLEANED_DATA!U2:'CLEANED_DATA'!U2080,CLEANED_DATA!W2:'CLEANED_DATA'!W2080,A46)</f>
        <v>480</v>
      </c>
      <c r="C46" s="2">
        <f>SUMIFS(CLEANED_DATA!Q2:'CLEANED_DATA'!Q2080,CLEANED_DATA!W2:'CLEANED_DATA'!W2080,A46)</f>
        <v>71925.37</v>
      </c>
      <c r="D46" s="2">
        <f>IF(B46=0,0,SUMIFS(CLEANED_DATA!V2:'CLEANED_DATA'!V2080,CLEANED_DATA!W2:'CLEANED_DATA'!W2080,A46)/B46)</f>
        <v>3.5374999999999998E-3</v>
      </c>
      <c r="E46" s="2">
        <f t="shared" si="1"/>
        <v>71925.37</v>
      </c>
    </row>
    <row r="47" spans="1:5" x14ac:dyDescent="0.3">
      <c r="A47" s="2" t="s">
        <v>110</v>
      </c>
      <c r="B47" s="2">
        <f>SUMIFS(CLEANED_DATA!U2:'CLEANED_DATA'!U2080,CLEANED_DATA!W2:'CLEANED_DATA'!W2080,A47)</f>
        <v>360</v>
      </c>
      <c r="C47" s="2">
        <f>SUMIFS(CLEANED_DATA!Q2:'CLEANED_DATA'!Q2080,CLEANED_DATA!W2:'CLEANED_DATA'!W2080,A47)</f>
        <v>70082.75</v>
      </c>
      <c r="D47" s="2">
        <f>IF(B47=0,0,SUMIFS(CLEANED_DATA!V2:'CLEANED_DATA'!V2080,CLEANED_DATA!W2:'CLEANED_DATA'!W2080,A47)/B47)</f>
        <v>6.127777777777778E-3</v>
      </c>
      <c r="E47" s="2">
        <f t="shared" si="1"/>
        <v>70082.75</v>
      </c>
    </row>
    <row r="48" spans="1:5" x14ac:dyDescent="0.3">
      <c r="A48" s="2" t="s">
        <v>125</v>
      </c>
      <c r="B48" s="2">
        <f>SUMIFS(CLEANED_DATA!U2:'CLEANED_DATA'!U2080,CLEANED_DATA!W2:'CLEANED_DATA'!W2080,A48)</f>
        <v>900</v>
      </c>
      <c r="C48" s="2">
        <f>SUMIFS(CLEANED_DATA!Q2:'CLEANED_DATA'!Q2080,CLEANED_DATA!W2:'CLEANED_DATA'!W2080,A48)</f>
        <v>48325.19</v>
      </c>
      <c r="D48" s="2">
        <f>IF(B48=0,0,SUMIFS(CLEANED_DATA!V2:'CLEANED_DATA'!V2080,CLEANED_DATA!W2:'CLEANED_DATA'!W2080,A48)/B48)</f>
        <v>6.691111111111111E-4</v>
      </c>
      <c r="E48" s="2">
        <f t="shared" si="1"/>
        <v>48325.19</v>
      </c>
    </row>
    <row r="49" spans="1:5" x14ac:dyDescent="0.3">
      <c r="A49" s="2" t="s">
        <v>126</v>
      </c>
      <c r="B49" s="2">
        <f>SUMIFS(CLEANED_DATA!U2:'CLEANED_DATA'!U2080,CLEANED_DATA!W2:'CLEANED_DATA'!W2080,A49)</f>
        <v>10500</v>
      </c>
      <c r="C49" s="2">
        <f>SUMIFS(CLEANED_DATA!Q2:'CLEANED_DATA'!Q2080,CLEANED_DATA!W2:'CLEANED_DATA'!W2080,A49)</f>
        <v>538237.49</v>
      </c>
      <c r="D49" s="2">
        <f>IF(B49=0,0,SUMIFS(CLEANED_DATA!V2:'CLEANED_DATA'!V2080,CLEANED_DATA!W2:'CLEANED_DATA'!W2080,A49)/B49)</f>
        <v>5.3428571428571437E-5</v>
      </c>
      <c r="E49" s="2">
        <f t="shared" si="1"/>
        <v>538237.49</v>
      </c>
    </row>
    <row r="50" spans="1:5" x14ac:dyDescent="0.3">
      <c r="A50" s="2" t="s">
        <v>138</v>
      </c>
      <c r="B50" s="2">
        <f>SUMIFS(CLEANED_DATA!U2:'CLEANED_DATA'!U2080,CLEANED_DATA!W2:'CLEANED_DATA'!W2080,A50)</f>
        <v>480</v>
      </c>
      <c r="C50" s="2">
        <f>SUMIFS(CLEANED_DATA!Q2:'CLEANED_DATA'!Q2080,CLEANED_DATA!W2:'CLEANED_DATA'!W2080,A50)</f>
        <v>33552.239999999998</v>
      </c>
      <c r="D50" s="2">
        <f>IF(B50=0,0,SUMIFS(CLEANED_DATA!V2:'CLEANED_DATA'!V2080,CLEANED_DATA!W2:'CLEANED_DATA'!W2080,A50)/B50)</f>
        <v>1.5291666666666667E-3</v>
      </c>
      <c r="E50" s="2">
        <f t="shared" si="1"/>
        <v>33552.239999999998</v>
      </c>
    </row>
    <row r="51" spans="1:5" x14ac:dyDescent="0.3">
      <c r="A51" s="2" t="s">
        <v>139</v>
      </c>
      <c r="B51" s="2">
        <f>SUMIFS(CLEANED_DATA!U2:'CLEANED_DATA'!U2080,CLEANED_DATA!W2:'CLEANED_DATA'!W2080,A51)</f>
        <v>400</v>
      </c>
      <c r="C51" s="2">
        <f>SUMIFS(CLEANED_DATA!Q2:'CLEANED_DATA'!Q2080,CLEANED_DATA!W2:'CLEANED_DATA'!W2080,A51)</f>
        <v>38740.49</v>
      </c>
      <c r="D51" s="2">
        <f>IF(B51=0,0,SUMIFS(CLEANED_DATA!V2:'CLEANED_DATA'!V2080,CLEANED_DATA!W2:'CLEANED_DATA'!W2080,A51)/B51)</f>
        <v>2.5424999999999996E-3</v>
      </c>
      <c r="E51" s="2">
        <f t="shared" si="1"/>
        <v>38740.49</v>
      </c>
    </row>
    <row r="52" spans="1:5" x14ac:dyDescent="0.3">
      <c r="A52" s="2" t="s">
        <v>140</v>
      </c>
      <c r="B52" s="2">
        <f>SUMIFS(CLEANED_DATA!U2:'CLEANED_DATA'!U2080,CLEANED_DATA!W2:'CLEANED_DATA'!W2080,A52)</f>
        <v>400</v>
      </c>
      <c r="C52" s="2">
        <f>SUMIFS(CLEANED_DATA!Q2:'CLEANED_DATA'!Q2080,CLEANED_DATA!W2:'CLEANED_DATA'!W2080,A52)</f>
        <v>39273.800000000003</v>
      </c>
      <c r="D52" s="2">
        <f>IF(B52=0,0,SUMIFS(CLEANED_DATA!V2:'CLEANED_DATA'!V2080,CLEANED_DATA!W2:'CLEANED_DATA'!W2080,A52)/B52)</f>
        <v>2.5774999999999999E-3</v>
      </c>
      <c r="E52" s="2">
        <f t="shared" si="1"/>
        <v>39273.800000000003</v>
      </c>
    </row>
    <row r="53" spans="1:5" x14ac:dyDescent="0.3">
      <c r="A53" s="2" t="s">
        <v>111</v>
      </c>
      <c r="B53" s="2">
        <f>SUMIFS(CLEANED_DATA!U2:'CLEANED_DATA'!U2080,CLEANED_DATA!W2:'CLEANED_DATA'!W2080,A53)</f>
        <v>20250</v>
      </c>
      <c r="C53" s="2">
        <f>SUMIFS(CLEANED_DATA!Q2:'CLEANED_DATA'!Q2080,CLEANED_DATA!W2:'CLEANED_DATA'!W2080,A53)</f>
        <v>847791.92999999993</v>
      </c>
      <c r="D53" s="2">
        <f>IF(B53=0,0,SUMIFS(CLEANED_DATA!V2:'CLEANED_DATA'!V2080,CLEANED_DATA!W2:'CLEANED_DATA'!W2080,A53)/B53)</f>
        <v>4.6533333333333331E-5</v>
      </c>
      <c r="E53" s="2">
        <f t="shared" si="1"/>
        <v>847791.92999999993</v>
      </c>
    </row>
    <row r="54" spans="1:5" x14ac:dyDescent="0.3">
      <c r="A54" s="2" t="s">
        <v>112</v>
      </c>
      <c r="B54" s="2">
        <f>SUMIFS(CLEANED_DATA!U2:'CLEANED_DATA'!U2080,CLEANED_DATA!W2:'CLEANED_DATA'!W2080,A54)</f>
        <v>40500</v>
      </c>
      <c r="C54" s="2">
        <f>SUMIFS(CLEANED_DATA!Q2:'CLEANED_DATA'!Q2080,CLEANED_DATA!W2:'CLEANED_DATA'!W2080,A54)</f>
        <v>1923116.5</v>
      </c>
      <c r="D54" s="2">
        <f>IF(B54=0,0,SUMIFS(CLEANED_DATA!V2:'CLEANED_DATA'!V2080,CLEANED_DATA!W2:'CLEANED_DATA'!W2080,A54)/B54)</f>
        <v>2.6392592592592592E-5</v>
      </c>
      <c r="E54" s="2">
        <f t="shared" si="1"/>
        <v>1923116.5</v>
      </c>
    </row>
    <row r="55" spans="1:5" x14ac:dyDescent="0.3">
      <c r="A55" s="2" t="s">
        <v>82</v>
      </c>
      <c r="B55" s="2">
        <f>SUMIFS(CLEANED_DATA!U2:'CLEANED_DATA'!U2080,CLEANED_DATA!W2:'CLEANED_DATA'!W2080,A55)</f>
        <v>33228</v>
      </c>
      <c r="C55" s="2">
        <f>SUMIFS(CLEANED_DATA!Q2:'CLEANED_DATA'!Q2080,CLEANED_DATA!W2:'CLEANED_DATA'!W2080,A55)</f>
        <v>3072754.25</v>
      </c>
      <c r="D55" s="2">
        <f>IF(B55=0,0,SUMIFS(CLEANED_DATA!V2:'CLEANED_DATA'!V2080,CLEANED_DATA!W2:'CLEANED_DATA'!W2080,A55)/B55)</f>
        <v>9.9313831708197894E-5</v>
      </c>
      <c r="E55" s="2">
        <f t="shared" si="1"/>
        <v>3072754.25</v>
      </c>
    </row>
    <row r="56" spans="1:5" x14ac:dyDescent="0.3">
      <c r="A56" s="2" t="s">
        <v>113</v>
      </c>
      <c r="B56" s="2">
        <f>SUMIFS(CLEANED_DATA!U2:'CLEANED_DATA'!U2080,CLEANED_DATA!W2:'CLEANED_DATA'!W2080,A56)</f>
        <v>29184</v>
      </c>
      <c r="C56" s="2">
        <f>SUMIFS(CLEANED_DATA!Q2:'CLEANED_DATA'!Q2080,CLEANED_DATA!W2:'CLEANED_DATA'!W2080,A56)</f>
        <v>2676075.6800000002</v>
      </c>
      <c r="D56" s="2">
        <f>IF(B56=0,0,SUMIFS(CLEANED_DATA!V2:'CLEANED_DATA'!V2080,CLEANED_DATA!W2:'CLEANED_DATA'!W2080,A56)/B56)</f>
        <v>7.253974780701754E-5</v>
      </c>
      <c r="E56" s="2">
        <f t="shared" si="1"/>
        <v>2676075.6800000002</v>
      </c>
    </row>
    <row r="57" spans="1:5" x14ac:dyDescent="0.3">
      <c r="A57" s="2" t="s">
        <v>56</v>
      </c>
      <c r="B57" s="2">
        <f>SUMIFS(CLEANED_DATA!U2:'CLEANED_DATA'!U2080,CLEANED_DATA!W2:'CLEANED_DATA'!W2080,A57)</f>
        <v>709560</v>
      </c>
      <c r="C57" s="2">
        <f>SUMIFS(CLEANED_DATA!Q2:'CLEANED_DATA'!Q2080,CLEANED_DATA!W2:'CLEANED_DATA'!W2080,A57)</f>
        <v>13683641.42</v>
      </c>
      <c r="D57" s="2">
        <f>IF(B57=0,0,SUMIFS(CLEANED_DATA!V2:'CLEANED_DATA'!V2080,CLEANED_DATA!W2:'CLEANED_DATA'!W2080,A57)/B57)</f>
        <v>2.826963188454817E-6</v>
      </c>
      <c r="E57" s="2">
        <f t="shared" si="1"/>
        <v>13683641.42</v>
      </c>
    </row>
    <row r="58" spans="1:5" x14ac:dyDescent="0.3">
      <c r="A58" s="2" t="s">
        <v>13</v>
      </c>
      <c r="B58" s="2">
        <f>SUMIFS(CLEANED_DATA!U2:'CLEANED_DATA'!U2080,CLEANED_DATA!W2:'CLEANED_DATA'!W2080,A58)</f>
        <v>23059</v>
      </c>
      <c r="C58" s="2">
        <f>SUMIFS(CLEANED_DATA!Q2:'CLEANED_DATA'!Q2080,CLEANED_DATA!W2:'CLEANED_DATA'!W2080,A58)</f>
        <v>15047450.630000001</v>
      </c>
      <c r="D58" s="2">
        <f>IF(B58=0,0,SUMIFS(CLEANED_DATA!V2:'CLEANED_DATA'!V2080,CLEANED_DATA!W2:'CLEANED_DATA'!W2080,A58)/B58)</f>
        <v>0</v>
      </c>
      <c r="E58" s="2">
        <f t="shared" si="1"/>
        <v>15047450.630000001</v>
      </c>
    </row>
    <row r="59" spans="1:5" x14ac:dyDescent="0.3">
      <c r="A59" s="2" t="s">
        <v>127</v>
      </c>
      <c r="B59" s="2">
        <f>SUMIFS(CLEANED_DATA!U2:'CLEANED_DATA'!U2080,CLEANED_DATA!W2:'CLEANED_DATA'!W2080,A59)</f>
        <v>50400</v>
      </c>
      <c r="C59" s="2">
        <f>SUMIFS(CLEANED_DATA!Q2:'CLEANED_DATA'!Q2080,CLEANED_DATA!W2:'CLEANED_DATA'!W2080,A59)</f>
        <v>1020348.81</v>
      </c>
      <c r="D59" s="2">
        <f>IF(B59=0,0,SUMIFS(CLEANED_DATA!V2:'CLEANED_DATA'!V2080,CLEANED_DATA!W2:'CLEANED_DATA'!W2080,A59)/B59)</f>
        <v>4.2063492063492061E-6</v>
      </c>
      <c r="E59" s="2">
        <f t="shared" si="1"/>
        <v>1020348.81</v>
      </c>
    </row>
    <row r="60" spans="1:5" x14ac:dyDescent="0.3">
      <c r="A60" s="2" t="s">
        <v>141</v>
      </c>
      <c r="B60" s="2">
        <f>SUMIFS(CLEANED_DATA!U2:'CLEANED_DATA'!U2080,CLEANED_DATA!W2:'CLEANED_DATA'!W2080,A60)</f>
        <v>49920</v>
      </c>
      <c r="C60" s="2">
        <f>SUMIFS(CLEANED_DATA!Q2:'CLEANED_DATA'!Q2080,CLEANED_DATA!W2:'CLEANED_DATA'!W2080,A60)</f>
        <v>6796342.5099999998</v>
      </c>
      <c r="D60" s="2">
        <f>IF(B60=0,0,SUMIFS(CLEANED_DATA!V2:'CLEANED_DATA'!V2080,CLEANED_DATA!W2:'CLEANED_DATA'!W2080,A60)/B60)</f>
        <v>5.8493589743589742E-5</v>
      </c>
      <c r="E60" s="2">
        <f t="shared" si="1"/>
        <v>6796342.5099999998</v>
      </c>
    </row>
    <row r="61" spans="1:5" x14ac:dyDescent="0.3">
      <c r="A61" s="2" t="s">
        <v>35</v>
      </c>
      <c r="B61" s="2">
        <f>SUMIFS(CLEANED_DATA!U2:'CLEANED_DATA'!U2080,CLEANED_DATA!W2:'CLEANED_DATA'!W2080,A61)</f>
        <v>6</v>
      </c>
      <c r="C61" s="2">
        <f>SUMIFS(CLEANED_DATA!Q2:'CLEANED_DATA'!Q2080,CLEANED_DATA!W2:'CLEANED_DATA'!W2080,A61)</f>
        <v>277192.46999999997</v>
      </c>
      <c r="D61" s="2">
        <f>IF(B61=0,0,SUMIFS(CLEANED_DATA!V2:'CLEANED_DATA'!V2080,CLEANED_DATA!W2:'CLEANED_DATA'!W2080,A61)/B61)</f>
        <v>0</v>
      </c>
      <c r="E61" s="2">
        <f t="shared" si="1"/>
        <v>277192.46999999997</v>
      </c>
    </row>
    <row r="62" spans="1:5" x14ac:dyDescent="0.3">
      <c r="A62" s="2" t="s">
        <v>36</v>
      </c>
      <c r="B62" s="2">
        <f>SUMIFS(CLEANED_DATA!U2:'CLEANED_DATA'!U2080,CLEANED_DATA!W2:'CLEANED_DATA'!W2080,A62)</f>
        <v>3612282</v>
      </c>
      <c r="C62" s="2">
        <f>SUMIFS(CLEANED_DATA!Q2:'CLEANED_DATA'!Q2080,CLEANED_DATA!W2:'CLEANED_DATA'!W2080,A62)</f>
        <v>123071405.86999999</v>
      </c>
      <c r="D62" s="2">
        <f>IF(B62=0,0,SUMIFS(CLEANED_DATA!V2:'CLEANED_DATA'!V2080,CLEANED_DATA!W2:'CLEANED_DATA'!W2080,A62)/B62)</f>
        <v>3.3471916090714958E-6</v>
      </c>
      <c r="E62" s="2">
        <f t="shared" si="1"/>
        <v>123071405.86999999</v>
      </c>
    </row>
    <row r="63" spans="1:5" x14ac:dyDescent="0.3">
      <c r="A63" s="2" t="s">
        <v>30</v>
      </c>
      <c r="B63" s="2">
        <f>SUMIFS(CLEANED_DATA!U2:'CLEANED_DATA'!U2080,CLEANED_DATA!W2:'CLEANED_DATA'!W2080,A63)</f>
        <v>136</v>
      </c>
      <c r="C63" s="2">
        <f>SUMIFS(CLEANED_DATA!Q2:'CLEANED_DATA'!Q2080,CLEANED_DATA!W2:'CLEANED_DATA'!W2080,A63)</f>
        <v>243675.91000000003</v>
      </c>
      <c r="D63" s="2">
        <f>IF(B63=0,0,SUMIFS(CLEANED_DATA!V2:'CLEANED_DATA'!V2080,CLEANED_DATA!W2:'CLEANED_DATA'!W2080,A63)/B63)</f>
        <v>0</v>
      </c>
      <c r="E63" s="2">
        <f t="shared" si="1"/>
        <v>243675.91000000003</v>
      </c>
    </row>
    <row r="64" spans="1:5" x14ac:dyDescent="0.3">
      <c r="A64" s="2" t="s">
        <v>83</v>
      </c>
      <c r="B64" s="2">
        <f>SUMIFS(CLEANED_DATA!U2:'CLEANED_DATA'!U2080,CLEANED_DATA!W2:'CLEANED_DATA'!W2080,A64)</f>
        <v>397584</v>
      </c>
      <c r="C64" s="2">
        <f>SUMIFS(CLEANED_DATA!Q2:'CLEANED_DATA'!Q2080,CLEANED_DATA!W2:'CLEANED_DATA'!W2080,A64)</f>
        <v>23169514.920000002</v>
      </c>
      <c r="D64" s="2">
        <f>IF(B64=0,0,SUMIFS(CLEANED_DATA!V2:'CLEANED_DATA'!V2080,CLEANED_DATA!W2:'CLEANED_DATA'!W2080,A64)/B64)</f>
        <v>1.1984888727916616E-5</v>
      </c>
      <c r="E64" s="2">
        <f t="shared" si="1"/>
        <v>23169514.920000002</v>
      </c>
    </row>
    <row r="65" spans="1:5" x14ac:dyDescent="0.3">
      <c r="A65" s="2" t="s">
        <v>57</v>
      </c>
      <c r="B65" s="2">
        <f>SUMIFS(CLEANED_DATA!U2:'CLEANED_DATA'!U2080,CLEANED_DATA!W2:'CLEANED_DATA'!W2080,A65)</f>
        <v>85128</v>
      </c>
      <c r="C65" s="2">
        <f>SUMIFS(CLEANED_DATA!Q2:'CLEANED_DATA'!Q2080,CLEANED_DATA!W2:'CLEANED_DATA'!W2080,A65)</f>
        <v>10748654.16</v>
      </c>
      <c r="D65" s="2">
        <f>IF(B65=0,0,SUMIFS(CLEANED_DATA!V2:'CLEANED_DATA'!V2080,CLEANED_DATA!W2:'CLEANED_DATA'!W2080,A65)/B65)</f>
        <v>4.7810356169532945E-5</v>
      </c>
      <c r="E65" s="2">
        <f t="shared" si="1"/>
        <v>10748654.16</v>
      </c>
    </row>
    <row r="66" spans="1:5" x14ac:dyDescent="0.3">
      <c r="A66" s="2" t="s">
        <v>84</v>
      </c>
      <c r="B66" s="2">
        <f>SUMIFS(CLEANED_DATA!U2:'CLEANED_DATA'!U2080,CLEANED_DATA!W2:'CLEANED_DATA'!W2080,A66)</f>
        <v>37560</v>
      </c>
      <c r="C66" s="2">
        <f>SUMIFS(CLEANED_DATA!Q2:'CLEANED_DATA'!Q2080,CLEANED_DATA!W2:'CLEANED_DATA'!W2080,A66)</f>
        <v>3223596.74</v>
      </c>
      <c r="D66" s="2">
        <f>IF(B66=0,0,SUMIFS(CLEANED_DATA!V2:'CLEANED_DATA'!V2080,CLEANED_DATA!W2:'CLEANED_DATA'!W2080,A66)/B66)</f>
        <v>2.6357827476038338E-5</v>
      </c>
      <c r="E66" s="2">
        <f t="shared" ref="E66:E97" si="2">C66+0</f>
        <v>3223596.74</v>
      </c>
    </row>
    <row r="67" spans="1:5" x14ac:dyDescent="0.3">
      <c r="A67" s="2" t="s">
        <v>37</v>
      </c>
      <c r="B67" s="2">
        <f>SUMIFS(CLEANED_DATA!U2:'CLEANED_DATA'!U2080,CLEANED_DATA!W2:'CLEANED_DATA'!W2080,A67)</f>
        <v>0</v>
      </c>
      <c r="C67" s="2">
        <f>SUMIFS(CLEANED_DATA!Q2:'CLEANED_DATA'!Q2080,CLEANED_DATA!W2:'CLEANED_DATA'!W2080,A67)</f>
        <v>1009765.17</v>
      </c>
      <c r="D67" s="2">
        <f>IF(B67=0,0,SUMIFS(CLEANED_DATA!V2:'CLEANED_DATA'!V2080,CLEANED_DATA!W2:'CLEANED_DATA'!W2080,A67)/B67)</f>
        <v>0</v>
      </c>
      <c r="E67" s="2">
        <f t="shared" si="2"/>
        <v>1009765.17</v>
      </c>
    </row>
    <row r="68" spans="1:5" x14ac:dyDescent="0.3">
      <c r="A68" s="2" t="s">
        <v>38</v>
      </c>
      <c r="B68" s="2">
        <f>SUMIFS(CLEANED_DATA!U2:'CLEANED_DATA'!U2080,CLEANED_DATA!W2:'CLEANED_DATA'!W2080,A68)</f>
        <v>104364</v>
      </c>
      <c r="C68" s="2">
        <f>SUMIFS(CLEANED_DATA!Q2:'CLEANED_DATA'!Q2080,CLEANED_DATA!W2:'CLEANED_DATA'!W2080,A68)</f>
        <v>10312039.890000001</v>
      </c>
      <c r="D68" s="2">
        <f>IF(B68=0,0,SUMIFS(CLEANED_DATA!V2:'CLEANED_DATA'!V2080,CLEANED_DATA!W2:'CLEANED_DATA'!W2080,A68)/B68)</f>
        <v>2.7404085700049823E-5</v>
      </c>
      <c r="E68" s="2">
        <f t="shared" si="2"/>
        <v>10312039.890000001</v>
      </c>
    </row>
    <row r="69" spans="1:5" x14ac:dyDescent="0.3">
      <c r="A69" s="2" t="s">
        <v>39</v>
      </c>
      <c r="B69" s="2">
        <f>SUMIFS(CLEANED_DATA!U2:'CLEANED_DATA'!U2080,CLEANED_DATA!W2:'CLEANED_DATA'!W2080,A69)</f>
        <v>0</v>
      </c>
      <c r="C69" s="2">
        <f>SUMIFS(CLEANED_DATA!Q2:'CLEANED_DATA'!Q2080,CLEANED_DATA!W2:'CLEANED_DATA'!W2080,A69)</f>
        <v>1191522.8999999999</v>
      </c>
      <c r="D69" s="2">
        <f>IF(B69=0,0,SUMIFS(CLEANED_DATA!V2:'CLEANED_DATA'!V2080,CLEANED_DATA!W2:'CLEANED_DATA'!W2080,A69)/B69)</f>
        <v>0</v>
      </c>
      <c r="E69" s="2">
        <f t="shared" si="2"/>
        <v>1191522.8999999999</v>
      </c>
    </row>
    <row r="70" spans="1:5" x14ac:dyDescent="0.3">
      <c r="A70" s="2" t="s">
        <v>40</v>
      </c>
      <c r="B70" s="2">
        <f>SUMIFS(CLEANED_DATA!U2:'CLEANED_DATA'!U2080,CLEANED_DATA!W2:'CLEANED_DATA'!W2080,A70)</f>
        <v>0</v>
      </c>
      <c r="C70" s="2">
        <f>SUMIFS(CLEANED_DATA!Q2:'CLEANED_DATA'!Q2080,CLEANED_DATA!W2:'CLEANED_DATA'!W2080,A70)</f>
        <v>1060253.43</v>
      </c>
      <c r="D70" s="2">
        <f>IF(B70=0,0,SUMIFS(CLEANED_DATA!V2:'CLEANED_DATA'!V2080,CLEANED_DATA!W2:'CLEANED_DATA'!W2080,A70)/B70)</f>
        <v>0</v>
      </c>
      <c r="E70" s="2">
        <f t="shared" si="2"/>
        <v>1060253.43</v>
      </c>
    </row>
    <row r="71" spans="1:5" x14ac:dyDescent="0.3">
      <c r="A71" s="2" t="s">
        <v>14</v>
      </c>
      <c r="B71" s="2">
        <f>SUMIFS(CLEANED_DATA!U2:'CLEANED_DATA'!U2080,CLEANED_DATA!W2:'CLEANED_DATA'!W2080,A71)</f>
        <v>452400</v>
      </c>
      <c r="C71" s="2">
        <f>SUMIFS(CLEANED_DATA!Q2:'CLEANED_DATA'!Q2080,CLEANED_DATA!W2:'CLEANED_DATA'!W2080,A71)</f>
        <v>67067243.919999994</v>
      </c>
      <c r="D71" s="2">
        <f>IF(B71=0,0,SUMIFS(CLEANED_DATA!V2:'CLEANED_DATA'!V2080,CLEANED_DATA!W2:'CLEANED_DATA'!W2080,A71)/B71)</f>
        <v>1.9805481874447392E-5</v>
      </c>
      <c r="E71" s="2">
        <f t="shared" si="2"/>
        <v>67067243.919999994</v>
      </c>
    </row>
    <row r="72" spans="1:5" x14ac:dyDescent="0.3">
      <c r="A72" s="2" t="s">
        <v>15</v>
      </c>
      <c r="B72" s="2">
        <f>SUMIFS(CLEANED_DATA!U2:'CLEANED_DATA'!U2080,CLEANED_DATA!W2:'CLEANED_DATA'!W2080,A72)</f>
        <v>404544</v>
      </c>
      <c r="C72" s="2">
        <f>SUMIFS(CLEANED_DATA!Q2:'CLEANED_DATA'!Q2080,CLEANED_DATA!W2:'CLEANED_DATA'!W2080,A72)</f>
        <v>55876188.589999996</v>
      </c>
      <c r="D72" s="2">
        <f>IF(B72=0,0,SUMIFS(CLEANED_DATA!V2:'CLEANED_DATA'!V2080,CLEANED_DATA!W2:'CLEANED_DATA'!W2080,A72)/B72)</f>
        <v>6.0092350893845901E-5</v>
      </c>
      <c r="E72" s="2">
        <f t="shared" si="2"/>
        <v>55876188.589999996</v>
      </c>
    </row>
    <row r="73" spans="1:5" x14ac:dyDescent="0.3">
      <c r="A73" s="2" t="s">
        <v>41</v>
      </c>
      <c r="B73" s="2">
        <f>SUMIFS(CLEANED_DATA!U2:'CLEANED_DATA'!U2080,CLEANED_DATA!W2:'CLEANED_DATA'!W2080,A73)</f>
        <v>11100</v>
      </c>
      <c r="C73" s="2">
        <f>SUMIFS(CLEANED_DATA!Q2:'CLEANED_DATA'!Q2080,CLEANED_DATA!W2:'CLEANED_DATA'!W2080,A73)</f>
        <v>1189170.68</v>
      </c>
      <c r="D73" s="2">
        <f>IF(B73=0,0,SUMIFS(CLEANED_DATA!V2:'CLEANED_DATA'!V2080,CLEANED_DATA!W2:'CLEANED_DATA'!W2080,A73)/B73)</f>
        <v>1.3783783783783785E-4</v>
      </c>
      <c r="E73" s="2">
        <f t="shared" si="2"/>
        <v>1189170.68</v>
      </c>
    </row>
    <row r="74" spans="1:5" ht="28.8" x14ac:dyDescent="0.3">
      <c r="A74" s="2" t="s">
        <v>16</v>
      </c>
      <c r="B74" s="2">
        <f>SUMIFS(CLEANED_DATA!U2:'CLEANED_DATA'!U2080,CLEANED_DATA!W2:'CLEANED_DATA'!W2080,A74)</f>
        <v>0</v>
      </c>
      <c r="C74" s="2">
        <f>SUMIFS(CLEANED_DATA!Q2:'CLEANED_DATA'!Q2080,CLEANED_DATA!W2:'CLEANED_DATA'!W2080,A74)</f>
        <v>12494676.9</v>
      </c>
      <c r="D74" s="2">
        <f>IF(B74=0,0,SUMIFS(CLEANED_DATA!V2:'CLEANED_DATA'!V2080,CLEANED_DATA!W2:'CLEANED_DATA'!W2080,A74)/B74)</f>
        <v>0</v>
      </c>
      <c r="E74" s="2">
        <f t="shared" si="2"/>
        <v>12494676.9</v>
      </c>
    </row>
    <row r="75" spans="1:5" x14ac:dyDescent="0.3">
      <c r="A75" s="2" t="s">
        <v>17</v>
      </c>
      <c r="B75" s="2">
        <f>SUMIFS(CLEANED_DATA!U2:'CLEANED_DATA'!U2080,CLEANED_DATA!W2:'CLEANED_DATA'!W2080,A75)</f>
        <v>211240</v>
      </c>
      <c r="C75" s="2">
        <f>SUMIFS(CLEANED_DATA!Q2:'CLEANED_DATA'!Q2080,CLEANED_DATA!W2:'CLEANED_DATA'!W2080,A75)</f>
        <v>23607963.5</v>
      </c>
      <c r="D75" s="2">
        <f>IF(B75=0,0,SUMIFS(CLEANED_DATA!V2:'CLEANED_DATA'!V2080,CLEANED_DATA!W2:'CLEANED_DATA'!W2080,A75)/B75)</f>
        <v>3.5741336868017417E-5</v>
      </c>
      <c r="E75" s="2">
        <f t="shared" si="2"/>
        <v>23607963.5</v>
      </c>
    </row>
    <row r="76" spans="1:5" x14ac:dyDescent="0.3">
      <c r="A76" s="2" t="s">
        <v>42</v>
      </c>
      <c r="B76" s="2">
        <f>SUMIFS(CLEANED_DATA!U2:'CLEANED_DATA'!U2080,CLEANED_DATA!W2:'CLEANED_DATA'!W2080,A76)</f>
        <v>6800</v>
      </c>
      <c r="C76" s="2">
        <f>SUMIFS(CLEANED_DATA!Q2:'CLEANED_DATA'!Q2080,CLEANED_DATA!W2:'CLEANED_DATA'!W2080,A76)</f>
        <v>599941.89</v>
      </c>
      <c r="D76" s="2">
        <f>IF(B76=0,0,SUMIFS(CLEANED_DATA!V2:'CLEANED_DATA'!V2080,CLEANED_DATA!W2:'CLEANED_DATA'!W2080,A76)/B76)</f>
        <v>1.8529411764705883E-4</v>
      </c>
      <c r="E76" s="2">
        <f t="shared" si="2"/>
        <v>599941.89</v>
      </c>
    </row>
    <row r="77" spans="1:5" x14ac:dyDescent="0.3">
      <c r="A77" s="2" t="s">
        <v>18</v>
      </c>
      <c r="B77" s="2">
        <f>SUMIFS(CLEANED_DATA!U2:'CLEANED_DATA'!U2080,CLEANED_DATA!W2:'CLEANED_DATA'!W2080,A77)</f>
        <v>0</v>
      </c>
      <c r="C77" s="2">
        <f>SUMIFS(CLEANED_DATA!Q2:'CLEANED_DATA'!Q2080,CLEANED_DATA!W2:'CLEANED_DATA'!W2080,A77)</f>
        <v>6458744.8399999999</v>
      </c>
      <c r="D77" s="2">
        <f>IF(B77=0,0,SUMIFS(CLEANED_DATA!V2:'CLEANED_DATA'!V2080,CLEANED_DATA!W2:'CLEANED_DATA'!W2080,A77)/B77)</f>
        <v>0</v>
      </c>
      <c r="E77" s="2">
        <f t="shared" si="2"/>
        <v>6458744.8399999999</v>
      </c>
    </row>
    <row r="78" spans="1:5" x14ac:dyDescent="0.3">
      <c r="A78" s="2" t="s">
        <v>49</v>
      </c>
      <c r="B78" s="2">
        <f>SUMIFS(CLEANED_DATA!U2:'CLEANED_DATA'!U2080,CLEANED_DATA!W2:'CLEANED_DATA'!W2080,A78)</f>
        <v>38760</v>
      </c>
      <c r="C78" s="2">
        <f>SUMIFS(CLEANED_DATA!Q2:'CLEANED_DATA'!Q2080,CLEANED_DATA!W2:'CLEANED_DATA'!W2080,A78)</f>
        <v>3709547.38</v>
      </c>
      <c r="D78" s="2">
        <f>IF(B78=0,0,SUMIFS(CLEANED_DATA!V2:'CLEANED_DATA'!V2080,CLEANED_DATA!W2:'CLEANED_DATA'!W2080,A78)/B78)</f>
        <v>3.0959752321981425E-5</v>
      </c>
      <c r="E78" s="2">
        <f t="shared" si="2"/>
        <v>3709547.38</v>
      </c>
    </row>
    <row r="79" spans="1:5" x14ac:dyDescent="0.3">
      <c r="A79" s="2" t="s">
        <v>31</v>
      </c>
      <c r="B79" s="2">
        <f>SUMIFS(CLEANED_DATA!U2:'CLEANED_DATA'!U2080,CLEANED_DATA!W2:'CLEANED_DATA'!W2080,A79)</f>
        <v>0</v>
      </c>
      <c r="C79" s="2">
        <f>SUMIFS(CLEANED_DATA!Q2:'CLEANED_DATA'!Q2080,CLEANED_DATA!W2:'CLEANED_DATA'!W2080,A79)</f>
        <v>3279582.86</v>
      </c>
      <c r="D79" s="2">
        <f>IF(B79=0,0,SUMIFS(CLEANED_DATA!V2:'CLEANED_DATA'!V2080,CLEANED_DATA!W2:'CLEANED_DATA'!W2080,A79)/B79)</f>
        <v>0</v>
      </c>
      <c r="E79" s="2">
        <f t="shared" si="2"/>
        <v>3279582.86</v>
      </c>
    </row>
    <row r="80" spans="1:5" x14ac:dyDescent="0.3">
      <c r="A80" s="2" t="s">
        <v>43</v>
      </c>
      <c r="B80" s="2">
        <f>SUMIFS(CLEANED_DATA!U2:'CLEANED_DATA'!U2080,CLEANED_DATA!W2:'CLEANED_DATA'!W2080,A80)</f>
        <v>0</v>
      </c>
      <c r="C80" s="2">
        <f>SUMIFS(CLEANED_DATA!Q2:'CLEANED_DATA'!Q2080,CLEANED_DATA!W2:'CLEANED_DATA'!W2080,A80)</f>
        <v>1381489.37</v>
      </c>
      <c r="D80" s="2">
        <f>IF(B80=0,0,SUMIFS(CLEANED_DATA!V2:'CLEANED_DATA'!V2080,CLEANED_DATA!W2:'CLEANED_DATA'!W2080,A80)/B80)</f>
        <v>0</v>
      </c>
      <c r="E80" s="2">
        <f t="shared" si="2"/>
        <v>1381489.37</v>
      </c>
    </row>
    <row r="81" spans="1:5" x14ac:dyDescent="0.3">
      <c r="A81" s="2" t="s">
        <v>44</v>
      </c>
      <c r="B81" s="2">
        <f>SUMIFS(CLEANED_DATA!U2:'CLEANED_DATA'!U2080,CLEANED_DATA!W2:'CLEANED_DATA'!W2080,A81)</f>
        <v>0</v>
      </c>
      <c r="C81" s="2">
        <f>SUMIFS(CLEANED_DATA!Q2:'CLEANED_DATA'!Q2080,CLEANED_DATA!W2:'CLEANED_DATA'!W2080,A81)</f>
        <v>1542447.13</v>
      </c>
      <c r="D81" s="2">
        <f>IF(B81=0,0,SUMIFS(CLEANED_DATA!V2:'CLEANED_DATA'!V2080,CLEANED_DATA!W2:'CLEANED_DATA'!W2080,A81)/B81)</f>
        <v>0</v>
      </c>
      <c r="E81" s="2">
        <f t="shared" si="2"/>
        <v>1542447.13</v>
      </c>
    </row>
    <row r="82" spans="1:5" x14ac:dyDescent="0.3">
      <c r="A82" s="2" t="s">
        <v>32</v>
      </c>
      <c r="B82" s="2">
        <f>SUMIFS(CLEANED_DATA!U2:'CLEANED_DATA'!U2080,CLEANED_DATA!W2:'CLEANED_DATA'!W2080,A82)</f>
        <v>151888</v>
      </c>
      <c r="C82" s="2">
        <f>SUMIFS(CLEANED_DATA!Q2:'CLEANED_DATA'!Q2080,CLEANED_DATA!W2:'CLEANED_DATA'!W2080,A82)</f>
        <v>154303174.05000001</v>
      </c>
      <c r="D82" s="2">
        <f>IF(B82=0,0,SUMIFS(CLEANED_DATA!V2:'CLEANED_DATA'!V2080,CLEANED_DATA!W2:'CLEANED_DATA'!W2080,A82)/B82)</f>
        <v>1.9827109449067734E-3</v>
      </c>
      <c r="E82" s="2">
        <f t="shared" si="2"/>
        <v>154303174.05000001</v>
      </c>
    </row>
    <row r="83" spans="1:5" x14ac:dyDescent="0.3">
      <c r="A83" s="2" t="s">
        <v>58</v>
      </c>
      <c r="B83" s="2">
        <f>SUMIFS(CLEANED_DATA!U2:'CLEANED_DATA'!U2080,CLEANED_DATA!W2:'CLEANED_DATA'!W2080,A83)</f>
        <v>21096</v>
      </c>
      <c r="C83" s="2">
        <f>SUMIFS(CLEANED_DATA!Q2:'CLEANED_DATA'!Q2080,CLEANED_DATA!W2:'CLEANED_DATA'!W2080,A83)</f>
        <v>1929716.91</v>
      </c>
      <c r="D83" s="2">
        <f>IF(B83=0,0,SUMIFS(CLEANED_DATA!V2:'CLEANED_DATA'!V2080,CLEANED_DATA!W2:'CLEANED_DATA'!W2080,A83)/B83)</f>
        <v>5.4133485020857033E-5</v>
      </c>
      <c r="E83" s="2">
        <f t="shared" si="2"/>
        <v>1929716.91</v>
      </c>
    </row>
    <row r="84" spans="1:5" x14ac:dyDescent="0.3">
      <c r="A84" s="2" t="s">
        <v>19</v>
      </c>
      <c r="B84" s="2">
        <f>SUMIFS(CLEANED_DATA!U2:'CLEANED_DATA'!U2080,CLEANED_DATA!W2:'CLEANED_DATA'!W2080,A84)</f>
        <v>0</v>
      </c>
      <c r="C84" s="2">
        <f>SUMIFS(CLEANED_DATA!Q2:'CLEANED_DATA'!Q2080,CLEANED_DATA!W2:'CLEANED_DATA'!W2080,A84)</f>
        <v>5636403.0199999996</v>
      </c>
      <c r="D84" s="2">
        <f>IF(B84=0,0,SUMIFS(CLEANED_DATA!V2:'CLEANED_DATA'!V2080,CLEANED_DATA!W2:'CLEANED_DATA'!W2080,A84)/B84)</f>
        <v>0</v>
      </c>
      <c r="E84" s="2">
        <f t="shared" si="2"/>
        <v>5636403.0199999996</v>
      </c>
    </row>
    <row r="85" spans="1:5" x14ac:dyDescent="0.3">
      <c r="A85" s="2" t="s">
        <v>114</v>
      </c>
      <c r="B85" s="2">
        <f>SUMIFS(CLEANED_DATA!U2:'CLEANED_DATA'!U2080,CLEANED_DATA!W2:'CLEANED_DATA'!W2080,A85)</f>
        <v>102300</v>
      </c>
      <c r="C85" s="2">
        <f>SUMIFS(CLEANED_DATA!Q2:'CLEANED_DATA'!Q2080,CLEANED_DATA!W2:'CLEANED_DATA'!W2080,A85)</f>
        <v>5195851.2299999995</v>
      </c>
      <c r="D85" s="2">
        <f>IF(B85=0,0,SUMIFS(CLEANED_DATA!V2:'CLEANED_DATA'!V2080,CLEANED_DATA!W2:'CLEANED_DATA'!W2080,A85)/B85)</f>
        <v>4.1421309872922774E-5</v>
      </c>
      <c r="E85" s="2">
        <f t="shared" si="2"/>
        <v>5195851.2299999995</v>
      </c>
    </row>
    <row r="86" spans="1:5" x14ac:dyDescent="0.3">
      <c r="A86" s="2" t="s">
        <v>59</v>
      </c>
      <c r="B86" s="2">
        <f>SUMIFS(CLEANED_DATA!U2:'CLEANED_DATA'!U2080,CLEANED_DATA!W2:'CLEANED_DATA'!W2080,A86)</f>
        <v>715920</v>
      </c>
      <c r="C86" s="2">
        <f>SUMIFS(CLEANED_DATA!Q2:'CLEANED_DATA'!Q2080,CLEANED_DATA!W2:'CLEANED_DATA'!W2080,A86)</f>
        <v>28012982.039999999</v>
      </c>
      <c r="D86" s="2">
        <f>IF(B86=0,0,SUMIFS(CLEANED_DATA!V2:'CLEANED_DATA'!V2080,CLEANED_DATA!W2:'CLEANED_DATA'!W2080,A86)/B86)</f>
        <v>4.5777461168845677E-6</v>
      </c>
      <c r="E86" s="2">
        <f t="shared" si="2"/>
        <v>28012982.039999999</v>
      </c>
    </row>
    <row r="87" spans="1:5" x14ac:dyDescent="0.3">
      <c r="A87" s="2" t="s">
        <v>60</v>
      </c>
      <c r="B87" s="2">
        <f>SUMIFS(CLEANED_DATA!U2:'CLEANED_DATA'!U2080,CLEANED_DATA!W2:'CLEANED_DATA'!W2080,A87)</f>
        <v>653304</v>
      </c>
      <c r="C87" s="2">
        <f>SUMIFS(CLEANED_DATA!Q2:'CLEANED_DATA'!Q2080,CLEANED_DATA!W2:'CLEANED_DATA'!W2080,A87)</f>
        <v>27380591.590000004</v>
      </c>
      <c r="D87" s="2">
        <f>IF(B87=0,0,SUMIFS(CLEANED_DATA!V2:'CLEANED_DATA'!V2080,CLEANED_DATA!W2:'CLEANED_DATA'!W2080,A87)/B87)</f>
        <v>1.248683614366359E-5</v>
      </c>
      <c r="E87" s="2">
        <f t="shared" si="2"/>
        <v>27380591.590000004</v>
      </c>
    </row>
    <row r="88" spans="1:5" x14ac:dyDescent="0.3">
      <c r="A88" s="2" t="s">
        <v>61</v>
      </c>
      <c r="B88" s="2">
        <f>SUMIFS(CLEANED_DATA!U2:'CLEANED_DATA'!U2080,CLEANED_DATA!W2:'CLEANED_DATA'!W2080,A88)</f>
        <v>559968</v>
      </c>
      <c r="C88" s="2">
        <f>SUMIFS(CLEANED_DATA!Q2:'CLEANED_DATA'!Q2080,CLEANED_DATA!W2:'CLEANED_DATA'!W2080,A88)</f>
        <v>50807377.230000004</v>
      </c>
      <c r="D88" s="2">
        <f>IF(B88=0,0,SUMIFS(CLEANED_DATA!V2:'CLEANED_DATA'!V2080,CLEANED_DATA!W2:'CLEANED_DATA'!W2080,A88)/B88)</f>
        <v>6.0324875707183268E-5</v>
      </c>
      <c r="E88" s="2">
        <f t="shared" si="2"/>
        <v>50807377.230000004</v>
      </c>
    </row>
    <row r="89" spans="1:5" x14ac:dyDescent="0.3">
      <c r="A89" s="2" t="s">
        <v>62</v>
      </c>
      <c r="B89" s="2">
        <f>SUMIFS(CLEANED_DATA!U2:'CLEANED_DATA'!U2080,CLEANED_DATA!W2:'CLEANED_DATA'!W2080,A89)</f>
        <v>745596</v>
      </c>
      <c r="C89" s="2">
        <f>SUMIFS(CLEANED_DATA!Q2:'CLEANED_DATA'!Q2080,CLEANED_DATA!W2:'CLEANED_DATA'!W2080,A89)</f>
        <v>69837885.899999991</v>
      </c>
      <c r="D89" s="2">
        <f>IF(B89=0,0,SUMIFS(CLEANED_DATA!V2:'CLEANED_DATA'!V2080,CLEANED_DATA!W2:'CLEANED_DATA'!W2080,A89)/B89)</f>
        <v>5.2486064839403647E-5</v>
      </c>
      <c r="E89" s="2">
        <f t="shared" si="2"/>
        <v>69837885.899999991</v>
      </c>
    </row>
    <row r="90" spans="1:5" ht="28.8" x14ac:dyDescent="0.3">
      <c r="A90" s="2" t="s">
        <v>115</v>
      </c>
      <c r="B90" s="2">
        <f>SUMIFS(CLEANED_DATA!U2:'CLEANED_DATA'!U2080,CLEANED_DATA!W2:'CLEANED_DATA'!W2080,A90)</f>
        <v>888</v>
      </c>
      <c r="C90" s="2">
        <f>SUMIFS(CLEANED_DATA!Q2:'CLEANED_DATA'!Q2080,CLEANED_DATA!W2:'CLEANED_DATA'!W2080,A90)</f>
        <v>78757.210000000006</v>
      </c>
      <c r="D90" s="2">
        <f>IF(B90=0,0,SUMIFS(CLEANED_DATA!V2:'CLEANED_DATA'!V2080,CLEANED_DATA!W2:'CLEANED_DATA'!W2080,A90)/B90)</f>
        <v>1.1632882882882882E-3</v>
      </c>
      <c r="E90" s="2">
        <f t="shared" si="2"/>
        <v>78757.210000000006</v>
      </c>
    </row>
    <row r="91" spans="1:5" x14ac:dyDescent="0.3">
      <c r="A91" s="2" t="s">
        <v>63</v>
      </c>
      <c r="B91" s="2">
        <f>SUMIFS(CLEANED_DATA!U2:'CLEANED_DATA'!U2080,CLEANED_DATA!W2:'CLEANED_DATA'!W2080,A91)</f>
        <v>1680504</v>
      </c>
      <c r="C91" s="2">
        <f>SUMIFS(CLEANED_DATA!Q2:'CLEANED_DATA'!Q2080,CLEANED_DATA!W2:'CLEANED_DATA'!W2080,A91)</f>
        <v>43970501.29999999</v>
      </c>
      <c r="D91" s="2">
        <f>IF(B91=0,0,SUMIFS(CLEANED_DATA!V2:'CLEANED_DATA'!V2080,CLEANED_DATA!W2:'CLEANED_DATA'!W2080,A91)/B91)</f>
        <v>3.4256984809319108E-6</v>
      </c>
      <c r="E91" s="2">
        <f t="shared" si="2"/>
        <v>43970501.29999999</v>
      </c>
    </row>
    <row r="92" spans="1:5" x14ac:dyDescent="0.3">
      <c r="A92" s="2" t="s">
        <v>20</v>
      </c>
      <c r="B92" s="2">
        <f>SUMIFS(CLEANED_DATA!U2:'CLEANED_DATA'!U2080,CLEANED_DATA!W2:'CLEANED_DATA'!W2080,A92)</f>
        <v>343499</v>
      </c>
      <c r="C92" s="2">
        <f>SUMIFS(CLEANED_DATA!Q2:'CLEANED_DATA'!Q2080,CLEANED_DATA!W2:'CLEANED_DATA'!W2080,A92)</f>
        <v>42499226.719999999</v>
      </c>
      <c r="D92" s="2">
        <f>IF(B92=0,0,SUMIFS(CLEANED_DATA!V2:'CLEANED_DATA'!V2080,CLEANED_DATA!W2:'CLEANED_DATA'!W2080,A92)/B92)</f>
        <v>4.4396053554741059E-5</v>
      </c>
      <c r="E92" s="2">
        <f t="shared" si="2"/>
        <v>42499226.719999999</v>
      </c>
    </row>
    <row r="93" spans="1:5" x14ac:dyDescent="0.3">
      <c r="A93" s="2" t="s">
        <v>64</v>
      </c>
      <c r="B93" s="2">
        <f>SUMIFS(CLEANED_DATA!U2:'CLEANED_DATA'!U2080,CLEANED_DATA!W2:'CLEANED_DATA'!W2080,A93)</f>
        <v>885366</v>
      </c>
      <c r="C93" s="2">
        <f>SUMIFS(CLEANED_DATA!Q2:'CLEANED_DATA'!Q2080,CLEANED_DATA!W2:'CLEANED_DATA'!W2080,A93)</f>
        <v>23794098.469999999</v>
      </c>
      <c r="D93" s="2">
        <f>IF(B93=0,0,SUMIFS(CLEANED_DATA!V2:'CLEANED_DATA'!V2080,CLEANED_DATA!W2:'CLEANED_DATA'!W2080,A93)/B93)</f>
        <v>2.9908535001344075E-6</v>
      </c>
      <c r="E93" s="2">
        <f t="shared" si="2"/>
        <v>23794098.469999999</v>
      </c>
    </row>
    <row r="94" spans="1:5" x14ac:dyDescent="0.3">
      <c r="A94" s="2" t="s">
        <v>65</v>
      </c>
      <c r="B94" s="2">
        <f>SUMIFS(CLEANED_DATA!U2:'CLEANED_DATA'!U2080,CLEANED_DATA!W2:'CLEANED_DATA'!W2080,A94)</f>
        <v>159360</v>
      </c>
      <c r="C94" s="2">
        <f>SUMIFS(CLEANED_DATA!Q2:'CLEANED_DATA'!Q2080,CLEANED_DATA!W2:'CLEANED_DATA'!W2080,A94)</f>
        <v>6089140.3300000001</v>
      </c>
      <c r="D94" s="2">
        <f>IF(B94=0,0,SUMIFS(CLEANED_DATA!V2:'CLEANED_DATA'!V2080,CLEANED_DATA!W2:'CLEANED_DATA'!W2080,A94)/B94)</f>
        <v>1.4412650602409639E-5</v>
      </c>
      <c r="E94" s="2">
        <f t="shared" si="2"/>
        <v>6089140.3300000001</v>
      </c>
    </row>
    <row r="95" spans="1:5" x14ac:dyDescent="0.3">
      <c r="A95" s="2" t="s">
        <v>33</v>
      </c>
      <c r="B95" s="2">
        <f>SUMIFS(CLEANED_DATA!U2:'CLEANED_DATA'!U2080,CLEANED_DATA!W2:'CLEANED_DATA'!W2080,A95)</f>
        <v>41888</v>
      </c>
      <c r="C95" s="2">
        <f>SUMIFS(CLEANED_DATA!Q2:'CLEANED_DATA'!Q2080,CLEANED_DATA!W2:'CLEANED_DATA'!W2080,A95)</f>
        <v>107348915.04000001</v>
      </c>
      <c r="D95" s="2">
        <f>IF(B95=0,0,SUMIFS(CLEANED_DATA!V2:'CLEANED_DATA'!V2080,CLEANED_DATA!W2:'CLEANED_DATA'!W2080,A95)/B95)</f>
        <v>1.4610389610389611E-3</v>
      </c>
      <c r="E95" s="2">
        <f t="shared" si="2"/>
        <v>107348915.04000001</v>
      </c>
    </row>
    <row r="96" spans="1:5" x14ac:dyDescent="0.3">
      <c r="A96" s="2" t="s">
        <v>34</v>
      </c>
      <c r="B96" s="2">
        <f>SUMIFS(CLEANED_DATA!U2:'CLEANED_DATA'!U2080,CLEANED_DATA!W2:'CLEANED_DATA'!W2080,A96)</f>
        <v>49002</v>
      </c>
      <c r="C96" s="2">
        <f>SUMIFS(CLEANED_DATA!Q2:'CLEANED_DATA'!Q2080,CLEANED_DATA!W2:'CLEANED_DATA'!W2080,A96)</f>
        <v>134490283.84</v>
      </c>
      <c r="D96" s="2">
        <f>IF(B96=0,0,SUMIFS(CLEANED_DATA!V2:'CLEANED_DATA'!V2080,CLEANED_DATA!W2:'CLEANED_DATA'!W2080,A96)/B96)</f>
        <v>3.8365780988531081E-4</v>
      </c>
      <c r="E96" s="2">
        <f t="shared" si="2"/>
        <v>134490283.84</v>
      </c>
    </row>
    <row r="97" spans="1:5" ht="28.8" x14ac:dyDescent="0.3">
      <c r="A97" s="2" t="s">
        <v>50</v>
      </c>
      <c r="B97" s="2">
        <f>SUMIFS(CLEANED_DATA!U2:'CLEANED_DATA'!U2080,CLEANED_DATA!W2:'CLEANED_DATA'!W2080,A97)</f>
        <v>0</v>
      </c>
      <c r="C97" s="2">
        <f>SUMIFS(CLEANED_DATA!Q2:'CLEANED_DATA'!Q2080,CLEANED_DATA!W2:'CLEANED_DATA'!W2080,A97)</f>
        <v>847988.55</v>
      </c>
      <c r="D97" s="2">
        <f>IF(B97=0,0,SUMIFS(CLEANED_DATA!V2:'CLEANED_DATA'!V2080,CLEANED_DATA!W2:'CLEANED_DATA'!W2080,A97)/B97)</f>
        <v>0</v>
      </c>
      <c r="E97" s="2">
        <f t="shared" si="2"/>
        <v>847988.55</v>
      </c>
    </row>
    <row r="98" spans="1:5" ht="28.8" x14ac:dyDescent="0.3">
      <c r="A98" s="2" t="s">
        <v>116</v>
      </c>
      <c r="B98" s="2">
        <f>SUMIFS(CLEANED_DATA!U2:'CLEANED_DATA'!U2080,CLEANED_DATA!W2:'CLEANED_DATA'!W2080,A98)</f>
        <v>8480</v>
      </c>
      <c r="C98" s="2">
        <f>SUMIFS(CLEANED_DATA!Q2:'CLEANED_DATA'!Q2080,CLEANED_DATA!W2:'CLEANED_DATA'!W2080,A98)</f>
        <v>9067466.7699999996</v>
      </c>
      <c r="D98" s="2">
        <f>IF(B98=0,0,SUMIFS(CLEANED_DATA!V2:'CLEANED_DATA'!V2080,CLEANED_DATA!W2:'CLEANED_DATA'!W2080,A98)/B98)</f>
        <v>0</v>
      </c>
      <c r="E98" s="2">
        <f t="shared" ref="E98:E134" si="3">C98+0</f>
        <v>9067466.7699999996</v>
      </c>
    </row>
    <row r="99" spans="1:5" x14ac:dyDescent="0.3">
      <c r="A99" s="2" t="s">
        <v>128</v>
      </c>
      <c r="B99" s="2">
        <f>SUMIFS(CLEANED_DATA!U2:'CLEANED_DATA'!U2080,CLEANED_DATA!W2:'CLEANED_DATA'!W2080,A99)</f>
        <v>504</v>
      </c>
      <c r="C99" s="2">
        <f>SUMIFS(CLEANED_DATA!Q2:'CLEANED_DATA'!Q2080,CLEANED_DATA!W2:'CLEANED_DATA'!W2080,A99)</f>
        <v>81955</v>
      </c>
      <c r="D99" s="2">
        <f>IF(B99=0,0,SUMIFS(CLEANED_DATA!V2:'CLEANED_DATA'!V2080,CLEANED_DATA!W2:'CLEANED_DATA'!W2080,A99)/B99)</f>
        <v>0</v>
      </c>
      <c r="E99" s="2">
        <f t="shared" si="3"/>
        <v>81955</v>
      </c>
    </row>
    <row r="100" spans="1:5" x14ac:dyDescent="0.3">
      <c r="A100" s="2" t="s">
        <v>129</v>
      </c>
      <c r="B100" s="2">
        <f>SUMIFS(CLEANED_DATA!U2:'CLEANED_DATA'!U2080,CLEANED_DATA!W2:'CLEANED_DATA'!W2080,A100)</f>
        <v>510</v>
      </c>
      <c r="C100" s="2">
        <f>SUMIFS(CLEANED_DATA!Q2:'CLEANED_DATA'!Q2080,CLEANED_DATA!W2:'CLEANED_DATA'!W2080,A100)</f>
        <v>395515.41</v>
      </c>
      <c r="D100" s="2">
        <f>IF(B100=0,0,SUMIFS(CLEANED_DATA!V2:'CLEANED_DATA'!V2080,CLEANED_DATA!W2:'CLEANED_DATA'!W2080,A100)/B100)</f>
        <v>0</v>
      </c>
      <c r="E100" s="2">
        <f t="shared" si="3"/>
        <v>395515.41</v>
      </c>
    </row>
    <row r="101" spans="1:5" x14ac:dyDescent="0.3">
      <c r="A101" s="2" t="s">
        <v>66</v>
      </c>
      <c r="B101" s="2">
        <f>SUMIFS(CLEANED_DATA!U2:'CLEANED_DATA'!U2080,CLEANED_DATA!W2:'CLEANED_DATA'!W2080,A101)</f>
        <v>605904</v>
      </c>
      <c r="C101" s="2">
        <f>SUMIFS(CLEANED_DATA!Q2:'CLEANED_DATA'!Q2080,CLEANED_DATA!W2:'CLEANED_DATA'!W2080,A101)</f>
        <v>57857184.599999994</v>
      </c>
      <c r="D101" s="2">
        <f>IF(B101=0,0,SUMIFS(CLEANED_DATA!V2:'CLEANED_DATA'!V2080,CLEANED_DATA!W2:'CLEANED_DATA'!W2080,A101)/B101)</f>
        <v>5.7352154796799479E-5</v>
      </c>
      <c r="E101" s="2">
        <f t="shared" si="3"/>
        <v>57857184.599999994</v>
      </c>
    </row>
    <row r="102" spans="1:5" ht="28.8" x14ac:dyDescent="0.3">
      <c r="A102" s="2" t="s">
        <v>85</v>
      </c>
      <c r="B102" s="2">
        <f>SUMIFS(CLEANED_DATA!U2:'CLEANED_DATA'!U2080,CLEANED_DATA!W2:'CLEANED_DATA'!W2080,A102)</f>
        <v>27036</v>
      </c>
      <c r="C102" s="2">
        <f>SUMIFS(CLEANED_DATA!Q2:'CLEANED_DATA'!Q2080,CLEANED_DATA!W2:'CLEANED_DATA'!W2080,A102)</f>
        <v>2686394.18</v>
      </c>
      <c r="D102" s="2">
        <f>IF(B102=0,0,SUMIFS(CLEANED_DATA!V2:'CLEANED_DATA'!V2080,CLEANED_DATA!W2:'CLEANED_DATA'!W2080,A102)/B102)</f>
        <v>4.2905755289243966E-5</v>
      </c>
      <c r="E102" s="2">
        <f t="shared" si="3"/>
        <v>2686394.18</v>
      </c>
    </row>
    <row r="103" spans="1:5" ht="28.8" x14ac:dyDescent="0.3">
      <c r="A103" s="2" t="s">
        <v>86</v>
      </c>
      <c r="B103" s="2">
        <f>SUMIFS(CLEANED_DATA!U2:'CLEANED_DATA'!U2080,CLEANED_DATA!W2:'CLEANED_DATA'!W2080,A103)</f>
        <v>49644</v>
      </c>
      <c r="C103" s="2">
        <f>SUMIFS(CLEANED_DATA!Q2:'CLEANED_DATA'!Q2080,CLEANED_DATA!W2:'CLEANED_DATA'!W2080,A103)</f>
        <v>5087176.4499999993</v>
      </c>
      <c r="D103" s="2">
        <f>IF(B103=0,0,SUMIFS(CLEANED_DATA!V2:'CLEANED_DATA'!V2080,CLEANED_DATA!W2:'CLEANED_DATA'!W2080,A103)/B103)</f>
        <v>4.85456449923455E-5</v>
      </c>
      <c r="E103" s="2">
        <f t="shared" si="3"/>
        <v>5087176.4499999993</v>
      </c>
    </row>
    <row r="104" spans="1:5" x14ac:dyDescent="0.3">
      <c r="A104" s="2" t="s">
        <v>67</v>
      </c>
      <c r="B104" s="2">
        <f>SUMIFS(CLEANED_DATA!U2:'CLEANED_DATA'!U2080,CLEANED_DATA!W2:'CLEANED_DATA'!W2080,A104)</f>
        <v>453864</v>
      </c>
      <c r="C104" s="2">
        <f>SUMIFS(CLEANED_DATA!Q2:'CLEANED_DATA'!Q2080,CLEANED_DATA!W2:'CLEANED_DATA'!W2080,A104)</f>
        <v>44485047.519999988</v>
      </c>
      <c r="D104" s="2">
        <f>IF(B104=0,0,SUMIFS(CLEANED_DATA!V2:'CLEANED_DATA'!V2080,CLEANED_DATA!W2:'CLEANED_DATA'!W2080,A104)/B104)</f>
        <v>4.5290219096469423E-5</v>
      </c>
      <c r="E104" s="2">
        <f t="shared" si="3"/>
        <v>44485047.519999988</v>
      </c>
    </row>
    <row r="105" spans="1:5" x14ac:dyDescent="0.3">
      <c r="A105" s="2" t="s">
        <v>45</v>
      </c>
      <c r="B105" s="2">
        <f>SUMIFS(CLEANED_DATA!U2:'CLEANED_DATA'!U2080,CLEANED_DATA!W2:'CLEANED_DATA'!W2080,A105)</f>
        <v>106800</v>
      </c>
      <c r="C105" s="2">
        <f>SUMIFS(CLEANED_DATA!Q2:'CLEANED_DATA'!Q2080,CLEANED_DATA!W2:'CLEANED_DATA'!W2080,A105)</f>
        <v>1600745.12</v>
      </c>
      <c r="D105" s="2">
        <f>IF(B105=0,0,SUMIFS(CLEANED_DATA!V2:'CLEANED_DATA'!V2080,CLEANED_DATA!W2:'CLEANED_DATA'!W2080,A105)/B105)</f>
        <v>0</v>
      </c>
      <c r="E105" s="2">
        <f t="shared" si="3"/>
        <v>1600745.12</v>
      </c>
    </row>
    <row r="106" spans="1:5" x14ac:dyDescent="0.3">
      <c r="A106" s="2" t="s">
        <v>46</v>
      </c>
      <c r="B106" s="2">
        <f>SUMIFS(CLEANED_DATA!U2:'CLEANED_DATA'!U2080,CLEANED_DATA!W2:'CLEANED_DATA'!W2080,A106)</f>
        <v>1073067</v>
      </c>
      <c r="C106" s="2">
        <f>SUMIFS(CLEANED_DATA!Q2:'CLEANED_DATA'!Q2080,CLEANED_DATA!W2:'CLEANED_DATA'!W2080,A106)</f>
        <v>32557528.099999998</v>
      </c>
      <c r="D106" s="2">
        <f>IF(B106=0,0,SUMIFS(CLEANED_DATA!V2:'CLEANED_DATA'!V2080,CLEANED_DATA!W2:'CLEANED_DATA'!W2080,A106)/B106)</f>
        <v>2.3707746114641492E-6</v>
      </c>
      <c r="E106" s="2">
        <f t="shared" si="3"/>
        <v>32557528.099999998</v>
      </c>
    </row>
    <row r="107" spans="1:5" x14ac:dyDescent="0.3">
      <c r="A107" s="2" t="s">
        <v>130</v>
      </c>
      <c r="B107" s="2">
        <f>SUMIFS(CLEANED_DATA!U2:'CLEANED_DATA'!U2080,CLEANED_DATA!W2:'CLEANED_DATA'!W2080,A107)</f>
        <v>408</v>
      </c>
      <c r="C107" s="2">
        <f>SUMIFS(CLEANED_DATA!Q2:'CLEANED_DATA'!Q2080,CLEANED_DATA!W2:'CLEANED_DATA'!W2080,A107)</f>
        <v>33435</v>
      </c>
      <c r="D107" s="2">
        <f>IF(B107=0,0,SUMIFS(CLEANED_DATA!V2:'CLEANED_DATA'!V2080,CLEANED_DATA!W2:'CLEANED_DATA'!W2080,A107)/B107)</f>
        <v>2.2279411764705884E-3</v>
      </c>
      <c r="E107" s="2">
        <f t="shared" si="3"/>
        <v>33435</v>
      </c>
    </row>
    <row r="108" spans="1:5" x14ac:dyDescent="0.3">
      <c r="A108" s="2" t="s">
        <v>68</v>
      </c>
      <c r="B108" s="2">
        <f>SUMIFS(CLEANED_DATA!U2:'CLEANED_DATA'!U2080,CLEANED_DATA!W2:'CLEANED_DATA'!W2080,A108)</f>
        <v>441528</v>
      </c>
      <c r="C108" s="2">
        <f>SUMIFS(CLEANED_DATA!Q2:'CLEANED_DATA'!Q2080,CLEANED_DATA!W2:'CLEANED_DATA'!W2080,A108)</f>
        <v>46389408.719999999</v>
      </c>
      <c r="D108" s="2">
        <f>IF(B108=0,0,SUMIFS(CLEANED_DATA!V2:'CLEANED_DATA'!V2080,CLEANED_DATA!W2:'CLEANED_DATA'!W2080,A108)/B108)</f>
        <v>6.0900327952021188E-5</v>
      </c>
      <c r="E108" s="2">
        <f t="shared" si="3"/>
        <v>46389408.719999999</v>
      </c>
    </row>
    <row r="109" spans="1:5" x14ac:dyDescent="0.3">
      <c r="A109" s="2" t="s">
        <v>87</v>
      </c>
      <c r="B109" s="2">
        <f>SUMIFS(CLEANED_DATA!U2:'CLEANED_DATA'!U2080,CLEANED_DATA!W2:'CLEANED_DATA'!W2080,A109)</f>
        <v>70056</v>
      </c>
      <c r="C109" s="2">
        <f>SUMIFS(CLEANED_DATA!Q2:'CLEANED_DATA'!Q2080,CLEANED_DATA!W2:'CLEANED_DATA'!W2080,A109)</f>
        <v>6859551.0199999996</v>
      </c>
      <c r="D109" s="2">
        <f>IF(B109=0,0,SUMIFS(CLEANED_DATA!V2:'CLEANED_DATA'!V2080,CLEANED_DATA!W2:'CLEANED_DATA'!W2080,A109)/B109)</f>
        <v>1.6843667922804614E-5</v>
      </c>
      <c r="E109" s="2">
        <f t="shared" si="3"/>
        <v>6859551.0199999996</v>
      </c>
    </row>
    <row r="110" spans="1:5" x14ac:dyDescent="0.3">
      <c r="A110" s="2" t="s">
        <v>131</v>
      </c>
      <c r="B110" s="2">
        <f>SUMIFS(CLEANED_DATA!U2:'CLEANED_DATA'!U2080,CLEANED_DATA!W2:'CLEANED_DATA'!W2080,A110)</f>
        <v>25200</v>
      </c>
      <c r="C110" s="2">
        <f>SUMIFS(CLEANED_DATA!Q2:'CLEANED_DATA'!Q2080,CLEANED_DATA!W2:'CLEANED_DATA'!W2080,A110)</f>
        <v>861575.77</v>
      </c>
      <c r="D110" s="2">
        <f>IF(B110=0,0,SUMIFS(CLEANED_DATA!V2:'CLEANED_DATA'!V2080,CLEANED_DATA!W2:'CLEANED_DATA'!W2080,A110)/B110)</f>
        <v>1.4900793650793651E-5</v>
      </c>
      <c r="E110" s="2">
        <f t="shared" si="3"/>
        <v>861575.77</v>
      </c>
    </row>
    <row r="111" spans="1:5" x14ac:dyDescent="0.3">
      <c r="A111" s="2" t="s">
        <v>47</v>
      </c>
      <c r="B111" s="2">
        <f>SUMIFS(CLEANED_DATA!U2:'CLEANED_DATA'!U2080,CLEANED_DATA!W2:'CLEANED_DATA'!W2080,A111)</f>
        <v>201576</v>
      </c>
      <c r="C111" s="2">
        <f>SUMIFS(CLEANED_DATA!Q2:'CLEANED_DATA'!Q2080,CLEANED_DATA!W2:'CLEANED_DATA'!W2080,A111)</f>
        <v>21326994.439999998</v>
      </c>
      <c r="D111" s="2">
        <f>IF(B111=0,0,SUMIFS(CLEANED_DATA!V2:'CLEANED_DATA'!V2080,CLEANED_DATA!W2:'CLEANED_DATA'!W2080,A111)/B111)</f>
        <v>2.5548676429733701E-5</v>
      </c>
      <c r="E111" s="2">
        <f t="shared" si="3"/>
        <v>21326994.439999998</v>
      </c>
    </row>
    <row r="112" spans="1:5" x14ac:dyDescent="0.3">
      <c r="A112" s="2" t="s">
        <v>69</v>
      </c>
      <c r="B112" s="2">
        <f>SUMIFS(CLEANED_DATA!U2:'CLEANED_DATA'!U2080,CLEANED_DATA!W2:'CLEANED_DATA'!W2080,A112)</f>
        <v>243735</v>
      </c>
      <c r="C112" s="2">
        <f>SUMIFS(CLEANED_DATA!Q2:'CLEANED_DATA'!Q2080,CLEANED_DATA!W2:'CLEANED_DATA'!W2080,A112)</f>
        <v>14176581.75</v>
      </c>
      <c r="D112" s="2">
        <f>IF(B112=0,0,SUMIFS(CLEANED_DATA!V2:'CLEANED_DATA'!V2080,CLEANED_DATA!W2:'CLEANED_DATA'!W2080,A112)/B112)</f>
        <v>5.3500728249943594E-6</v>
      </c>
      <c r="E112" s="2">
        <f t="shared" si="3"/>
        <v>14176581.75</v>
      </c>
    </row>
    <row r="113" spans="1:5" x14ac:dyDescent="0.3">
      <c r="A113" s="2" t="s">
        <v>88</v>
      </c>
      <c r="B113" s="2">
        <f>SUMIFS(CLEANED_DATA!U2:'CLEANED_DATA'!U2080,CLEANED_DATA!W2:'CLEANED_DATA'!W2080,A113)</f>
        <v>3</v>
      </c>
      <c r="C113" s="2">
        <f>SUMIFS(CLEANED_DATA!Q2:'CLEANED_DATA'!Q2080,CLEANED_DATA!W2:'CLEANED_DATA'!W2080,A113)</f>
        <v>1668471.5</v>
      </c>
      <c r="D113" s="2">
        <f>IF(B113=0,0,SUMIFS(CLEANED_DATA!V2:'CLEANED_DATA'!V2080,CLEANED_DATA!W2:'CLEANED_DATA'!W2080,A113)/B113)</f>
        <v>5.6666666666666671E-2</v>
      </c>
      <c r="E113" s="2">
        <f t="shared" si="3"/>
        <v>1668471.5</v>
      </c>
    </row>
    <row r="114" spans="1:5" x14ac:dyDescent="0.3">
      <c r="A114" s="2" t="s">
        <v>89</v>
      </c>
      <c r="B114" s="2">
        <f>SUMIFS(CLEANED_DATA!U2:'CLEANED_DATA'!U2080,CLEANED_DATA!W2:'CLEANED_DATA'!W2080,A114)</f>
        <v>3</v>
      </c>
      <c r="C114" s="2">
        <f>SUMIFS(CLEANED_DATA!Q2:'CLEANED_DATA'!Q2080,CLEANED_DATA!W2:'CLEANED_DATA'!W2080,A114)</f>
        <v>56255.33</v>
      </c>
      <c r="D114" s="2">
        <f>IF(B114=0,0,SUMIFS(CLEANED_DATA!V2:'CLEANED_DATA'!V2080,CLEANED_DATA!W2:'CLEANED_DATA'!W2080,A114)/B114)</f>
        <v>6.1666666666666668E-2</v>
      </c>
      <c r="E114" s="2">
        <f t="shared" si="3"/>
        <v>56255.33</v>
      </c>
    </row>
    <row r="115" spans="1:5" x14ac:dyDescent="0.3">
      <c r="A115" s="2" t="s">
        <v>21</v>
      </c>
      <c r="B115" s="2">
        <f>SUMIFS(CLEANED_DATA!U2:'CLEANED_DATA'!U2080,CLEANED_DATA!W2:'CLEANED_DATA'!W2080,A115)</f>
        <v>171</v>
      </c>
      <c r="C115" s="2">
        <f>SUMIFS(CLEANED_DATA!Q2:'CLEANED_DATA'!Q2080,CLEANED_DATA!W2:'CLEANED_DATA'!W2080,A115)</f>
        <v>974505.99</v>
      </c>
      <c r="D115" s="2">
        <f>IF(B115=0,0,SUMIFS(CLEANED_DATA!V2:'CLEANED_DATA'!V2080,CLEANED_DATA!W2:'CLEANED_DATA'!W2080,A115)/B115)</f>
        <v>0</v>
      </c>
      <c r="E115" s="2">
        <f t="shared" si="3"/>
        <v>974505.99</v>
      </c>
    </row>
    <row r="116" spans="1:5" x14ac:dyDescent="0.3">
      <c r="A116" s="2" t="s">
        <v>90</v>
      </c>
      <c r="B116" s="2">
        <f>SUMIFS(CLEANED_DATA!U2:'CLEANED_DATA'!U2080,CLEANED_DATA!W2:'CLEANED_DATA'!W2080,A116)</f>
        <v>5940</v>
      </c>
      <c r="C116" s="2">
        <f>SUMIFS(CLEANED_DATA!Q2:'CLEANED_DATA'!Q2080,CLEANED_DATA!W2:'CLEANED_DATA'!W2080,A116)</f>
        <v>579100.97</v>
      </c>
      <c r="D116" s="2">
        <f>IF(B116=0,0,SUMIFS(CLEANED_DATA!V2:'CLEANED_DATA'!V2080,CLEANED_DATA!W2:'CLEANED_DATA'!W2080,A116)/B116)</f>
        <v>1.9528619528619528E-4</v>
      </c>
      <c r="E116" s="2">
        <f t="shared" si="3"/>
        <v>579100.97</v>
      </c>
    </row>
    <row r="117" spans="1:5" x14ac:dyDescent="0.3">
      <c r="A117" s="2" t="s">
        <v>22</v>
      </c>
      <c r="B117" s="2">
        <f>SUMIFS(CLEANED_DATA!U2:'CLEANED_DATA'!U2080,CLEANED_DATA!W2:'CLEANED_DATA'!W2080,A117)</f>
        <v>6440784</v>
      </c>
      <c r="C117" s="2">
        <f>SUMIFS(CLEANED_DATA!Q2:'CLEANED_DATA'!Q2080,CLEANED_DATA!W2:'CLEANED_DATA'!W2080,A117)</f>
        <v>692578213.50999856</v>
      </c>
      <c r="D117" s="2">
        <f>IF(B117=0,0,SUMIFS(CLEANED_DATA!V2:'CLEANED_DATA'!V2080,CLEANED_DATA!W2:'CLEANED_DATA'!W2080,A117)/B117)</f>
        <v>3.1340315092075771E-5</v>
      </c>
      <c r="E117" s="2">
        <f t="shared" si="3"/>
        <v>692578213.50999856</v>
      </c>
    </row>
    <row r="118" spans="1:5" x14ac:dyDescent="0.3">
      <c r="A118" s="2" t="s">
        <v>132</v>
      </c>
      <c r="B118" s="2">
        <f>SUMIFS(CLEANED_DATA!U2:'CLEANED_DATA'!U2080,CLEANED_DATA!W2:'CLEANED_DATA'!W2080,A118)</f>
        <v>1440</v>
      </c>
      <c r="C118" s="2">
        <f>SUMIFS(CLEANED_DATA!Q2:'CLEANED_DATA'!Q2080,CLEANED_DATA!W2:'CLEANED_DATA'!W2080,A118)</f>
        <v>40809.24</v>
      </c>
      <c r="D118" s="2">
        <f>IF(B118=0,0,SUMIFS(CLEANED_DATA!V2:'CLEANED_DATA'!V2080,CLEANED_DATA!W2:'CLEANED_DATA'!W2080,A118)/B118)</f>
        <v>2.2152777777777779E-4</v>
      </c>
      <c r="E118" s="2">
        <f t="shared" si="3"/>
        <v>40809.24</v>
      </c>
    </row>
    <row r="119" spans="1:5" x14ac:dyDescent="0.3">
      <c r="A119" s="2" t="s">
        <v>23</v>
      </c>
      <c r="B119" s="2">
        <f>SUMIFS(CLEANED_DATA!U2:'CLEANED_DATA'!U2080,CLEANED_DATA!W2:'CLEANED_DATA'!W2080,A119)</f>
        <v>26706435</v>
      </c>
      <c r="C119" s="2">
        <f>SUMIFS(CLEANED_DATA!Q2:'CLEANED_DATA'!Q2080,CLEANED_DATA!W2:'CLEANED_DATA'!W2080,A119)</f>
        <v>1690083387.7199998</v>
      </c>
      <c r="D119" s="2">
        <f>IF(B119=0,0,SUMIFS(CLEANED_DATA!V2:'CLEANED_DATA'!V2080,CLEANED_DATA!W2:'CLEANED_DATA'!W2080,A119)/B119)</f>
        <v>1.6879224052180674E-5</v>
      </c>
      <c r="E119" s="2">
        <f t="shared" si="3"/>
        <v>1690083387.7199998</v>
      </c>
    </row>
    <row r="120" spans="1:5" x14ac:dyDescent="0.3">
      <c r="A120" s="2" t="s">
        <v>91</v>
      </c>
      <c r="B120" s="2">
        <f>SUMIFS(CLEANED_DATA!U2:'CLEANED_DATA'!U2080,CLEANED_DATA!W2:'CLEANED_DATA'!W2080,A120)</f>
        <v>166200</v>
      </c>
      <c r="C120" s="2">
        <f>SUMIFS(CLEANED_DATA!Q2:'CLEANED_DATA'!Q2080,CLEANED_DATA!W2:'CLEANED_DATA'!W2080,A120)</f>
        <v>2340672.65</v>
      </c>
      <c r="D120" s="2">
        <f>IF(B120=0,0,SUMIFS(CLEANED_DATA!V2:'CLEANED_DATA'!V2080,CLEANED_DATA!W2:'CLEANED_DATA'!W2080,A120)/B120)</f>
        <v>9.8676293622141996E-7</v>
      </c>
      <c r="E120" s="2">
        <f t="shared" si="3"/>
        <v>2340672.65</v>
      </c>
    </row>
    <row r="121" spans="1:5" ht="28.8" x14ac:dyDescent="0.3">
      <c r="A121" s="2" t="s">
        <v>117</v>
      </c>
      <c r="B121" s="2">
        <f>SUMIFS(CLEANED_DATA!U2:'CLEANED_DATA'!U2080,CLEANED_DATA!W2:'CLEANED_DATA'!W2080,A121)</f>
        <v>360</v>
      </c>
      <c r="C121" s="2">
        <f>SUMIFS(CLEANED_DATA!Q2:'CLEANED_DATA'!Q2080,CLEANED_DATA!W2:'CLEANED_DATA'!W2080,A121)</f>
        <v>34926.89</v>
      </c>
      <c r="D121" s="2">
        <f>IF(B121=0,0,SUMIFS(CLEANED_DATA!V2:'CLEANED_DATA'!V2080,CLEANED_DATA!W2:'CLEANED_DATA'!W2080,A121)/B121)</f>
        <v>3.1388888888888885E-3</v>
      </c>
      <c r="E121" s="2">
        <f t="shared" si="3"/>
        <v>34926.89</v>
      </c>
    </row>
    <row r="122" spans="1:5" ht="28.8" x14ac:dyDescent="0.3">
      <c r="A122" s="2" t="s">
        <v>118</v>
      </c>
      <c r="B122" s="2">
        <f>SUMIFS(CLEANED_DATA!U2:'CLEANED_DATA'!U2080,CLEANED_DATA!W2:'CLEANED_DATA'!W2080,A122)</f>
        <v>360</v>
      </c>
      <c r="C122" s="2">
        <f>SUMIFS(CLEANED_DATA!Q2:'CLEANED_DATA'!Q2080,CLEANED_DATA!W2:'CLEANED_DATA'!W2080,A122)</f>
        <v>35390.519999999997</v>
      </c>
      <c r="D122" s="2">
        <f>IF(B122=0,0,SUMIFS(CLEANED_DATA!V2:'CLEANED_DATA'!V2080,CLEANED_DATA!W2:'CLEANED_DATA'!W2080,A122)/B122)</f>
        <v>3.1805555555555554E-3</v>
      </c>
      <c r="E122" s="2">
        <f t="shared" si="3"/>
        <v>35390.519999999997</v>
      </c>
    </row>
    <row r="123" spans="1:5" ht="28.8" x14ac:dyDescent="0.3">
      <c r="A123" s="2" t="s">
        <v>119</v>
      </c>
      <c r="B123" s="2">
        <f>SUMIFS(CLEANED_DATA!U2:'CLEANED_DATA'!U2080,CLEANED_DATA!W2:'CLEANED_DATA'!W2080,A123)</f>
        <v>360</v>
      </c>
      <c r="C123" s="2">
        <f>SUMIFS(CLEANED_DATA!Q2:'CLEANED_DATA'!Q2080,CLEANED_DATA!W2:'CLEANED_DATA'!W2080,A123)</f>
        <v>38017.760000000002</v>
      </c>
      <c r="D123" s="2">
        <f>IF(B123=0,0,SUMIFS(CLEANED_DATA!V2:'CLEANED_DATA'!V2080,CLEANED_DATA!W2:'CLEANED_DATA'!W2080,A123)/B123)</f>
        <v>3.4166666666666668E-3</v>
      </c>
      <c r="E123" s="2">
        <f t="shared" si="3"/>
        <v>38017.760000000002</v>
      </c>
    </row>
    <row r="124" spans="1:5" ht="28.8" x14ac:dyDescent="0.3">
      <c r="A124" s="2" t="s">
        <v>120</v>
      </c>
      <c r="B124" s="2">
        <f>SUMIFS(CLEANED_DATA!U2:'CLEANED_DATA'!U2080,CLEANED_DATA!W2:'CLEANED_DATA'!W2080,A124)</f>
        <v>360</v>
      </c>
      <c r="C124" s="2">
        <f>SUMIFS(CLEANED_DATA!Q2:'CLEANED_DATA'!Q2080,CLEANED_DATA!W2:'CLEANED_DATA'!W2080,A124)</f>
        <v>39408.65</v>
      </c>
      <c r="D124" s="2">
        <f>IF(B124=0,0,SUMIFS(CLEANED_DATA!V2:'CLEANED_DATA'!V2080,CLEANED_DATA!W2:'CLEANED_DATA'!W2080,A124)/B124)</f>
        <v>3.5416666666666665E-3</v>
      </c>
      <c r="E124" s="2">
        <f t="shared" si="3"/>
        <v>39408.65</v>
      </c>
    </row>
    <row r="125" spans="1:5" x14ac:dyDescent="0.3">
      <c r="A125" s="2" t="s">
        <v>142</v>
      </c>
      <c r="B125" s="2">
        <f>SUMIFS(CLEANED_DATA!U2:'CLEANED_DATA'!U2080,CLEANED_DATA!W2:'CLEANED_DATA'!W2080,A125)</f>
        <v>51968</v>
      </c>
      <c r="C125" s="2">
        <f>SUMIFS(CLEANED_DATA!Q2:'CLEANED_DATA'!Q2080,CLEANED_DATA!W2:'CLEANED_DATA'!W2080,A125)</f>
        <v>4905162.87</v>
      </c>
      <c r="D125" s="2">
        <f>IF(B125=0,0,SUMIFS(CLEANED_DATA!V2:'CLEANED_DATA'!V2080,CLEANED_DATA!W2:'CLEANED_DATA'!W2080,A125)/B125)</f>
        <v>3.7996459359605916E-5</v>
      </c>
      <c r="E125" s="2">
        <f t="shared" si="3"/>
        <v>4905162.87</v>
      </c>
    </row>
    <row r="126" spans="1:5" x14ac:dyDescent="0.3">
      <c r="A126" s="2" t="s">
        <v>143</v>
      </c>
      <c r="B126" s="2">
        <f>SUMIFS(CLEANED_DATA!U2:'CLEANED_DATA'!U2080,CLEANED_DATA!W2:'CLEANED_DATA'!W2080,A126)</f>
        <v>50400</v>
      </c>
      <c r="C126" s="2">
        <f>SUMIFS(CLEANED_DATA!Q2:'CLEANED_DATA'!Q2080,CLEANED_DATA!W2:'CLEANED_DATA'!W2080,A126)</f>
        <v>2505663.9900000002</v>
      </c>
      <c r="D126" s="2">
        <f>IF(B126=0,0,SUMIFS(CLEANED_DATA!V2:'CLEANED_DATA'!V2080,CLEANED_DATA!W2:'CLEANED_DATA'!W2080,A126)/B126)</f>
        <v>1.0656746031746033E-5</v>
      </c>
      <c r="E126" s="2">
        <f t="shared" si="3"/>
        <v>2505663.9900000002</v>
      </c>
    </row>
    <row r="127" spans="1:5" x14ac:dyDescent="0.3">
      <c r="A127" s="2" t="s">
        <v>133</v>
      </c>
      <c r="B127" s="2">
        <f>SUMIFS(CLEANED_DATA!U2:'CLEANED_DATA'!U2080,CLEANED_DATA!W2:'CLEANED_DATA'!W2080,A127)</f>
        <v>1200</v>
      </c>
      <c r="C127" s="2">
        <f>SUMIFS(CLEANED_DATA!Q2:'CLEANED_DATA'!Q2080,CLEANED_DATA!W2:'CLEANED_DATA'!W2080,A127)</f>
        <v>40850.080000000002</v>
      </c>
      <c r="D127" s="2">
        <f>IF(B127=0,0,SUMIFS(CLEANED_DATA!V2:'CLEANED_DATA'!V2080,CLEANED_DATA!W2:'CLEANED_DATA'!W2080,A127)/B127)</f>
        <v>3.1466666666666665E-4</v>
      </c>
      <c r="E127" s="2">
        <f t="shared" si="3"/>
        <v>40850.080000000002</v>
      </c>
    </row>
    <row r="128" spans="1:5" x14ac:dyDescent="0.3">
      <c r="A128" s="2" t="s">
        <v>134</v>
      </c>
      <c r="B128" s="2">
        <f>SUMIFS(CLEANED_DATA!U2:'CLEANED_DATA'!U2080,CLEANED_DATA!W2:'CLEANED_DATA'!W2080,A128)</f>
        <v>600</v>
      </c>
      <c r="C128" s="2">
        <f>SUMIFS(CLEANED_DATA!Q2:'CLEANED_DATA'!Q2080,CLEANED_DATA!W2:'CLEANED_DATA'!W2080,A128)</f>
        <v>49169.39</v>
      </c>
      <c r="D128" s="2">
        <f>IF(B128=0,0,SUMIFS(CLEANED_DATA!V2:'CLEANED_DATA'!V2080,CLEANED_DATA!W2:'CLEANED_DATA'!W2080,A128)/B128)</f>
        <v>1.5150000000000001E-3</v>
      </c>
      <c r="E128" s="2">
        <f t="shared" si="3"/>
        <v>49169.39</v>
      </c>
    </row>
    <row r="129" spans="1:5" x14ac:dyDescent="0.3">
      <c r="A129" s="2" t="s">
        <v>135</v>
      </c>
      <c r="B129" s="2">
        <f>SUMIFS(CLEANED_DATA!U2:'CLEANED_DATA'!U2080,CLEANED_DATA!W2:'CLEANED_DATA'!W2080,A129)</f>
        <v>26160</v>
      </c>
      <c r="C129" s="2">
        <f>SUMIFS(CLEANED_DATA!Q2:'CLEANED_DATA'!Q2080,CLEANED_DATA!W2:'CLEANED_DATA'!W2080,A129)</f>
        <v>1267129.6600000001</v>
      </c>
      <c r="D129" s="2">
        <f>IF(B129=0,0,SUMIFS(CLEANED_DATA!V2:'CLEANED_DATA'!V2080,CLEANED_DATA!W2:'CLEANED_DATA'!W2080,A129)/B129)</f>
        <v>4.1823394495412847E-5</v>
      </c>
      <c r="E129" s="2">
        <f t="shared" si="3"/>
        <v>1267129.6600000001</v>
      </c>
    </row>
    <row r="130" spans="1:5" x14ac:dyDescent="0.3">
      <c r="A130" s="2" t="s">
        <v>136</v>
      </c>
      <c r="B130" s="2">
        <f>SUMIFS(CLEANED_DATA!U2:'CLEANED_DATA'!U2080,CLEANED_DATA!W2:'CLEANED_DATA'!W2080,A130)</f>
        <v>2880</v>
      </c>
      <c r="C130" s="2">
        <f>SUMIFS(CLEANED_DATA!Q2:'CLEANED_DATA'!Q2080,CLEANED_DATA!W2:'CLEANED_DATA'!W2080,A130)</f>
        <v>39932.32</v>
      </c>
      <c r="D130" s="2">
        <f>IF(B130=0,0,SUMIFS(CLEANED_DATA!V2:'CLEANED_DATA'!V2080,CLEANED_DATA!W2:'CLEANED_DATA'!W2080,A130)/B130)</f>
        <v>5.3402777777777772E-5</v>
      </c>
      <c r="E130" s="2">
        <f t="shared" si="3"/>
        <v>39932.32</v>
      </c>
    </row>
    <row r="131" spans="1:5" x14ac:dyDescent="0.3">
      <c r="A131" s="2" t="s">
        <v>137</v>
      </c>
      <c r="B131" s="2">
        <f>SUMIFS(CLEANED_DATA!U2:'CLEANED_DATA'!U2080,CLEANED_DATA!W2:'CLEANED_DATA'!W2080,A131)</f>
        <v>540</v>
      </c>
      <c r="C131" s="2">
        <f>SUMIFS(CLEANED_DATA!Q2:'CLEANED_DATA'!Q2080,CLEANED_DATA!W2:'CLEANED_DATA'!W2080,A131)</f>
        <v>68087.05</v>
      </c>
      <c r="D131" s="2">
        <f>IF(B131=0,0,SUMIFS(CLEANED_DATA!V2:'CLEANED_DATA'!V2080,CLEANED_DATA!W2:'CLEANED_DATA'!W2080,A131)/B131)</f>
        <v>2.5900000000000003E-3</v>
      </c>
      <c r="E131" s="2">
        <f t="shared" si="3"/>
        <v>68087.05</v>
      </c>
    </row>
    <row r="132" spans="1:5" x14ac:dyDescent="0.3">
      <c r="A132" s="2" t="s">
        <v>24</v>
      </c>
      <c r="B132" s="2">
        <f>SUMIFS(CLEANED_DATA!U2:'CLEANED_DATA'!U2080,CLEANED_DATA!W2:'CLEANED_DATA'!W2080,A132)</f>
        <v>166</v>
      </c>
      <c r="C132" s="2">
        <f>SUMIFS(CLEANED_DATA!Q2:'CLEANED_DATA'!Q2080,CLEANED_DATA!W2:'CLEANED_DATA'!W2080,A132)</f>
        <v>768366.94000000006</v>
      </c>
      <c r="D132" s="2">
        <f>IF(B132=0,0,SUMIFS(CLEANED_DATA!V2:'CLEANED_DATA'!V2080,CLEANED_DATA!W2:'CLEANED_DATA'!W2080,A132)/B132)</f>
        <v>0</v>
      </c>
      <c r="E132" s="2">
        <f t="shared" si="3"/>
        <v>768366.94000000006</v>
      </c>
    </row>
    <row r="133" spans="1:5" x14ac:dyDescent="0.3">
      <c r="A133" s="2" t="s">
        <v>144</v>
      </c>
      <c r="B133" s="2">
        <f>SUMIFS(CLEANED_DATA!U2:'CLEANED_DATA'!U2080,CLEANED_DATA!W2:'CLEANED_DATA'!W2080,A133)</f>
        <v>600</v>
      </c>
      <c r="C133" s="2">
        <f>SUMIFS(CLEANED_DATA!Q2:'CLEANED_DATA'!Q2080,CLEANED_DATA!W2:'CLEANED_DATA'!W2080,A133)</f>
        <v>116500.34</v>
      </c>
      <c r="D133" s="2">
        <f>IF(B133=0,0,SUMIFS(CLEANED_DATA!V2:'CLEANED_DATA'!V2080,CLEANED_DATA!W2:'CLEANED_DATA'!W2080,A133)/B133)</f>
        <v>3.3833333333333328E-3</v>
      </c>
      <c r="E133" s="2">
        <f t="shared" si="3"/>
        <v>116500.34</v>
      </c>
    </row>
    <row r="134" spans="1:5" x14ac:dyDescent="0.3">
      <c r="A134" s="2" t="s">
        <v>92</v>
      </c>
      <c r="B134" s="2">
        <f>SUMIFS(CLEANED_DATA!U2:'CLEANED_DATA'!U2080,CLEANED_DATA!W2:'CLEANED_DATA'!W2080,A134)</f>
        <v>24372</v>
      </c>
      <c r="C134" s="2">
        <f>SUMIFS(CLEANED_DATA!Q2:'CLEANED_DATA'!Q2080,CLEANED_DATA!W2:'CLEANED_DATA'!W2080,A134)</f>
        <v>2503855.09</v>
      </c>
      <c r="D134" s="2">
        <f>IF(B134=0,0,SUMIFS(CLEANED_DATA!V2:'CLEANED_DATA'!V2080,CLEANED_DATA!W2:'CLEANED_DATA'!W2080,A134)/B134)</f>
        <v>1.5017232890201872E-4</v>
      </c>
      <c r="E134" s="2">
        <f t="shared" si="3"/>
        <v>2503855.09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</cols>
  <sheetData>
    <row r="1" spans="1:1" x14ac:dyDescent="0.3">
      <c r="A1" s="1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</cols>
  <sheetData>
    <row r="1" spans="1:1" ht="28.8" x14ac:dyDescent="0.3">
      <c r="A1" s="1" t="s">
        <v>2971</v>
      </c>
    </row>
    <row r="2" spans="1:1" ht="43.2" x14ac:dyDescent="0.3">
      <c r="A2" s="2" t="s">
        <v>2972</v>
      </c>
    </row>
    <row r="3" spans="1:1" ht="28.8" x14ac:dyDescent="0.3">
      <c r="A3" s="2" t="s">
        <v>2973</v>
      </c>
    </row>
    <row r="4" spans="1:1" ht="28.8" x14ac:dyDescent="0.3">
      <c r="A4" s="2" t="s">
        <v>2974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6" customWidth="1"/>
    <col min="4" max="4" width="12" customWidth="1"/>
  </cols>
  <sheetData>
    <row r="1" spans="1:4" ht="28.8" x14ac:dyDescent="0.3">
      <c r="A1" s="1" t="s">
        <v>2975</v>
      </c>
      <c r="B1" s="1" t="s">
        <v>2976</v>
      </c>
      <c r="C1" s="1" t="s">
        <v>2977</v>
      </c>
      <c r="D1" s="1" t="s">
        <v>2978</v>
      </c>
    </row>
    <row r="2" spans="1:4" ht="43.2" x14ac:dyDescent="0.3">
      <c r="A2" s="2" t="s">
        <v>2979</v>
      </c>
      <c r="B2" s="5">
        <v>2079</v>
      </c>
      <c r="C2" s="2">
        <f>COUNTA(INPUT_RAW!A:A)-1</f>
        <v>2079</v>
      </c>
      <c r="D2" s="2"/>
    </row>
    <row r="3" spans="1:4" ht="43.2" x14ac:dyDescent="0.3">
      <c r="A3" s="2" t="s">
        <v>2980</v>
      </c>
      <c r="B3" s="2"/>
      <c r="C3" s="2">
        <f>SUM(INPUT_RAW!Q2:'INPUT_RAW'!Q2080)</f>
        <v>4193938388.4199967</v>
      </c>
      <c r="D3" s="2"/>
    </row>
    <row r="4" spans="1:4" x14ac:dyDescent="0.3">
      <c r="A4" s="2" t="s">
        <v>2981</v>
      </c>
      <c r="B4" s="5" t="s">
        <v>2982</v>
      </c>
      <c r="C4" s="2">
        <f>COUNTBLANK(INPUT_RAW!B2:'INPUT_RAW'!B2080)</f>
        <v>0</v>
      </c>
      <c r="D4" s="2"/>
    </row>
    <row r="5" spans="1:4" ht="28.8" x14ac:dyDescent="0.3">
      <c r="A5" s="2" t="s">
        <v>2983</v>
      </c>
      <c r="B5" s="5" t="s">
        <v>2982</v>
      </c>
      <c r="C5" s="2">
        <f>COUNTBLANK(INPUT_RAW!D2:'INPUT_RAW'!D2080)</f>
        <v>0</v>
      </c>
      <c r="D5" s="2"/>
    </row>
    <row r="6" spans="1:4" ht="43.2" x14ac:dyDescent="0.3">
      <c r="A6" s="2" t="s">
        <v>2984</v>
      </c>
      <c r="B6" s="5" t="s">
        <v>2982</v>
      </c>
      <c r="C6" s="2">
        <f>COUNTBLANK(INPUT_RAW!Q2:'INPUT_RAW'!Q2080)</f>
        <v>0</v>
      </c>
      <c r="D6" s="2"/>
    </row>
    <row r="7" spans="1:4" ht="43.2" x14ac:dyDescent="0.3">
      <c r="A7" s="2" t="s">
        <v>2985</v>
      </c>
      <c r="B7" s="5" t="s">
        <v>2982</v>
      </c>
      <c r="C7" s="2">
        <f>SUMPRODUCT((INPUT_RAW!C2:'INPUT_RAW'!C2080&lt;&gt;"")*(COUNTIFS(INPUT_RAW!C2:'INPUT_RAW'!C2080,INPUT_RAW!C2:'INPUT_RAW'!C2080,INPUT_RAW!B2:'INPUT_RAW'!B2080,INPUT_RAW!B2:'INPUT_RAW'!B2080)&gt;1))/2</f>
        <v>877</v>
      </c>
      <c r="D7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3" customWidth="1"/>
  </cols>
  <sheetData>
    <row r="1" spans="1:1" x14ac:dyDescent="0.3">
      <c r="A1" s="1" t="s">
        <v>2986</v>
      </c>
    </row>
    <row r="2" spans="1:1" x14ac:dyDescent="0.3">
      <c r="A2" s="2"/>
    </row>
    <row r="3" spans="1:1" ht="43.2" x14ac:dyDescent="0.3">
      <c r="A3" s="2" t="s">
        <v>2987</v>
      </c>
    </row>
    <row r="4" spans="1:1" x14ac:dyDescent="0.3">
      <c r="A4" s="2" t="s">
        <v>2988</v>
      </c>
    </row>
    <row r="5" spans="1:1" x14ac:dyDescent="0.3">
      <c r="A5" s="2"/>
    </row>
    <row r="6" spans="1:1" ht="86.4" x14ac:dyDescent="0.3">
      <c r="A6" s="2" t="s">
        <v>2989</v>
      </c>
    </row>
    <row r="7" spans="1:1" x14ac:dyDescent="0.3">
      <c r="A7" s="2"/>
    </row>
    <row r="8" spans="1:1" ht="57.6" x14ac:dyDescent="0.3">
      <c r="A8" s="2" t="s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PRODUCT_SUMMARY</vt:lpstr>
      <vt:lpstr>OUTPUT</vt:lpstr>
      <vt:lpstr>INPUT_RAW</vt:lpstr>
      <vt:lpstr>CLEANED_DATA</vt:lpstr>
      <vt:lpstr>HSN_MAPPING</vt:lpstr>
      <vt:lpstr>YEAR_SUMMARY</vt:lpstr>
      <vt:lpstr>HSN_SUMMARY_V2</vt:lpstr>
      <vt:lpstr>CATEGORY_SUMMARY</vt:lpstr>
      <vt:lpstr>MODEL_ANALYSIS_V2</vt:lpstr>
      <vt:lpstr>CHARTS</vt:lpstr>
      <vt:lpstr>ASSUMPTIONS</vt:lpstr>
      <vt:lpstr>CHECKS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Imtiyaz Khan</cp:lastModifiedBy>
  <dcterms:created xsi:type="dcterms:W3CDTF">2025-11-18T10:57:37Z</dcterms:created>
  <dcterms:modified xsi:type="dcterms:W3CDTF">2025-11-18T11:50:09Z</dcterms:modified>
</cp:coreProperties>
</file>